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reng/Downloads/Ethics in AI/"/>
    </mc:Choice>
  </mc:AlternateContent>
  <xr:revisionPtr revIDLastSave="0" documentId="13_ncr:1_{66543DAE-890E-7847-88C1-C038288E2906}" xr6:coauthVersionLast="47" xr6:coauthVersionMax="47" xr10:uidLastSave="{00000000-0000-0000-0000-000000000000}"/>
  <bookViews>
    <workbookView xWindow="-4560" yWindow="-21600" windowWidth="38400" windowHeight="21600" xr2:uid="{304263F5-50E8-1A48-9DE4-7A4ABAD126FB}"/>
  </bookViews>
  <sheets>
    <sheet name="df_with_weights (5)" sheetId="1" r:id="rId1"/>
    <sheet name="Sheet1" sheetId="2" r:id="rId2"/>
  </sheets>
  <definedNames>
    <definedName name="_xlnm._FilterDatabase" localSheetId="0" hidden="1">'df_with_weights (5)'!$A$2:$EP$1002</definedName>
    <definedName name="threshold">'df_with_weights (5)'!$EL$4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H6" i="1" s="1"/>
  <c r="EJ6" i="1" s="1"/>
  <c r="G7" i="1"/>
  <c r="G8" i="1"/>
  <c r="G9" i="1"/>
  <c r="H9" i="1" s="1"/>
  <c r="G10" i="1"/>
  <c r="G11" i="1"/>
  <c r="H11" i="1" s="1"/>
  <c r="G12" i="1"/>
  <c r="G13" i="1"/>
  <c r="G14" i="1"/>
  <c r="G15" i="1"/>
  <c r="G16" i="1"/>
  <c r="G17" i="1"/>
  <c r="H17" i="1" s="1"/>
  <c r="G18" i="1"/>
  <c r="G19" i="1"/>
  <c r="H19" i="1" s="1"/>
  <c r="G20" i="1"/>
  <c r="G21" i="1"/>
  <c r="G22" i="1"/>
  <c r="G23" i="1"/>
  <c r="G24" i="1"/>
  <c r="G25" i="1"/>
  <c r="H25" i="1" s="1"/>
  <c r="G26" i="1"/>
  <c r="H26" i="1" s="1"/>
  <c r="G27" i="1"/>
  <c r="H27" i="1" s="1"/>
  <c r="G28" i="1"/>
  <c r="G29" i="1"/>
  <c r="G30" i="1"/>
  <c r="G31" i="1"/>
  <c r="G32" i="1"/>
  <c r="G33" i="1"/>
  <c r="H33" i="1" s="1"/>
  <c r="G34" i="1"/>
  <c r="G35" i="1"/>
  <c r="H35" i="1" s="1"/>
  <c r="G36" i="1"/>
  <c r="G37" i="1"/>
  <c r="G38" i="1"/>
  <c r="G39" i="1"/>
  <c r="G40" i="1"/>
  <c r="G41" i="1"/>
  <c r="H41" i="1" s="1"/>
  <c r="G42" i="1"/>
  <c r="G43" i="1"/>
  <c r="H43" i="1" s="1"/>
  <c r="G44" i="1"/>
  <c r="G45" i="1"/>
  <c r="G46" i="1"/>
  <c r="G47" i="1"/>
  <c r="G48" i="1"/>
  <c r="G49" i="1"/>
  <c r="H49" i="1" s="1"/>
  <c r="G50" i="1"/>
  <c r="G51" i="1"/>
  <c r="H51" i="1" s="1"/>
  <c r="G52" i="1"/>
  <c r="G53" i="1"/>
  <c r="G54" i="1"/>
  <c r="G55" i="1"/>
  <c r="G56" i="1"/>
  <c r="G57" i="1"/>
  <c r="H57" i="1" s="1"/>
  <c r="G58" i="1"/>
  <c r="G59" i="1"/>
  <c r="H59" i="1" s="1"/>
  <c r="G60" i="1"/>
  <c r="G61" i="1"/>
  <c r="G62" i="1"/>
  <c r="G63" i="1"/>
  <c r="G64" i="1"/>
  <c r="G65" i="1"/>
  <c r="H65" i="1" s="1"/>
  <c r="G66" i="1"/>
  <c r="G67" i="1"/>
  <c r="H67" i="1" s="1"/>
  <c r="G68" i="1"/>
  <c r="G69" i="1"/>
  <c r="G70" i="1"/>
  <c r="G71" i="1"/>
  <c r="G72" i="1"/>
  <c r="G73" i="1"/>
  <c r="H73" i="1" s="1"/>
  <c r="G74" i="1"/>
  <c r="G75" i="1"/>
  <c r="H75" i="1" s="1"/>
  <c r="G76" i="1"/>
  <c r="G77" i="1"/>
  <c r="G78" i="1"/>
  <c r="G79" i="1"/>
  <c r="G80" i="1"/>
  <c r="G81" i="1"/>
  <c r="H81" i="1" s="1"/>
  <c r="G82" i="1"/>
  <c r="G83" i="1"/>
  <c r="H83" i="1" s="1"/>
  <c r="G84" i="1"/>
  <c r="G85" i="1"/>
  <c r="G86" i="1"/>
  <c r="G87" i="1"/>
  <c r="G88" i="1"/>
  <c r="G89" i="1"/>
  <c r="H89" i="1" s="1"/>
  <c r="G90" i="1"/>
  <c r="G91" i="1"/>
  <c r="H91" i="1" s="1"/>
  <c r="G92" i="1"/>
  <c r="G93" i="1"/>
  <c r="G94" i="1"/>
  <c r="G95" i="1"/>
  <c r="G96" i="1"/>
  <c r="G97" i="1"/>
  <c r="H97" i="1" s="1"/>
  <c r="G98" i="1"/>
  <c r="G99" i="1"/>
  <c r="H99" i="1" s="1"/>
  <c r="G100" i="1"/>
  <c r="G101" i="1"/>
  <c r="G102" i="1"/>
  <c r="H102" i="1" s="1"/>
  <c r="EJ102" i="1" s="1"/>
  <c r="G103" i="1"/>
  <c r="G104" i="1"/>
  <c r="G105" i="1"/>
  <c r="H105" i="1" s="1"/>
  <c r="G106" i="1"/>
  <c r="G107" i="1"/>
  <c r="H107" i="1" s="1"/>
  <c r="G108" i="1"/>
  <c r="G109" i="1"/>
  <c r="G110" i="1"/>
  <c r="G111" i="1"/>
  <c r="G112" i="1"/>
  <c r="G113" i="1"/>
  <c r="H113" i="1" s="1"/>
  <c r="G114" i="1"/>
  <c r="G115" i="1"/>
  <c r="H115" i="1" s="1"/>
  <c r="G116" i="1"/>
  <c r="G117" i="1"/>
  <c r="G118" i="1"/>
  <c r="G119" i="1"/>
  <c r="G120" i="1"/>
  <c r="G121" i="1"/>
  <c r="H121" i="1" s="1"/>
  <c r="G122" i="1"/>
  <c r="G123" i="1"/>
  <c r="H123" i="1" s="1"/>
  <c r="G124" i="1"/>
  <c r="G125" i="1"/>
  <c r="G126" i="1"/>
  <c r="G127" i="1"/>
  <c r="G128" i="1"/>
  <c r="G129" i="1"/>
  <c r="H129" i="1" s="1"/>
  <c r="G130" i="1"/>
  <c r="G131" i="1"/>
  <c r="H131" i="1" s="1"/>
  <c r="G132" i="1"/>
  <c r="G133" i="1"/>
  <c r="G134" i="1"/>
  <c r="G135" i="1"/>
  <c r="G136" i="1"/>
  <c r="G137" i="1"/>
  <c r="H137" i="1" s="1"/>
  <c r="G138" i="1"/>
  <c r="G139" i="1"/>
  <c r="H139" i="1" s="1"/>
  <c r="G140" i="1"/>
  <c r="G141" i="1"/>
  <c r="G142" i="1"/>
  <c r="G143" i="1"/>
  <c r="G144" i="1"/>
  <c r="G145" i="1"/>
  <c r="H145" i="1" s="1"/>
  <c r="G146" i="1"/>
  <c r="G147" i="1"/>
  <c r="H147" i="1" s="1"/>
  <c r="G148" i="1"/>
  <c r="G149" i="1"/>
  <c r="G150" i="1"/>
  <c r="G151" i="1"/>
  <c r="G152" i="1"/>
  <c r="G153" i="1"/>
  <c r="H153" i="1" s="1"/>
  <c r="G154" i="1"/>
  <c r="G155" i="1"/>
  <c r="H155" i="1" s="1"/>
  <c r="G156" i="1"/>
  <c r="G157" i="1"/>
  <c r="G158" i="1"/>
  <c r="G159" i="1"/>
  <c r="G160" i="1"/>
  <c r="G161" i="1"/>
  <c r="H161" i="1" s="1"/>
  <c r="G162" i="1"/>
  <c r="G163" i="1"/>
  <c r="H163" i="1" s="1"/>
  <c r="G164" i="1"/>
  <c r="G165" i="1"/>
  <c r="G166" i="1"/>
  <c r="G167" i="1"/>
  <c r="G168" i="1"/>
  <c r="G169" i="1"/>
  <c r="H169" i="1" s="1"/>
  <c r="G170" i="1"/>
  <c r="G171" i="1"/>
  <c r="H171" i="1" s="1"/>
  <c r="G172" i="1"/>
  <c r="G173" i="1"/>
  <c r="G174" i="1"/>
  <c r="G175" i="1"/>
  <c r="G176" i="1"/>
  <c r="G177" i="1"/>
  <c r="H177" i="1" s="1"/>
  <c r="G178" i="1"/>
  <c r="G179" i="1"/>
  <c r="H179" i="1" s="1"/>
  <c r="G180" i="1"/>
  <c r="G181" i="1"/>
  <c r="G182" i="1"/>
  <c r="G183" i="1"/>
  <c r="G184" i="1"/>
  <c r="G185" i="1"/>
  <c r="H185" i="1" s="1"/>
  <c r="G186" i="1"/>
  <c r="G187" i="1"/>
  <c r="H187" i="1" s="1"/>
  <c r="G188" i="1"/>
  <c r="G189" i="1"/>
  <c r="G190" i="1"/>
  <c r="G191" i="1"/>
  <c r="G192" i="1"/>
  <c r="G193" i="1"/>
  <c r="H193" i="1" s="1"/>
  <c r="G194" i="1"/>
  <c r="G195" i="1"/>
  <c r="H195" i="1" s="1"/>
  <c r="G196" i="1"/>
  <c r="G197" i="1"/>
  <c r="G198" i="1"/>
  <c r="G199" i="1"/>
  <c r="G200" i="1"/>
  <c r="G201" i="1"/>
  <c r="H201" i="1" s="1"/>
  <c r="G202" i="1"/>
  <c r="G203" i="1"/>
  <c r="H203" i="1" s="1"/>
  <c r="G204" i="1"/>
  <c r="G205" i="1"/>
  <c r="G206" i="1"/>
  <c r="G207" i="1"/>
  <c r="G208" i="1"/>
  <c r="G209" i="1"/>
  <c r="H209" i="1" s="1"/>
  <c r="G210" i="1"/>
  <c r="G211" i="1"/>
  <c r="H211" i="1" s="1"/>
  <c r="G212" i="1"/>
  <c r="G213" i="1"/>
  <c r="G214" i="1"/>
  <c r="G215" i="1"/>
  <c r="G216" i="1"/>
  <c r="G217" i="1"/>
  <c r="H217" i="1" s="1"/>
  <c r="G218" i="1"/>
  <c r="G219" i="1"/>
  <c r="H219" i="1" s="1"/>
  <c r="G220" i="1"/>
  <c r="G221" i="1"/>
  <c r="G222" i="1"/>
  <c r="G223" i="1"/>
  <c r="G224" i="1"/>
  <c r="G225" i="1"/>
  <c r="H225" i="1" s="1"/>
  <c r="G226" i="1"/>
  <c r="G227" i="1"/>
  <c r="H227" i="1" s="1"/>
  <c r="G228" i="1"/>
  <c r="G229" i="1"/>
  <c r="G230" i="1"/>
  <c r="G231" i="1"/>
  <c r="G232" i="1"/>
  <c r="G233" i="1"/>
  <c r="H233" i="1" s="1"/>
  <c r="G234" i="1"/>
  <c r="G235" i="1"/>
  <c r="H235" i="1" s="1"/>
  <c r="G236" i="1"/>
  <c r="G237" i="1"/>
  <c r="G238" i="1"/>
  <c r="G239" i="1"/>
  <c r="G240" i="1"/>
  <c r="G241" i="1"/>
  <c r="H241" i="1" s="1"/>
  <c r="G242" i="1"/>
  <c r="G243" i="1"/>
  <c r="H243" i="1" s="1"/>
  <c r="G244" i="1"/>
  <c r="G245" i="1"/>
  <c r="G246" i="1"/>
  <c r="G247" i="1"/>
  <c r="G248" i="1"/>
  <c r="G249" i="1"/>
  <c r="H249" i="1" s="1"/>
  <c r="G250" i="1"/>
  <c r="G251" i="1"/>
  <c r="H251" i="1" s="1"/>
  <c r="G252" i="1"/>
  <c r="G253" i="1"/>
  <c r="G254" i="1"/>
  <c r="G255" i="1"/>
  <c r="G256" i="1"/>
  <c r="G257" i="1"/>
  <c r="H257" i="1" s="1"/>
  <c r="G258" i="1"/>
  <c r="G259" i="1"/>
  <c r="H259" i="1" s="1"/>
  <c r="G260" i="1"/>
  <c r="G261" i="1"/>
  <c r="G262" i="1"/>
  <c r="G263" i="1"/>
  <c r="G264" i="1"/>
  <c r="G265" i="1"/>
  <c r="H265" i="1" s="1"/>
  <c r="G266" i="1"/>
  <c r="G267" i="1"/>
  <c r="H267" i="1" s="1"/>
  <c r="G268" i="1"/>
  <c r="G269" i="1"/>
  <c r="G270" i="1"/>
  <c r="G271" i="1"/>
  <c r="G272" i="1"/>
  <c r="G273" i="1"/>
  <c r="H273" i="1" s="1"/>
  <c r="G274" i="1"/>
  <c r="G275" i="1"/>
  <c r="H275" i="1" s="1"/>
  <c r="G276" i="1"/>
  <c r="G277" i="1"/>
  <c r="G278" i="1"/>
  <c r="G279" i="1"/>
  <c r="G280" i="1"/>
  <c r="G281" i="1"/>
  <c r="H281" i="1" s="1"/>
  <c r="G282" i="1"/>
  <c r="G283" i="1"/>
  <c r="H283" i="1" s="1"/>
  <c r="G284" i="1"/>
  <c r="G285" i="1"/>
  <c r="G286" i="1"/>
  <c r="G287" i="1"/>
  <c r="G288" i="1"/>
  <c r="G289" i="1"/>
  <c r="H289" i="1" s="1"/>
  <c r="G290" i="1"/>
  <c r="G291" i="1"/>
  <c r="H291" i="1" s="1"/>
  <c r="G292" i="1"/>
  <c r="G293" i="1"/>
  <c r="G294" i="1"/>
  <c r="G295" i="1"/>
  <c r="G296" i="1"/>
  <c r="G297" i="1"/>
  <c r="H297" i="1" s="1"/>
  <c r="G298" i="1"/>
  <c r="G299" i="1"/>
  <c r="H299" i="1" s="1"/>
  <c r="G300" i="1"/>
  <c r="G301" i="1"/>
  <c r="G302" i="1"/>
  <c r="G303" i="1"/>
  <c r="G304" i="1"/>
  <c r="G305" i="1"/>
  <c r="H305" i="1" s="1"/>
  <c r="G306" i="1"/>
  <c r="G307" i="1"/>
  <c r="H307" i="1" s="1"/>
  <c r="G308" i="1"/>
  <c r="G309" i="1"/>
  <c r="G310" i="1"/>
  <c r="G311" i="1"/>
  <c r="G312" i="1"/>
  <c r="G313" i="1"/>
  <c r="H313" i="1" s="1"/>
  <c r="G314" i="1"/>
  <c r="G315" i="1"/>
  <c r="H315" i="1" s="1"/>
  <c r="G316" i="1"/>
  <c r="G317" i="1"/>
  <c r="G318" i="1"/>
  <c r="G319" i="1"/>
  <c r="G320" i="1"/>
  <c r="G321" i="1"/>
  <c r="H321" i="1" s="1"/>
  <c r="G322" i="1"/>
  <c r="G323" i="1"/>
  <c r="H323" i="1" s="1"/>
  <c r="G324" i="1"/>
  <c r="G325" i="1"/>
  <c r="G326" i="1"/>
  <c r="G327" i="1"/>
  <c r="G328" i="1"/>
  <c r="H328" i="1" s="1"/>
  <c r="EJ328" i="1" s="1"/>
  <c r="G329" i="1"/>
  <c r="H329" i="1" s="1"/>
  <c r="G330" i="1"/>
  <c r="G331" i="1"/>
  <c r="H331" i="1" s="1"/>
  <c r="G332" i="1"/>
  <c r="G333" i="1"/>
  <c r="G334" i="1"/>
  <c r="G335" i="1"/>
  <c r="G336" i="1"/>
  <c r="G337" i="1"/>
  <c r="H337" i="1" s="1"/>
  <c r="G338" i="1"/>
  <c r="G339" i="1"/>
  <c r="H339" i="1" s="1"/>
  <c r="G340" i="1"/>
  <c r="G341" i="1"/>
  <c r="G342" i="1"/>
  <c r="G343" i="1"/>
  <c r="G344" i="1"/>
  <c r="G345" i="1"/>
  <c r="H345" i="1" s="1"/>
  <c r="G346" i="1"/>
  <c r="G347" i="1"/>
  <c r="H347" i="1" s="1"/>
  <c r="G348" i="1"/>
  <c r="G349" i="1"/>
  <c r="G350" i="1"/>
  <c r="G351" i="1"/>
  <c r="G352" i="1"/>
  <c r="G353" i="1"/>
  <c r="H353" i="1" s="1"/>
  <c r="G354" i="1"/>
  <c r="G355" i="1"/>
  <c r="H355" i="1" s="1"/>
  <c r="G356" i="1"/>
  <c r="G357" i="1"/>
  <c r="G358" i="1"/>
  <c r="G359" i="1"/>
  <c r="G360" i="1"/>
  <c r="G361" i="1"/>
  <c r="H361" i="1" s="1"/>
  <c r="G362" i="1"/>
  <c r="G363" i="1"/>
  <c r="H363" i="1" s="1"/>
  <c r="G364" i="1"/>
  <c r="G365" i="1"/>
  <c r="G366" i="1"/>
  <c r="G367" i="1"/>
  <c r="G368" i="1"/>
  <c r="G369" i="1"/>
  <c r="H369" i="1" s="1"/>
  <c r="G370" i="1"/>
  <c r="G371" i="1"/>
  <c r="H371" i="1" s="1"/>
  <c r="G372" i="1"/>
  <c r="G373" i="1"/>
  <c r="G374" i="1"/>
  <c r="G375" i="1"/>
  <c r="G376" i="1"/>
  <c r="G377" i="1"/>
  <c r="H377" i="1" s="1"/>
  <c r="G378" i="1"/>
  <c r="G379" i="1"/>
  <c r="H379" i="1" s="1"/>
  <c r="G380" i="1"/>
  <c r="G381" i="1"/>
  <c r="G382" i="1"/>
  <c r="G383" i="1"/>
  <c r="G384" i="1"/>
  <c r="G385" i="1"/>
  <c r="H385" i="1" s="1"/>
  <c r="G386" i="1"/>
  <c r="G387" i="1"/>
  <c r="H387" i="1" s="1"/>
  <c r="G388" i="1"/>
  <c r="G389" i="1"/>
  <c r="G390" i="1"/>
  <c r="G391" i="1"/>
  <c r="G392" i="1"/>
  <c r="G393" i="1"/>
  <c r="H393" i="1" s="1"/>
  <c r="G394" i="1"/>
  <c r="G395" i="1"/>
  <c r="H395" i="1" s="1"/>
  <c r="G396" i="1"/>
  <c r="G397" i="1"/>
  <c r="G398" i="1"/>
  <c r="G399" i="1"/>
  <c r="G400" i="1"/>
  <c r="G401" i="1"/>
  <c r="H401" i="1" s="1"/>
  <c r="G402" i="1"/>
  <c r="G403" i="1"/>
  <c r="H403" i="1" s="1"/>
  <c r="G404" i="1"/>
  <c r="G405" i="1"/>
  <c r="G406" i="1"/>
  <c r="G407" i="1"/>
  <c r="G408" i="1"/>
  <c r="G409" i="1"/>
  <c r="H409" i="1" s="1"/>
  <c r="G410" i="1"/>
  <c r="G411" i="1"/>
  <c r="H411" i="1" s="1"/>
  <c r="G412" i="1"/>
  <c r="G413" i="1"/>
  <c r="G414" i="1"/>
  <c r="G415" i="1"/>
  <c r="G416" i="1"/>
  <c r="G417" i="1"/>
  <c r="H417" i="1" s="1"/>
  <c r="G418" i="1"/>
  <c r="G419" i="1"/>
  <c r="H419" i="1" s="1"/>
  <c r="G420" i="1"/>
  <c r="G421" i="1"/>
  <c r="G422" i="1"/>
  <c r="G423" i="1"/>
  <c r="G424" i="1"/>
  <c r="G425" i="1"/>
  <c r="H425" i="1" s="1"/>
  <c r="G426" i="1"/>
  <c r="G427" i="1"/>
  <c r="H427" i="1" s="1"/>
  <c r="G428" i="1"/>
  <c r="G429" i="1"/>
  <c r="G430" i="1"/>
  <c r="G431" i="1"/>
  <c r="G432" i="1"/>
  <c r="G433" i="1"/>
  <c r="H433" i="1" s="1"/>
  <c r="G434" i="1"/>
  <c r="G435" i="1"/>
  <c r="H435" i="1" s="1"/>
  <c r="G436" i="1"/>
  <c r="G437" i="1"/>
  <c r="G438" i="1"/>
  <c r="G439" i="1"/>
  <c r="G440" i="1"/>
  <c r="G441" i="1"/>
  <c r="H441" i="1" s="1"/>
  <c r="G442" i="1"/>
  <c r="G443" i="1"/>
  <c r="H443" i="1" s="1"/>
  <c r="G444" i="1"/>
  <c r="G445" i="1"/>
  <c r="G446" i="1"/>
  <c r="G447" i="1"/>
  <c r="G448" i="1"/>
  <c r="G449" i="1"/>
  <c r="H449" i="1" s="1"/>
  <c r="G450" i="1"/>
  <c r="G451" i="1"/>
  <c r="H451" i="1" s="1"/>
  <c r="G452" i="1"/>
  <c r="G453" i="1"/>
  <c r="G454" i="1"/>
  <c r="G455" i="1"/>
  <c r="G456" i="1"/>
  <c r="G457" i="1"/>
  <c r="H457" i="1" s="1"/>
  <c r="G458" i="1"/>
  <c r="G459" i="1"/>
  <c r="H459" i="1" s="1"/>
  <c r="G460" i="1"/>
  <c r="G461" i="1"/>
  <c r="G462" i="1"/>
  <c r="G463" i="1"/>
  <c r="G464" i="1"/>
  <c r="G465" i="1"/>
  <c r="H465" i="1" s="1"/>
  <c r="G466" i="1"/>
  <c r="G467" i="1"/>
  <c r="H467" i="1" s="1"/>
  <c r="G468" i="1"/>
  <c r="G469" i="1"/>
  <c r="G470" i="1"/>
  <c r="G471" i="1"/>
  <c r="G472" i="1"/>
  <c r="G473" i="1"/>
  <c r="H473" i="1" s="1"/>
  <c r="G474" i="1"/>
  <c r="G475" i="1"/>
  <c r="H475" i="1" s="1"/>
  <c r="G476" i="1"/>
  <c r="G477" i="1"/>
  <c r="G478" i="1"/>
  <c r="G479" i="1"/>
  <c r="G480" i="1"/>
  <c r="G481" i="1"/>
  <c r="H481" i="1" s="1"/>
  <c r="G482" i="1"/>
  <c r="G483" i="1"/>
  <c r="H483" i="1" s="1"/>
  <c r="G484" i="1"/>
  <c r="G485" i="1"/>
  <c r="G486" i="1"/>
  <c r="G487" i="1"/>
  <c r="G488" i="1"/>
  <c r="G489" i="1"/>
  <c r="H489" i="1" s="1"/>
  <c r="G490" i="1"/>
  <c r="G491" i="1"/>
  <c r="H491" i="1" s="1"/>
  <c r="G492" i="1"/>
  <c r="G493" i="1"/>
  <c r="G494" i="1"/>
  <c r="G495" i="1"/>
  <c r="G496" i="1"/>
  <c r="G497" i="1"/>
  <c r="H497" i="1" s="1"/>
  <c r="G498" i="1"/>
  <c r="G499" i="1"/>
  <c r="H499" i="1" s="1"/>
  <c r="G500" i="1"/>
  <c r="G501" i="1"/>
  <c r="G502" i="1"/>
  <c r="G503" i="1"/>
  <c r="G504" i="1"/>
  <c r="G505" i="1"/>
  <c r="H505" i="1" s="1"/>
  <c r="G506" i="1"/>
  <c r="G507" i="1"/>
  <c r="H507" i="1" s="1"/>
  <c r="G508" i="1"/>
  <c r="G509" i="1"/>
  <c r="G510" i="1"/>
  <c r="G511" i="1"/>
  <c r="G512" i="1"/>
  <c r="G513" i="1"/>
  <c r="H513" i="1" s="1"/>
  <c r="G514" i="1"/>
  <c r="G515" i="1"/>
  <c r="H515" i="1" s="1"/>
  <c r="G516" i="1"/>
  <c r="G517" i="1"/>
  <c r="G518" i="1"/>
  <c r="G519" i="1"/>
  <c r="G520" i="1"/>
  <c r="G521" i="1"/>
  <c r="H521" i="1" s="1"/>
  <c r="G522" i="1"/>
  <c r="G523" i="1"/>
  <c r="H523" i="1" s="1"/>
  <c r="G524" i="1"/>
  <c r="G525" i="1"/>
  <c r="G526" i="1"/>
  <c r="G527" i="1"/>
  <c r="G528" i="1"/>
  <c r="G529" i="1"/>
  <c r="H529" i="1" s="1"/>
  <c r="G530" i="1"/>
  <c r="G531" i="1"/>
  <c r="H531" i="1" s="1"/>
  <c r="G532" i="1"/>
  <c r="G533" i="1"/>
  <c r="G534" i="1"/>
  <c r="G535" i="1"/>
  <c r="G536" i="1"/>
  <c r="G537" i="1"/>
  <c r="H537" i="1" s="1"/>
  <c r="G538" i="1"/>
  <c r="G539" i="1"/>
  <c r="H539" i="1" s="1"/>
  <c r="G540" i="1"/>
  <c r="G541" i="1"/>
  <c r="G542" i="1"/>
  <c r="G543" i="1"/>
  <c r="G544" i="1"/>
  <c r="G545" i="1"/>
  <c r="H545" i="1" s="1"/>
  <c r="G546" i="1"/>
  <c r="G547" i="1"/>
  <c r="H547" i="1" s="1"/>
  <c r="G548" i="1"/>
  <c r="G549" i="1"/>
  <c r="G550" i="1"/>
  <c r="G551" i="1"/>
  <c r="G552" i="1"/>
  <c r="G553" i="1"/>
  <c r="H553" i="1" s="1"/>
  <c r="G554" i="1"/>
  <c r="G555" i="1"/>
  <c r="H555" i="1" s="1"/>
  <c r="G556" i="1"/>
  <c r="G557" i="1"/>
  <c r="G558" i="1"/>
  <c r="G559" i="1"/>
  <c r="G560" i="1"/>
  <c r="G561" i="1"/>
  <c r="H561" i="1" s="1"/>
  <c r="G562" i="1"/>
  <c r="G563" i="1"/>
  <c r="H563" i="1" s="1"/>
  <c r="G564" i="1"/>
  <c r="G565" i="1"/>
  <c r="G566" i="1"/>
  <c r="G567" i="1"/>
  <c r="G568" i="1"/>
  <c r="G569" i="1"/>
  <c r="H569" i="1" s="1"/>
  <c r="G570" i="1"/>
  <c r="G571" i="1"/>
  <c r="H571" i="1" s="1"/>
  <c r="G572" i="1"/>
  <c r="G573" i="1"/>
  <c r="G574" i="1"/>
  <c r="G575" i="1"/>
  <c r="G576" i="1"/>
  <c r="G577" i="1"/>
  <c r="H577" i="1" s="1"/>
  <c r="G578" i="1"/>
  <c r="G579" i="1"/>
  <c r="H579" i="1" s="1"/>
  <c r="G580" i="1"/>
  <c r="G581" i="1"/>
  <c r="G582" i="1"/>
  <c r="G583" i="1"/>
  <c r="G584" i="1"/>
  <c r="G585" i="1"/>
  <c r="H585" i="1" s="1"/>
  <c r="G586" i="1"/>
  <c r="G587" i="1"/>
  <c r="H587" i="1" s="1"/>
  <c r="G588" i="1"/>
  <c r="G589" i="1"/>
  <c r="G590" i="1"/>
  <c r="G591" i="1"/>
  <c r="G592" i="1"/>
  <c r="G593" i="1"/>
  <c r="H593" i="1" s="1"/>
  <c r="G594" i="1"/>
  <c r="G595" i="1"/>
  <c r="H595" i="1" s="1"/>
  <c r="G596" i="1"/>
  <c r="G597" i="1"/>
  <c r="G598" i="1"/>
  <c r="G599" i="1"/>
  <c r="G600" i="1"/>
  <c r="G601" i="1"/>
  <c r="H601" i="1" s="1"/>
  <c r="G602" i="1"/>
  <c r="G603" i="1"/>
  <c r="H603" i="1" s="1"/>
  <c r="G604" i="1"/>
  <c r="G605" i="1"/>
  <c r="G606" i="1"/>
  <c r="G607" i="1"/>
  <c r="G608" i="1"/>
  <c r="G609" i="1"/>
  <c r="H609" i="1" s="1"/>
  <c r="G610" i="1"/>
  <c r="G611" i="1"/>
  <c r="H611" i="1" s="1"/>
  <c r="G612" i="1"/>
  <c r="G613" i="1"/>
  <c r="G614" i="1"/>
  <c r="G615" i="1"/>
  <c r="G616" i="1"/>
  <c r="G617" i="1"/>
  <c r="H617" i="1" s="1"/>
  <c r="G618" i="1"/>
  <c r="G619" i="1"/>
  <c r="H619" i="1" s="1"/>
  <c r="G620" i="1"/>
  <c r="G621" i="1"/>
  <c r="G622" i="1"/>
  <c r="G623" i="1"/>
  <c r="G624" i="1"/>
  <c r="G625" i="1"/>
  <c r="H625" i="1" s="1"/>
  <c r="G626" i="1"/>
  <c r="G627" i="1"/>
  <c r="H627" i="1" s="1"/>
  <c r="G628" i="1"/>
  <c r="G629" i="1"/>
  <c r="G630" i="1"/>
  <c r="G631" i="1"/>
  <c r="G632" i="1"/>
  <c r="G633" i="1"/>
  <c r="H633" i="1" s="1"/>
  <c r="G634" i="1"/>
  <c r="G635" i="1"/>
  <c r="H635" i="1" s="1"/>
  <c r="G636" i="1"/>
  <c r="G637" i="1"/>
  <c r="G638" i="1"/>
  <c r="G639" i="1"/>
  <c r="G640" i="1"/>
  <c r="G641" i="1"/>
  <c r="H641" i="1" s="1"/>
  <c r="G642" i="1"/>
  <c r="G643" i="1"/>
  <c r="H643" i="1" s="1"/>
  <c r="G644" i="1"/>
  <c r="G645" i="1"/>
  <c r="G646" i="1"/>
  <c r="G647" i="1"/>
  <c r="G648" i="1"/>
  <c r="G649" i="1"/>
  <c r="H649" i="1" s="1"/>
  <c r="G650" i="1"/>
  <c r="G651" i="1"/>
  <c r="H651" i="1" s="1"/>
  <c r="G652" i="1"/>
  <c r="G653" i="1"/>
  <c r="G654" i="1"/>
  <c r="G655" i="1"/>
  <c r="G656" i="1"/>
  <c r="G657" i="1"/>
  <c r="H657" i="1" s="1"/>
  <c r="G658" i="1"/>
  <c r="G659" i="1"/>
  <c r="H659" i="1" s="1"/>
  <c r="G660" i="1"/>
  <c r="G661" i="1"/>
  <c r="G662" i="1"/>
  <c r="G663" i="1"/>
  <c r="G664" i="1"/>
  <c r="G665" i="1"/>
  <c r="H665" i="1" s="1"/>
  <c r="G666" i="1"/>
  <c r="G667" i="1"/>
  <c r="H667" i="1" s="1"/>
  <c r="G668" i="1"/>
  <c r="G669" i="1"/>
  <c r="G670" i="1"/>
  <c r="G671" i="1"/>
  <c r="G672" i="1"/>
  <c r="G673" i="1"/>
  <c r="G674" i="1"/>
  <c r="G675" i="1"/>
  <c r="H675" i="1" s="1"/>
  <c r="G676" i="1"/>
  <c r="G677" i="1"/>
  <c r="G678" i="1"/>
  <c r="G679" i="1"/>
  <c r="H679" i="1" s="1"/>
  <c r="G680" i="1"/>
  <c r="G681" i="1"/>
  <c r="G682" i="1"/>
  <c r="G683" i="1"/>
  <c r="H683" i="1" s="1"/>
  <c r="G684" i="1"/>
  <c r="G685" i="1"/>
  <c r="G686" i="1"/>
  <c r="G687" i="1"/>
  <c r="G688" i="1"/>
  <c r="G689" i="1"/>
  <c r="G690" i="1"/>
  <c r="G691" i="1"/>
  <c r="G692" i="1"/>
  <c r="H692" i="1" s="1"/>
  <c r="G693" i="1"/>
  <c r="G694" i="1"/>
  <c r="G695" i="1"/>
  <c r="G696" i="1"/>
  <c r="G697" i="1"/>
  <c r="G698" i="1"/>
  <c r="G699" i="1"/>
  <c r="G700" i="1"/>
  <c r="H700" i="1" s="1"/>
  <c r="G701" i="1"/>
  <c r="G702" i="1"/>
  <c r="G703" i="1"/>
  <c r="G704" i="1"/>
  <c r="G705" i="1"/>
  <c r="G706" i="1"/>
  <c r="G707" i="1"/>
  <c r="G708" i="1"/>
  <c r="H708" i="1" s="1"/>
  <c r="G709" i="1"/>
  <c r="G710" i="1"/>
  <c r="G711" i="1"/>
  <c r="G712" i="1"/>
  <c r="G713" i="1"/>
  <c r="G714" i="1"/>
  <c r="G715" i="1"/>
  <c r="G716" i="1"/>
  <c r="H716" i="1" s="1"/>
  <c r="G717" i="1"/>
  <c r="G718" i="1"/>
  <c r="G719" i="1"/>
  <c r="G720" i="1"/>
  <c r="G721" i="1"/>
  <c r="G722" i="1"/>
  <c r="G723" i="1"/>
  <c r="G724" i="1"/>
  <c r="H724" i="1" s="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H754" i="1" s="1"/>
  <c r="G755" i="1"/>
  <c r="G756" i="1"/>
  <c r="G757" i="1"/>
  <c r="G758" i="1"/>
  <c r="G759" i="1"/>
  <c r="G760" i="1"/>
  <c r="G761" i="1"/>
  <c r="G762" i="1"/>
  <c r="G763" i="1"/>
  <c r="G764" i="1"/>
  <c r="H764" i="1" s="1"/>
  <c r="G765" i="1"/>
  <c r="G766" i="1"/>
  <c r="G767" i="1"/>
  <c r="G768" i="1"/>
  <c r="G769" i="1"/>
  <c r="G770" i="1"/>
  <c r="G771" i="1"/>
  <c r="G772" i="1"/>
  <c r="H772" i="1" s="1"/>
  <c r="G773" i="1"/>
  <c r="G774" i="1"/>
  <c r="G775" i="1"/>
  <c r="G776" i="1"/>
  <c r="G777" i="1"/>
  <c r="G778" i="1"/>
  <c r="G779" i="1"/>
  <c r="G780" i="1"/>
  <c r="H780" i="1" s="1"/>
  <c r="G781" i="1"/>
  <c r="G782" i="1"/>
  <c r="G783" i="1"/>
  <c r="G784" i="1"/>
  <c r="G785" i="1"/>
  <c r="G786" i="1"/>
  <c r="G787" i="1"/>
  <c r="G788" i="1"/>
  <c r="H788" i="1" s="1"/>
  <c r="G789" i="1"/>
  <c r="G790" i="1"/>
  <c r="G791" i="1"/>
  <c r="G792" i="1"/>
  <c r="G793" i="1"/>
  <c r="G794" i="1"/>
  <c r="G795" i="1"/>
  <c r="G796" i="1"/>
  <c r="G797" i="1"/>
  <c r="G798" i="1"/>
  <c r="G799" i="1"/>
  <c r="G800" i="1"/>
  <c r="G801" i="1"/>
  <c r="G802" i="1"/>
  <c r="G803" i="1"/>
  <c r="G804" i="1"/>
  <c r="G805" i="1"/>
  <c r="G806" i="1"/>
  <c r="G807" i="1"/>
  <c r="G808" i="1"/>
  <c r="G809" i="1"/>
  <c r="G810" i="1"/>
  <c r="G811" i="1"/>
  <c r="G812" i="1"/>
  <c r="H812" i="1" s="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H844" i="1" s="1"/>
  <c r="G845" i="1"/>
  <c r="G846" i="1"/>
  <c r="G847" i="1"/>
  <c r="G848" i="1"/>
  <c r="G849" i="1"/>
  <c r="G850" i="1"/>
  <c r="G851" i="1"/>
  <c r="G852" i="1"/>
  <c r="H852" i="1" s="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H892" i="1" s="1"/>
  <c r="G893" i="1"/>
  <c r="G894" i="1"/>
  <c r="G895" i="1"/>
  <c r="G896" i="1"/>
  <c r="G897" i="1"/>
  <c r="G898" i="1"/>
  <c r="G899" i="1"/>
  <c r="G900" i="1"/>
  <c r="H900" i="1" s="1"/>
  <c r="G901" i="1"/>
  <c r="G902" i="1"/>
  <c r="G903" i="1"/>
  <c r="G904" i="1"/>
  <c r="G905" i="1"/>
  <c r="G906" i="1"/>
  <c r="G907" i="1"/>
  <c r="G908" i="1"/>
  <c r="H908" i="1" s="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H940" i="1" s="1"/>
  <c r="G941" i="1"/>
  <c r="G942" i="1"/>
  <c r="G943" i="1"/>
  <c r="G944" i="1"/>
  <c r="G945" i="1"/>
  <c r="G946" i="1"/>
  <c r="G947" i="1"/>
  <c r="G948" i="1"/>
  <c r="H948" i="1" s="1"/>
  <c r="G949" i="1"/>
  <c r="G950" i="1"/>
  <c r="G951" i="1"/>
  <c r="G952" i="1"/>
  <c r="G953" i="1"/>
  <c r="G954" i="1"/>
  <c r="G955" i="1"/>
  <c r="G956" i="1"/>
  <c r="H956" i="1" s="1"/>
  <c r="G957" i="1"/>
  <c r="G958" i="1"/>
  <c r="G959" i="1"/>
  <c r="G960" i="1"/>
  <c r="G961" i="1"/>
  <c r="G962" i="1"/>
  <c r="G963" i="1"/>
  <c r="G964" i="1"/>
  <c r="H964" i="1" s="1"/>
  <c r="G965" i="1"/>
  <c r="G966" i="1"/>
  <c r="G967" i="1"/>
  <c r="G968" i="1"/>
  <c r="G969" i="1"/>
  <c r="G970" i="1"/>
  <c r="G971" i="1"/>
  <c r="G972" i="1"/>
  <c r="G973" i="1"/>
  <c r="G974" i="1"/>
  <c r="G975" i="1"/>
  <c r="G976" i="1"/>
  <c r="G977" i="1"/>
  <c r="G978" i="1"/>
  <c r="G979" i="1"/>
  <c r="G980" i="1"/>
  <c r="H980" i="1" s="1"/>
  <c r="G981" i="1"/>
  <c r="G982" i="1"/>
  <c r="G983" i="1"/>
  <c r="G984" i="1"/>
  <c r="G985" i="1"/>
  <c r="G986" i="1"/>
  <c r="G987" i="1"/>
  <c r="G988" i="1"/>
  <c r="G989" i="1"/>
  <c r="G990" i="1"/>
  <c r="G991" i="1"/>
  <c r="G992" i="1"/>
  <c r="G993" i="1"/>
  <c r="G994" i="1"/>
  <c r="G995" i="1"/>
  <c r="G996" i="1"/>
  <c r="G997" i="1"/>
  <c r="G998" i="1"/>
  <c r="G999" i="1"/>
  <c r="G1000" i="1"/>
  <c r="G1001" i="1"/>
  <c r="G1002" i="1"/>
  <c r="G5" i="1"/>
  <c r="G4" i="1"/>
  <c r="D24" i="1"/>
  <c r="D30" i="1"/>
  <c r="D54" i="1"/>
  <c r="D64" i="1"/>
  <c r="D116" i="1"/>
  <c r="D118" i="1"/>
  <c r="D123" i="1"/>
  <c r="D140" i="1"/>
  <c r="D150" i="1"/>
  <c r="D228" i="1"/>
  <c r="D239" i="1"/>
  <c r="D268" i="1"/>
  <c r="D341" i="1"/>
  <c r="D373" i="1"/>
  <c r="D391" i="1"/>
  <c r="D394" i="1"/>
  <c r="D486" i="1"/>
  <c r="D523" i="1"/>
  <c r="D526" i="1"/>
  <c r="D639" i="1"/>
  <c r="D689" i="1"/>
  <c r="D723" i="1"/>
  <c r="D793" i="1"/>
  <c r="D877" i="1"/>
  <c r="D880" i="1"/>
  <c r="D905" i="1"/>
  <c r="D939" i="1"/>
  <c r="D951" i="1"/>
  <c r="D961" i="1"/>
  <c r="D988" i="1"/>
  <c r="D989" i="1"/>
  <c r="D1002" i="1"/>
  <c r="H993" i="1" l="1"/>
  <c r="EJ993" i="1" s="1"/>
  <c r="H969" i="1"/>
  <c r="EJ969" i="1" s="1"/>
  <c r="H945" i="1"/>
  <c r="EJ945" i="1" s="1"/>
  <c r="H921" i="1"/>
  <c r="EJ921" i="1" s="1"/>
  <c r="H992" i="1"/>
  <c r="EJ992" i="1" s="1"/>
  <c r="H968" i="1"/>
  <c r="EJ968" i="1" s="1"/>
  <c r="H944" i="1"/>
  <c r="EJ944" i="1" s="1"/>
  <c r="H920" i="1"/>
  <c r="EJ920" i="1" s="1"/>
  <c r="H896" i="1"/>
  <c r="EJ896" i="1" s="1"/>
  <c r="H872" i="1"/>
  <c r="EJ872" i="1" s="1"/>
  <c r="H856" i="1"/>
  <c r="EJ856" i="1" s="1"/>
  <c r="H840" i="1"/>
  <c r="EJ840" i="1" s="1"/>
  <c r="H824" i="1"/>
  <c r="EJ824" i="1" s="1"/>
  <c r="H808" i="1"/>
  <c r="EJ808" i="1" s="1"/>
  <c r="H792" i="1"/>
  <c r="EJ792" i="1" s="1"/>
  <c r="H768" i="1"/>
  <c r="EJ768" i="1" s="1"/>
  <c r="H752" i="1"/>
  <c r="EJ752" i="1" s="1"/>
  <c r="H736" i="1"/>
  <c r="EJ736" i="1" s="1"/>
  <c r="H999" i="1"/>
  <c r="EJ999" i="1" s="1"/>
  <c r="H836" i="1"/>
  <c r="EJ836" i="1" s="1"/>
  <c r="H985" i="1"/>
  <c r="EJ985" i="1" s="1"/>
  <c r="H961" i="1"/>
  <c r="EJ961" i="1" s="1"/>
  <c r="H937" i="1"/>
  <c r="EJ937" i="1" s="1"/>
  <c r="H913" i="1"/>
  <c r="EJ913" i="1" s="1"/>
  <c r="H984" i="1"/>
  <c r="EJ984" i="1" s="1"/>
  <c r="H960" i="1"/>
  <c r="EJ960" i="1" s="1"/>
  <c r="H936" i="1"/>
  <c r="EJ936" i="1" s="1"/>
  <c r="H912" i="1"/>
  <c r="EJ912" i="1" s="1"/>
  <c r="H904" i="1"/>
  <c r="EJ904" i="1" s="1"/>
  <c r="H880" i="1"/>
  <c r="EJ880" i="1" s="1"/>
  <c r="H864" i="1"/>
  <c r="EJ864" i="1" s="1"/>
  <c r="H848" i="1"/>
  <c r="EJ848" i="1" s="1"/>
  <c r="H832" i="1"/>
  <c r="EJ832" i="1" s="1"/>
  <c r="H816" i="1"/>
  <c r="EJ816" i="1" s="1"/>
  <c r="H800" i="1"/>
  <c r="EJ800" i="1" s="1"/>
  <c r="H784" i="1"/>
  <c r="EJ784" i="1" s="1"/>
  <c r="H776" i="1"/>
  <c r="EJ776" i="1" s="1"/>
  <c r="H760" i="1"/>
  <c r="EJ760" i="1" s="1"/>
  <c r="H744" i="1"/>
  <c r="EJ744" i="1" s="1"/>
  <c r="H972" i="1"/>
  <c r="EJ972" i="1" s="1"/>
  <c r="H998" i="1"/>
  <c r="EJ998" i="1" s="1"/>
  <c r="H828" i="1"/>
  <c r="EJ828" i="1" s="1"/>
  <c r="EJ964" i="1"/>
  <c r="H1001" i="1"/>
  <c r="EJ1001" i="1" s="1"/>
  <c r="H977" i="1"/>
  <c r="EJ977" i="1" s="1"/>
  <c r="H953" i="1"/>
  <c r="EJ953" i="1" s="1"/>
  <c r="H929" i="1"/>
  <c r="EJ929" i="1" s="1"/>
  <c r="H916" i="1"/>
  <c r="EJ916" i="1" s="1"/>
  <c r="H1000" i="1"/>
  <c r="EJ1000" i="1" s="1"/>
  <c r="H976" i="1"/>
  <c r="EJ976" i="1" s="1"/>
  <c r="H952" i="1"/>
  <c r="EJ952" i="1" s="1"/>
  <c r="H928" i="1"/>
  <c r="EJ928" i="1" s="1"/>
  <c r="H888" i="1"/>
  <c r="EJ888" i="1" s="1"/>
  <c r="H997" i="1"/>
  <c r="EJ997" i="1" s="1"/>
  <c r="H989" i="1"/>
  <c r="EJ989" i="1" s="1"/>
  <c r="H981" i="1"/>
  <c r="EJ981" i="1" s="1"/>
  <c r="H973" i="1"/>
  <c r="EJ973" i="1" s="1"/>
  <c r="H965" i="1"/>
  <c r="EJ965" i="1" s="1"/>
  <c r="H957" i="1"/>
  <c r="EJ957" i="1" s="1"/>
  <c r="H949" i="1"/>
  <c r="EJ949" i="1" s="1"/>
  <c r="H941" i="1"/>
  <c r="EJ941" i="1" s="1"/>
  <c r="H933" i="1"/>
  <c r="EJ933" i="1" s="1"/>
  <c r="H925" i="1"/>
  <c r="EJ925" i="1" s="1"/>
  <c r="H917" i="1"/>
  <c r="EJ917" i="1" s="1"/>
  <c r="H909" i="1"/>
  <c r="EJ909" i="1" s="1"/>
  <c r="H901" i="1"/>
  <c r="EJ901" i="1" s="1"/>
  <c r="H893" i="1"/>
  <c r="EJ893" i="1" s="1"/>
  <c r="H885" i="1"/>
  <c r="EJ885" i="1" s="1"/>
  <c r="H877" i="1"/>
  <c r="EJ877" i="1" s="1"/>
  <c r="H869" i="1"/>
  <c r="EJ869" i="1" s="1"/>
  <c r="H861" i="1"/>
  <c r="EJ861" i="1" s="1"/>
  <c r="H853" i="1"/>
  <c r="EJ853" i="1" s="1"/>
  <c r="H845" i="1"/>
  <c r="EJ845" i="1" s="1"/>
  <c r="H837" i="1"/>
  <c r="EJ837" i="1" s="1"/>
  <c r="H829" i="1"/>
  <c r="EJ829" i="1" s="1"/>
  <c r="H821" i="1"/>
  <c r="EJ821" i="1" s="1"/>
  <c r="H884" i="1"/>
  <c r="EJ884" i="1" s="1"/>
  <c r="H820" i="1"/>
  <c r="EJ820" i="1" s="1"/>
  <c r="H756" i="1"/>
  <c r="EJ756" i="1" s="1"/>
  <c r="EJ948" i="1"/>
  <c r="EJ900" i="1"/>
  <c r="EJ852" i="1"/>
  <c r="EJ780" i="1"/>
  <c r="EJ708" i="1"/>
  <c r="H660" i="1"/>
  <c r="EJ660" i="1" s="1"/>
  <c r="H636" i="1"/>
  <c r="EJ636" i="1" s="1"/>
  <c r="H612" i="1"/>
  <c r="EJ612" i="1" s="1"/>
  <c r="H588" i="1"/>
  <c r="EJ588" i="1" s="1"/>
  <c r="H572" i="1"/>
  <c r="EJ572" i="1" s="1"/>
  <c r="H548" i="1"/>
  <c r="EJ548" i="1" s="1"/>
  <c r="H524" i="1"/>
  <c r="EJ524" i="1" s="1"/>
  <c r="H508" i="1"/>
  <c r="EJ508" i="1" s="1"/>
  <c r="H484" i="1"/>
  <c r="EJ484" i="1" s="1"/>
  <c r="H468" i="1"/>
  <c r="EJ468" i="1" s="1"/>
  <c r="H436" i="1"/>
  <c r="EJ436" i="1" s="1"/>
  <c r="H412" i="1"/>
  <c r="EJ412" i="1" s="1"/>
  <c r="H388" i="1"/>
  <c r="EJ388" i="1" s="1"/>
  <c r="H364" i="1"/>
  <c r="EJ364" i="1" s="1"/>
  <c r="H340" i="1"/>
  <c r="EJ340" i="1" s="1"/>
  <c r="H324" i="1"/>
  <c r="EJ324" i="1" s="1"/>
  <c r="H300" i="1"/>
  <c r="EJ300" i="1" s="1"/>
  <c r="H284" i="1"/>
  <c r="EJ284" i="1" s="1"/>
  <c r="H260" i="1"/>
  <c r="EJ260" i="1" s="1"/>
  <c r="H236" i="1"/>
  <c r="EJ236" i="1" s="1"/>
  <c r="H212" i="1"/>
  <c r="EJ212" i="1" s="1"/>
  <c r="H204" i="1"/>
  <c r="EJ204" i="1" s="1"/>
  <c r="H196" i="1"/>
  <c r="EJ196" i="1" s="1"/>
  <c r="H172" i="1"/>
  <c r="EJ172" i="1" s="1"/>
  <c r="H164" i="1"/>
  <c r="EJ164" i="1" s="1"/>
  <c r="H156" i="1"/>
  <c r="EJ156" i="1" s="1"/>
  <c r="H148" i="1"/>
  <c r="EJ148" i="1" s="1"/>
  <c r="H140" i="1"/>
  <c r="EJ140" i="1" s="1"/>
  <c r="H132" i="1"/>
  <c r="EJ132" i="1" s="1"/>
  <c r="H124" i="1"/>
  <c r="EJ124" i="1" s="1"/>
  <c r="H116" i="1"/>
  <c r="EJ116" i="1" s="1"/>
  <c r="H108" i="1"/>
  <c r="EJ108" i="1" s="1"/>
  <c r="H100" i="1"/>
  <c r="EJ100" i="1" s="1"/>
  <c r="H92" i="1"/>
  <c r="EJ92" i="1" s="1"/>
  <c r="H84" i="1"/>
  <c r="EJ84" i="1" s="1"/>
  <c r="H76" i="1"/>
  <c r="EJ76" i="1" s="1"/>
  <c r="H68" i="1"/>
  <c r="EJ68" i="1" s="1"/>
  <c r="H60" i="1"/>
  <c r="EJ60" i="1" s="1"/>
  <c r="H52" i="1"/>
  <c r="EJ52" i="1" s="1"/>
  <c r="H44" i="1"/>
  <c r="EJ44" i="1" s="1"/>
  <c r="H36" i="1"/>
  <c r="EJ36" i="1" s="1"/>
  <c r="H28" i="1"/>
  <c r="EJ28" i="1" s="1"/>
  <c r="H20" i="1"/>
  <c r="EJ20" i="1" s="1"/>
  <c r="H12" i="1"/>
  <c r="EJ12" i="1" s="1"/>
  <c r="H876" i="1"/>
  <c r="EJ876" i="1" s="1"/>
  <c r="H748" i="1"/>
  <c r="EJ748" i="1" s="1"/>
  <c r="H684" i="1"/>
  <c r="EJ684" i="1" s="1"/>
  <c r="H4" i="1"/>
  <c r="EJ4" i="1" s="1"/>
  <c r="EJ956" i="1"/>
  <c r="EJ908" i="1"/>
  <c r="EJ812" i="1"/>
  <c r="EJ788" i="1"/>
  <c r="EJ764" i="1"/>
  <c r="EJ724" i="1"/>
  <c r="EJ700" i="1"/>
  <c r="H676" i="1"/>
  <c r="EJ676" i="1" s="1"/>
  <c r="H652" i="1"/>
  <c r="EJ652" i="1" s="1"/>
  <c r="H628" i="1"/>
  <c r="EJ628" i="1" s="1"/>
  <c r="H604" i="1"/>
  <c r="EJ604" i="1" s="1"/>
  <c r="H580" i="1"/>
  <c r="EJ580" i="1" s="1"/>
  <c r="H556" i="1"/>
  <c r="EJ556" i="1" s="1"/>
  <c r="H532" i="1"/>
  <c r="EJ532" i="1" s="1"/>
  <c r="H500" i="1"/>
  <c r="EJ500" i="1" s="1"/>
  <c r="H476" i="1"/>
  <c r="EJ476" i="1" s="1"/>
  <c r="H460" i="1"/>
  <c r="EJ460" i="1" s="1"/>
  <c r="H444" i="1"/>
  <c r="EJ444" i="1" s="1"/>
  <c r="H420" i="1"/>
  <c r="EJ420" i="1" s="1"/>
  <c r="H396" i="1"/>
  <c r="EJ396" i="1" s="1"/>
  <c r="H372" i="1"/>
  <c r="EJ372" i="1" s="1"/>
  <c r="H348" i="1"/>
  <c r="EJ348" i="1" s="1"/>
  <c r="H316" i="1"/>
  <c r="EJ316" i="1" s="1"/>
  <c r="H292" i="1"/>
  <c r="EJ292" i="1" s="1"/>
  <c r="H268" i="1"/>
  <c r="EJ268" i="1" s="1"/>
  <c r="H244" i="1"/>
  <c r="EJ244" i="1" s="1"/>
  <c r="H228" i="1"/>
  <c r="EJ228" i="1" s="1"/>
  <c r="H188" i="1"/>
  <c r="EJ188" i="1" s="1"/>
  <c r="H995" i="1"/>
  <c r="EJ995" i="1" s="1"/>
  <c r="H979" i="1"/>
  <c r="EJ979" i="1" s="1"/>
  <c r="H996" i="1"/>
  <c r="EJ996" i="1" s="1"/>
  <c r="H932" i="1"/>
  <c r="EJ932" i="1" s="1"/>
  <c r="H868" i="1"/>
  <c r="EJ868" i="1" s="1"/>
  <c r="H804" i="1"/>
  <c r="EJ804" i="1" s="1"/>
  <c r="H740" i="1"/>
  <c r="EJ740" i="1" s="1"/>
  <c r="EJ980" i="1"/>
  <c r="EJ940" i="1"/>
  <c r="EJ892" i="1"/>
  <c r="EJ844" i="1"/>
  <c r="EJ772" i="1"/>
  <c r="EJ716" i="1"/>
  <c r="EJ692" i="1"/>
  <c r="H668" i="1"/>
  <c r="EJ668" i="1" s="1"/>
  <c r="H644" i="1"/>
  <c r="EJ644" i="1" s="1"/>
  <c r="H620" i="1"/>
  <c r="EJ620" i="1" s="1"/>
  <c r="H596" i="1"/>
  <c r="EJ596" i="1" s="1"/>
  <c r="H564" i="1"/>
  <c r="EJ564" i="1" s="1"/>
  <c r="H540" i="1"/>
  <c r="EJ540" i="1" s="1"/>
  <c r="H516" i="1"/>
  <c r="EJ516" i="1" s="1"/>
  <c r="H492" i="1"/>
  <c r="EJ492" i="1" s="1"/>
  <c r="H452" i="1"/>
  <c r="EJ452" i="1" s="1"/>
  <c r="H428" i="1"/>
  <c r="EJ428" i="1" s="1"/>
  <c r="H404" i="1"/>
  <c r="EJ404" i="1" s="1"/>
  <c r="H380" i="1"/>
  <c r="EJ380" i="1" s="1"/>
  <c r="H356" i="1"/>
  <c r="EJ356" i="1" s="1"/>
  <c r="H332" i="1"/>
  <c r="EJ332" i="1" s="1"/>
  <c r="H308" i="1"/>
  <c r="EJ308" i="1" s="1"/>
  <c r="H276" i="1"/>
  <c r="EJ276" i="1" s="1"/>
  <c r="H252" i="1"/>
  <c r="EJ252" i="1" s="1"/>
  <c r="H220" i="1"/>
  <c r="EJ220" i="1" s="1"/>
  <c r="H180" i="1"/>
  <c r="EJ180" i="1" s="1"/>
  <c r="H5" i="1"/>
  <c r="EJ5" i="1" s="1"/>
  <c r="H987" i="1"/>
  <c r="EJ987" i="1" s="1"/>
  <c r="H971" i="1"/>
  <c r="EJ971" i="1" s="1"/>
  <c r="H1002" i="1"/>
  <c r="EJ1002" i="1" s="1"/>
  <c r="H994" i="1"/>
  <c r="EJ994" i="1" s="1"/>
  <c r="H986" i="1"/>
  <c r="EJ986" i="1" s="1"/>
  <c r="H978" i="1"/>
  <c r="EJ978" i="1" s="1"/>
  <c r="H988" i="1"/>
  <c r="EJ988" i="1" s="1"/>
  <c r="H924" i="1"/>
  <c r="EJ924" i="1" s="1"/>
  <c r="H860" i="1"/>
  <c r="EJ860" i="1" s="1"/>
  <c r="H796" i="1"/>
  <c r="EJ796" i="1" s="1"/>
  <c r="H732" i="1"/>
  <c r="EJ732" i="1" s="1"/>
  <c r="H963" i="1"/>
  <c r="EJ963" i="1" s="1"/>
  <c r="H955" i="1"/>
  <c r="EJ955" i="1" s="1"/>
  <c r="H947" i="1"/>
  <c r="EJ947" i="1" s="1"/>
  <c r="H939" i="1"/>
  <c r="EJ939" i="1" s="1"/>
  <c r="H931" i="1"/>
  <c r="EJ931" i="1" s="1"/>
  <c r="H923" i="1"/>
  <c r="EJ923" i="1" s="1"/>
  <c r="H915" i="1"/>
  <c r="EJ915" i="1" s="1"/>
  <c r="H907" i="1"/>
  <c r="EJ907" i="1" s="1"/>
  <c r="H899" i="1"/>
  <c r="EJ899" i="1" s="1"/>
  <c r="H891" i="1"/>
  <c r="EJ891" i="1" s="1"/>
  <c r="H883" i="1"/>
  <c r="EJ883" i="1" s="1"/>
  <c r="H875" i="1"/>
  <c r="EJ875" i="1" s="1"/>
  <c r="H867" i="1"/>
  <c r="EJ867" i="1" s="1"/>
  <c r="H859" i="1"/>
  <c r="EJ859" i="1" s="1"/>
  <c r="H851" i="1"/>
  <c r="EJ851" i="1" s="1"/>
  <c r="H843" i="1"/>
  <c r="EJ843" i="1" s="1"/>
  <c r="H835" i="1"/>
  <c r="EJ835" i="1" s="1"/>
  <c r="H827" i="1"/>
  <c r="EJ827" i="1" s="1"/>
  <c r="H819" i="1"/>
  <c r="EJ819" i="1" s="1"/>
  <c r="H811" i="1"/>
  <c r="EJ811" i="1" s="1"/>
  <c r="H803" i="1"/>
  <c r="EJ803" i="1" s="1"/>
  <c r="H795" i="1"/>
  <c r="EJ795" i="1" s="1"/>
  <c r="H787" i="1"/>
  <c r="EJ787" i="1" s="1"/>
  <c r="H779" i="1"/>
  <c r="EJ779" i="1" s="1"/>
  <c r="H771" i="1"/>
  <c r="EJ771" i="1" s="1"/>
  <c r="H763" i="1"/>
  <c r="EJ763" i="1" s="1"/>
  <c r="H755" i="1"/>
  <c r="EJ755" i="1" s="1"/>
  <c r="H747" i="1"/>
  <c r="EJ747" i="1" s="1"/>
  <c r="H739" i="1"/>
  <c r="EJ739" i="1" s="1"/>
  <c r="H731" i="1"/>
  <c r="EJ731" i="1" s="1"/>
  <c r="H723" i="1"/>
  <c r="EJ723" i="1" s="1"/>
  <c r="H715" i="1"/>
  <c r="EJ715" i="1" s="1"/>
  <c r="H707" i="1"/>
  <c r="EJ707" i="1" s="1"/>
  <c r="H699" i="1"/>
  <c r="EJ699" i="1" s="1"/>
  <c r="H691" i="1"/>
  <c r="EJ691" i="1" s="1"/>
  <c r="H674" i="1"/>
  <c r="EJ674" i="1" s="1"/>
  <c r="H666" i="1"/>
  <c r="EJ666" i="1" s="1"/>
  <c r="H658" i="1"/>
  <c r="EJ658" i="1" s="1"/>
  <c r="H650" i="1"/>
  <c r="EJ650" i="1" s="1"/>
  <c r="H642" i="1"/>
  <c r="EJ642" i="1" s="1"/>
  <c r="H634" i="1"/>
  <c r="EJ634" i="1" s="1"/>
  <c r="H626" i="1"/>
  <c r="EJ626" i="1" s="1"/>
  <c r="H618" i="1"/>
  <c r="EJ618" i="1" s="1"/>
  <c r="H610" i="1"/>
  <c r="EJ610" i="1" s="1"/>
  <c r="H602" i="1"/>
  <c r="EJ602" i="1" s="1"/>
  <c r="H594" i="1"/>
  <c r="EJ594" i="1" s="1"/>
  <c r="H586" i="1"/>
  <c r="EJ586" i="1" s="1"/>
  <c r="H578" i="1"/>
  <c r="EJ578" i="1" s="1"/>
  <c r="H570" i="1"/>
  <c r="EJ570" i="1" s="1"/>
  <c r="H562" i="1"/>
  <c r="EJ562" i="1" s="1"/>
  <c r="H554" i="1"/>
  <c r="EJ554" i="1" s="1"/>
  <c r="H546" i="1"/>
  <c r="EJ546" i="1" s="1"/>
  <c r="H538" i="1"/>
  <c r="EJ538" i="1" s="1"/>
  <c r="H530" i="1"/>
  <c r="EJ530" i="1" s="1"/>
  <c r="H522" i="1"/>
  <c r="EJ522" i="1" s="1"/>
  <c r="H514" i="1"/>
  <c r="EJ514" i="1" s="1"/>
  <c r="H506" i="1"/>
  <c r="EJ506" i="1" s="1"/>
  <c r="H498" i="1"/>
  <c r="EJ498" i="1" s="1"/>
  <c r="H490" i="1"/>
  <c r="EJ490" i="1" s="1"/>
  <c r="H482" i="1"/>
  <c r="EJ482" i="1" s="1"/>
  <c r="H474" i="1"/>
  <c r="EJ474" i="1" s="1"/>
  <c r="H466" i="1"/>
  <c r="EJ466" i="1" s="1"/>
  <c r="H458" i="1"/>
  <c r="EJ458" i="1" s="1"/>
  <c r="H450" i="1"/>
  <c r="EJ450" i="1" s="1"/>
  <c r="H442" i="1"/>
  <c r="EJ442" i="1" s="1"/>
  <c r="H434" i="1"/>
  <c r="EJ434" i="1" s="1"/>
  <c r="H426" i="1"/>
  <c r="EJ426" i="1" s="1"/>
  <c r="H418" i="1"/>
  <c r="EJ418" i="1" s="1"/>
  <c r="H410" i="1"/>
  <c r="EJ410" i="1" s="1"/>
  <c r="H402" i="1"/>
  <c r="EJ402" i="1" s="1"/>
  <c r="H394" i="1"/>
  <c r="EJ394" i="1" s="1"/>
  <c r="H386" i="1"/>
  <c r="EJ386" i="1" s="1"/>
  <c r="H378" i="1"/>
  <c r="EJ378" i="1" s="1"/>
  <c r="H370" i="1"/>
  <c r="EJ370" i="1" s="1"/>
  <c r="H362" i="1"/>
  <c r="EJ362" i="1" s="1"/>
  <c r="H354" i="1"/>
  <c r="EJ354" i="1" s="1"/>
  <c r="H346" i="1"/>
  <c r="EJ346" i="1" s="1"/>
  <c r="H338" i="1"/>
  <c r="EJ338" i="1" s="1"/>
  <c r="H330" i="1"/>
  <c r="EJ330" i="1" s="1"/>
  <c r="H322" i="1"/>
  <c r="EJ322" i="1" s="1"/>
  <c r="H314" i="1"/>
  <c r="EJ314" i="1" s="1"/>
  <c r="H306" i="1"/>
  <c r="EJ306" i="1" s="1"/>
  <c r="H298" i="1"/>
  <c r="EJ298" i="1" s="1"/>
  <c r="H290" i="1"/>
  <c r="EJ290" i="1" s="1"/>
  <c r="H282" i="1"/>
  <c r="EJ282" i="1" s="1"/>
  <c r="H274" i="1"/>
  <c r="EJ274" i="1" s="1"/>
  <c r="H266" i="1"/>
  <c r="EJ266" i="1" s="1"/>
  <c r="H258" i="1"/>
  <c r="EJ258" i="1" s="1"/>
  <c r="H250" i="1"/>
  <c r="EJ250" i="1" s="1"/>
  <c r="H242" i="1"/>
  <c r="EJ242" i="1" s="1"/>
  <c r="H234" i="1"/>
  <c r="EJ234" i="1" s="1"/>
  <c r="H226" i="1"/>
  <c r="EJ226" i="1" s="1"/>
  <c r="H218" i="1"/>
  <c r="EJ218" i="1" s="1"/>
  <c r="H210" i="1"/>
  <c r="EJ210" i="1" s="1"/>
  <c r="H202" i="1"/>
  <c r="EJ202" i="1" s="1"/>
  <c r="H194" i="1"/>
  <c r="EJ194" i="1" s="1"/>
  <c r="H186" i="1"/>
  <c r="EJ186" i="1" s="1"/>
  <c r="H178" i="1"/>
  <c r="EJ178" i="1" s="1"/>
  <c r="H170" i="1"/>
  <c r="EJ170" i="1" s="1"/>
  <c r="H162" i="1"/>
  <c r="EJ162" i="1" s="1"/>
  <c r="H154" i="1"/>
  <c r="EJ154" i="1" s="1"/>
  <c r="H146" i="1"/>
  <c r="EJ146" i="1" s="1"/>
  <c r="H138" i="1"/>
  <c r="EJ138" i="1" s="1"/>
  <c r="H130" i="1"/>
  <c r="EJ130" i="1" s="1"/>
  <c r="H122" i="1"/>
  <c r="EJ122" i="1" s="1"/>
  <c r="H114" i="1"/>
  <c r="EJ114" i="1" s="1"/>
  <c r="H106" i="1"/>
  <c r="EJ106" i="1" s="1"/>
  <c r="H98" i="1"/>
  <c r="EJ98" i="1" s="1"/>
  <c r="H90" i="1"/>
  <c r="EJ90" i="1" s="1"/>
  <c r="H82" i="1"/>
  <c r="EJ82" i="1" s="1"/>
  <c r="H74" i="1"/>
  <c r="EJ74" i="1" s="1"/>
  <c r="H66" i="1"/>
  <c r="EJ66" i="1" s="1"/>
  <c r="H58" i="1"/>
  <c r="EJ58" i="1" s="1"/>
  <c r="H50" i="1"/>
  <c r="EJ50" i="1" s="1"/>
  <c r="H42" i="1"/>
  <c r="EJ42" i="1" s="1"/>
  <c r="H34" i="1"/>
  <c r="EJ34" i="1" s="1"/>
  <c r="H18" i="1"/>
  <c r="EJ18" i="1" s="1"/>
  <c r="H10" i="1"/>
  <c r="EJ10" i="1" s="1"/>
  <c r="H970" i="1"/>
  <c r="EJ970" i="1" s="1"/>
  <c r="H962" i="1"/>
  <c r="EJ962" i="1" s="1"/>
  <c r="H954" i="1"/>
  <c r="EJ954" i="1" s="1"/>
  <c r="H946" i="1"/>
  <c r="EJ946" i="1" s="1"/>
  <c r="H938" i="1"/>
  <c r="EJ938" i="1" s="1"/>
  <c r="H930" i="1"/>
  <c r="EJ930" i="1" s="1"/>
  <c r="H922" i="1"/>
  <c r="EJ922" i="1" s="1"/>
  <c r="H914" i="1"/>
  <c r="EJ914" i="1" s="1"/>
  <c r="H906" i="1"/>
  <c r="EJ906" i="1" s="1"/>
  <c r="H898" i="1"/>
  <c r="EJ898" i="1" s="1"/>
  <c r="H890" i="1"/>
  <c r="EJ890" i="1" s="1"/>
  <c r="H882" i="1"/>
  <c r="EJ882" i="1" s="1"/>
  <c r="H874" i="1"/>
  <c r="EJ874" i="1" s="1"/>
  <c r="H866" i="1"/>
  <c r="EJ866" i="1" s="1"/>
  <c r="H858" i="1"/>
  <c r="EJ858" i="1" s="1"/>
  <c r="H850" i="1"/>
  <c r="EJ850" i="1" s="1"/>
  <c r="H842" i="1"/>
  <c r="EJ842" i="1" s="1"/>
  <c r="H834" i="1"/>
  <c r="EJ834" i="1" s="1"/>
  <c r="H826" i="1"/>
  <c r="EJ826" i="1" s="1"/>
  <c r="H818" i="1"/>
  <c r="EJ818" i="1" s="1"/>
  <c r="H810" i="1"/>
  <c r="EJ810" i="1" s="1"/>
  <c r="H802" i="1"/>
  <c r="EJ802" i="1" s="1"/>
  <c r="H794" i="1"/>
  <c r="EJ794" i="1" s="1"/>
  <c r="H786" i="1"/>
  <c r="EJ786" i="1" s="1"/>
  <c r="H778" i="1"/>
  <c r="EJ778" i="1" s="1"/>
  <c r="H770" i="1"/>
  <c r="EJ770" i="1" s="1"/>
  <c r="H762" i="1"/>
  <c r="EJ762" i="1" s="1"/>
  <c r="H746" i="1"/>
  <c r="EJ746" i="1" s="1"/>
  <c r="H738" i="1"/>
  <c r="EJ738" i="1" s="1"/>
  <c r="H730" i="1"/>
  <c r="EJ730" i="1" s="1"/>
  <c r="H722" i="1"/>
  <c r="EJ722" i="1" s="1"/>
  <c r="H714" i="1"/>
  <c r="EJ714" i="1" s="1"/>
  <c r="H706" i="1"/>
  <c r="EJ706" i="1" s="1"/>
  <c r="H698" i="1"/>
  <c r="EJ698" i="1" s="1"/>
  <c r="H690" i="1"/>
  <c r="EJ690" i="1" s="1"/>
  <c r="H682" i="1"/>
  <c r="EJ682" i="1" s="1"/>
  <c r="H681" i="1"/>
  <c r="EJ681" i="1" s="1"/>
  <c r="H673" i="1"/>
  <c r="EJ673" i="1" s="1"/>
  <c r="H905" i="1"/>
  <c r="EJ905" i="1" s="1"/>
  <c r="H897" i="1"/>
  <c r="EJ897" i="1" s="1"/>
  <c r="H889" i="1"/>
  <c r="EJ889" i="1" s="1"/>
  <c r="H881" i="1"/>
  <c r="EJ881" i="1" s="1"/>
  <c r="H873" i="1"/>
  <c r="EJ873" i="1" s="1"/>
  <c r="H865" i="1"/>
  <c r="EJ865" i="1" s="1"/>
  <c r="H857" i="1"/>
  <c r="EJ857" i="1" s="1"/>
  <c r="H849" i="1"/>
  <c r="EJ849" i="1" s="1"/>
  <c r="H841" i="1"/>
  <c r="EJ841" i="1" s="1"/>
  <c r="H833" i="1"/>
  <c r="EJ833" i="1" s="1"/>
  <c r="H825" i="1"/>
  <c r="EJ825" i="1" s="1"/>
  <c r="H817" i="1"/>
  <c r="EJ817" i="1" s="1"/>
  <c r="H809" i="1"/>
  <c r="EJ809" i="1" s="1"/>
  <c r="H801" i="1"/>
  <c r="EJ801" i="1" s="1"/>
  <c r="H793" i="1"/>
  <c r="EJ793" i="1" s="1"/>
  <c r="H785" i="1"/>
  <c r="EJ785" i="1" s="1"/>
  <c r="H777" i="1"/>
  <c r="EJ777" i="1" s="1"/>
  <c r="H769" i="1"/>
  <c r="EJ769" i="1" s="1"/>
  <c r="H761" i="1"/>
  <c r="EJ761" i="1" s="1"/>
  <c r="H753" i="1"/>
  <c r="EJ753" i="1" s="1"/>
  <c r="H745" i="1"/>
  <c r="EJ745" i="1" s="1"/>
  <c r="H737" i="1"/>
  <c r="EJ737" i="1" s="1"/>
  <c r="H729" i="1"/>
  <c r="EJ729" i="1" s="1"/>
  <c r="H721" i="1"/>
  <c r="EJ721" i="1" s="1"/>
  <c r="H713" i="1"/>
  <c r="EJ713" i="1" s="1"/>
  <c r="H705" i="1"/>
  <c r="EJ705" i="1" s="1"/>
  <c r="H697" i="1"/>
  <c r="EJ697" i="1" s="1"/>
  <c r="H689" i="1"/>
  <c r="EJ689" i="1" s="1"/>
  <c r="H680" i="1"/>
  <c r="EJ680" i="1" s="1"/>
  <c r="H672" i="1"/>
  <c r="EJ672" i="1" s="1"/>
  <c r="H664" i="1"/>
  <c r="EJ664" i="1" s="1"/>
  <c r="H656" i="1"/>
  <c r="EJ656" i="1" s="1"/>
  <c r="H648" i="1"/>
  <c r="EJ648" i="1" s="1"/>
  <c r="H640" i="1"/>
  <c r="EJ640" i="1" s="1"/>
  <c r="H632" i="1"/>
  <c r="EJ632" i="1" s="1"/>
  <c r="H624" i="1"/>
  <c r="EJ624" i="1" s="1"/>
  <c r="H616" i="1"/>
  <c r="EJ616" i="1" s="1"/>
  <c r="H608" i="1"/>
  <c r="EJ608" i="1" s="1"/>
  <c r="H600" i="1"/>
  <c r="EJ600" i="1" s="1"/>
  <c r="H592" i="1"/>
  <c r="EJ592" i="1" s="1"/>
  <c r="H584" i="1"/>
  <c r="EJ584" i="1" s="1"/>
  <c r="H576" i="1"/>
  <c r="EJ576" i="1" s="1"/>
  <c r="H568" i="1"/>
  <c r="EJ568" i="1" s="1"/>
  <c r="H560" i="1"/>
  <c r="EJ560" i="1" s="1"/>
  <c r="H552" i="1"/>
  <c r="EJ552" i="1" s="1"/>
  <c r="H544" i="1"/>
  <c r="EJ544" i="1" s="1"/>
  <c r="H536" i="1"/>
  <c r="EJ536" i="1" s="1"/>
  <c r="H528" i="1"/>
  <c r="EJ528" i="1" s="1"/>
  <c r="H520" i="1"/>
  <c r="EJ520" i="1" s="1"/>
  <c r="H512" i="1"/>
  <c r="EJ512" i="1" s="1"/>
  <c r="H504" i="1"/>
  <c r="EJ504" i="1" s="1"/>
  <c r="H496" i="1"/>
  <c r="EJ496" i="1" s="1"/>
  <c r="H488" i="1"/>
  <c r="EJ488" i="1" s="1"/>
  <c r="H480" i="1"/>
  <c r="EJ480" i="1" s="1"/>
  <c r="H472" i="1"/>
  <c r="EJ472" i="1" s="1"/>
  <c r="H464" i="1"/>
  <c r="EJ464" i="1" s="1"/>
  <c r="H456" i="1"/>
  <c r="EJ456" i="1" s="1"/>
  <c r="H448" i="1"/>
  <c r="EJ448" i="1" s="1"/>
  <c r="H440" i="1"/>
  <c r="EJ440" i="1" s="1"/>
  <c r="H432" i="1"/>
  <c r="EJ432" i="1" s="1"/>
  <c r="H424" i="1"/>
  <c r="EJ424" i="1" s="1"/>
  <c r="H416" i="1"/>
  <c r="EJ416" i="1" s="1"/>
  <c r="H408" i="1"/>
  <c r="EJ408" i="1" s="1"/>
  <c r="H400" i="1"/>
  <c r="EJ400" i="1" s="1"/>
  <c r="H392" i="1"/>
  <c r="EJ392" i="1" s="1"/>
  <c r="H384" i="1"/>
  <c r="EJ384" i="1" s="1"/>
  <c r="H376" i="1"/>
  <c r="EJ376" i="1" s="1"/>
  <c r="H368" i="1"/>
  <c r="EJ368" i="1" s="1"/>
  <c r="H360" i="1"/>
  <c r="EJ360" i="1" s="1"/>
  <c r="H352" i="1"/>
  <c r="EJ352" i="1" s="1"/>
  <c r="H344" i="1"/>
  <c r="EJ344" i="1" s="1"/>
  <c r="H336" i="1"/>
  <c r="EJ336" i="1" s="1"/>
  <c r="H320" i="1"/>
  <c r="EJ320" i="1" s="1"/>
  <c r="H312" i="1"/>
  <c r="EJ312" i="1" s="1"/>
  <c r="H304" i="1"/>
  <c r="EJ304" i="1" s="1"/>
  <c r="H296" i="1"/>
  <c r="EJ296" i="1" s="1"/>
  <c r="H288" i="1"/>
  <c r="EJ288" i="1" s="1"/>
  <c r="H280" i="1"/>
  <c r="EJ280" i="1" s="1"/>
  <c r="H272" i="1"/>
  <c r="EJ272" i="1" s="1"/>
  <c r="H264" i="1"/>
  <c r="EJ264" i="1" s="1"/>
  <c r="H256" i="1"/>
  <c r="EJ256" i="1" s="1"/>
  <c r="H248" i="1"/>
  <c r="EJ248" i="1" s="1"/>
  <c r="H240" i="1"/>
  <c r="EJ240" i="1" s="1"/>
  <c r="H232" i="1"/>
  <c r="EJ232" i="1" s="1"/>
  <c r="H224" i="1"/>
  <c r="EJ224" i="1" s="1"/>
  <c r="H216" i="1"/>
  <c r="EJ216" i="1" s="1"/>
  <c r="H208" i="1"/>
  <c r="EJ208" i="1" s="1"/>
  <c r="H200" i="1"/>
  <c r="EJ200" i="1" s="1"/>
  <c r="H192" i="1"/>
  <c r="EJ192" i="1" s="1"/>
  <c r="H184" i="1"/>
  <c r="EJ184" i="1" s="1"/>
  <c r="H176" i="1"/>
  <c r="EJ176" i="1" s="1"/>
  <c r="H168" i="1"/>
  <c r="EJ168" i="1" s="1"/>
  <c r="H160" i="1"/>
  <c r="EJ160" i="1" s="1"/>
  <c r="H152" i="1"/>
  <c r="EJ152" i="1" s="1"/>
  <c r="H144" i="1"/>
  <c r="EJ144" i="1" s="1"/>
  <c r="H136" i="1"/>
  <c r="EJ136" i="1" s="1"/>
  <c r="H128" i="1"/>
  <c r="EJ128" i="1" s="1"/>
  <c r="H120" i="1"/>
  <c r="EJ120" i="1" s="1"/>
  <c r="H112" i="1"/>
  <c r="EJ112" i="1" s="1"/>
  <c r="H104" i="1"/>
  <c r="EJ104" i="1" s="1"/>
  <c r="H96" i="1"/>
  <c r="EJ96" i="1" s="1"/>
  <c r="H88" i="1"/>
  <c r="EJ88" i="1" s="1"/>
  <c r="H80" i="1"/>
  <c r="EJ80" i="1" s="1"/>
  <c r="H72" i="1"/>
  <c r="EJ72" i="1" s="1"/>
  <c r="H64" i="1"/>
  <c r="EJ64" i="1" s="1"/>
  <c r="H56" i="1"/>
  <c r="EJ56" i="1" s="1"/>
  <c r="H48" i="1"/>
  <c r="EJ48" i="1" s="1"/>
  <c r="H40" i="1"/>
  <c r="EJ40" i="1" s="1"/>
  <c r="H32" i="1"/>
  <c r="EJ32" i="1" s="1"/>
  <c r="H24" i="1"/>
  <c r="EJ24" i="1" s="1"/>
  <c r="H16" i="1"/>
  <c r="EJ16" i="1" s="1"/>
  <c r="H8" i="1"/>
  <c r="EJ8" i="1" s="1"/>
  <c r="H728" i="1"/>
  <c r="EJ728" i="1" s="1"/>
  <c r="H720" i="1"/>
  <c r="EJ720" i="1" s="1"/>
  <c r="H712" i="1"/>
  <c r="EJ712" i="1" s="1"/>
  <c r="H704" i="1"/>
  <c r="EJ704" i="1" s="1"/>
  <c r="H696" i="1"/>
  <c r="EJ696" i="1" s="1"/>
  <c r="H688" i="1"/>
  <c r="EJ688" i="1" s="1"/>
  <c r="EJ679" i="1"/>
  <c r="H671" i="1"/>
  <c r="EJ671" i="1" s="1"/>
  <c r="H663" i="1"/>
  <c r="EJ663" i="1" s="1"/>
  <c r="H655" i="1"/>
  <c r="EJ655" i="1" s="1"/>
  <c r="H647" i="1"/>
  <c r="EJ647" i="1" s="1"/>
  <c r="H639" i="1"/>
  <c r="EJ639" i="1" s="1"/>
  <c r="H631" i="1"/>
  <c r="EJ631" i="1" s="1"/>
  <c r="H623" i="1"/>
  <c r="EJ623" i="1" s="1"/>
  <c r="H615" i="1"/>
  <c r="EJ615" i="1" s="1"/>
  <c r="H607" i="1"/>
  <c r="EJ607" i="1" s="1"/>
  <c r="H599" i="1"/>
  <c r="EJ599" i="1" s="1"/>
  <c r="H591" i="1"/>
  <c r="EJ591" i="1" s="1"/>
  <c r="H583" i="1"/>
  <c r="EJ583" i="1" s="1"/>
  <c r="H575" i="1"/>
  <c r="EJ575" i="1" s="1"/>
  <c r="H567" i="1"/>
  <c r="EJ567" i="1" s="1"/>
  <c r="H559" i="1"/>
  <c r="EJ559" i="1" s="1"/>
  <c r="H551" i="1"/>
  <c r="EJ551" i="1" s="1"/>
  <c r="H543" i="1"/>
  <c r="EJ543" i="1" s="1"/>
  <c r="H535" i="1"/>
  <c r="EJ535" i="1" s="1"/>
  <c r="H527" i="1"/>
  <c r="EJ527" i="1" s="1"/>
  <c r="H519" i="1"/>
  <c r="EJ519" i="1" s="1"/>
  <c r="H511" i="1"/>
  <c r="EJ511" i="1" s="1"/>
  <c r="H503" i="1"/>
  <c r="EJ503" i="1" s="1"/>
  <c r="H495" i="1"/>
  <c r="EJ495" i="1" s="1"/>
  <c r="H487" i="1"/>
  <c r="EJ487" i="1" s="1"/>
  <c r="H479" i="1"/>
  <c r="EJ479" i="1" s="1"/>
  <c r="H471" i="1"/>
  <c r="EJ471" i="1" s="1"/>
  <c r="H463" i="1"/>
  <c r="EJ463" i="1" s="1"/>
  <c r="H455" i="1"/>
  <c r="EJ455" i="1" s="1"/>
  <c r="H447" i="1"/>
  <c r="EJ447" i="1" s="1"/>
  <c r="H439" i="1"/>
  <c r="EJ439" i="1" s="1"/>
  <c r="H431" i="1"/>
  <c r="EJ431" i="1" s="1"/>
  <c r="H423" i="1"/>
  <c r="EJ423" i="1" s="1"/>
  <c r="H415" i="1"/>
  <c r="EJ415" i="1" s="1"/>
  <c r="H407" i="1"/>
  <c r="EJ407" i="1" s="1"/>
  <c r="H399" i="1"/>
  <c r="EJ399" i="1" s="1"/>
  <c r="H391" i="1"/>
  <c r="EJ391" i="1" s="1"/>
  <c r="H383" i="1"/>
  <c r="EJ383" i="1" s="1"/>
  <c r="H375" i="1"/>
  <c r="EJ375" i="1" s="1"/>
  <c r="H367" i="1"/>
  <c r="EJ367" i="1" s="1"/>
  <c r="H359" i="1"/>
  <c r="EJ359" i="1" s="1"/>
  <c r="H351" i="1"/>
  <c r="EJ351" i="1" s="1"/>
  <c r="H343" i="1"/>
  <c r="EJ343" i="1" s="1"/>
  <c r="H335" i="1"/>
  <c r="EJ335" i="1" s="1"/>
  <c r="H327" i="1"/>
  <c r="EJ327" i="1" s="1"/>
  <c r="H319" i="1"/>
  <c r="EJ319" i="1" s="1"/>
  <c r="H311" i="1"/>
  <c r="EJ311" i="1" s="1"/>
  <c r="H303" i="1"/>
  <c r="EJ303" i="1" s="1"/>
  <c r="H295" i="1"/>
  <c r="EJ295" i="1" s="1"/>
  <c r="H287" i="1"/>
  <c r="EJ287" i="1" s="1"/>
  <c r="H279" i="1"/>
  <c r="EJ279" i="1" s="1"/>
  <c r="H271" i="1"/>
  <c r="EJ271" i="1" s="1"/>
  <c r="H263" i="1"/>
  <c r="EJ263" i="1" s="1"/>
  <c r="H255" i="1"/>
  <c r="EJ255" i="1" s="1"/>
  <c r="H247" i="1"/>
  <c r="EJ247" i="1" s="1"/>
  <c r="H239" i="1"/>
  <c r="EJ239" i="1" s="1"/>
  <c r="H231" i="1"/>
  <c r="EJ231" i="1" s="1"/>
  <c r="H223" i="1"/>
  <c r="EJ223" i="1" s="1"/>
  <c r="H215" i="1"/>
  <c r="EJ215" i="1" s="1"/>
  <c r="H207" i="1"/>
  <c r="EJ207" i="1" s="1"/>
  <c r="H199" i="1"/>
  <c r="EJ199" i="1" s="1"/>
  <c r="H191" i="1"/>
  <c r="EJ191" i="1" s="1"/>
  <c r="H183" i="1"/>
  <c r="EJ183" i="1" s="1"/>
  <c r="H175" i="1"/>
  <c r="EJ175" i="1" s="1"/>
  <c r="H167" i="1"/>
  <c r="EJ167" i="1" s="1"/>
  <c r="H159" i="1"/>
  <c r="EJ159" i="1" s="1"/>
  <c r="H151" i="1"/>
  <c r="EJ151" i="1" s="1"/>
  <c r="H143" i="1"/>
  <c r="EJ143" i="1" s="1"/>
  <c r="H135" i="1"/>
  <c r="EJ135" i="1" s="1"/>
  <c r="H127" i="1"/>
  <c r="EJ127" i="1" s="1"/>
  <c r="H119" i="1"/>
  <c r="EJ119" i="1" s="1"/>
  <c r="H111" i="1"/>
  <c r="EJ111" i="1" s="1"/>
  <c r="H103" i="1"/>
  <c r="EJ103" i="1" s="1"/>
  <c r="H95" i="1"/>
  <c r="EJ95" i="1" s="1"/>
  <c r="H87" i="1"/>
  <c r="EJ87" i="1" s="1"/>
  <c r="H79" i="1"/>
  <c r="EJ79" i="1" s="1"/>
  <c r="H71" i="1"/>
  <c r="EJ71" i="1" s="1"/>
  <c r="H63" i="1"/>
  <c r="EJ63" i="1" s="1"/>
  <c r="H55" i="1"/>
  <c r="EJ55" i="1" s="1"/>
  <c r="H47" i="1"/>
  <c r="EJ47" i="1" s="1"/>
  <c r="H39" i="1"/>
  <c r="EJ39" i="1" s="1"/>
  <c r="H31" i="1"/>
  <c r="EJ31" i="1" s="1"/>
  <c r="H23" i="1"/>
  <c r="EJ23" i="1" s="1"/>
  <c r="H15" i="1"/>
  <c r="EJ15" i="1" s="1"/>
  <c r="H7" i="1"/>
  <c r="EJ7" i="1" s="1"/>
  <c r="H991" i="1"/>
  <c r="EJ991" i="1" s="1"/>
  <c r="H983" i="1"/>
  <c r="EJ983" i="1" s="1"/>
  <c r="H975" i="1"/>
  <c r="EJ975" i="1" s="1"/>
  <c r="H967" i="1"/>
  <c r="EJ967" i="1" s="1"/>
  <c r="H959" i="1"/>
  <c r="EJ959" i="1" s="1"/>
  <c r="H951" i="1"/>
  <c r="EJ951" i="1" s="1"/>
  <c r="H943" i="1"/>
  <c r="EJ943" i="1" s="1"/>
  <c r="H935" i="1"/>
  <c r="EJ935" i="1" s="1"/>
  <c r="H927" i="1"/>
  <c r="EJ927" i="1" s="1"/>
  <c r="H919" i="1"/>
  <c r="EJ919" i="1" s="1"/>
  <c r="H911" i="1"/>
  <c r="EJ911" i="1" s="1"/>
  <c r="H903" i="1"/>
  <c r="EJ903" i="1" s="1"/>
  <c r="H895" i="1"/>
  <c r="EJ895" i="1" s="1"/>
  <c r="H887" i="1"/>
  <c r="EJ887" i="1" s="1"/>
  <c r="H879" i="1"/>
  <c r="EJ879" i="1" s="1"/>
  <c r="H871" i="1"/>
  <c r="EJ871" i="1" s="1"/>
  <c r="H863" i="1"/>
  <c r="EJ863" i="1" s="1"/>
  <c r="H855" i="1"/>
  <c r="EJ855" i="1" s="1"/>
  <c r="H847" i="1"/>
  <c r="EJ847" i="1" s="1"/>
  <c r="H839" i="1"/>
  <c r="EJ839" i="1" s="1"/>
  <c r="H831" i="1"/>
  <c r="EJ831" i="1" s="1"/>
  <c r="H823" i="1"/>
  <c r="EJ823" i="1" s="1"/>
  <c r="H815" i="1"/>
  <c r="EJ815" i="1" s="1"/>
  <c r="H807" i="1"/>
  <c r="EJ807" i="1" s="1"/>
  <c r="H799" i="1"/>
  <c r="EJ799" i="1" s="1"/>
  <c r="H791" i="1"/>
  <c r="EJ791" i="1" s="1"/>
  <c r="H783" i="1"/>
  <c r="EJ783" i="1" s="1"/>
  <c r="H775" i="1"/>
  <c r="EJ775" i="1" s="1"/>
  <c r="H767" i="1"/>
  <c r="EJ767" i="1" s="1"/>
  <c r="H759" i="1"/>
  <c r="EJ759" i="1" s="1"/>
  <c r="H751" i="1"/>
  <c r="EJ751" i="1" s="1"/>
  <c r="H743" i="1"/>
  <c r="EJ743" i="1" s="1"/>
  <c r="H735" i="1"/>
  <c r="EJ735" i="1" s="1"/>
  <c r="H727" i="1"/>
  <c r="EJ727" i="1" s="1"/>
  <c r="H719" i="1"/>
  <c r="EJ719" i="1" s="1"/>
  <c r="H711" i="1"/>
  <c r="EJ711" i="1" s="1"/>
  <c r="H703" i="1"/>
  <c r="EJ703" i="1" s="1"/>
  <c r="H695" i="1"/>
  <c r="EJ695" i="1" s="1"/>
  <c r="H687" i="1"/>
  <c r="EJ687" i="1" s="1"/>
  <c r="H678" i="1"/>
  <c r="EJ678" i="1" s="1"/>
  <c r="H670" i="1"/>
  <c r="EJ670" i="1" s="1"/>
  <c r="H662" i="1"/>
  <c r="EJ662" i="1" s="1"/>
  <c r="H654" i="1"/>
  <c r="EJ654" i="1" s="1"/>
  <c r="H646" i="1"/>
  <c r="EJ646" i="1" s="1"/>
  <c r="H638" i="1"/>
  <c r="EJ638" i="1" s="1"/>
  <c r="H630" i="1"/>
  <c r="EJ630" i="1" s="1"/>
  <c r="H622" i="1"/>
  <c r="EJ622" i="1" s="1"/>
  <c r="H614" i="1"/>
  <c r="EJ614" i="1" s="1"/>
  <c r="H606" i="1"/>
  <c r="EJ606" i="1" s="1"/>
  <c r="H598" i="1"/>
  <c r="EJ598" i="1" s="1"/>
  <c r="H590" i="1"/>
  <c r="EJ590" i="1" s="1"/>
  <c r="H582" i="1"/>
  <c r="EJ582" i="1" s="1"/>
  <c r="H574" i="1"/>
  <c r="EJ574" i="1" s="1"/>
  <c r="H566" i="1"/>
  <c r="EJ566" i="1" s="1"/>
  <c r="H558" i="1"/>
  <c r="EJ558" i="1" s="1"/>
  <c r="H550" i="1"/>
  <c r="EJ550" i="1" s="1"/>
  <c r="H542" i="1"/>
  <c r="EJ542" i="1" s="1"/>
  <c r="H534" i="1"/>
  <c r="EJ534" i="1" s="1"/>
  <c r="H526" i="1"/>
  <c r="EJ526" i="1" s="1"/>
  <c r="H518" i="1"/>
  <c r="EJ518" i="1" s="1"/>
  <c r="H510" i="1"/>
  <c r="EJ510" i="1" s="1"/>
  <c r="H502" i="1"/>
  <c r="EJ502" i="1" s="1"/>
  <c r="H494" i="1"/>
  <c r="EJ494" i="1" s="1"/>
  <c r="H486" i="1"/>
  <c r="EJ486" i="1" s="1"/>
  <c r="H478" i="1"/>
  <c r="EJ478" i="1" s="1"/>
  <c r="H470" i="1"/>
  <c r="EJ470" i="1" s="1"/>
  <c r="H462" i="1"/>
  <c r="EJ462" i="1" s="1"/>
  <c r="H454" i="1"/>
  <c r="EJ454" i="1" s="1"/>
  <c r="H446" i="1"/>
  <c r="EJ446" i="1" s="1"/>
  <c r="H438" i="1"/>
  <c r="EJ438" i="1" s="1"/>
  <c r="H430" i="1"/>
  <c r="EJ430" i="1" s="1"/>
  <c r="H422" i="1"/>
  <c r="EJ422" i="1" s="1"/>
  <c r="H414" i="1"/>
  <c r="EJ414" i="1" s="1"/>
  <c r="H406" i="1"/>
  <c r="EJ406" i="1" s="1"/>
  <c r="H398" i="1"/>
  <c r="EJ398" i="1" s="1"/>
  <c r="H390" i="1"/>
  <c r="EJ390" i="1" s="1"/>
  <c r="H382" i="1"/>
  <c r="EJ382" i="1" s="1"/>
  <c r="H374" i="1"/>
  <c r="EJ374" i="1" s="1"/>
  <c r="H366" i="1"/>
  <c r="EJ366" i="1" s="1"/>
  <c r="H358" i="1"/>
  <c r="EJ358" i="1" s="1"/>
  <c r="H350" i="1"/>
  <c r="EJ350" i="1" s="1"/>
  <c r="H342" i="1"/>
  <c r="EJ342" i="1" s="1"/>
  <c r="H334" i="1"/>
  <c r="EJ334" i="1" s="1"/>
  <c r="H326" i="1"/>
  <c r="EJ326" i="1" s="1"/>
  <c r="H318" i="1"/>
  <c r="EJ318" i="1" s="1"/>
  <c r="H310" i="1"/>
  <c r="EJ310" i="1" s="1"/>
  <c r="H302" i="1"/>
  <c r="EJ302" i="1" s="1"/>
  <c r="H294" i="1"/>
  <c r="EJ294" i="1" s="1"/>
  <c r="H286" i="1"/>
  <c r="EJ286" i="1" s="1"/>
  <c r="H278" i="1"/>
  <c r="EJ278" i="1" s="1"/>
  <c r="H270" i="1"/>
  <c r="EJ270" i="1" s="1"/>
  <c r="H262" i="1"/>
  <c r="EJ262" i="1" s="1"/>
  <c r="H254" i="1"/>
  <c r="EJ254" i="1" s="1"/>
  <c r="H246" i="1"/>
  <c r="EJ246" i="1" s="1"/>
  <c r="H238" i="1"/>
  <c r="EJ238" i="1" s="1"/>
  <c r="H230" i="1"/>
  <c r="EJ230" i="1" s="1"/>
  <c r="H222" i="1"/>
  <c r="EJ222" i="1" s="1"/>
  <c r="H214" i="1"/>
  <c r="EJ214" i="1" s="1"/>
  <c r="H206" i="1"/>
  <c r="EJ206" i="1" s="1"/>
  <c r="H198" i="1"/>
  <c r="EJ198" i="1" s="1"/>
  <c r="H190" i="1"/>
  <c r="EJ190" i="1" s="1"/>
  <c r="H182" i="1"/>
  <c r="EJ182" i="1" s="1"/>
  <c r="H174" i="1"/>
  <c r="EJ174" i="1" s="1"/>
  <c r="H166" i="1"/>
  <c r="EJ166" i="1" s="1"/>
  <c r="H158" i="1"/>
  <c r="EJ158" i="1" s="1"/>
  <c r="H150" i="1"/>
  <c r="EJ150" i="1" s="1"/>
  <c r="H142" i="1"/>
  <c r="EJ142" i="1" s="1"/>
  <c r="H134" i="1"/>
  <c r="EJ134" i="1" s="1"/>
  <c r="H126" i="1"/>
  <c r="EJ126" i="1" s="1"/>
  <c r="H118" i="1"/>
  <c r="EJ118" i="1" s="1"/>
  <c r="H110" i="1"/>
  <c r="EJ110" i="1" s="1"/>
  <c r="H94" i="1"/>
  <c r="EJ94" i="1" s="1"/>
  <c r="H86" i="1"/>
  <c r="EJ86" i="1" s="1"/>
  <c r="H78" i="1"/>
  <c r="EJ78" i="1" s="1"/>
  <c r="H70" i="1"/>
  <c r="EJ70" i="1" s="1"/>
  <c r="H62" i="1"/>
  <c r="EJ62" i="1" s="1"/>
  <c r="H54" i="1"/>
  <c r="EJ54" i="1" s="1"/>
  <c r="H46" i="1"/>
  <c r="EJ46" i="1" s="1"/>
  <c r="H38" i="1"/>
  <c r="EJ38" i="1" s="1"/>
  <c r="H30" i="1"/>
  <c r="EJ30" i="1" s="1"/>
  <c r="H22" i="1"/>
  <c r="EJ22" i="1" s="1"/>
  <c r="H14" i="1"/>
  <c r="EJ14" i="1" s="1"/>
  <c r="H990" i="1"/>
  <c r="EJ990" i="1" s="1"/>
  <c r="H982" i="1"/>
  <c r="EJ982" i="1" s="1"/>
  <c r="H974" i="1"/>
  <c r="EJ974" i="1" s="1"/>
  <c r="H966" i="1"/>
  <c r="EJ966" i="1" s="1"/>
  <c r="H958" i="1"/>
  <c r="EJ958" i="1" s="1"/>
  <c r="H950" i="1"/>
  <c r="EJ950" i="1" s="1"/>
  <c r="H942" i="1"/>
  <c r="EJ942" i="1" s="1"/>
  <c r="H934" i="1"/>
  <c r="EJ934" i="1" s="1"/>
  <c r="H926" i="1"/>
  <c r="EJ926" i="1" s="1"/>
  <c r="H918" i="1"/>
  <c r="EJ918" i="1" s="1"/>
  <c r="H910" i="1"/>
  <c r="EJ910" i="1" s="1"/>
  <c r="H902" i="1"/>
  <c r="EJ902" i="1" s="1"/>
  <c r="H894" i="1"/>
  <c r="EJ894" i="1" s="1"/>
  <c r="H886" i="1"/>
  <c r="EJ886" i="1" s="1"/>
  <c r="H878" i="1"/>
  <c r="EJ878" i="1" s="1"/>
  <c r="H870" i="1"/>
  <c r="EJ870" i="1" s="1"/>
  <c r="H862" i="1"/>
  <c r="EJ862" i="1" s="1"/>
  <c r="H854" i="1"/>
  <c r="EJ854" i="1" s="1"/>
  <c r="H846" i="1"/>
  <c r="EJ846" i="1" s="1"/>
  <c r="H838" i="1"/>
  <c r="EJ838" i="1" s="1"/>
  <c r="H830" i="1"/>
  <c r="EJ830" i="1" s="1"/>
  <c r="H822" i="1"/>
  <c r="EJ822" i="1" s="1"/>
  <c r="H814" i="1"/>
  <c r="EJ814" i="1" s="1"/>
  <c r="H806" i="1"/>
  <c r="EJ806" i="1" s="1"/>
  <c r="H798" i="1"/>
  <c r="EJ798" i="1" s="1"/>
  <c r="H790" i="1"/>
  <c r="EJ790" i="1" s="1"/>
  <c r="H782" i="1"/>
  <c r="EJ782" i="1" s="1"/>
  <c r="H774" i="1"/>
  <c r="EJ774" i="1" s="1"/>
  <c r="H766" i="1"/>
  <c r="EJ766" i="1" s="1"/>
  <c r="H758" i="1"/>
  <c r="EJ758" i="1" s="1"/>
  <c r="H750" i="1"/>
  <c r="EJ750" i="1" s="1"/>
  <c r="H742" i="1"/>
  <c r="EJ742" i="1" s="1"/>
  <c r="H734" i="1"/>
  <c r="EJ734" i="1" s="1"/>
  <c r="H726" i="1"/>
  <c r="EJ726" i="1" s="1"/>
  <c r="H718" i="1"/>
  <c r="EJ718" i="1" s="1"/>
  <c r="H710" i="1"/>
  <c r="EJ710" i="1" s="1"/>
  <c r="H702" i="1"/>
  <c r="EJ702" i="1" s="1"/>
  <c r="H694" i="1"/>
  <c r="EJ694" i="1" s="1"/>
  <c r="H686" i="1"/>
  <c r="EJ686" i="1" s="1"/>
  <c r="H677" i="1"/>
  <c r="EJ677" i="1" s="1"/>
  <c r="H669" i="1"/>
  <c r="EJ669" i="1" s="1"/>
  <c r="H661" i="1"/>
  <c r="EJ661" i="1" s="1"/>
  <c r="H653" i="1"/>
  <c r="EJ653" i="1" s="1"/>
  <c r="H645" i="1"/>
  <c r="EJ645" i="1" s="1"/>
  <c r="H637" i="1"/>
  <c r="EJ637" i="1" s="1"/>
  <c r="H629" i="1"/>
  <c r="EJ629" i="1" s="1"/>
  <c r="H621" i="1"/>
  <c r="EJ621" i="1" s="1"/>
  <c r="H613" i="1"/>
  <c r="EJ613" i="1" s="1"/>
  <c r="H605" i="1"/>
  <c r="EJ605" i="1" s="1"/>
  <c r="H597" i="1"/>
  <c r="EJ597" i="1" s="1"/>
  <c r="H589" i="1"/>
  <c r="EJ589" i="1" s="1"/>
  <c r="H581" i="1"/>
  <c r="EJ581" i="1" s="1"/>
  <c r="H573" i="1"/>
  <c r="EJ573" i="1" s="1"/>
  <c r="H565" i="1"/>
  <c r="EJ565" i="1" s="1"/>
  <c r="H557" i="1"/>
  <c r="EJ557" i="1" s="1"/>
  <c r="H549" i="1"/>
  <c r="EJ549" i="1" s="1"/>
  <c r="H541" i="1"/>
  <c r="EJ541" i="1" s="1"/>
  <c r="H533" i="1"/>
  <c r="EJ533" i="1" s="1"/>
  <c r="H525" i="1"/>
  <c r="EJ525" i="1" s="1"/>
  <c r="H517" i="1"/>
  <c r="EJ517" i="1" s="1"/>
  <c r="H509" i="1"/>
  <c r="EJ509" i="1" s="1"/>
  <c r="H501" i="1"/>
  <c r="EJ501" i="1" s="1"/>
  <c r="H493" i="1"/>
  <c r="EJ493" i="1" s="1"/>
  <c r="H485" i="1"/>
  <c r="EJ485" i="1" s="1"/>
  <c r="H477" i="1"/>
  <c r="EJ477" i="1" s="1"/>
  <c r="H469" i="1"/>
  <c r="EJ469" i="1" s="1"/>
  <c r="H461" i="1"/>
  <c r="EJ461" i="1" s="1"/>
  <c r="H453" i="1"/>
  <c r="EJ453" i="1" s="1"/>
  <c r="H445" i="1"/>
  <c r="EJ445" i="1" s="1"/>
  <c r="H437" i="1"/>
  <c r="EJ437" i="1" s="1"/>
  <c r="H429" i="1"/>
  <c r="EJ429" i="1" s="1"/>
  <c r="H421" i="1"/>
  <c r="EJ421" i="1" s="1"/>
  <c r="H413" i="1"/>
  <c r="EJ413" i="1" s="1"/>
  <c r="H405" i="1"/>
  <c r="EJ405" i="1" s="1"/>
  <c r="H397" i="1"/>
  <c r="EJ397" i="1" s="1"/>
  <c r="H389" i="1"/>
  <c r="EJ389" i="1" s="1"/>
  <c r="H381" i="1"/>
  <c r="EJ381" i="1" s="1"/>
  <c r="H373" i="1"/>
  <c r="EJ373" i="1" s="1"/>
  <c r="H365" i="1"/>
  <c r="EJ365" i="1" s="1"/>
  <c r="H357" i="1"/>
  <c r="EJ357" i="1" s="1"/>
  <c r="H349" i="1"/>
  <c r="EJ349" i="1" s="1"/>
  <c r="H341" i="1"/>
  <c r="EJ341" i="1" s="1"/>
  <c r="H333" i="1"/>
  <c r="EJ333" i="1" s="1"/>
  <c r="H325" i="1"/>
  <c r="EJ325" i="1" s="1"/>
  <c r="H317" i="1"/>
  <c r="EJ317" i="1" s="1"/>
  <c r="H309" i="1"/>
  <c r="EJ309" i="1" s="1"/>
  <c r="H301" i="1"/>
  <c r="EJ301" i="1" s="1"/>
  <c r="H293" i="1"/>
  <c r="EJ293" i="1" s="1"/>
  <c r="H285" i="1"/>
  <c r="EJ285" i="1" s="1"/>
  <c r="H277" i="1"/>
  <c r="EJ277" i="1" s="1"/>
  <c r="H269" i="1"/>
  <c r="EJ269" i="1" s="1"/>
  <c r="H261" i="1"/>
  <c r="EJ261" i="1" s="1"/>
  <c r="H253" i="1"/>
  <c r="EJ253" i="1" s="1"/>
  <c r="H245" i="1"/>
  <c r="EJ245" i="1" s="1"/>
  <c r="H237" i="1"/>
  <c r="EJ237" i="1" s="1"/>
  <c r="H229" i="1"/>
  <c r="EJ229" i="1" s="1"/>
  <c r="H221" i="1"/>
  <c r="EJ221" i="1" s="1"/>
  <c r="H213" i="1"/>
  <c r="EJ213" i="1" s="1"/>
  <c r="H205" i="1"/>
  <c r="EJ205" i="1" s="1"/>
  <c r="H197" i="1"/>
  <c r="EJ197" i="1" s="1"/>
  <c r="H189" i="1"/>
  <c r="EJ189" i="1" s="1"/>
  <c r="H181" i="1"/>
  <c r="EJ181" i="1" s="1"/>
  <c r="H173" i="1"/>
  <c r="EJ173" i="1" s="1"/>
  <c r="H165" i="1"/>
  <c r="EJ165" i="1" s="1"/>
  <c r="H157" i="1"/>
  <c r="EJ157" i="1" s="1"/>
  <c r="H149" i="1"/>
  <c r="EJ149" i="1" s="1"/>
  <c r="H141" i="1"/>
  <c r="EJ141" i="1" s="1"/>
  <c r="H133" i="1"/>
  <c r="EJ133" i="1" s="1"/>
  <c r="H125" i="1"/>
  <c r="EJ125" i="1" s="1"/>
  <c r="H117" i="1"/>
  <c r="EJ117" i="1" s="1"/>
  <c r="H109" i="1"/>
  <c r="EJ109" i="1" s="1"/>
  <c r="H101" i="1"/>
  <c r="EJ101" i="1" s="1"/>
  <c r="H93" i="1"/>
  <c r="EJ93" i="1" s="1"/>
  <c r="H85" i="1"/>
  <c r="EJ85" i="1" s="1"/>
  <c r="H77" i="1"/>
  <c r="EJ77" i="1" s="1"/>
  <c r="H69" i="1"/>
  <c r="EJ69" i="1" s="1"/>
  <c r="H61" i="1"/>
  <c r="EJ61" i="1" s="1"/>
  <c r="H53" i="1"/>
  <c r="EJ53" i="1" s="1"/>
  <c r="H45" i="1"/>
  <c r="EJ45" i="1" s="1"/>
  <c r="H37" i="1"/>
  <c r="EJ37" i="1" s="1"/>
  <c r="H29" i="1"/>
  <c r="EJ29" i="1" s="1"/>
  <c r="H21" i="1"/>
  <c r="EJ21" i="1" s="1"/>
  <c r="H13" i="1"/>
  <c r="EJ13" i="1" s="1"/>
  <c r="H813" i="1"/>
  <c r="EJ813" i="1" s="1"/>
  <c r="H805" i="1"/>
  <c r="EJ805" i="1" s="1"/>
  <c r="H797" i="1"/>
  <c r="EJ797" i="1" s="1"/>
  <c r="H789" i="1"/>
  <c r="EJ789" i="1" s="1"/>
  <c r="H781" i="1"/>
  <c r="EJ781" i="1" s="1"/>
  <c r="H773" i="1"/>
  <c r="EJ773" i="1" s="1"/>
  <c r="H765" i="1"/>
  <c r="EJ765" i="1" s="1"/>
  <c r="H757" i="1"/>
  <c r="EJ757" i="1" s="1"/>
  <c r="H749" i="1"/>
  <c r="EJ749" i="1" s="1"/>
  <c r="H741" i="1"/>
  <c r="EJ741" i="1" s="1"/>
  <c r="H733" i="1"/>
  <c r="EJ733" i="1" s="1"/>
  <c r="H725" i="1"/>
  <c r="EJ725" i="1" s="1"/>
  <c r="H717" i="1"/>
  <c r="EJ717" i="1" s="1"/>
  <c r="H709" i="1"/>
  <c r="EJ709" i="1" s="1"/>
  <c r="H701" i="1"/>
  <c r="EJ701" i="1" s="1"/>
  <c r="H693" i="1"/>
  <c r="EJ693" i="1" s="1"/>
  <c r="H685" i="1"/>
  <c r="EJ685" i="1" s="1"/>
  <c r="EJ754" i="1"/>
  <c r="EJ26" i="1"/>
  <c r="EJ665" i="1"/>
  <c r="EJ657" i="1"/>
  <c r="EJ649" i="1"/>
  <c r="EJ641" i="1"/>
  <c r="EJ633" i="1"/>
  <c r="EJ625" i="1"/>
  <c r="EJ617" i="1"/>
  <c r="EJ609" i="1"/>
  <c r="EJ601" i="1"/>
  <c r="EJ593" i="1"/>
  <c r="EJ585" i="1"/>
  <c r="EJ577" i="1"/>
  <c r="EJ569" i="1"/>
  <c r="EJ561" i="1"/>
  <c r="EJ553" i="1"/>
  <c r="EJ545" i="1"/>
  <c r="EJ537" i="1"/>
  <c r="EJ529" i="1"/>
  <c r="EJ521" i="1"/>
  <c r="EJ513" i="1"/>
  <c r="EJ505" i="1"/>
  <c r="EJ497" i="1"/>
  <c r="EJ489" i="1"/>
  <c r="EJ481" i="1"/>
  <c r="EJ473" i="1"/>
  <c r="EJ465" i="1"/>
  <c r="EJ457" i="1"/>
  <c r="EJ449" i="1"/>
  <c r="EJ441" i="1"/>
  <c r="EJ433" i="1"/>
  <c r="EJ425" i="1"/>
  <c r="EJ417" i="1"/>
  <c r="EJ409" i="1"/>
  <c r="EJ401" i="1"/>
  <c r="EJ393" i="1"/>
  <c r="EJ385" i="1"/>
  <c r="EJ377" i="1"/>
  <c r="EJ369" i="1"/>
  <c r="EJ361" i="1"/>
  <c r="EJ353" i="1"/>
  <c r="EJ345" i="1"/>
  <c r="EJ337" i="1"/>
  <c r="EJ329" i="1"/>
  <c r="EJ321" i="1"/>
  <c r="EJ313" i="1"/>
  <c r="EJ305" i="1"/>
  <c r="EJ297" i="1"/>
  <c r="EJ289" i="1"/>
  <c r="EJ281" i="1"/>
  <c r="EJ273" i="1"/>
  <c r="EJ265" i="1"/>
  <c r="EJ257" i="1"/>
  <c r="EJ249" i="1"/>
  <c r="EJ241" i="1"/>
  <c r="EJ233" i="1"/>
  <c r="EJ225" i="1"/>
  <c r="EJ217" i="1"/>
  <c r="EJ209" i="1"/>
  <c r="EJ201" i="1"/>
  <c r="EJ193" i="1"/>
  <c r="EJ185" i="1"/>
  <c r="EJ177" i="1"/>
  <c r="EJ169" i="1"/>
  <c r="EJ161" i="1"/>
  <c r="EJ153" i="1"/>
  <c r="EJ145" i="1"/>
  <c r="EJ137" i="1"/>
  <c r="EJ129" i="1"/>
  <c r="EJ121" i="1"/>
  <c r="EJ113" i="1"/>
  <c r="EJ105" i="1"/>
  <c r="EJ97" i="1"/>
  <c r="EJ89" i="1"/>
  <c r="EJ81" i="1"/>
  <c r="EJ73" i="1"/>
  <c r="EJ65" i="1"/>
  <c r="EJ57" i="1"/>
  <c r="EJ49" i="1"/>
  <c r="EJ41" i="1"/>
  <c r="EJ33" i="1"/>
  <c r="EJ25" i="1"/>
  <c r="EJ17" i="1"/>
  <c r="EJ9" i="1"/>
  <c r="EJ683" i="1"/>
  <c r="EJ675" i="1"/>
  <c r="EJ667" i="1"/>
  <c r="EJ659" i="1"/>
  <c r="EJ651" i="1"/>
  <c r="EJ643" i="1"/>
  <c r="EJ635" i="1"/>
  <c r="EJ627" i="1"/>
  <c r="EJ619" i="1"/>
  <c r="EJ611" i="1"/>
  <c r="EJ603" i="1"/>
  <c r="EJ595" i="1"/>
  <c r="EJ587" i="1"/>
  <c r="EJ579" i="1"/>
  <c r="EJ571" i="1"/>
  <c r="EJ563" i="1"/>
  <c r="EJ555" i="1"/>
  <c r="EJ547" i="1"/>
  <c r="EJ539" i="1"/>
  <c r="EJ531" i="1"/>
  <c r="EJ523" i="1"/>
  <c r="EJ515" i="1"/>
  <c r="EJ507" i="1"/>
  <c r="EJ499" i="1"/>
  <c r="EJ491" i="1"/>
  <c r="EJ483" i="1"/>
  <c r="EJ475" i="1"/>
  <c r="EJ467" i="1"/>
  <c r="EJ459" i="1"/>
  <c r="EJ451" i="1"/>
  <c r="EJ443" i="1"/>
  <c r="EJ435" i="1"/>
  <c r="EJ427" i="1"/>
  <c r="EJ419" i="1"/>
  <c r="EJ411" i="1"/>
  <c r="EJ403" i="1"/>
  <c r="EJ395" i="1"/>
  <c r="EJ387" i="1"/>
  <c r="EJ379" i="1"/>
  <c r="EJ371" i="1"/>
  <c r="EJ363" i="1"/>
  <c r="EJ355" i="1"/>
  <c r="EJ347" i="1"/>
  <c r="EJ339" i="1"/>
  <c r="EJ331" i="1"/>
  <c r="EJ323" i="1"/>
  <c r="EJ315" i="1"/>
  <c r="EJ307" i="1"/>
  <c r="EJ299" i="1"/>
  <c r="EJ291" i="1"/>
  <c r="EJ283" i="1"/>
  <c r="EJ275" i="1"/>
  <c r="EJ267" i="1"/>
  <c r="EJ259" i="1"/>
  <c r="EJ251" i="1"/>
  <c r="EJ243" i="1"/>
  <c r="EJ235" i="1"/>
  <c r="EJ227" i="1"/>
  <c r="EJ219" i="1"/>
  <c r="EJ211" i="1"/>
  <c r="EJ203" i="1"/>
  <c r="EJ195" i="1"/>
  <c r="EJ187" i="1"/>
  <c r="EJ179" i="1"/>
  <c r="EJ171" i="1"/>
  <c r="EJ163" i="1"/>
  <c r="EJ155" i="1"/>
  <c r="EJ147" i="1"/>
  <c r="EJ139" i="1"/>
  <c r="EJ131" i="1"/>
  <c r="EJ123" i="1"/>
  <c r="EJ115" i="1"/>
  <c r="EJ107" i="1"/>
  <c r="EJ99" i="1"/>
  <c r="EJ91" i="1"/>
  <c r="EJ83" i="1"/>
  <c r="EJ75" i="1"/>
  <c r="EJ67" i="1"/>
  <c r="EJ59" i="1"/>
  <c r="EJ51" i="1"/>
  <c r="EJ43" i="1"/>
  <c r="EJ35" i="1"/>
  <c r="EJ27" i="1"/>
  <c r="EJ19" i="1"/>
  <c r="EJ11" i="1"/>
  <c r="G3" i="1" l="1"/>
  <c r="H3" i="1" l="1"/>
  <c r="EJ3" i="1" s="1"/>
  <c r="EL5" i="1" s="1"/>
</calcChain>
</file>

<file path=xl/sharedStrings.xml><?xml version="1.0" encoding="utf-8"?>
<sst xmlns="http://schemas.openxmlformats.org/spreadsheetml/2006/main" count="14066" uniqueCount="5514">
  <si>
    <t>Name</t>
  </si>
  <si>
    <t>Gender</t>
  </si>
  <si>
    <t>Nationality</t>
  </si>
  <si>
    <t>Contact Information</t>
  </si>
  <si>
    <t>Study Start Date</t>
  </si>
  <si>
    <t>Study End Date</t>
  </si>
  <si>
    <t>Courses and Grades</t>
  </si>
  <si>
    <t>Workplaces</t>
  </si>
  <si>
    <t>Insurance History</t>
  </si>
  <si>
    <t>Academic Institution Name</t>
  </si>
  <si>
    <t>Certification Date</t>
  </si>
  <si>
    <t>total_score</t>
  </si>
  <si>
    <t>Age</t>
  </si>
  <si>
    <t>Age_Weight</t>
  </si>
  <si>
    <t>Number of Articles</t>
  </si>
  <si>
    <t>Number of Articles_Weight</t>
  </si>
  <si>
    <t>Total Years of Experience</t>
  </si>
  <si>
    <t>Total Years of Experience_Weight</t>
  </si>
  <si>
    <t>Total_Number of Surgeries Performed</t>
  </si>
  <si>
    <t>Total_Number of Surgeries Performed_Weight</t>
  </si>
  <si>
    <t>Medical Malpractice Claims</t>
  </si>
  <si>
    <t>Medical Malpractice Claims_Weight</t>
  </si>
  <si>
    <t>Insurance History Label</t>
  </si>
  <si>
    <t>Insurance History Label_Weight</t>
  </si>
  <si>
    <t>Israeli Medical Licensing Exam Results</t>
  </si>
  <si>
    <t>Israeli Medical Licensing Exam Results_Weight</t>
  </si>
  <si>
    <t>recommendation_label</t>
  </si>
  <si>
    <t>recommendation_label_Weight</t>
  </si>
  <si>
    <t>patient_feedback_label</t>
  </si>
  <si>
    <t>patient_feedback_label_Weight</t>
  </si>
  <si>
    <t>employer_recommendations_label</t>
  </si>
  <si>
    <t>employer_recommendations_label_Weight</t>
  </si>
  <si>
    <t>Avg_Grades</t>
  </si>
  <si>
    <t>Avg_Grades_Weight</t>
  </si>
  <si>
    <t>Education Country_Argentina</t>
  </si>
  <si>
    <t>Education Country_Argentina_Weight</t>
  </si>
  <si>
    <t>Education Country_Belarus</t>
  </si>
  <si>
    <t>Education Country_Belarus_Weight</t>
  </si>
  <si>
    <t>Education Country_Brazil</t>
  </si>
  <si>
    <t>Education Country_Brazil_Weight</t>
  </si>
  <si>
    <t>Education Country_Canada</t>
  </si>
  <si>
    <t>Education Country_Canada_Weight</t>
  </si>
  <si>
    <t>Education Country_Ethiopia</t>
  </si>
  <si>
    <t>Education Country_Ethiopia_Weight</t>
  </si>
  <si>
    <t>Education Country_France</t>
  </si>
  <si>
    <t>Education Country_France_Weight</t>
  </si>
  <si>
    <t>Education Country_Germany</t>
  </si>
  <si>
    <t>Education Country_Germany_Weight</t>
  </si>
  <si>
    <t>Education Country_Hungary</t>
  </si>
  <si>
    <t>Education Country_Hungary_Weight</t>
  </si>
  <si>
    <t>Education Country_India</t>
  </si>
  <si>
    <t>Education Country_India_Weight</t>
  </si>
  <si>
    <t>Education Country_Lithuania</t>
  </si>
  <si>
    <t>Education Country_Lithuania_Weight</t>
  </si>
  <si>
    <t>Education Country_Moldova</t>
  </si>
  <si>
    <t>Education Country_Moldova_Weight</t>
  </si>
  <si>
    <t>Education Country_Philippines</t>
  </si>
  <si>
    <t>Education Country_Philippines_Weight</t>
  </si>
  <si>
    <t>Education Country_Poland</t>
  </si>
  <si>
    <t>Education Country_Poland_Weight</t>
  </si>
  <si>
    <t>Education Country_Romania</t>
  </si>
  <si>
    <t>Education Country_Romania_Weight</t>
  </si>
  <si>
    <t>Education Country_Russia</t>
  </si>
  <si>
    <t>Education Country_Russia_Weight</t>
  </si>
  <si>
    <t>Education Country_South Africa</t>
  </si>
  <si>
    <t>Education Country_South Africa_Weight</t>
  </si>
  <si>
    <t>Education Country_Ukraine</t>
  </si>
  <si>
    <t>Education Country_Ukraine_Weight</t>
  </si>
  <si>
    <t>Education Country_United Kingdom</t>
  </si>
  <si>
    <t>Education Country_United Kingdom_Weight</t>
  </si>
  <si>
    <t>Education Country_United States</t>
  </si>
  <si>
    <t>Education Country_United States_Weight</t>
  </si>
  <si>
    <t>Education Country_Uzbekistan</t>
  </si>
  <si>
    <t>Education Country_Uzbekistan_Weight</t>
  </si>
  <si>
    <t>Degree_MBBS</t>
  </si>
  <si>
    <t>Degree_MBBS_Weight</t>
  </si>
  <si>
    <t>Degree_MD</t>
  </si>
  <si>
    <t>Degree_MD_Weight</t>
  </si>
  <si>
    <t>Diploma Certification_False</t>
  </si>
  <si>
    <t>Diploma Certification_False_Weight</t>
  </si>
  <si>
    <t>Diploma Certification_True</t>
  </si>
  <si>
    <t>Diploma Certification_True_Weight</t>
  </si>
  <si>
    <t>Certificate of Good Conduct_False</t>
  </si>
  <si>
    <t>Certificate of Good Conduct_False_Weight</t>
  </si>
  <si>
    <t>Certificate of Good Conduct_True</t>
  </si>
  <si>
    <t>Certificate of Good Conduct_True_Weight</t>
  </si>
  <si>
    <t>Criminal Record in Israel_False</t>
  </si>
  <si>
    <t>Criminal Record in Israel_False_Weight</t>
  </si>
  <si>
    <t>Criminal Record in Israel_True</t>
  </si>
  <si>
    <t>Criminal Record in Israel_True_Weight</t>
  </si>
  <si>
    <t>specialty_Cardiac Surgery</t>
  </si>
  <si>
    <t>specialty_Cardiac Surgery_Weight</t>
  </si>
  <si>
    <t>specialty_General Surgery</t>
  </si>
  <si>
    <t>specialty_General Surgery_Weight</t>
  </si>
  <si>
    <t>specialty_Neurosurgery</t>
  </si>
  <si>
    <t>specialty_Neurosurgery_Weight</t>
  </si>
  <si>
    <t>specialty_Orthopedic Surgery</t>
  </si>
  <si>
    <t>specialty_Orthopedic Surgery_Weight</t>
  </si>
  <si>
    <t>specialty_Pediatric Surgery</t>
  </si>
  <si>
    <t>specialty_Pediatric Surgery_Weight</t>
  </si>
  <si>
    <t>specialty_Plastic Surgery</t>
  </si>
  <si>
    <t>specialty_Plastic Surgery_Weight</t>
  </si>
  <si>
    <t>Proficiency in Hebrew_Advanced</t>
  </si>
  <si>
    <t>Proficiency in Hebrew_Advanced_Weight</t>
  </si>
  <si>
    <t>Proficiency in Hebrew_Beginner</t>
  </si>
  <si>
    <t>Proficiency in Hebrew_Beginner_Weight</t>
  </si>
  <si>
    <t>Proficiency in Hebrew_Fluent</t>
  </si>
  <si>
    <t>Proficiency in Hebrew_Fluent_Weight</t>
  </si>
  <si>
    <t>Proficiency in Hebrew_Intermediate</t>
  </si>
  <si>
    <t>Proficiency in Hebrew_Intermediate_Weight</t>
  </si>
  <si>
    <t>Proficiency in English_Advanced</t>
  </si>
  <si>
    <t>Proficiency in English_Advanced_Weight</t>
  </si>
  <si>
    <t>Proficiency in English_Beginner</t>
  </si>
  <si>
    <t>Proficiency in English_Beginner_Weight</t>
  </si>
  <si>
    <t>Proficiency in English_Fluent</t>
  </si>
  <si>
    <t>Proficiency in English_Fluent_Weight</t>
  </si>
  <si>
    <t>Proficiency in English_Intermediate</t>
  </si>
  <si>
    <t>Proficiency in English_Intermediate_Weight</t>
  </si>
  <si>
    <t>Eric Odom</t>
  </si>
  <si>
    <t>Male</t>
  </si>
  <si>
    <t>Ethiopia</t>
  </si>
  <si>
    <t>001-815-271-3537x4227</t>
  </si>
  <si>
    <t>[('Surgical Techniques', 67, datetime.date(2000, 7, 18), datetime.date(2002, 11, 21)), ('Anesthesiology', 72, datetime.date(2006, 7, 25), datetime.date(2001, 10, 3)), ('Orthopedic Surgery', 59, datetime.date(2002, 3, 3), datetime.date(2003, 2, 20)), ('Transplant Surgery', 62, datetime.date(1999, 8, 12), datetime.date(2000, 3, 30)), ('Microbiology', 54, datetime.date(2003, 10, 3), datetime.date(1998, 10, 1)), ('Robotic Surgery', 61, datetime.date(2000, 12, 22), datetime.date(2002, 7, 3)), ('Orthopedic Surgery', 59, datetime.date(1997, 5, 31), datetime.date(1998, 10, 10)), ('Neurosurgery', 60, datetime.date(1999, 12, 3), datetime.date(2002, 12, 31)), ('Surgical Techniques', 85, datetime.date(1997, 2, 16), datetime.date(2003, 8, 17)), ('Neurosurgery', 52, datetime.date(1997, 6, 25), datetime.date(2003, 10, 11))]</t>
  </si>
  <si>
    <t>[{'Institution Name': 'Moore, Gonzalez and Cole', 'Location': 'Russia', 'Type of Institution': 'Public', 'Number of Years Worked There': 14, 'Medical Center Level': 'Secondary', 'Number of Surgeries Performed': 847, 'Additional Responsibilities': ['Teacher, primary school'], 'Percentage of Patients with Complications': 97.34549561388344,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'Wiley Ltd', 'Location': 'Russia', 'Type of Institution': 'Private', 'Number of Years Worked There': 1, 'Medical Center Level': 'Secondary', 'Number of Surgeries Performed': 371, 'Additional Responsibilities': ['Furniture conservator/restorer', 'Ambulance person', 'Editor, commissioning'], 'Percentage of Patients with Complications': 12.370985833248993,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'Barnett Ltd', 'Location': 'Russia', 'Type of Institution': 'Private', 'Number of Years Worked There': 27, 'Medical Center Level': 'Tertiary', 'Number of Surgeries Performed': 838, 'Additional Responsibilities': ['Copy'], 'Percentage of Patients with Complications': 35.125699867362215,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t>
  </si>
  <si>
    <t>A few claims filed, average risk profile.</t>
  </si>
  <si>
    <t>Alvarez, Johnson and Kim</t>
  </si>
  <si>
    <t>Erin Reed</t>
  </si>
  <si>
    <t>Other</t>
  </si>
  <si>
    <t>Argentina</t>
  </si>
  <si>
    <t>348.649.5064x72797</t>
  </si>
  <si>
    <t>[('Trauma Surgery', 70, datetime.date(1997, 11, 23), datetime.date(1997, 1, 1)), ('Anatomy', 74, datetime.date(1997, 2, 25), datetime.date(1998, 5, 17)), ('Pediatric Surgery', 80, datetime.date(1997, 8, 10), datetime.date(2000, 2, 8)), ('Trauma Surgery', 70, datetime.date(1996, 6, 9), datetime.date(1997, 9, 22)), ('Oncological Surgery', 63, datetime.date(1997, 6, 28), datetime.date(1996, 8, 1)), ('Oncological Surgery', 86, datetime.date(1999, 5, 28), datetime.date(1996, 6, 28)), ('Biochemistry', 65, datetime.date(1996, 10, 10), datetime.date(2000, 1, 14)), ('Vascular Surgery', 67, datetime.date(1999, 3, 14), datetime.date(1997, 7, 12)), ('Emergency Medicine', 66, datetime.date(1998, 4, 15), datetime.date(2000, 1, 21)), ('Transplant Surgery', 60, datetime.date(1997, 10, 8), datetime.date(1998, 5, 16))]</t>
  </si>
  <si>
    <t>[{'Institution Name': 'Nelson, Briggs and Garcia', 'Location': 'Brazil', 'Type of Institution': 'Private', 'Number of Years Worked There': 16, 'Medical Center Level': 'Primary', 'Number of Surgeries Performed': 526, 'Additional Responsibilities': ['Operational investment banker', 'Engineer, civil (contracting)', 'Pharmacologist'], 'Percentage of Patients with Complications': 20.380547281585983,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'White, Nelson and Hodge', 'Location': 'Brazil', 'Type of Institution': 'Public', 'Number of Years Worked There': 3, 'Medical Center Level': 'Tertiary', 'Number of Surgeries Performed': 564, 'Additional Responsibilities': ['Rural practice surveyor', 'Insurance account manager', 'Solicitor', 'Health visitor'], 'Percentage of Patients with Complications': 5.5141077466138615,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'Nguyen and Sons', 'Location': 'Brazil', 'Type of Institution': 'Private', 'Number of Years Worked There': 29, 'Medical Center Level': 'Tertiary', 'Number of Surgeries Performed': 681, 'Additional Responsibilities': ['Scientist, research (physical sciences)'], 'Percentage of Patients with Complications': 61.74500640011672,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'Smith Group', 'Location': 'Brazil', 'Type of Institution': 'Public', 'Number of Years Worked There': 25, 'Medical Center Level': 'Primary', 'Number of Surgeries Performed': 453, 'Additional Responsibilities': ['Engineer, control and instrumentation', 'Product manager', 'Theatre director', 'Television production assistant', 'Claims inspector/assessor'], 'Percentage of Patients with Complications': 34.94573494026777,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t>
  </si>
  <si>
    <t>Insurance history with low-risk profile.</t>
  </si>
  <si>
    <t>Cruz Group</t>
  </si>
  <si>
    <t>John Wade</t>
  </si>
  <si>
    <t>Philippines</t>
  </si>
  <si>
    <t>829-402-9363x067</t>
  </si>
  <si>
    <t>[('Microbiology', 66, datetime.date(2001, 11, 15), datetime.date(2001, 4, 26)), ('Physiology', 61, datetime.date(2001, 4, 9), datetime.date(1999, 8, 24)), ('Oncological Surgery', 54, datetime.date(2000, 12, 16), datetime.date(1999, 10, 19)), ('Ethics in Medical Practice', 74, datetime.date(1999, 7, 13), datetime.date(2000, 2, 10)), ('Trauma Surgery', 56, datetime.date(2001, 7, 16), datetime.date(2001, 9, 20)), ('Oncological Surgery', 73, datetime.date(2001, 1, 10), datetime.date(2001, 10, 11)), ('Surgical Techniques', 88, datetime.date(2000, 5, 21), datetime.date(1999, 8, 8)), ('Neurosurgery', 86, datetime.date(2000, 11, 5), datetime.date(2001, 9, 2)), ('Biochemistry', 98, datetime.date(2001, 1, 13), datetime.date(2000, 11, 16)), ('Oncological Surgery', 69, datetime.date(1999, 8, 15), datetime.date(2001, 3, 31))]</t>
  </si>
  <si>
    <t>[{'Institution Name': 'Alvarez, Pearson and Jensen', 'Location': 'United Kingdom', 'Type of Institution': 'Public', 'Number of Years Worked There': 1, 'Medical Center Level': 'Tertiary', 'Number of Surgeries Performed': 126, 'Additional Responsibilities': ['Chief Executive Officer', 'Data processing manager'], 'Percentage of Patients with Complications': 96.5154420931304,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'Higgins-Hill', 'Location': 'United Kingdom', 'Type of Institution': 'Public', 'Number of Years Worked There': 23, 'Medical Center Level': 'Primary', 'Number of Surgeries Performed': 466, 'Additional Responsibilities': ['Financial trader', 'Leisure centre manager', 'Designer, industrial/product', 'Theatre director'], 'Percentage of Patients with Complications': 37.73957029300649,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'Holmes, Reyes and Sanchez', 'Location': 'United Kingdom', 'Type of Institution': 'Public', 'Number of Years Worked There': 3, 'Medical Center Level': 'Primary', 'Number of Surgeries Performed': 509, 'Additional Responsibilities': ['Contracting civil engineer'], 'Percentage of Patients with Complications': 95.22895638520963,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'Pena Group', 'Location': 'United Kingdom', 'Type of Institution': 'Private', 'Number of Years Worked There': 4, 'Medical Center Level': 'Tertiary', 'Number of Surgeries Performed': 900, 'Additional Responsibilities': ['Designer, industrial/product', 'Electronics engineer'], 'Percentage of Patients with Complications': 96.4736000677619,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t>
  </si>
  <si>
    <t>Insurance history filled with claims and issues.</t>
  </si>
  <si>
    <t>Johnson-Huber</t>
  </si>
  <si>
    <t>Sarah Silva</t>
  </si>
  <si>
    <t>988-975-4638x32421</t>
  </si>
  <si>
    <t>[('Emergency Medicine', 96, datetime.date(1998, 9, 23), datetime.date(1995, 12, 20)), ('Vascular Surgery', 80, datetime.date(1998, 4, 6), datetime.date(1995, 11, 14)), ('Cardiothoracic Surgery', 84, datetime.date(1995, 8, 18), datetime.date(1996, 9, 4)), ('Pharmacology', 97, datetime.date(1995, 10, 31), datetime.date(1997, 12, 11)), ('Pathology', 92, datetime.date(1996, 2, 13), datetime.date(1996, 8, 29)), ('Vascular Surgery', 63, datetime.date(1996, 1, 6), datetime.date(1998, 9, 5)), ('Trauma Surgery', 83, datetime.date(1996, 4, 9), datetime.date(1998, 10, 6)), ('Transplant Surgery', 90, datetime.date(1998, 1, 31), datetime.date(1995, 2, 13)), ('Orthopedic Surgery', 95, datetime.date(1996, 6, 16), datetime.date(1995, 6, 14)), ('Pediatric Surgery', 62, datetime.date(1997, 4, 6), datetime.date(1997, 7, 6))]</t>
  </si>
  <si>
    <t>[{'Institution Name': 'Bennett Ltd', 'Location': 'France', 'Type of Institution': 'Private', 'Number of Years Worked There': 14, 'Medical Center Level': 'Primary', 'Number of Surgeries Performed': 850, 'Additional Responsibilities': ['Building surveyor', 'Gaffer', 'Retail buyer', 'Dance movement psychotherapist', 'Psychotherapist, child'], 'Percentage of Patients with Complications': 19.282416978885976,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'Olson-Coleman', 'Location': 'France', 'Type of Institution': 'Private', 'Number of Years Worked There': 24, 'Medical Center Level': 'Tertiary', 'Number of Surgeries Performed': 87, 'Additional Responsibilities': [], 'Percentage of Patients with Complications': 3.7993631837644704,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'Clark PLC', 'Location': 'France', 'Type of Institution': 'Public', 'Number of Years Worked There': 14, 'Medical Center Level': 'Tertiary', 'Number of Surgeries Performed': 305, 'Additional Responsibilities': ['Set designer', 'Film/video editor', 'Wellsite geologist', 'Diplomatic Services operational officer'], 'Percentage of Patients with Complications': 81.56121468723377,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'Jones, Turner and King', 'Location': 'France', 'Type of Institution': 'Private', 'Number of Years Worked There': 19, 'Medical Center Level': 'Secondary', 'Number of Surgeries Performed': 802, 'Additional Responsibilities': ['Music therapist', 'Therapist, music', 'Dramatherapist'], 'Percentage of Patients with Complications': 91.87593714554585,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'Barr Inc', 'Location': 'France', 'Type of Institution': 'Private', 'Number of Years Worked There': 6, 'Medical Center Level': 'Tertiary', 'Number of Surgeries Performed': 436, 'Additional Responsibilities': ['Telecommunications researcher', 'Administrator, education', 'Wellsite geologist'], 'Percentage of Patients with Complications': 90.64965426473182,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t>
  </si>
  <si>
    <t>Brown PLC</t>
  </si>
  <si>
    <t>Angela Jackson</t>
  </si>
  <si>
    <t>France</t>
  </si>
  <si>
    <t>296-746-7675x45302</t>
  </si>
  <si>
    <t>[('Transplant Surgery', 59, datetime.date(2002, 7, 29), datetime.date(2003, 11, 18)), ('Emergency Medicine', 87, datetime.date(2006, 1, 28), datetime.date(2005, 4, 16)), ('Pharmacology', 54, datetime.date(2004, 7, 22), datetime.date(2004, 8, 10)), ('Robotic Surgery', 99, datetime.date(2006, 5, 5), datetime.date(2007, 7, 10)), ('Microbiology', 59, datetime.date(2007, 4, 21), datetime.date(2008, 9, 1)), ('Surgical Techniques', 54, datetime.date(2005, 1, 16), datetime.date(2004, 1, 28)), ('Vascular Surgery', 75, datetime.date(2007, 5, 5), datetime.date(2007, 12, 9)), ('Pharmacology', 73, datetime.date(2003, 7, 8), datetime.date(2008, 1, 3)), ('Trauma Surgery', 82, datetime.date(2005, 4, 30), datetime.date(2002, 9, 16)), ('Orthopedic Surgery', 89, datetime.date(2002, 11, 28), datetime.date(2006, 9, 29))]</t>
  </si>
  <si>
    <t>[{'Institution Name': 'Beck Ltd', 'Location': 'Hungary', 'Type of Institution': 'Public', 'Number of Years Worked There': 12, 'Medical Center Level': 'Tertiary', 'Number of Surgeries Performed': 897, 'Additional Responsibilities': ['Manufacturing systems engineer', 'Phytotherapist', 'Agricultural consultant', 'Engineer, energy', 'Engineer, automotive'], 'Percentage of Patients with Complications': 68.26434311521223,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 {'Institution Name': 'Hancock-Martinez', 'Location': 'Hungary', 'Type of Institution': 'Private', 'Number of Years Worked There': 27, 'Medical Center Level': 'Primary', 'Number of Surgeries Performed': 187, 'Additional Responsibilities': ['Doctor, hospital'], 'Percentage of Patients with Complications': 43.034085171358015,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t>
  </si>
  <si>
    <t>A few minor claims noted, risk level average.</t>
  </si>
  <si>
    <t>Hayes-Harris</t>
  </si>
  <si>
    <t>Shane Salinas</t>
  </si>
  <si>
    <t>Canada</t>
  </si>
  <si>
    <t>001-692-576-0874x1791</t>
  </si>
  <si>
    <t>[('Plastic and Reconstructive Surgery', 94, datetime.date(2001, 6, 25), datetime.date(2001, 10, 29)), ('Orthopedic Surgery', 55, datetime.date(2002, 4, 27), datetime.date(2001, 7, 6)), ('Microbiology', 91, datetime.date(2001, 10, 5), datetime.date(2002, 4, 14)), ('Emergency Medicine', 68, datetime.date(2002, 2, 15), datetime.date(2001, 8, 3)), ('Biochemistry', 77, datetime.date(2001, 12, 8), datetime.date(2001, 7, 4)), ('Transplant Surgery', 91, datetime.date(2001, 11, 10), datetime.date(2002, 1, 9)), ('Microbiology', 61, datetime.date(2001, 8, 14), datetime.date(2002, 2, 1)), ('Plastic and Reconstructive Surgery', 69, datetime.date(2001, 10, 19), datetime.date(2001, 8, 11)), ('Oncological Surgery', 94, datetime.date(2001, 9, 3), datetime.date(2001, 8, 7)), ('Vascular Surgery', 54, datetime.date(2002, 1, 12), datetime.date(2001, 11, 7))]</t>
  </si>
  <si>
    <t>[{'Institution Name': 'James and Sons', 'Location': 'France', 'Type of Institution': 'Public', 'Number of Years Worked There': 6, 'Medical Center Level': 'Tertiary', 'Number of Surgeries Performed': 204, 'Additional Responsibilities': ['Surgeon'], 'Percentage of Patients with Complications': 63.946350380894444,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 {'Institution Name': 'Clements-Watson', 'Location': 'France', 'Type of Institution': 'Public', 'Number of Years Worked There': 6, 'Medical Center Level': 'Primary', 'Number of Surgeries Performed': 555, 'Additional Responsibilities': ['Aeronautical engineer', 'Production engineer', 'Broadcast engineer'], 'Percentage of Patients with Complications': 49.46312236008774,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t>
  </si>
  <si>
    <t>Claims history indicates above average risk.</t>
  </si>
  <si>
    <t>Adkins Group</t>
  </si>
  <si>
    <t>Brittany Key</t>
  </si>
  <si>
    <t>Hungary</t>
  </si>
  <si>
    <t>454-748-0347x5441</t>
  </si>
  <si>
    <t>[('Pediatric Surgery', 79, datetime.date(2000, 3, 18), datetime.date(1998, 6, 1)), ('Plastic and Reconstructive Surgery', 59, datetime.date(2000, 2, 8), datetime.date(1999, 7, 24)), ('Neurosurgery', 76, datetime.date(2001, 12, 30), datetime.date(1999, 2, 26)), ('Transplant Surgery', 79, datetime.date(2003, 12, 7), datetime.date(2002, 7, 26)), ('Biochemistry', 62, datetime.date(1999, 12, 4), datetime.date(2000, 2, 24)), ('Oncological Surgery', 58, datetime.date(2003, 11, 26), datetime.date(2000, 11, 25)), ('Anesthesiology', 91, datetime.date(2002, 3, 30), datetime.date(2000, 4, 17)), ('Ethics in Medical Practice', 56, datetime.date(2003, 7, 7), datetime.date(2000, 1, 30)), ('Transplant Surgery', 86, datetime.date(1998, 3, 17), datetime.date(2000, 9, 24)), ('Oncological Surgery', 57, datetime.date(2002, 4, 28), datetime.date(2002, 1, 27))]</t>
  </si>
  <si>
    <t>[{'Institution Name': 'Edwards-Collier', 'Location': 'Russia', 'Type of Institution': 'Public', 'Number of Years Worked There': 24, 'Medical Center Level': 'Secondary', 'Number of Surgeries Performed': 989, 'Additional Responsibilities': ['Therapist, horticultural', 'Psychologist, forensic', 'Nutritional therapist', 'Visual merchandiser'], 'Percentage of Patients with Complications': 70.98896475986284, 'Patient Feedback': 'The results were as expected, no complaints.', 'Patient Feedback Label': 3, 'Recommendation Letters': 'The surgeon lacks the necessary skills for this role.', 'Recommendation Letters Label': 1, 'Recommendations from Former Employers': 'This surgeon is a truly exceptional professional.', 'Recommendations from Former Employers Label': 5}]</t>
  </si>
  <si>
    <t>Excellent standing with long-term coverage, no claims.</t>
  </si>
  <si>
    <t>Weaver-Patterson</t>
  </si>
  <si>
    <t>Jose Young</t>
  </si>
  <si>
    <t>Female</t>
  </si>
  <si>
    <t>460.489.1648x04175</t>
  </si>
  <si>
    <t>[('Physiology', 50, datetime.date(1999, 1, 15), datetime.date(1999, 2, 26)), ('Robotic Surgery', 83, datetime.date(2000, 6, 4), datetime.date(1999, 1, 18)), ('Pathology', 66, datetime.date(2000, 3, 25), datetime.date(1999, 3, 27)), ('Pediatric Surgery', 75, datetime.date(1999, 9, 2), datetime.date(1999, 2, 12)), ('Cardiothoracic Surgery', 76, datetime.date(1998, 8, 24), datetime.date(1999, 9, 21)), ('Neurosurgery', 92, datetime.date(1999, 12, 2), datetime.date(1998, 11, 24)), ('Anesthesiology', 63, datetime.date(1999, 11, 28), datetime.date(1999, 10, 27)), ('Pediatric Surgery', 66, datetime.date(2000, 3, 30), datetime.date(2000, 8, 15)), ('Surgical Techniques', 63, datetime.date(1998, 11, 16), datetime.date(1999, 10, 25)), ('Pathology', 83, datetime.date(1999, 4, 26), datetime.date(2000, 4, 3))]</t>
  </si>
  <si>
    <t>[{'Institution Name': 'Johns-Scott', 'Location': 'United Kingdom', 'Type of Institution': 'Public', 'Number of Years Worked There': 25, 'Medical Center Level': 'Primary', 'Number of Surgeries Performed': 668, 'Additional Responsibilities': [], 'Percentage of Patients with Complications': 27.350396886700434,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'Green and Sons', 'Location': 'United Kingdom', 'Type of Institution': 'Private', 'Number of Years Worked There': 18, 'Medical Center Level': 'Tertiary', 'Number of Surgeries Performed': 423, 'Additional Responsibilities': ['Horticultural consultant', 'Engineer, maintenance (IT)', 'Operational researcher'], 'Percentage of Patients with Complications': 3.9230563832882037,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'Taylor, Lopez and Thomas', 'Location': 'United Kingdom', 'Type of Institution': 'Public', 'Number of Years Worked There': 3, 'Medical Center Level': 'Tertiary', 'Number of Surgeries Performed': 947, 'Additional Responsibilities': ['Television camera operator', 'Aid worker'], 'Percentage of Patients with Complications': 75.9660820996936,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'Decker-Hughes', 'Location': 'United Kingdom', 'Type of Institution': 'Private', 'Number of Years Worked There': 28, 'Medical Center Level': 'Primary', 'Number of Surgeries Performed': 83, 'Additional Responsibilities': ['Technical brewer', 'Ophthalmologist', 'Building control surveyor', 'Statistician', 'Teaching laboratory technician'], 'Percentage of Patients with Complications': 56.91454519987927,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'Smith and Sons', 'Location': 'United Kingdom', 'Type of Institution': 'Public', 'Number of Years Worked There': 30, 'Medical Center Level': 'Primary', 'Number of Surgeries Performed': 282, 'Additional Responsibilities': ['Fast food restaurant manager'], 'Percentage of Patients with Complications': 18.65689712509967,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t>
  </si>
  <si>
    <t>Many claims filed, unresolved issues noted.</t>
  </si>
  <si>
    <t>Nelson Inc</t>
  </si>
  <si>
    <t>Neil Jennings</t>
  </si>
  <si>
    <t>+1-390-326-1997x6634</t>
  </si>
  <si>
    <t>[('Pharmacology', 84, datetime.date(2001, 8, 18), datetime.date(1998, 1, 26)), ('Biochemistry', 85, datetime.date(1997, 8, 27), datetime.date(2002, 3, 19)), ('Trauma Surgery', 84, datetime.date(2001, 10, 28), datetime.date(1997, 5, 4)), ('Pharmacology', 61, datetime.date(2004, 6, 8), datetime.date(2004, 6, 17)), ('Vascular Surgery', 72, datetime.date(1999, 4, 7), datetime.date(1997, 11, 8)), ('Transplant Surgery', 54, datetime.date(1999, 11, 19), datetime.date(2002, 6, 23)), ('Pharmacology', 51, datetime.date(1998, 8, 26), datetime.date(2002, 8, 7)), ('Plastic and Reconstructive Surgery', 62, datetime.date(1999, 4, 25), datetime.date(1999, 7, 10)), ('Biochemistry', 87, datetime.date(2003, 6, 6), datetime.date(2000, 7, 29)), ('Transplant Surgery', 78, datetime.date(1999, 5, 22), datetime.date(1998, 5, 8))]</t>
  </si>
  <si>
    <t>[{'Institution Name': 'Stevens and Sons', 'Location': 'France', 'Type of Institution': 'Private', 'Number of Years Worked There': 6, 'Medical Center Level': 'Tertiary', 'Number of Surgeries Performed': 534, 'Additional Responsibilities': ['Building surveyor', 'Runner, broadcasting/film/video'], 'Percentage of Patients with Complications': 43.095663422073784, 'Patient Feedback': 'The surgery was fine, not great but not terrible either.', 'Patient Feedback Label': 3, 'Recommendation Letters': 'This surgeon has shown great dedication and skill.', 'Recommendation Letters Label': 4, 'Recommendations from Former Employers': 'There were several performance and behavior concerns. Hiring this surgeon may not be advisable.', 'Recommendations from Former Employers Label': 1}]</t>
  </si>
  <si>
    <t>Insurance profile indicates excellent standing, no claims.</t>
  </si>
  <si>
    <t>Zamora, Contreras and Mitchell</t>
  </si>
  <si>
    <t>Erika Lindsey</t>
  </si>
  <si>
    <t>Ukraine</t>
  </si>
  <si>
    <t>(902)935-6242x73219</t>
  </si>
  <si>
    <t>[('Cardiothoracic Surgery', 57, datetime.date(2006, 9, 14), datetime.date(2006, 4, 9)), ('Anatomy', 70, datetime.date(2005, 1, 3), datetime.date(2005, 11, 22)), ('Cardiothoracic Surgery', 56, datetime.date(2005, 6, 16), datetime.date(2004, 7, 19)), ('Pathology', 68, datetime.date(2006, 12, 18), datetime.date(2006, 3, 25)), ('Biochemistry', 100, datetime.date(2006, 12, 14), datetime.date(2005, 1, 20)), ('Robotic Surgery', 62, datetime.date(2005, 9, 16), datetime.date(2004, 7, 26)), ('Emergency Medicine', 92, datetime.date(2004, 12, 8), datetime.date(2006, 1, 18)), ('Vascular Surgery', 58, datetime.date(2004, 9, 6), datetime.date(2005, 8, 1)), ('Pathology', 75, datetime.date(2004, 8, 4), datetime.date(2005, 9, 28)), ('Surgical Techniques', 100, datetime.date(2006, 11, 14), datetime.date(2004, 11, 25))]</t>
  </si>
  <si>
    <t>[{'Institution Name': 'Espinoza-Franklin', 'Location': 'Ethiopia', 'Type of Institution': 'Public', 'Number of Years Worked There': 9, 'Medical Center Level': 'Tertiary', 'Number of Surgeries Performed': 701, 'Additional Responsibilities': ['Exercise physiologist', 'Civil Service administrator', 'Designer, multimedia', 'Commercial horticulturist', 'Engineer, control and instrumentation'], 'Percentage of Patients with Complications': 77.21102148925435,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'Bernard-Watts', 'Location': 'Ethiopia', 'Type of Institution': 'Private', 'Number of Years Worked There': 18, 'Medical Center Level': 'Secondary', 'Number of Surgeries Performed': 897, 'Additional Responsibilities': ['Agricultural engineer', 'Catering manager'], 'Percentage of Patients with Complications': 47.533814898984794,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'Dunn, Lynch and Williams', 'Location': 'Ethiopia', 'Type of Institution': 'Private', 'Number of Years Worked There': 16, 'Medical Center Level': 'Primary', 'Number of Surgeries Performed': 618, 'Additional Responsibilities': ['Art therapist', 'Product manager', 'Energy manager', 'Psychotherapist, child', 'Physiological scientist'], 'Percentage of Patients with Complications': 60.22521682484728,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'Allen-Harrington', 'Location': 'Ethiopia', 'Type of Institution': 'Public', 'Number of Years Worked There': 21, 'Medical Center Level': 'Secondary', 'Number of Surgeries Performed': 488, 'Additional Responsibilities': ['Media planner', 'Chartered management accountant', 'Control and instrumentation engineer'], 'Percentage of Patients with Complications': 33.10162313900501,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'Spencer-Myers', 'Location': 'Ethiopia', 'Type of Institution': 'Private', 'Number of Years Worked There': 23, 'Medical Center Level': 'Secondary', 'Number of Surgeries Performed': 179, 'Additional Responsibilities': [], 'Percentage of Patients with Complications': 88.25774011267444,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t>
  </si>
  <si>
    <t>Minor claims filed, average risk profile.</t>
  </si>
  <si>
    <t>Hunt, Davis and Thomas</t>
  </si>
  <si>
    <t>Laura Bauer</t>
  </si>
  <si>
    <t>Russia</t>
  </si>
  <si>
    <t>626.351.2782x3255</t>
  </si>
  <si>
    <t>[('Anesthesiology', 51, datetime.date(1997, 4, 17), datetime.date(1995, 8, 11)), ('Plastic and Reconstructive Surgery', 69, datetime.date(1998, 12, 19), datetime.date(1998, 9, 27)), ('Emergency Medicine', 77, datetime.date(1998, 12, 23), datetime.date(1996, 10, 14)), ('Orthopedic Surgery', 93, datetime.date(1996, 7, 20), datetime.date(1995, 6, 23)), ('Robotic Surgery', 83, datetime.date(1997, 3, 4), datetime.date(1995, 4, 19)), ('Physiology', 56, datetime.date(1995, 6, 2), datetime.date(1998, 9, 10)), ('Emergency Medicine', 96, datetime.date(1995, 5, 20), datetime.date(1995, 12, 10)), ('Ethics in Medical Practice', 54, datetime.date(1997, 4, 1), datetime.date(1996, 2, 13)), ('Vascular Surgery', 54, datetime.date(1995, 12, 23), datetime.date(1998, 1, 19)), ('Emergency Medicine', 80, datetime.date(1998, 6, 20), datetime.date(1995, 10, 13))]</t>
  </si>
  <si>
    <t>[{'Institution Name': 'Lopez, Scott and Lowe', 'Location': 'France', 'Type of Institution': 'Public', 'Number of Years Worked There': 14, 'Medical Center Level': 'Primary', 'Number of Surgeries Performed': 710, 'Additional Responsibilities': ['Civil engineer, contracting', 'Automotive engineer', 'Teacher, music', 'Occupational psychologist', 'Colour technologist'], 'Percentage of Patients with Complications': 31.23099131633881, 'Patient Feedback': 'I had a terrible reaction and the doctor was unhelpful.', 'Patient Feedback Label': 1, 'Recommendation Letters': "The surgeon's work is generally satisfactory.", 'Recommendation Letters Label': 3, 'Recommendations from Former Employers': "The surgeon's performance is up to standard.", 'Recommendations from Former Employers Label': 3}]</t>
  </si>
  <si>
    <t>Insurance history shows few claims, low risk.</t>
  </si>
  <si>
    <t>Thompson Group</t>
  </si>
  <si>
    <t>Kaylee Evans</t>
  </si>
  <si>
    <t>South Africa</t>
  </si>
  <si>
    <t>528.508.9267</t>
  </si>
  <si>
    <t>[('Ethics in Medical Practice', 100, datetime.date(1996, 5, 21), datetime.date(1996, 7, 16)), ('Transplant Surgery', 87, datetime.date(1996, 12, 23), datetime.date(1995, 2, 5)), ('Oncological Surgery', 55, datetime.date(1995, 10, 29), datetime.date(1997, 3, 4)), ('Anatomy', 71, datetime.date(1996, 9, 12), datetime.date(1997, 1, 18)), ('Robotic Surgery', 93, datetime.date(1997, 1, 27), datetime.date(1996, 2, 27)), ('Robotic Surgery', 87, datetime.date(1997, 3, 26), datetime.date(1996, 6, 7)), ('Orthopedic Surgery', 95, datetime.date(1995, 11, 22), datetime.date(1997, 5, 3)), ('Pediatric Surgery', 59, datetime.date(1996, 12, 17), datetime.date(1996, 10, 1)), ('Anatomy', 91, datetime.date(1997, 3, 6), datetime.date(1995, 11, 6)), ('Orthopedic Surgery', 61, datetime.date(1997, 1, 5), datetime.date(1995, 1, 17))]</t>
  </si>
  <si>
    <t>[{'Institution Name': 'Smith Inc', 'Location': 'Brazil', 'Type of Institution': 'Private', 'Number of Years Worked There': 26, 'Medical Center Level': 'Tertiary', 'Number of Surgeries Performed': 711, 'Additional Responsibilities': ['Investment banker, corporate', 'Occupational psychologist'], 'Percentage of Patients with Complications': 91.28739817355374,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'Lawson PLC', 'Location': 'Brazil', 'Type of Institution': 'Private', 'Number of Years Worked There': 6, 'Medical Center Level': 'Tertiary', 'Number of Surgeries Performed': 347, 'Additional Responsibilities': ['Higher education careers adviser'], 'Percentage of Patients with Complications': 86.35383444149456,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'Carter-Hudson', 'Location': 'Brazil', 'Type of Institution': 'Private', 'Number of Years Worked There': 7, 'Medical Center Level': 'Tertiary', 'Number of Surgeries Performed': 808, 'Additional Responsibilities': ['Geoscientist', 'Clinical biochemist', 'Garment/textile technologist', 'Administrator, charities/voluntary organisations', 'Architect'], 'Percentage of Patients with Complications': 97.70532226426333,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t>
  </si>
  <si>
    <t>Excellent profile with no claims filed.</t>
  </si>
  <si>
    <t>Hart-Chang</t>
  </si>
  <si>
    <t>Stacy Gonzalez</t>
  </si>
  <si>
    <t>Lithuania</t>
  </si>
  <si>
    <t>001-471-420-1972x5039</t>
  </si>
  <si>
    <t>[('Orthopedic Surgery', 69, datetime.date(1998, 1, 17), datetime.date(1998, 8, 31)), ('Anesthesiology', 52, datetime.date(1995, 12, 7), datetime.date(2000, 2, 4)), ('Vascular Surgery', 96, datetime.date(2000, 3, 23), datetime.date(1998, 12, 17)), ('Vascular Surgery', 93, datetime.date(1997, 10, 2), datetime.date(1999, 2, 24)), ('Anesthesiology', 69, datetime.date(1997, 6, 14), datetime.date(1997, 9, 24)), ('Trauma Surgery', 80, datetime.date(1999, 4, 27), datetime.date(2000, 1, 13)), ('Transplant Surgery', 74, datetime.date(1997, 7, 14), datetime.date(1995, 12, 30)), ('Transplant Surgery', 89, datetime.date(1998, 7, 13), datetime.date(1996, 5, 14)), ('Physiology', 95, datetime.date(1998, 9, 7), datetime.date(2000, 3, 25)), ('Biochemistry', 60, datetime.date(1998, 10, 10), datetime.date(2000, 5, 1))]</t>
  </si>
  <si>
    <t>[{'Institution Name': 'Logan-Roberts', 'Location': 'Canada', 'Type of Institution': 'Private', 'Number of Years Worked There': 13, 'Medical Center Level': 'Secondary', 'Number of Surgeries Performed': 124, 'Additional Responsibilities': [], 'Percentage of Patients with Complications': 58.66007300072722,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 {'Institution Name': 'Silva-Garcia', 'Location': 'Canada', 'Type of Institution': 'Private', 'Number of Years Worked There': 6, 'Medical Center Level': 'Primary', 'Number of Surgeries Performed': 345, 'Additional Responsibilities': ['Systems developer', 'Broadcast journalist', 'Veterinary surgeon'], 'Percentage of Patients with Complications': 81.63645108330495,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t>
  </si>
  <si>
    <t>Frequent claims and ongoing unresolved issues.</t>
  </si>
  <si>
    <t>Brooks-Sullivan</t>
  </si>
  <si>
    <t>Jeanette Foster</t>
  </si>
  <si>
    <t>Poland</t>
  </si>
  <si>
    <t>914.912.1531</t>
  </si>
  <si>
    <t>[('Plastic and Reconstructive Surgery', 62, datetime.date(1998, 11, 1), datetime.date(1999, 6, 1)), ('Biochemistry', 81, datetime.date(1999, 7, 19), datetime.date(1999, 11, 22)), ('Pharmacology', 71, datetime.date(1999, 12, 8), datetime.date(2000, 7, 19)), ('Pathology', 61, datetime.date(2000, 5, 16), datetime.date(1999, 12, 9)), ('Ethics in Medical Practice', 98, datetime.date(1998, 8, 23), datetime.date(1998, 6, 17)), ('Vascular Surgery', 76, datetime.date(1998, 4, 5), datetime.date(1999, 9, 16)), ('Neurosurgery', 61, datetime.date(2000, 11, 21), datetime.date(1997, 11, 15)), ('Pediatric Surgery', 80, datetime.date(1999, 5, 17), datetime.date(1999, 1, 25)), ('Emergency Medicine', 74, datetime.date(2000, 9, 23), datetime.date(1999, 11, 11)), ('Anatomy', 94, datetime.date(2000, 9, 9), datetime.date(1999, 6, 12))]</t>
  </si>
  <si>
    <t>[{'Institution Name': 'Carroll-Kelley', 'Location': 'Moldova', 'Type of Institution': 'Public', 'Number of Years Worked There': 5, 'Medical Center Level': 'Tertiary', 'Number of Surgeries Performed': 771, 'Additional Responsibilities': ['Editor, magazine features', 'Analytical chemist'], 'Percentage of Patients with Complications': 8.145164761918933,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'Dominguez-Sloan', 'Location': 'Moldova', 'Type of Institution': 'Public', 'Number of Years Worked There': 3, 'Medical Center Level': 'Primary', 'Number of Surgeries Performed': 399, 'Additional Responsibilities': ['Sales professional, IT'], 'Percentage of Patients with Complications': 43.32507633028959,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'Hodge-Griffith', 'Location': 'Moldova', 'Type of Institution': 'Private', 'Number of Years Worked There': 11, 'Medical Center Level': 'Primary', 'Number of Surgeries Performed': 404, 'Additional Responsibilities': ['Press photographer', 'Programmer, systems', 'Chiropodist', 'Public affairs consultant'], 'Percentage of Patients with Complications': 28.186399800799666,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'Lopez Inc', 'Location': 'Moldova', 'Type of Institution': 'Private', 'Number of Years Worked There': 7, 'Medical Center Level': 'Secondary', 'Number of Surgeries Performed': 752, 'Additional Responsibilities': ['Animator', 'Tax adviser', 'Teacher, primary school', 'Librarian, academic'], 'Percentage of Patients with Complications': 45.62425806732085,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'Brady, Smith and Morales', 'Location': 'Moldova', 'Type of Institution': 'Public', 'Number of Years Worked There': 13, 'Medical Center Level': 'Primary', 'Number of Surgeries Performed': 881, 'Additional Responsibilities': ['Theatre manager', 'Chiropractor'], 'Percentage of Patients with Complications': 64.32553385230104,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t>
  </si>
  <si>
    <t>Moderate risk with unresolved claims noted.</t>
  </si>
  <si>
    <t>Cardenas Group</t>
  </si>
  <si>
    <t>Melissa Kramer</t>
  </si>
  <si>
    <t>Germany</t>
  </si>
  <si>
    <t>+1-694-783-0699x359</t>
  </si>
  <si>
    <t>[('Surgical Techniques', 60, datetime.date(2000, 7, 24), datetime.date(2003, 5, 15)), ('Ethics in Medical Practice', 57, datetime.date(2006, 2, 5), datetime.date(2004, 9, 2)), ('Ethics in Medical Practice', 100, datetime.date(2001, 2, 11), datetime.date(2001, 7, 16)), ('Pediatric Surgery', 54, datetime.date(2005, 3, 7), datetime.date(2001, 7, 31)), ('Neurosurgery', 84, datetime.date(2005, 6, 10), datetime.date(2005, 8, 30)), ('Pathology', 80, datetime.date(1999, 5, 31), datetime.date(1997, 4, 8)), ('Plastic and Reconstructive Surgery', 76, datetime.date(2000, 1, 24), datetime.date(2006, 1, 6)), ('Emergency Medicine', 70, datetime.date(2000, 5, 22), datetime.date(2001, 1, 10)), ('Physiology', 100, datetime.date(2005, 6, 14), datetime.date(2004, 8, 22)), ('Anesthesiology', 53, datetime.date(1996, 9, 4), datetime.date(2003, 5, 24))]</t>
  </si>
  <si>
    <t>[{'Institution Name': 'Curry LLC', 'Location': 'United Kingdom', 'Type of Institution': 'Private', 'Number of Years Worked There': 17, 'Medical Center Level': 'Secondary', 'Number of Surgeries Performed': 112, 'Additional Responsibilities': ['Industrial/product designer', 'Recruitment consultant', 'Office manager', 'Copywriter, advertising'], 'Percentage of Patients with Complications': 15.786061791159444,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'Jackson, Ingram and Montgomery', 'Location': 'United Kingdom', 'Type of Institution': 'Private', 'Number of Years Worked There': 10, 'Medical Center Level': 'Secondary', 'Number of Surgeries Performed': 741, 'Additional Responsibilities': ['Charity officer', 'Musician', 'Museum/gallery conservator', 'Civil Service fast streamer'], 'Percentage of Patients with Complications': 77.76501159087323,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'Little-Trujillo', 'Location': 'United Kingdom', 'Type of Institution': 'Public', 'Number of Years Worked There': 8, 'Medical Center Level': 'Primary', 'Number of Surgeries Performed': 238, 'Additional Responsibilities': [], 'Percentage of Patients with Complications': 72.09464805195346,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t>
  </si>
  <si>
    <t>No claims, excellent standing noted.</t>
  </si>
  <si>
    <t>James Ltd</t>
  </si>
  <si>
    <t>Jared Tanner</t>
  </si>
  <si>
    <t>[('Oncological Surgery', 58, datetime.date(2001, 10, 11), datetime.date(2002, 8, 4)), ('Neurosurgery', 80, datetime.date(2002, 9, 17), datetime.date(1999, 12, 27)), ('Robotic Surgery', 60, datetime.date(2000, 12, 31), datetime.date(2000, 6, 15)), ('Neurosurgery', 72, datetime.date(2003, 7, 26), datetime.date(2001, 9, 14)), ('Vascular Surgery', 97, datetime.date(2001, 10, 8), datetime.date(1999, 12, 7)), ('Biochemistry', 54, datetime.date(2002, 8, 16), datetime.date(2001, 5, 16)), ('Microbiology', 58, datetime.date(2002, 4, 29), datetime.date(2001, 8, 31)), ('Surgical Techniques', 58, datetime.date(2001, 1, 12), datetime.date(2002, 3, 9)), ('Robotic Surgery', 66, datetime.date(2001, 5, 31), datetime.date(2001, 7, 28)), ('Surgical Techniques', 63, datetime.date(2001, 7, 21), datetime.date(2001, 4, 10))]</t>
  </si>
  <si>
    <t>[{'Institution Name': 'Cowan, Bender and Howard', 'Location': 'Germany', 'Type of Institution': 'Public', 'Number of Years Worked There': 26, 'Medical Center Level': 'Secondary', 'Number of Surgeries Performed': 782, 'Additional Responsibilities': ['Automotive engineer', 'Set designer', 'Psychologist, sport and exercise', 'Occupational hygienist'], 'Percentage of Patients with Complications': 76.27163246315837,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 {'Institution Name': 'Thomas, Lawson and Ross', 'Location': 'Germany', 'Type of Institution': 'Public', 'Number of Years Worked There': 24, 'Medical Center Level': 'Primary', 'Number of Surgeries Performed': 530, 'Additional Responsibilities': ['Editor, magazine features', 'Writer'], 'Percentage of Patients with Complications': 42.767273484375,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t>
  </si>
  <si>
    <t>Insurance profile with multiple claims filed.</t>
  </si>
  <si>
    <t>Jefferson-Peterson</t>
  </si>
  <si>
    <t>Ashley Dunn</t>
  </si>
  <si>
    <t>957-989-4641x73999</t>
  </si>
  <si>
    <t>[('Vascular Surgery', 98, datetime.date(2001, 11, 22), datetime.date(2001, 10, 12)), ('Trauma Surgery', 95, datetime.date(2000, 2, 23), datetime.date(2000, 6, 27)), ('Pathology', 66, datetime.date(2001, 5, 25), datetime.date(2001, 9, 17)), ('Transplant Surgery', 88, datetime.date(2001, 12, 21), datetime.date(2000, 6, 4)), ('Transplant Surgery', 52, datetime.date(2001, 12, 23), datetime.date(2001, 11, 18)), ('Pharmacology', 82, datetime.date(2000, 10, 8), datetime.date(2000, 10, 13)), ('Pediatric Surgery', 52, datetime.date(2000, 12, 19), datetime.date(2001, 5, 4)), ('Pharmacology', 78, datetime.date(2002, 1, 1), datetime.date(2000, 9, 1)), ('Pharmacology', 52, datetime.date(2000, 11, 29), datetime.date(2000, 8, 17)), ('Plastic and Reconstructive Surgery', 66, datetime.date(2001, 2, 5), datetime.date(2000, 8, 25))]</t>
  </si>
  <si>
    <t>[{'Institution Name': 'Hernandez-Copeland', 'Location': 'Canada', 'Type of Institution': 'Public', 'Number of Years Worked There': 6, 'Medical Center Level': 'Tertiary', 'Number of Surgeries Performed': 60, 'Additional Responsibilities': [], 'Percentage of Patients with Complications': 59.546381850025575, 'Patient Feedback': 'The care I received was excellent and the surgery went well.', 'Patient Feedback Label': 4, 'Recommendation Letters': "The surgeon's work is consistently of high quality.", 'Recommendation Letters Label': 4, 'Recommendations from Former Employers': 'I highly recommend this surgeon for their exceptional skills and professionalism.', 'Recommendations from Former Employers Label': 5}]</t>
  </si>
  <si>
    <t>Insurance profile with moderate risk noted.</t>
  </si>
  <si>
    <t>Ponce, Alvarez and Rowland</t>
  </si>
  <si>
    <t>Paul Vazquez</t>
  </si>
  <si>
    <t>283-892-7761x8096</t>
  </si>
  <si>
    <t>[('Biochemistry', 56, datetime.date(2007, 1, 21), datetime.date(1996, 12, 5)), ('Vascular Surgery', 80, datetime.date(2002, 10, 17), datetime.date(1995, 5, 16)), ('Orthopedic Surgery', 62, datetime.date(2005, 9, 9), datetime.date(1997, 7, 13)), ('Anatomy', 72, datetime.date(1999, 2, 23), datetime.date(1997, 2, 6)), ('Plastic and Reconstructive Surgery', 83, datetime.date(2006, 6, 18), datetime.date(2003, 12, 23)), ('Robotic Surgery', 63, datetime.date(2007, 12, 1), datetime.date(1996, 11, 1)), ('Neurosurgery', 57, datetime.date(2002, 5, 30), datetime.date(2006, 3, 16)), ('Orthopedic Surgery', 52, datetime.date(2005, 5, 19), datetime.date(2005, 12, 11)), ('Plastic and Reconstructive Surgery', 59, datetime.date(2002, 6, 3), datetime.date(1997, 3, 5)), ('Cardiothoracic Surgery', 62, datetime.date(1998, 5, 6), datetime.date(2000, 10, 30))]</t>
  </si>
  <si>
    <t>[{'Institution Name': 'Mckinney, Ramirez and Thompson', 'Location': 'Moldova', 'Type of Institution': 'Private', 'Number of Years Worked There': 28, 'Medical Center Level': 'Primary', 'Number of Surgeries Performed': 89, 'Additional Responsibilities': ['Interpreter', 'Agricultural consultant'], 'Percentage of Patients with Complications': 66.83425740815197,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'Moreno LLC', 'Location': 'Moldova', 'Type of Institution': 'Public', 'Number of Years Worked There': 8, 'Medical Center Level': 'Secondary', 'Number of Surgeries Performed': 330, 'Additional Responsibilities': ['Associate Professor', 'Microbiologist'], 'Percentage of Patients with Complications': 93.36831501117481,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'Schneider-Parker', 'Location': 'Moldova', 'Type of Institution': 'Public', 'Number of Years Worked There': 6, 'Medical Center Level': 'Tertiary', 'Number of Surgeries Performed': 232, 'Additional Responsibilities': [], 'Percentage of Patients with Complications': 3.882707078331793,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'Walker Inc', 'Location': 'Moldova', 'Type of Institution': 'Public', 'Number of Years Worked There': 29, 'Medical Center Level': 'Tertiary', 'Number of Surgeries Performed': 567, 'Additional Responsibilities': ['Race relations officer', 'Engineer, maintenance', 'Marine scientist', 'Therapeutic radiographer', 'Research officer, trade union'], 'Percentage of Patients with Complications': 88.1645578819756,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t>
  </si>
  <si>
    <t>Hardy-Walker</t>
  </si>
  <si>
    <t>Rachel Reed</t>
  </si>
  <si>
    <t>777.863.5792x72255</t>
  </si>
  <si>
    <t>[('Neurosurgery', 93, datetime.date(2002, 1, 12), datetime.date(1997, 8, 6)), ('Pediatric Surgery', 79, datetime.date(1997, 9, 28), datetime.date(1997, 8, 5)), ('Pharmacology', 60, datetime.date(1996, 2, 26), datetime.date(1996, 8, 27)), ('Pathology', 58, datetime.date(2001, 1, 26), datetime.date(1996, 7, 15)), ('Ethics in Medical Practice', 75, datetime.date(2002, 3, 23), datetime.date(1996, 2, 11)), ('Trauma Surgery', 81, datetime.date(1997, 8, 31), datetime.date(2001, 7, 22)), ('Physiology', 90, datetime.date(1998, 11, 2), datetime.date(1998, 11, 6)), ('Surgical Techniques', 51, datetime.date(1997, 7, 15), datetime.date(2001, 4, 6)), ('Pediatric Surgery', 95, datetime.date(2001, 3, 30), datetime.date(2000, 4, 28)), ('Transplant Surgery', 80, datetime.date(1996, 11, 4), datetime.date(2001, 7, 23))]</t>
  </si>
  <si>
    <t>[{'Institution Name': 'Soto, Edwards and Grant', 'Location': 'France', 'Type of Institution': 'Public', 'Number of Years Worked There': 2, 'Medical Center Level': 'Tertiary', 'Number of Surgeries Performed': 258, 'Additional Responsibilities': ['Careers adviser', 'Buyer, retail'], 'Percentage of Patients with Complications': 31.523255844775257,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 {'Institution Name': 'Smith Inc', 'Location': 'France', 'Type of Institution': 'Public', 'Number of Years Worked There': 6, 'Medical Center Level': 'Tertiary', 'Number of Surgeries Performed': 55, 'Additional Responsibilities': [], 'Percentage of Patients with Complications': 5.103768649171958,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t>
  </si>
  <si>
    <t>Insurance history indicates moderate risk.</t>
  </si>
  <si>
    <t>Reid, Irwin and Ramos</t>
  </si>
  <si>
    <t>Connie Day</t>
  </si>
  <si>
    <t>Belarus</t>
  </si>
  <si>
    <t>482-215-3457</t>
  </si>
  <si>
    <t>[('Ethics in Medical Practice', 53, datetime.date(2002, 4, 16), datetime.date(2000, 12, 19)), ('Transplant Surgery', 80, datetime.date(1999, 6, 1), datetime.date(2000, 6, 2)), ('Anesthesiology', 63, datetime.date(2002, 9, 10), datetime.date(1998, 11, 22)), ('Vascular Surgery', 59, datetime.date(1997, 5, 23), datetime.date(1999, 12, 5)), ('Neurosurgery', 63, datetime.date(2001, 10, 29), datetime.date(1998, 8, 2)), ('Orthopedic Surgery', 94, datetime.date(2001, 9, 24), datetime.date(2000, 4, 6)), ('Plastic and Reconstructive Surgery', 100, datetime.date(1997, 11, 28), datetime.date(2000, 1, 30)), ('Neurosurgery', 87, datetime.date(2002, 5, 27), datetime.date(1999, 7, 21)), ('Cardiothoracic Surgery', 65, datetime.date(2002, 1, 18), datetime.date(2001, 11, 11)), ('Microbiology', 72, datetime.date(2000, 10, 22), datetime.date(2000, 7, 25))]</t>
  </si>
  <si>
    <t>[{'Institution Name': 'Mitchell-Rojas', 'Location': 'Russia', 'Type of Institution': 'Private', 'Number of Years Worked There': 24, 'Medical Center Level': 'Tertiary', 'Number of Surgeries Performed': 608, 'Additional Responsibilities': ['Homeopath', 'Engineer, petroleum'], 'Percentage of Patients with Complications': 38.869356391767326,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'Duffy Group', 'Location': 'Russia', 'Type of Institution': 'Public', 'Number of Years Worked There': 9, 'Medical Center Level': 'Secondary', 'Number of Surgeries Performed': 983, 'Additional Responsibilities': ['Hotel manager'], 'Percentage of Patients with Complications': 30.650286259094038,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'Powell Ltd', 'Location': 'Russia', 'Type of Institution': 'Private', 'Number of Years Worked There': 29, 'Medical Center Level': 'Tertiary', 'Number of Surgeries Performed': 333, 'Additional Responsibilities': ['Warehouse manager', 'Brewing technologist', 'Film/video editor', 'Diagnostic radiographer'], 'Percentage of Patients with Complications': 81.54030159692593,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'Owen, Robbins and Walker', 'Location': 'Russia', 'Type of Institution': 'Private', 'Number of Years Worked There': 5, 'Medical Center Level': 'Secondary', 'Number of Surgeries Performed': 488, 'Additional Responsibilities': [], 'Percentage of Patients with Complications': 64.91666703310496,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t>
  </si>
  <si>
    <t>Several claims filed, some issues unresolved.</t>
  </si>
  <si>
    <t>Romero, Woodard and Anderson</t>
  </si>
  <si>
    <t>Stephen Ramos</t>
  </si>
  <si>
    <t>(397)663-9721</t>
  </si>
  <si>
    <t>[('Pathology', 84, datetime.date(2001, 2, 23), datetime.date(2004, 6, 1)), ('Ethics in Medical Practice', 70, datetime.date(2005, 2, 1), datetime.date(2005, 10, 26)), ('Trauma Surgery', 98, datetime.date(2004, 2, 14), datetime.date(2003, 5, 14)), ('Emergency Medicine', 90, datetime.date(2003, 11, 29), datetime.date(2005, 12, 4)), ('Orthopedic Surgery', 94, datetime.date(2000, 1, 15), datetime.date(2004, 12, 5)), ('Pharmacology', 89, datetime.date(2001, 7, 2), datetime.date(2003, 9, 6)), ('Neurosurgery', 77, datetime.date(2001, 3, 24), datetime.date(1999, 6, 10)), ('Emergency Medicine', 77, datetime.date(2006, 1, 3), datetime.date(2001, 6, 14)), ('Pediatric Surgery', 53, datetime.date(2004, 8, 12), datetime.date(2000, 2, 2)), ('Oncological Surgery', 83, datetime.date(2004, 4, 18), datetime.date(1999, 9, 22))]</t>
  </si>
  <si>
    <t>[{'Institution Name': 'Matthews Group', 'Location': 'Uzbekistan', 'Type of Institution': 'Public', 'Number of Years Worked There': 4, 'Medical Center Level': 'Tertiary', 'Number of Surgeries Performed': 701, 'Additional Responsibilities': ['Charity officer', 'Retail banker'], 'Percentage of Patients with Complications': 88.88385428397265,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'Buck, Brown and Hensley', 'Location': 'Uzbekistan', 'Type of Institution': 'Private', 'Number of Years Worked There': 28, 'Medical Center Level': 'Primary', 'Number of Surgeries Performed': 657, 'Additional Responsibilities': ['Lexicographer', 'Doctor, hospital', 'Diagnostic radiographer', 'Insurance underwriter'], 'Percentage of Patients with Complications': 73.1070039931316,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'Wiggins, Harper and Johnson', 'Location': 'Uzbekistan', 'Type of Institution': 'Public', 'Number of Years Worked There': 27, 'Medical Center Level': 'Secondary', 'Number of Surgeries Performed': 699, 'Additional Responsibilities': ['Psychotherapist', 'Ergonomist'], 'Percentage of Patients with Complications': 14.190904085171907,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'Knapp and Sons', 'Location': 'Uzbekistan', 'Type of Institution': 'Public', 'Number of Years Worked There': 26, 'Medical Center Level': 'Secondary', 'Number of Surgeries Performed': 667, 'Additional Responsibilities': [], 'Percentage of Patients with Complications': 10.679768504335563,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'Floyd, Gomez and Ferguson', 'Location': 'Uzbekistan', 'Type of Institution': 'Public', 'Number of Years Worked There': 7, 'Medical Center Level': 'Primary', 'Number of Surgeries Performed': 537, 'Additional Responsibilities': ['Site engineer'], 'Percentage of Patients with Complications': 98.4061550460152,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t>
  </si>
  <si>
    <t>Insurance history marked by minimal claims.</t>
  </si>
  <si>
    <t>Price, Rodriguez and Mendoza</t>
  </si>
  <si>
    <t>Jessica Kelly</t>
  </si>
  <si>
    <t>[('Anatomy', 82, datetime.date(2001, 1, 31), datetime.date(1995, 10, 31)), ('Microbiology', 54, datetime.date(2000, 9, 15), datetime.date(2001, 10, 2)), ('Physiology', 95, datetime.date(1999, 8, 2), datetime.date(1997, 9, 18)), ('Pathology', 57, datetime.date(1999, 10, 28), datetime.date(2002, 8, 11)), ('Ethics in Medical Practice', 86, datetime.date(2000, 10, 27), datetime.date(1995, 1, 7)), ('Orthopedic Surgery', 62, datetime.date(2003, 3, 9), datetime.date(1995, 5, 19)), ('Physiology', 88, datetime.date(2004, 11, 7), datetime.date(2004, 11, 29)), ('Oncological Surgery', 84, datetime.date(1995, 12, 18), datetime.date(2003, 2, 25)), ('Ethics in Medical Practice', 85, datetime.date(1994, 10, 18), datetime.date(2003, 6, 13)), ('Pharmacology', 63, datetime.date(1997, 10, 1), datetime.date(2003, 2, 3))]</t>
  </si>
  <si>
    <t>[{'Institution Name': 'Anthony-Ramos', 'Location': 'Argentina', 'Type of Institution': 'Private', 'Number of Years Worked There': 28, 'Medical Center Level': 'Primary', 'Number of Surgeries Performed': 338, 'Additional Responsibilities': ['Homeopath', 'Scientist, research (medical)', 'Customer service manager', 'Financial manager', 'Dance movement psychotherapist'], 'Percentage of Patients with Complications': 2.0870587084849124,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 {'Institution Name': 'Thompson, Johnson and Dickerson', 'Location': 'Argentina', 'Type of Institution': 'Public', 'Number of Years Worked There': 2, 'Medical Center Level': 'Tertiary', 'Number of Surgeries Performed': 340, 'Additional Responsibilities': ['Printmaker', 'Lawyer', 'Visual merchandiser', 'Psychologist, prison and probation services', 'Warden/ranger'], 'Percentage of Patients with Complications': 52.598421171607725,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t>
  </si>
  <si>
    <t>Excellent profile with long-term coverage, no claims.</t>
  </si>
  <si>
    <t>Robinson-Harrington</t>
  </si>
  <si>
    <t>Bianca Washington</t>
  </si>
  <si>
    <t>237.528.4885x520</t>
  </si>
  <si>
    <t>[('Physiology', 86, datetime.date(2005, 4, 18), datetime.date(2005, 10, 1)), ('Oncological Surgery', 82, datetime.date(2006, 9, 26), datetime.date(2005, 9, 23)), ('Anesthesiology', 54, datetime.date(2005, 1, 2), datetime.date(2004, 9, 5)), ('Pathology', 52, datetime.date(2006, 8, 2), datetime.date(2005, 1, 16)), ('Physiology', 98, datetime.date(2004, 10, 11), datetime.date(2004, 9, 17)), ('Microbiology', 85, datetime.date(2004, 4, 25), datetime.date(2006, 2, 15)), ('Plastic and Reconstructive Surgery', 59, datetime.date(2005, 11, 22), datetime.date(2006, 9, 22)), ('Trauma Surgery', 89, datetime.date(2006, 2, 5), datetime.date(2004, 10, 17)), ('Plastic and Reconstructive Surgery', 50, datetime.date(2004, 5, 25), datetime.date(2005, 10, 2)), ('Physiology', 61, datetime.date(2005, 9, 11), datetime.date(2006, 8, 24))]</t>
  </si>
  <si>
    <t>[{'Institution Name': 'Grant, Zimmerman and Callahan', 'Location': 'Poland', 'Type of Institution': 'Public', 'Number of Years Worked There': 12, 'Medical Center Level': 'Primary', 'Number of Surgeries Performed': 251, 'Additional Responsibilities': ['Operational investment banker', 'Radio producer'], 'Percentage of Patients with Complications': 70.67671837331682, 'Patient Feedback': 'I received competent care, nothing more.', 'Patient Feedback Label': 3, 'Recommendation Letters': "The surgeon's work is reliable and meets expectations.", 'Recommendation Letters Label': 3, 'Recommendations from Former Employers': 'This surgeon has shown great dedication and skill.', 'Recommendations from Former Employers Label': 4}]</t>
  </si>
  <si>
    <t>Insurance profile indicates moderate risk.</t>
  </si>
  <si>
    <t>Ramirez and Sons</t>
  </si>
  <si>
    <t>James Thomas</t>
  </si>
  <si>
    <t>(869)910-3458</t>
  </si>
  <si>
    <t>[('Pathology', 76, datetime.date(2004, 5, 20), datetime.date(2005, 7, 24)), ('Oncological Surgery', 57, datetime.date(2004, 7, 5), datetime.date(2004, 7, 13)), ('Vascular Surgery', 67, datetime.date(2005, 8, 31), datetime.date(2004, 9, 9)), ('Emergency Medicine', 81, datetime.date(2004, 8, 14), datetime.date(2005, 4, 26)), ('Physiology', 74, datetime.date(2005, 2, 8), datetime.date(2004, 6, 21)), ('Pediatric Surgery', 53, datetime.date(2005, 12, 27), datetime.date(2004, 4, 19)), ('Cardiothoracic Surgery', 66, datetime.date(2004, 4, 8), datetime.date(2005, 8, 27)), ('Oncological Surgery', 74, datetime.date(2004, 11, 22), datetime.date(2006, 1, 6)), ('Biochemistry', 74, datetime.date(2004, 6, 8), datetime.date(2004, 7, 15)), ('Physiology', 79, datetime.date(2005, 4, 8), datetime.date(2004, 10, 22))]</t>
  </si>
  <si>
    <t>[{'Institution Name': 'Webb, Johnson and Young', 'Location': 'Belarus', 'Type of Institution': 'Private', 'Number of Years Worked There': 12, 'Medical Center Level': 'Primary', 'Number of Surgeries Performed': 264, 'Additional Responsibilities': ['Special effects artist', 'Civil engineer, contracting', 'Visual merchandiser', 'Professor Emeritus'], 'Percentage of Patients with Complications': 38.28960435948273,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'Pittman, Matthews and Moore', 'Location': 'Belarus', 'Type of Institution': 'Private', 'Number of Years Worked There': 21, 'Medical Center Level': 'Secondary', 'Number of Surgeries Performed': 920, 'Additional Responsibilities': ['Charity fundraiser', 'Clinical embryologist', 'Art therapist'], 'Percentage of Patients with Complications': 72.86934807616443,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'Johnson-Mendoza', 'Location': 'Belarus', 'Type of Institution': 'Public', 'Number of Years Worked There': 12, 'Medical Center Level': 'Tertiary', 'Number of Surgeries Performed': 733, 'Additional Responsibilities': ['Insurance broker'], 'Percentage of Patients with Complications': 27.250449888343443,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t>
  </si>
  <si>
    <t>Average risk profile with minor claims filed.</t>
  </si>
  <si>
    <t>Lucas and Sons</t>
  </si>
  <si>
    <t>Brent Washington</t>
  </si>
  <si>
    <t>Brazil</t>
  </si>
  <si>
    <t>001-211-679-7036</t>
  </si>
  <si>
    <t>[('Cardiothoracic Surgery', 93, datetime.date(2005, 10, 1), datetime.date(2006, 6, 4)), ('Oncological Surgery', 62, datetime.date(2001, 9, 6), datetime.date(2001, 12, 4)), ('Robotic Surgery', 60, datetime.date(1999, 10, 23), datetime.date(2004, 11, 18)), ('Orthopedic Surgery', 86, datetime.date(2005, 9, 13), datetime.date(2003, 12, 26)), ('Oncological Surgery', 81, datetime.date(1998, 8, 27), datetime.date(2001, 8, 22)), ('Biochemistry', 90, datetime.date(2001, 12, 4), datetime.date(2005, 4, 22)), ('Emergency Medicine', 91, datetime.date(2006, 11, 14), datetime.date(2000, 12, 30)), ('Vascular Surgery', 70, datetime.date(2001, 3, 3), datetime.date(2001, 7, 5)), ('Biochemistry', 79, datetime.date(2007, 8, 30), datetime.date(2004, 4, 27)), ('Plastic and Reconstructive Surgery', 54, datetime.date(2000, 2, 19), datetime.date(1998, 3, 7))]</t>
  </si>
  <si>
    <t>[{'Institution Name': 'Johnson and Sons', 'Location': 'Romania', 'Type of Institution': 'Public', 'Number of Years Worked There': 20, 'Medical Center Level': 'Tertiary', 'Number of Surgeries Performed': 654, 'Additional Responsibilities': ['Surveyor, mining', 'Psychologist, forensic', 'Psychologist, clinical', 'Engineer, electronics', 'Technical sales engineer'], 'Percentage of Patients with Complications': 56.39929427350319,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'Edwards Inc', 'Location': 'Romania', 'Type of Institution': 'Public', 'Number of Years Worked There': 20, 'Medical Center Level': 'Tertiary', 'Number of Surgeries Performed': 105, 'Additional Responsibilities': ['Psychiatric nurse', 'Holiday representative'], 'Percentage of Patients with Complications': 99.24922487778109,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'Cochran, Wright and Johnson', 'Location': 'Romania', 'Type of Institution': 'Public', 'Number of Years Worked There': 13, 'Medical Center Level': 'Secondary', 'Number of Surgeries Performed': 216, 'Additional Responsibilities': ['Operational researcher', 'English as a second language teacher'], 'Percentage of Patients with Complications': 41.25415862290832,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'Singh-Patton', 'Location': 'Romania', 'Type of Institution': 'Private', 'Number of Years Worked There': 11, 'Medical Center Level': 'Tertiary', 'Number of Surgeries Performed': 709, 'Additional Responsibilities': ['Scientist, research (life sciences)'], 'Percentage of Patients with Complications': 68.18857330394806,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t>
  </si>
  <si>
    <t>Insurance record indicates high risk.</t>
  </si>
  <si>
    <t>Vargas, Wright and Larson</t>
  </si>
  <si>
    <t>Thomas Ford</t>
  </si>
  <si>
    <t>[('Cardiothoracic Surgery', 54, datetime.date(1999, 11, 19), datetime.date(2000, 7, 19)), ('Neurosurgery', 74, datetime.date(1998, 8, 29), datetime.date(2000, 11, 18)), ('Surgical Techniques', 81, datetime.date(2000, 2, 19), datetime.date(1999, 4, 3)), ('Orthopedic Surgery', 66, datetime.date(2000, 6, 27), datetime.date(1998, 11, 14)), ('Vascular Surgery', 95, datetime.date(1998, 7, 10), datetime.date(1999, 9, 11)), ('Emergency Medicine', 97, datetime.date(1999, 7, 8), datetime.date(1999, 9, 7)), ('Pharmacology', 64, datetime.date(1998, 12, 25), datetime.date(2000, 12, 10)), ('Cardiothoracic Surgery', 92, datetime.date(2000, 3, 14), datetime.date(2000, 8, 28)), ('Pediatric Surgery', 63, datetime.date(2000, 11, 8), datetime.date(2000, 5, 26)), ('Trauma Surgery', 52, datetime.date(1999, 10, 24), datetime.date(1999, 6, 14))]</t>
  </si>
  <si>
    <t>[{'Institution Name': 'Archer, Rodriguez and Barnett', 'Location': 'Germany', 'Type of Institution': 'Private', 'Number of Years Worked There': 13, 'Medical Center Level': 'Secondary', 'Number of Surgeries Performed': 937, 'Additional Responsibilities': ['Chief Financial Officer', 'Engineer, building services', 'Engineer, technical sales'], 'Percentage of Patients with Complications': 89.797656209027,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'Keith-Taylor', 'Location': 'Germany', 'Type of Institution': 'Public', 'Number of Years Worked There': 13, 'Medical Center Level': 'Primary', 'Number of Surgeries Performed': 401, 'Additional Responsibilities': ['Engineer, aeronautical'], 'Percentage of Patients with Complications': 82.02890654385956,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'Foster LLC', 'Location': 'Germany', 'Type of Institution': 'Private', 'Number of Years Worked There': 22, 'Medical Center Level': 'Primary', 'Number of Surgeries Performed': 542, 'Additional Responsibilities': [], 'Percentage of Patients with Complications': 80.16841602681767,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'Myers-Freeman', 'Location': 'Germany', 'Type of Institution': 'Public', 'Number of Years Worked There': 21, 'Medical Center Level': 'Tertiary', 'Number of Surgeries Performed': 537, 'Additional Responsibilities': [], 'Percentage of Patients with Complications': 48.01451024975534,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t>
  </si>
  <si>
    <t>Claims history marked by above average risk.</t>
  </si>
  <si>
    <t>Bryant Ltd</t>
  </si>
  <si>
    <t>Luke Davis</t>
  </si>
  <si>
    <t>(870)654-8506x43871</t>
  </si>
  <si>
    <t>[('Surgical Techniques', 64, datetime.date(2003, 7, 6), datetime.date(2003, 8, 20)), ('Neurosurgery', 70, datetime.date(2005, 4, 25), datetime.date(2003, 5, 12)), ('Vascular Surgery', 98, datetime.date(2004, 6, 4), datetime.date(2005, 11, 3)), ('Orthopedic Surgery', 93, datetime.date(2004, 4, 28), datetime.date(2005, 5, 12)), ('Trauma Surgery', 66, datetime.date(2004, 8, 28), datetime.date(2004, 2, 17)), ('Emergency Medicine', 70, datetime.date(2004, 10, 13), datetime.date(2005, 12, 10)), ('Pediatric Surgery', 88, datetime.date(2005, 10, 12), datetime.date(2004, 12, 18)), ('Physiology', 94, datetime.date(2005, 3, 26), datetime.date(2003, 7, 6)), ('Orthopedic Surgery', 85, datetime.date(2004, 8, 20), datetime.date(2005, 1, 3)), ('Orthopedic Surgery', 76, datetime.date(2003, 3, 9), datetime.date(2005, 2, 24))]</t>
  </si>
  <si>
    <t>[{'Institution Name': 'Young-Hall', 'Location': 'Ethiopia', 'Type of Institution': 'Public', 'Number of Years Worked There': 16, 'Medical Center Level': 'Primary', 'Number of Surgeries Performed': 95, 'Additional Responsibilities': ['Building control surveyor', 'Technical brewer'], 'Percentage of Patients with Complications': 7.92086493061891,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'Harper, Edwards and Giles', 'Location': 'Ethiopia', 'Type of Institution': 'Private', 'Number of Years Worked There': 27, 'Medical Center Level': 'Secondary', 'Number of Surgeries Performed': 536, 'Additional Responsibilities': ['Midwife', 'Tree surgeon', 'Contracting civil engineer', 'Risk manager', 'Interpreter'], 'Percentage of Patients with Complications': 12.911086112162984,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'Soto-Sullivan', 'Location': 'Ethiopia', 'Type of Institution': 'Public', 'Number of Years Worked There': 15, 'Medical Center Level': 'Tertiary', 'Number of Surgeries Performed': 761, 'Additional Responsibilities': ['Landscape architect', 'Human resources officer', 'Corporate investment banker'], 'Percentage of Patients with Complications': 94.2823105221672,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t>
  </si>
  <si>
    <t>Insured for many years with minimal claims. Low risk.</t>
  </si>
  <si>
    <t>Jackson-Delgado</t>
  </si>
  <si>
    <t>Mike Cruz</t>
  </si>
  <si>
    <t>[('Anesthesiology', 88, datetime.date(1997, 8, 5), datetime.date(1998, 8, 18)), ('Pediatric Surgery', 94, datetime.date(1999, 4, 30), datetime.date(2000, 10, 2)), ('Ethics in Medical Practice', 63, datetime.date(1998, 9, 8), datetime.date(1997, 10, 9)), ('Trauma Surgery', 54, datetime.date(1998, 11, 21), datetime.date(2000, 1, 26)), ('Microbiology', 88, datetime.date(1999, 12, 4), datetime.date(1999, 3, 1)), ('Oncological Surgery', 74, datetime.date(1999, 6, 8), datetime.date(1997, 9, 20)), ('Microbiology', 86, datetime.date(1998, 8, 10), datetime.date(1997, 12, 11)), ('Anatomy', 52, datetime.date(1997, 1, 4), datetime.date(1999, 6, 27)), ('Oncological Surgery', 95, datetime.date(1999, 2, 14), datetime.date(2000, 6, 1)), ('Microbiology', 93, datetime.date(1998, 5, 28), datetime.date(1999, 4, 10))]</t>
  </si>
  <si>
    <t>[{'Institution Name': 'Giles-Morrison', 'Location': 'United Kingdom', 'Type of Institution': 'Private', 'Number of Years Worked There': 24, 'Medical Center Level': 'Primary', 'Number of Surgeries Performed': 578, 'Additional Responsibilities': ['Learning disability nurse', 'Investment analyst'], 'Percentage of Patients with Complications': 9.371244333269257,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'Harris, Henry and Baker', 'Location': 'United Kingdom', 'Type of Institution': 'Public', 'Number of Years Worked There': 14, 'Medical Center Level': 'Primary', 'Number of Surgeries Performed': 520, 'Additional Responsibilities': ['Trade union research officer', 'Designer, graphic', 'Tour manager', 'Telecommunications researcher', 'Retail banker'], 'Percentage of Patients with Complications': 12.934971570601705,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'Ward-Hill', 'Location': 'United Kingdom', 'Type of Institution': 'Private', 'Number of Years Worked There': 20, 'Medical Center Level': 'Secondary', 'Number of Surgeries Performed': 221, 'Additional Responsibilities': ['Charity officer', 'Actor', 'Chartered legal executive (England and Wales)', 'Location manager', 'Merchandiser, retail'], 'Percentage of Patients with Complications': 68.08190011269397,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'Cardenas-Berry', 'Location': 'United Kingdom', 'Type of Institution': 'Private', 'Number of Years Worked There': 3, 'Medical Center Level': 'Primary', 'Number of Surgeries Performed': 578, 'Additional Responsibilities': ['Geoscientist', 'Geophysical data processor'], 'Percentage of Patients with Complications': 71.43397884734038,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'Brown, Rogers and Rodriguez', 'Location': 'United Kingdom', 'Type of Institution': 'Private', 'Number of Years Worked There': 19, 'Medical Center Level': 'Primary', 'Number of Surgeries Performed': 937, 'Additional Responsibilities': [], 'Percentage of Patients with Complications': 72.62711476296772,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t>
  </si>
  <si>
    <t>Insurance history marked by frequent claims.</t>
  </si>
  <si>
    <t>Price-Ayers</t>
  </si>
  <si>
    <t>James Garcia</t>
  </si>
  <si>
    <t>001-902-604-4339x264</t>
  </si>
  <si>
    <t>[('Vascular Surgery', 72, datetime.date(1997, 7, 22), datetime.date(1995, 11, 23)), ('Emergency Medicine', 76, datetime.date(1996, 9, 6), datetime.date(1997, 6, 17)), ('Microbiology', 86, datetime.date(1996, 3, 5), datetime.date(1996, 11, 11)), ('Pediatric Surgery', 79, datetime.date(1997, 4, 28), datetime.date(1996, 12, 30)), ('Pediatric Surgery', 63, datetime.date(1997, 1, 28), datetime.date(1997, 5, 28)), ('Pediatric Surgery', 67, datetime.date(1996, 3, 14), datetime.date(1995, 8, 18)), ('Cardiothoracic Surgery', 59, datetime.date(1996, 5, 2), datetime.date(1995, 5, 4)), ('Neurosurgery', 79, datetime.date(1996, 4, 3), datetime.date(1995, 3, 15)), ('Cardiothoracic Surgery', 65, datetime.date(1997, 5, 7), datetime.date(1996, 3, 11)), ('Pathology', 94, datetime.date(1995, 11, 12), datetime.date(1996, 1, 6))]</t>
  </si>
  <si>
    <t>[{'Institution Name': 'Bell-Washington', 'Location': 'United States', 'Type of Institution': 'Public', 'Number of Years Worked There': 12, 'Medical Center Level': 'Primary', 'Number of Surgeries Performed': 802, 'Additional Responsibilities': ['Osteopath', 'Programmer, multimedia', 'Conservator, museum/gallery'], 'Percentage of Patients with Complications': 71.91606670433585,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 {'Institution Name': 'Martin and Sons', 'Location': 'United States', 'Type of Institution': 'Private', 'Number of Years Worked There': 11, 'Medical Center Level': 'Primary', 'Number of Surgeries Performed': 259, 'Additional Responsibilities': ['Therapeutic radiographer', 'Programmer, multimedia'], 'Percentage of Patients with Complications': 53.70520048867752,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t>
  </si>
  <si>
    <t>Claims history marked by multiple issues.</t>
  </si>
  <si>
    <t>Oliver Group</t>
  </si>
  <si>
    <t>Brittany Howell</t>
  </si>
  <si>
    <t>001-589-883-9397x623</t>
  </si>
  <si>
    <t>[('Anatomy', 67, datetime.date(2001, 8, 4), datetime.date(2002, 8, 12)), ('Anesthesiology', 60, datetime.date(2002, 1, 5), datetime.date(2002, 4, 24)), ('Ethics in Medical Practice', 57, datetime.date(2001, 4, 14), datetime.date(2001, 9, 17)), ('Surgical Techniques', 99, datetime.date(2002, 8, 23), datetime.date(2003, 8, 25)), ('Microbiology', 99, datetime.date(2004, 2, 16), datetime.date(2004, 5, 26)), ('Surgical Techniques', 76, datetime.date(2002, 11, 21), datetime.date(2004, 3, 26)), ('Anesthesiology', 53, datetime.date(2003, 11, 3), datetime.date(2002, 6, 23)), ('Orthopedic Surgery', 55, datetime.date(2003, 2, 26), datetime.date(2002, 11, 18)), ('Anesthesiology', 83, datetime.date(2003, 1, 22), datetime.date(2002, 9, 24)), ('Anatomy', 76, datetime.date(2004, 1, 15), datetime.date(2004, 5, 6))]</t>
  </si>
  <si>
    <t>[{'Institution Name': 'Fernandez, Bailey and Turner', 'Location': 'Russia', 'Type of Institution': 'Public', 'Number of Years Worked There': 15, 'Medical Center Level': 'Secondary', 'Number of Surgeries Performed': 567, 'Additional Responsibilities': ['Public librarian', 'Water engineer', 'Financial planner'], 'Percentage of Patients with Complications': 65.25687176558061,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'Savage-Wade', 'Location': 'Russia', 'Type of Institution': 'Private', 'Number of Years Worked There': 23, 'Medical Center Level': 'Primary', 'Number of Surgeries Performed': 640, 'Additional Responsibilities': ['Journalist, broadcasting', 'Tourism officer'], 'Percentage of Patients with Complications': 64.75531120989002,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'Galloway, Bruce and Jenkins', 'Location': 'Russia', 'Type of Institution': 'Public', 'Number of Years Worked There': 29, 'Medical Center Level': 'Primary', 'Number of Surgeries Performed': 504, 'Additional Responsibilities': ['Pilot, airline'], 'Percentage of Patients with Complications': 47.025617477570655,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t>
  </si>
  <si>
    <t>Estes, Yoder and Carrillo</t>
  </si>
  <si>
    <t>Benjamin Smith</t>
  </si>
  <si>
    <t>001-698-993-7354x85152</t>
  </si>
  <si>
    <t>[('Biochemistry', 69, datetime.date(2003, 11, 9), datetime.date(2004, 1, 7)), ('Cardiothoracic Surgery', 58, datetime.date(2003, 8, 13), datetime.date(2003, 5, 4)), ('Transplant Surgery', 55, datetime.date(2002, 12, 30), datetime.date(2004, 5, 8)), ('Surgical Techniques', 95, datetime.date(2003, 8, 3), datetime.date(2004, 7, 28)), ('Orthopedic Surgery', 97, datetime.date(2003, 1, 29), datetime.date(2003, 6, 11)), ('Microbiology', 67, datetime.date(2003, 1, 6), datetime.date(2004, 4, 8)), ('Ethics in Medical Practice', 66, datetime.date(2004, 7, 1), datetime.date(2004, 6, 13)), ('Orthopedic Surgery', 82, datetime.date(2004, 8, 9), datetime.date(2004, 3, 20)), ('Robotic Surgery', 57, datetime.date(2002, 10, 24), datetime.date(2004, 2, 25)), ('Cardiothoracic Surgery', 61, datetime.date(2003, 10, 8), datetime.date(2002, 11, 19))]</t>
  </si>
  <si>
    <t>[{'Institution Name': 'Anderson LLC', 'Location': 'Ukraine', 'Type of Institution': 'Private', 'Number of Years Worked There': 27, 'Medical Center Level': 'Secondary', 'Number of Surgeries Performed': 513, 'Additional Responsibilities': ['Scientist, research (physical sciences)'], 'Percentage of Patients with Complications': 64.9725783025106,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 {'Institution Name': 'Allen-Kelly', 'Location': 'Ukraine', 'Type of Institution': 'Public', 'Number of Years Worked There': 30, 'Medical Center Level': 'Secondary', 'Number of Surgeries Performed': 695, 'Additional Responsibilities': [], 'Percentage of Patients with Complications': 71.7636717438353,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t>
  </si>
  <si>
    <t>Claims history shows minor issues, average risk.</t>
  </si>
  <si>
    <t>Harris-Fields</t>
  </si>
  <si>
    <t>Randy Williams</t>
  </si>
  <si>
    <t>(914)933-7912</t>
  </si>
  <si>
    <t>[('Surgical Techniques', 95, datetime.date(2002, 2, 13), datetime.date(2001, 9, 3)), ('Trauma Surgery', 77, datetime.date(2001, 11, 30), datetime.date(2001, 8, 25)), ('Ethics in Medical Practice', 57, datetime.date(2000, 5, 24), datetime.date(1999, 12, 2)), ('Cardiothoracic Surgery', 72, datetime.date(2000, 12, 4), datetime.date(2002, 10, 11)), ('Pediatric Surgery', 74, datetime.date(1999, 8, 22), datetime.date(2000, 6, 28)), ('Pharmacology', 53, datetime.date(2000, 7, 7), datetime.date(1999, 12, 29)), ('Microbiology', 98, datetime.date(2000, 11, 13), datetime.date(1999, 5, 8)), ('Microbiology', 68, datetime.date(2000, 7, 23), datetime.date(2001, 7, 6)), ('Plastic and Reconstructive Surgery', 84, datetime.date(1999, 7, 3), datetime.date(1999, 6, 8)), ('Surgical Techniques', 73, datetime.date(2002, 3, 4), datetime.date(1999, 10, 12))]</t>
  </si>
  <si>
    <t>[{'Institution Name': 'Davis-Ford', 'Location': 'Argentina', 'Type of Institution': 'Public', 'Number of Years Worked There': 2, 'Medical Center Level': 'Tertiary', 'Number of Surgeries Performed': 895, 'Additional Responsibilities': ['Engineer, control and instrumentation', 'Plant breeder/geneticist', 'Agricultural consultant'], 'Percentage of Patients with Complications': 82.93247655980458,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'Howell, Harrell and Sullivan', 'Location': 'Argentina', 'Type of Institution': 'Private', 'Number of Years Worked There': 11, 'Medical Center Level': 'Secondary', 'Number of Surgeries Performed': 477, 'Additional Responsibilities': ['Training and development officer', 'Clinical research associate'], 'Percentage of Patients with Complications': 40.5731678496596,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'Lopez LLC', 'Location': 'Argentina', 'Type of Institution': 'Public', 'Number of Years Worked There': 12, 'Medical Center Level': 'Tertiary', 'Number of Surgeries Performed': 331, 'Additional Responsibilities': [], 'Percentage of Patients with Complications': 24.21749363594625,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t>
  </si>
  <si>
    <t>Long-term coverage with no claims. Excellent standing and minimal risk.</t>
  </si>
  <si>
    <t>Martin LLC</t>
  </si>
  <si>
    <t>Shirley Waters</t>
  </si>
  <si>
    <t>(782)807-1800x63887</t>
  </si>
  <si>
    <t>[('Biochemistry', 69, datetime.date(1998, 11, 15), datetime.date(1997, 12, 12)), ('Orthopedic Surgery', 54, datetime.date(1998, 2, 8), datetime.date(1998, 2, 3)), ('Anesthesiology', 88, datetime.date(1998, 4, 12), datetime.date(1998, 2, 23)), ('Vascular Surgery', 94, datetime.date(1998, 10, 25), datetime.date(1998, 3, 15)), ('Pediatric Surgery', 52, datetime.date(1998, 4, 13), datetime.date(1997, 12, 24)), ('Ethics in Medical Practice', 76, datetime.date(1998, 4, 12), datetime.date(1998, 12, 27)), ('Robotic Surgery', 73, datetime.date(1999, 1, 12), datetime.date(1998, 5, 23)), ('Robotic Surgery', 58, datetime.date(1998, 6, 24), datetime.date(1998, 7, 12)), ('Orthopedic Surgery', 87, datetime.date(1998, 9, 4), datetime.date(1998, 8, 11)), ('Cardiothoracic Surgery', 91, datetime.date(1999, 1, 24), datetime.date(1999, 2, 24))]</t>
  </si>
  <si>
    <t>[{'Institution Name': 'Waters-Lee', 'Location': 'Russia', 'Type of Institution': 'Public', 'Number of Years Worked There': 27, 'Medical Center Level': 'Secondary', 'Number of Surgeries Performed': 254, 'Additional Responsibilities': ['Musician', 'Clinical psychologist', 'Health and safety inspector', 'Buyer, retail'], 'Percentage of Patients with Complications': 88.4189031285324,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'Black Group', 'Location': 'Russia', 'Type of Institution': 'Public', 'Number of Years Worked There': 24, 'Medical Center Level': 'Primary', 'Number of Surgeries Performed': 219, 'Additional Responsibilities': [], 'Percentage of Patients with Complications': 21.654248277127408,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'Pruitt, Stanley and Caldwell', 'Location': 'Russia', 'Type of Institution': 'Private', 'Number of Years Worked There': 15, 'Medical Center Level': 'Primary', 'Number of Surgeries Performed': 262, 'Additional Responsibilities': ['Naval architect', 'Public house manager', 'Clinical embryologist'], 'Percentage of Patients with Complications': 23.981890510716973,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t>
  </si>
  <si>
    <t>Nelson-Howard</t>
  </si>
  <si>
    <t>Eric Thompson</t>
  </si>
  <si>
    <t>588-401-3677x88101</t>
  </si>
  <si>
    <t>[('Emergency Medicine', 66, datetime.date(2002, 8, 14), datetime.date(1999, 5, 19)), ('Microbiology', 100, datetime.date(1997, 1, 3), datetime.date(1998, 7, 30)), ('Emergency Medicine', 74, datetime.date(2004, 1, 20), datetime.date(2004, 1, 9)), ('Cardiothoracic Surgery', 52, datetime.date(2001, 2, 18), datetime.date(1996, 2, 27)), ('Anesthesiology', 75, datetime.date(2001, 5, 18), datetime.date(1998, 5, 30)), ('Biochemistry', 58, datetime.date(1997, 12, 20), datetime.date(2002, 1, 20)), ('Pharmacology', 67, datetime.date(2000, 8, 3), datetime.date(2003, 2, 23)), ('Neurosurgery', 54, datetime.date(2004, 6, 1), datetime.date(1996, 6, 11)), ('Trauma Surgery', 63, datetime.date(2003, 2, 25), datetime.date(2003, 4, 7)), ('Ethics in Medical Practice', 98, datetime.date(2002, 11, 17), datetime.date(1998, 5, 29))]</t>
  </si>
  <si>
    <t>[{'Institution Name': 'Hunt PLC', 'Location': 'Hungary', 'Type of Institution': 'Private', 'Number of Years Worked There': 12, 'Medical Center Level': 'Tertiary', 'Number of Surgeries Performed': 616, 'Additional Responsibilities': [], 'Percentage of Patients with Complications': 10.137999823239507,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'Yang-Blanchard', 'Location': 'Hungary', 'Type of Institution': 'Private', 'Number of Years Worked There': 22, 'Medical Center Level': 'Primary', 'Number of Surgeries Performed': 839, 'Additional Responsibilities': ['Technical author'], 'Percentage of Patients with Complications': 33.93574684930884,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'Griffith Ltd', 'Location': 'Hungary', 'Type of Institution': 'Private', 'Number of Years Worked There': 12, 'Medical Center Level': 'Secondary', 'Number of Surgeries Performed': 226, 'Additional Responsibilities': ['Community education officer', "Nurse, children's"], 'Percentage of Patients with Complications': 81.38236852795646,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'Benton-Edwards', 'Location': 'Hungary', 'Type of Institution': 'Private', 'Number of Years Worked There': 6, 'Medical Center Level': 'Secondary', 'Number of Surgeries Performed': 223, 'Additional Responsibilities': [], 'Percentage of Patients with Complications': 40.87591517071044,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t>
  </si>
  <si>
    <t>Above average risk with multiple claims filed.</t>
  </si>
  <si>
    <t>Mendez-Warren</t>
  </si>
  <si>
    <t>Carlos Gonzalez</t>
  </si>
  <si>
    <t>United Kingdom</t>
  </si>
  <si>
    <t>624-366-0648x84048</t>
  </si>
  <si>
    <t>[('Pathology', 57, datetime.date(2002, 12, 24), datetime.date(2003, 7, 4)), ('Cardiothoracic Surgery', 97, datetime.date(2001, 8, 30), datetime.date(2002, 11, 4)), ('Microbiology', 95, datetime.date(2005, 6, 16), datetime.date(2005, 3, 12)), ('Trauma Surgery', 53, datetime.date(2005, 6, 14), datetime.date(2006, 1, 4)), ('Surgical Techniques', 52, datetime.date(2003, 7, 19), datetime.date(2004, 4, 1)), ('Vascular Surgery', 74, datetime.date(2005, 4, 27), datetime.date(2002, 4, 5)), ('Pathology', 83, datetime.date(2002, 6, 3), datetime.date(2001, 10, 19)), ('Robotic Surgery', 78, datetime.date(2003, 8, 10), datetime.date(2004, 11, 29)), ('Biochemistry', 90, datetime.date(2002, 3, 23), datetime.date(2004, 11, 21)), ('Cardiothoracic Surgery', 98, datetime.date(2005, 7, 4), datetime.date(2003, 10, 24))]</t>
  </si>
  <si>
    <t>[{'Institution Name': 'Mora Inc', 'Location': 'United States', 'Type of Institution': 'Private', 'Number of Years Worked There': 26, 'Medical Center Level': 'Secondary', 'Number of Surgeries Performed': 350, 'Additional Responsibilities': ['Ophthalmologist', 'Horticultural therapist'], 'Percentage of Patients with Complications': 82.50545414321053,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'Kim-Rios', 'Location': 'United States', 'Type of Institution': 'Private', 'Number of Years Worked There': 8, 'Medical Center Level': 'Tertiary', 'Number of Surgeries Performed': 660, 'Additional Responsibilities': ['Fisheries officer', 'Geophysical data processor', 'Special effects artist', 'Corporate treasurer', 'Sales promotion account executive'], 'Percentage of Patients with Complications': 81.26302101119126,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'Johnson-Larsen', 'Location': 'United States', 'Type of Institution': 'Private', 'Number of Years Worked There': 1, 'Medical Center Level': 'Primary', 'Number of Surgeries Performed': 434, 'Additional Responsibilities': ['Geneticist, molecular', 'Education administrator', 'Banker', 'Editorial assistant'], 'Percentage of Patients with Complications': 40.77401543122975,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t>
  </si>
  <si>
    <t>Multiple unresolved claims on record.</t>
  </si>
  <si>
    <t>Reese, Bell and Arias</t>
  </si>
  <si>
    <t>Dawn Burns</t>
  </si>
  <si>
    <t>(365)630-9921</t>
  </si>
  <si>
    <t>[('Anesthesiology', 91, datetime.date(2002, 3, 30), datetime.date(2000, 3, 8)), ('Trauma Surgery', 56, datetime.date(1999, 2, 16), datetime.date(1999, 12, 10)), ('Surgical Techniques', 51, datetime.date(2000, 12, 4), datetime.date(2001, 12, 18)), ('Transplant Surgery', 68, datetime.date(2001, 7, 15), datetime.date(2001, 10, 7)), ('Oncological Surgery', 87, datetime.date(2004, 8, 9), datetime.date(1999, 1, 26)), ('Anatomy', 63, datetime.date(2002, 1, 21), datetime.date(2003, 12, 3)), ('Anesthesiology', 68, datetime.date(1998, 9, 11), datetime.date(2000, 4, 30)), ('Neurosurgery', 80, datetime.date(2004, 3, 8), datetime.date(1998, 1, 1)), ('Cardiothoracic Surgery', 52, datetime.date(2000, 5, 21), datetime.date(2003, 6, 7)), ('Plastic and Reconstructive Surgery', 91, datetime.date(2003, 6, 18), datetime.date(2004, 6, 5))]</t>
  </si>
  <si>
    <t>[{'Institution Name': 'Franklin, Flores and Collins', 'Location': 'Ukraine', 'Type of Institution': 'Public', 'Number of Years Worked There': 30, 'Medical Center Level': 'Secondary', 'Number of Surgeries Performed': 523, 'Additional Responsibilities': [], 'Percentage of Patients with Complications': 49.77385632525338,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 {'Institution Name': 'Goodwin-Ramirez', 'Location': 'Ukraine', 'Type of Institution': 'Private', 'Number of Years Worked There': 30, 'Medical Center Level': 'Secondary', 'Number of Surgeries Performed': 816, 'Additional Responsibilities': ['Cytogeneticist', 'Warden/ranger'], 'Percentage of Patients with Complications': 85.68795879355886,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t>
  </si>
  <si>
    <t>Excellent insurance profile with no claims.</t>
  </si>
  <si>
    <t>King-Little</t>
  </si>
  <si>
    <t>Kevin Evans</t>
  </si>
  <si>
    <t>873.551.7352x04613</t>
  </si>
  <si>
    <t>[('Transplant Surgery', 81, datetime.date(2003, 6, 23), datetime.date(2003, 9, 16)), ('Vascular Surgery', 90, datetime.date(2005, 5, 27), datetime.date(2005, 3, 5)), ('Physiology', 68, datetime.date(2004, 11, 2), datetime.date(2003, 11, 26)), ('Oncological Surgery', 99, datetime.date(2003, 6, 23), datetime.date(2004, 8, 20)), ('Ethics in Medical Practice', 82, datetime.date(2004, 8, 1), datetime.date(2005, 5, 23)), ('Orthopedic Surgery', 97, datetime.date(2005, 3, 27), datetime.date(2004, 5, 25)), ('Microbiology', 51, datetime.date(2003, 10, 13), datetime.date(2004, 5, 17)), ('Pediatric Surgery', 90, datetime.date(2004, 5, 4), datetime.date(2004, 10, 7)), ('Biochemistry', 54, datetime.date(2004, 3, 16), datetime.date(2004, 5, 26)), ('Plastic and Reconstructive Surgery', 65, datetime.date(2005, 7, 12), datetime.date(2003, 6, 30))]</t>
  </si>
  <si>
    <t>[{'Institution Name': 'Brooks and Sons', 'Location': 'United Kingdom', 'Type of Institution': 'Public', 'Number of Years Worked There': 16, 'Medical Center Level': 'Secondary', 'Number of Surgeries Performed': 683, 'Additional Responsibilities': ['Surveyor, planning and development'], 'Percentage of Patients with Complications': 69.22397781414243,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'Haas-Curry', 'Location': 'United Kingdom', 'Type of Institution': 'Public', 'Number of Years Worked There': 8, 'Medical Center Level': 'Primary', 'Number of Surgeries Performed': 664, 'Additional Responsibilities': ['Runner, broadcasting/film/video', 'Scientist, biomedical'], 'Percentage of Patients with Complications': 16.211631862684662,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'Pruitt, Knox and Cook', 'Location': 'United Kingdom', 'Type of Institution': 'Public', 'Number of Years Worked There': 3, 'Medical Center Level': 'Tertiary', 'Number of Surgeries Performed': 322, 'Additional Responsibilities': ['Biomedical engineer', 'Engineer, maintenance', 'Agricultural consultant', 'IT technical support officer'], 'Percentage of Patients with Complications': 30.63705341900661,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'Carpenter, Gray and Hodge', 'Location': 'United Kingdom', 'Type of Institution': 'Private', 'Number of Years Worked There': 12, 'Medical Center Level': 'Secondary', 'Number of Surgeries Performed': 130, 'Additional Responsibilities': [], 'Percentage of Patients with Complications': 90.33181759359331,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t>
  </si>
  <si>
    <t>Insurance history with minimal claims, low risk.</t>
  </si>
  <si>
    <t>Simpson PLC</t>
  </si>
  <si>
    <t>Alexis Nelson</t>
  </si>
  <si>
    <t>+1-999-346-5156x445</t>
  </si>
  <si>
    <t>[('Robotic Surgery', 95, datetime.date(2002, 11, 20), datetime.date(2004, 3, 11)), ('Oncological Surgery', 58, datetime.date(2005, 3, 20), datetime.date(2004, 7, 4)), ('Neurosurgery', 78, datetime.date(2003, 6, 5), datetime.date(2004, 12, 6)), ('Physiology', 70, datetime.date(2003, 10, 12), datetime.date(2004, 3, 4)), ('Pharmacology', 57, datetime.date(2003, 7, 19), datetime.date(2003, 8, 18)), ('Microbiology', 52, datetime.date(2004, 6, 5), datetime.date(2002, 12, 8)), ('Cardiothoracic Surgery', 84, datetime.date(2004, 1, 19), datetime.date(2005, 8, 24)), ('Cardiothoracic Surgery', 58, datetime.date(2005, 7, 4), datetime.date(2002, 12, 17)), ('Ethics in Medical Practice', 94, datetime.date(2005, 6, 9), datetime.date(2005, 2, 8)), ('Trauma Surgery', 70, datetime.date(2005, 8, 18), datetime.date(2004, 11, 19))]</t>
  </si>
  <si>
    <t>[{'Institution Name': 'Tucker, Gardner and Brown', 'Location': 'Ukraine', 'Type of Institution': 'Public', 'Number of Years Worked There': 22, 'Medical Center Level': 'Secondary', 'Number of Surgeries Performed': 776, 'Additional Responsibilities': [], 'Percentage of Patients with Complications': 74.72604042014038,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'Thomas-Ramos', 'Location': 'Ukraine', 'Type of Institution': 'Private', 'Number of Years Worked There': 21, 'Medical Center Level': 'Primary', 'Number of Surgeries Performed': 283, 'Additional Responsibilities': [], 'Percentage of Patients with Complications': 47.819625926241194,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'Cooper, Newton and Odonnell', 'Location': 'Ukraine', 'Type of Institution': 'Private', 'Number of Years Worked There': 21, 'Medical Center Level': 'Secondary', 'Number of Surgeries Performed': 403, 'Additional Responsibilities': ['Tourist information centre manager', 'Further education lecturer', 'Television/film/video producer', 'Passenger transport manager'], 'Percentage of Patients with Complications': 39.82174865028286,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'Grant, Eaton and Turner', 'Location': 'Ukraine', 'Type of Institution': 'Public', 'Number of Years Worked There': 20, 'Medical Center Level': 'Primary', 'Number of Surgeries Performed': 946, 'Additional Responsibilities': ['Fine artist'], 'Percentage of Patients with Complications': 19.854906550413688,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'Martinez Group', 'Location': 'Ukraine', 'Type of Institution': 'Public', 'Number of Years Worked There': 16, 'Medical Center Level': 'Tertiary', 'Number of Surgeries Performed': 8, 'Additional Responsibilities': [], 'Percentage of Patients with Complications': 64.3944834566619,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t>
  </si>
  <si>
    <t>No claims noted, insurance profile excellent.</t>
  </si>
  <si>
    <t>Clark-Miller</t>
  </si>
  <si>
    <t>Andrea Meadows</t>
  </si>
  <si>
    <t>001-887-751-0487x650</t>
  </si>
  <si>
    <t>[('Ethics in Medical Practice', 99, datetime.date(1996, 6, 28), datetime.date(2007, 7, 7)), ('Orthopedic Surgery', 94, datetime.date(2006, 1, 26), datetime.date(1997, 11, 25)), ('Orthopedic Surgery', 99, datetime.date(1999, 8, 24), datetime.date(1998, 4, 9)), ('Pediatric Surgery', 83, datetime.date(2007, 5, 30), datetime.date(2008, 1, 10)), ('Pharmacology', 68, datetime.date(2001, 9, 18), datetime.date(2003, 8, 7)), ('Biochemistry', 72, datetime.date(2006, 10, 31), datetime.date(2000, 6, 6)), ('Transplant Surgery', 76, datetime.date(2004, 6, 30), datetime.date(2008, 9, 15)), ('Vascular Surgery', 91, datetime.date(2000, 7, 12), datetime.date(1998, 5, 14)), ('Cardiothoracic Surgery', 89, datetime.date(2007, 9, 24), datetime.date(1999, 9, 5)), ('Neurosurgery', 76, datetime.date(2003, 11, 23), datetime.date(1997, 9, 15))]</t>
  </si>
  <si>
    <t>[{'Institution Name': 'Williams Inc', 'Location': 'Russia', 'Type of Institution': 'Private', 'Number of Years Worked There': 12, 'Medical Center Level': 'Secondary', 'Number of Surgeries Performed': 606, 'Additional Responsibilities': ['Counsellor', 'Medical laboratory scientific officer', 'Environmental health practitioner'], 'Percentage of Patients with Complications': 70.83800899025755,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'Walker and Sons', 'Location': 'Russia', 'Type of Institution': 'Public', 'Number of Years Worked There': 14, 'Medical Center Level': 'Tertiary', 'Number of Surgeries Performed': 960, 'Additional Responsibilities': ['Probation officer', 'Minerals surveyor'], 'Percentage of Patients with Complications': 46.27527592772209,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'Smith, Zimmerman and Vasquez', 'Location': 'Russia', 'Type of Institution': 'Public', 'Number of Years Worked There': 7, 'Medical Center Level': 'Primary', 'Number of Surgeries Performed': 230, 'Additional Responsibilities': ['Probation officer'], 'Percentage of Patients with Complications': 41.32493740909155,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t>
  </si>
  <si>
    <t>Insurance profile marked by numerous claims.</t>
  </si>
  <si>
    <t>Lloyd, Foster and Hawkins</t>
  </si>
  <si>
    <t>Joseph Clark</t>
  </si>
  <si>
    <t>Romania</t>
  </si>
  <si>
    <t>640-770-4785x221</t>
  </si>
  <si>
    <t>[('Pathology', 60, datetime.date(1996, 10, 29), datetime.date(1996, 3, 12)), ('Biochemistry', 56, datetime.date(1997, 2, 7), datetime.date(1996, 5, 25)), ('Emergency Medicine', 54, datetime.date(1996, 7, 8), datetime.date(1996, 5, 20)), ('Pathology', 64, datetime.date(1996, 7, 16), datetime.date(1996, 6, 1)), ('Physiology', 92, datetime.date(1996, 8, 5), datetime.date(1996, 8, 8)), ('Plastic and Reconstructive Surgery', 59, datetime.date(1996, 8, 24), datetime.date(1997, 2, 9)), ('Oncological Surgery', 54, datetime.date(1997, 2, 6), datetime.date(1996, 8, 24)), ('Neurosurgery', 80, datetime.date(1996, 2, 25), datetime.date(1996, 2, 13)), ('Oncological Surgery', 70, datetime.date(1996, 10, 12), datetime.date(1996, 6, 26)), ('Plastic and Reconstructive Surgery', 67, datetime.date(1996, 8, 27), datetime.date(1996, 8, 25))]</t>
  </si>
  <si>
    <t>[{'Institution Name': 'Robinson and Sons', 'Location': 'Argentina', 'Type of Institution': 'Private', 'Number of Years Worked There': 2, 'Medical Center Level': 'Primary', 'Number of Surgeries Performed': 310, 'Additional Responsibilities': ['Outdoor activities/education manager'], 'Percentage of Patients with Complications': 50.9098256558614,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'Reilly-Sanders', 'Location': 'Argentina', 'Type of Institution': 'Public', 'Number of Years Worked There': 25, 'Medical Center Level': 'Secondary', 'Number of Surgeries Performed': 992, 'Additional Responsibilities': ['Animator', 'Pension scheme manager', 'Comptroller'], 'Percentage of Patients with Complications': 49.82734273734304,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'Blair and Sons', 'Location': 'Argentina', 'Type of Institution': 'Private', 'Number of Years Worked There': 7, 'Medical Center Level': 'Primary', 'Number of Surgeries Performed': 756, 'Additional Responsibilities': ['Designer, exhibition/display', 'Fast food restaurant manager'], 'Percentage of Patients with Complications': 15.134415772837695,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'Chan PLC', 'Location': 'Argentina', 'Type of Institution': 'Private', 'Number of Years Worked There': 9, 'Medical Center Level': 'Tertiary', 'Number of Surgeries Performed': 607, 'Additional Responsibilities': [], 'Percentage of Patients with Complications': 46.50511911683062,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t>
  </si>
  <si>
    <t>Moderate risk with several claims on record.</t>
  </si>
  <si>
    <t>Collins Ltd</t>
  </si>
  <si>
    <t>Daniel James</t>
  </si>
  <si>
    <t>874.247.0019x99537</t>
  </si>
  <si>
    <t>[('Pharmacology', 80, datetime.date(1996, 9, 30), datetime.date(1998, 2, 23)), ('Surgical Techniques', 80, datetime.date(2001, 7, 19), datetime.date(1998, 6, 23)), ('Physiology', 56, datetime.date(2002, 3, 7), datetime.date(2000, 11, 15)), ('Vascular Surgery', 53, datetime.date(2000, 11, 11), datetime.date(1997, 10, 3)), ('Anatomy', 70, datetime.date(1999, 8, 7), datetime.date(1998, 8, 21)), ('Ethics in Medical Practice', 88, datetime.date(1995, 6, 1), datetime.date(1997, 8, 4)), ('Trauma Surgery', 53, datetime.date(1996, 8, 7), datetime.date(1996, 3, 12)), ('Ethics in Medical Practice', 60, datetime.date(1995, 8, 30), datetime.date(2001, 11, 8)), ('Pharmacology', 67, datetime.date(2000, 3, 30), datetime.date(1994, 10, 31)), ('Neurosurgery', 67, datetime.date(1996, 5, 6), datetime.date(1997, 7, 7))]</t>
  </si>
  <si>
    <t>[{'Institution Name': 'Torres and Sons', 'Location': 'Ethiopia', 'Type of Institution': 'Public', 'Number of Years Worked There': 14, 'Medical Center Level': 'Secondary', 'Number of Surgeries Performed': 916, 'Additional Responsibilities': ['Scientist, product/process development', 'Broadcast journalist', 'Psychologist, clinical'], 'Percentage of Patients with Complications': 13.582812290440637,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'Ponce, Miller and Lee', 'Location': 'Ethiopia', 'Type of Institution': 'Private', 'Number of Years Worked There': 28, 'Medical Center Level': 'Secondary', 'Number of Surgeries Performed': 119, 'Additional Responsibilities': [], 'Percentage of Patients with Complications': 96.25523425504733,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'Cruz, Walker and Suarez', 'Location': 'Ethiopia', 'Type of Institution': 'Private', 'Number of Years Worked There': 15, 'Medical Center Level': 'Secondary', 'Number of Surgeries Performed': 762, 'Additional Responsibilities': ['Futures trader', 'Clinical embryologist', 'Producer, radio', 'Production assistant, radio', 'Medical secretary'], 'Percentage of Patients with Complications': 90.79902336289885,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'Mack Ltd', 'Location': 'Ethiopia', 'Type of Institution': 'Public', 'Number of Years Worked There': 2, 'Medical Center Level': 'Secondary', 'Number of Surgeries Performed': 587, 'Additional Responsibilities': [], 'Percentage of Patients with Complications': 58.48102091097762,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t>
  </si>
  <si>
    <t>Insurance record with several claims, some unresolved.</t>
  </si>
  <si>
    <t>Johnson PLC</t>
  </si>
  <si>
    <t>Amanda Clark</t>
  </si>
  <si>
    <t>(731)449-1311x514</t>
  </si>
  <si>
    <t>[('Oncological Surgery', 62, datetime.date(2003, 9, 15), datetime.date(1999, 7, 16)), ('Plastic and Reconstructive Surgery', 93, datetime.date(2001, 12, 1), datetime.date(2001, 4, 20)), ('Oncological Surgery', 51, datetime.date(2002, 11, 16), datetime.date(1998, 7, 7)), ('Biochemistry', 60, datetime.date(2000, 12, 11), datetime.date(1999, 8, 26)), ('Orthopedic Surgery', 68, datetime.date(2000, 2, 21), datetime.date(2004, 3, 10)), ('Robotic Surgery', 95, datetime.date(2002, 9, 5), datetime.date(1999, 1, 25)), ('Anatomy', 75, datetime.date(2003, 9, 17), datetime.date(2003, 2, 13)), ('Robotic Surgery', 64, datetime.date(2001, 3, 19), datetime.date(2003, 7, 16)), ('Robotic Surgery', 50, datetime.date(2001, 4, 4), datetime.date(2000, 11, 26)), ('Pathology', 71, datetime.date(2002, 7, 26), datetime.date(2001, 11, 24))]</t>
  </si>
  <si>
    <t>[{'Institution Name': 'Barnes, Lee and Lawson', 'Location': 'Poland', 'Type of Institution': 'Public', 'Number of Years Worked There': 25, 'Medical Center Level': 'Secondary', 'Number of Surgeries Performed': 658, 'Additional Responsibilities': ['Financial planner', 'Therapist, drama', 'Company secretary', "Barrister's clerk"], 'Percentage of Patients with Complications': 25.85033337384621, 'Patient Feedback': 'The doctor was not as attentive as I would have liked.', 'Patient Feedback Label': 2, 'Recommendation Letters': 'There have been too many problems with this surgeon.', 'Recommendation Letters Label': 1, 'Recommendations from Former Employers': 'I highly recommend this surgeon for their skills and professionalism.', 'Recommendations from Former Employers Label': 4}]</t>
  </si>
  <si>
    <t>Claims history indicates high risk.</t>
  </si>
  <si>
    <t>Schneider LLC</t>
  </si>
  <si>
    <t>William Johnson</t>
  </si>
  <si>
    <t>924-820-5430x355</t>
  </si>
  <si>
    <t>[('Pathology', 77, datetime.date(1998, 12, 19), datetime.date(1999, 1, 6)), ('Ethics in Medical Practice', 97, datetime.date(1998, 4, 17), datetime.date(1999, 3, 15)), ('Surgical Techniques', 56, datetime.date(1999, 1, 3), datetime.date(1999, 1, 5)), ('Pathology', 76, datetime.date(1998, 8, 29), datetime.date(1998, 11, 19)), ('Physiology', 54, datetime.date(1999, 2, 23), datetime.date(1998, 3, 19)), ('Plastic and Reconstructive Surgery', 70, datetime.date(1999, 3, 25), datetime.date(1999, 2, 23)), ('Oncological Surgery', 96, datetime.date(1998, 3, 8), datetime.date(1998, 5, 17)), ('Neurosurgery', 77, datetime.date(1998, 12, 29), datetime.date(1998, 5, 2)), ('Pharmacology', 77, datetime.date(1999, 2, 6), datetime.date(1998, 2, 5)), ('Surgical Techniques', 58, datetime.date(1998, 2, 1), datetime.date(1999, 7, 10))]</t>
  </si>
  <si>
    <t>[{'Institution Name': 'Hernandez-Ramirez', 'Location': 'Russia', 'Type of Institution': 'Private', 'Number of Years Worked There': 22, 'Medical Center Level': 'Secondary', 'Number of Surgeries Performed': 437, 'Additional Responsibilities': ['TEFL teacher', 'Adult nurse'], 'Percentage of Patients with Complications': 97.6932924776975,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'Mendez, Smith and Stevens', 'Location': 'Russia', 'Type of Institution': 'Private', 'Number of Years Worked There': 16, 'Medical Center Level': 'Tertiary', 'Number of Surgeries Performed': 680, 'Additional Responsibilities': ['Chiropodist', 'Administrator, charities/voluntary organisations', 'Tourism officer', 'Scientist, research (physical sciences)'], 'Percentage of Patients with Complications': 97.94142874402728,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'Gallegos-Franco', 'Location': 'Russia', 'Type of Institution': 'Public', 'Number of Years Worked There': 21, 'Medical Center Level': 'Primary', 'Number of Surgeries Performed': 755, 'Additional Responsibilities': [], 'Percentage of Patients with Complications': 4.899462276540922,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t>
  </si>
  <si>
    <t>Jimenez PLC</t>
  </si>
  <si>
    <t>Kimberly Collins</t>
  </si>
  <si>
    <t>(853)318-2893</t>
  </si>
  <si>
    <t>[('Robotic Surgery', 72, datetime.date(2001, 12, 28), datetime.date(2005, 4, 9)), ('Cardiothoracic Surgery', 86, datetime.date(2007, 8, 25), datetime.date(2007, 3, 13)), ('Plastic and Reconstructive Surgery', 95, datetime.date(2004, 6, 12), datetime.date(2006, 9, 18)), ('Orthopedic Surgery', 61, datetime.date(2002, 4, 2), datetime.date(2004, 6, 23)), ('Robotic Surgery', 82, datetime.date(2002, 7, 18), datetime.date(1999, 8, 5)), ('Plastic and Reconstructive Surgery', 59, datetime.date(2001, 9, 22), datetime.date(2003, 2, 12)), ('Emergency Medicine', 90, datetime.date(2003, 5, 18), datetime.date(2002, 6, 18)), ('Emergency Medicine', 85, datetime.date(2003, 8, 17), datetime.date(2000, 3, 4)), ('Anesthesiology', 61, datetime.date(2007, 7, 11), datetime.date(2005, 6, 14)), ('Surgical Techniques', 72, datetime.date(2007, 6, 17), datetime.date(2003, 3, 4))]</t>
  </si>
  <si>
    <t>[{'Institution Name': 'Shaw-Rhodes', 'Location': 'United States', 'Type of Institution': 'Public', 'Number of Years Worked There': 4, 'Medical Center Level': 'Secondary', 'Number of Surgeries Performed': 961, 'Additional Responsibilities': ['Administrator', 'Lexicographer', 'Geneticist, molecular'], 'Percentage of Patients with Complications': 70.62150249286991,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'Gilmore, Gibson and Cabrera', 'Location': 'United States', 'Type of Institution': 'Public', 'Number of Years Worked There': 16, 'Medical Center Level': 'Primary', 'Number of Surgeries Performed': 173, 'Additional Responsibilities': ['Programmer, systems', 'Maintenance engineer', 'Theatre manager'], 'Percentage of Patients with Complications': 33.83744576951011,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'Meyer, Ramirez and Cummings', 'Location': 'United States', 'Type of Institution': 'Public', 'Number of Years Worked There': 17, 'Medical Center Level': 'Tertiary', 'Number of Surgeries Performed': 169, 'Additional Responsibilities': ['Medical laboratory scientific officer', 'Geologist, engineering', "Barrister's clerk", 'Artist', 'Leisure centre manager'], 'Percentage of Patients with Complications': 67.49729087557913,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t>
  </si>
  <si>
    <t>Insurance record shows excellent standing, no claims.</t>
  </si>
  <si>
    <t>Curtis-Herrera</t>
  </si>
  <si>
    <t>Brendan Parker</t>
  </si>
  <si>
    <t>001-710-404-6396</t>
  </si>
  <si>
    <t>[('Oncological Surgery', 77, datetime.date(1999, 5, 14), datetime.date(2001, 6, 20)), ('Anesthesiology', 69, datetime.date(1995, 1, 30), datetime.date(1999, 9, 19)), ('Oncological Surgery', 65, datetime.date(2001, 4, 27), datetime.date(2003, 4, 5)), ('Surgical Techniques', 82, datetime.date(2001, 1, 31), datetime.date(2003, 7, 23)), ('Microbiology', 67, datetime.date(2000, 10, 9), datetime.date(2003, 9, 30)), ('Robotic Surgery', 55, datetime.date(1995, 5, 21), datetime.date(1997, 7, 16)), ('Vascular Surgery', 76, datetime.date(2000, 5, 14), datetime.date(1997, 2, 12)), ('Pediatric Surgery', 97, datetime.date(2003, 4, 28), datetime.date(1997, 9, 23)), ('Oncological Surgery', 60, datetime.date(2003, 7, 12), datetime.date(1997, 3, 10)), ('Pathology', 71, datetime.date(2000, 5, 25), datetime.date(1998, 10, 4))]</t>
  </si>
  <si>
    <t>[{'Institution Name': 'Russell, Foster and Hudson', 'Location': 'Uzbekistan', 'Type of Institution': 'Private', 'Number of Years Worked There': 20, 'Medical Center Level': 'Tertiary', 'Number of Surgeries Performed': 359, 'Additional Responsibilities': ['Accountant, chartered certified'], 'Percentage of Patients with Complications': 79.18220203174516,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'Gonzalez, Blair and Reynolds', 'Location': 'Uzbekistan', 'Type of Institution': 'Private', 'Number of Years Worked There': 11, 'Medical Center Level': 'Secondary', 'Number of Surgeries Performed': 582, 'Additional Responsibilities': ['Teacher, secondary school', 'Research scientist (medical)'], 'Percentage of Patients with Complications': 83.26933201604858,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'Simpson Group', 'Location': 'Uzbekistan', 'Type of Institution': 'Private', 'Number of Years Worked There': 9, 'Medical Center Level': 'Primary', 'Number of Surgeries Performed': 943, 'Additional Responsibilities': ['Office manager', 'Industrial buyer', 'Psychologist, clinical', 'Therapist, sports'], 'Percentage of Patients with Complications': 80.94276266662828,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'Shelton LLC', 'Location': 'Uzbekistan', 'Type of Institution': 'Private', 'Number of Years Worked There': 6, 'Medical Center Level': 'Primary', 'Number of Surgeries Performed': 605, 'Additional Responsibilities': ['Catering manager', 'Legal secretary', 'Nature conservation officer', 'Trading standards officer'], 'Percentage of Patients with Complications': 46.43105990877078,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'Reyes-Levine', 'Location': 'Uzbekistan', 'Type of Institution': 'Private', 'Number of Years Worked There': 22, 'Medical Center Level': 'Primary', 'Number of Surgeries Performed': 669, 'Additional Responsibilities': ['Transport planner'], 'Percentage of Patients with Complications': 77.14938451960343,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t>
  </si>
  <si>
    <t>Insurance record shows no claims, excellent standing.</t>
  </si>
  <si>
    <t>Miller, Ramirez and David</t>
  </si>
  <si>
    <t>Mary Harper</t>
  </si>
  <si>
    <t>United States</t>
  </si>
  <si>
    <t>[('Anatomy', 65, datetime.date(2006, 2, 3), datetime.date(2007, 8, 2)), ('Pharmacology', 91, datetime.date(2008, 11, 13), datetime.date(2007, 1, 10)), ('Transplant Surgery', 81, datetime.date(2006, 12, 12), datetime.date(2008, 4, 10)), ('Orthopedic Surgery', 88, datetime.date(2007, 9, 5), datetime.date(2004, 7, 29)), ('Emergency Medicine', 74, datetime.date(2008, 4, 7), datetime.date(2006, 3, 11)), ('Oncological Surgery', 66, datetime.date(2007, 3, 3), datetime.date(2005, 10, 2)), ('Trauma Surgery', 69, datetime.date(2008, 9, 27), datetime.date(2008, 8, 12)), ('Pharmacology', 98, datetime.date(2006, 1, 4), datetime.date(2008, 4, 22)), ('Pediatric Surgery', 94, datetime.date(2004, 5, 25), datetime.date(2008, 1, 13)), ('Pharmacology', 100, datetime.date(2007, 1, 4), datetime.date(2008, 8, 5))]</t>
  </si>
  <si>
    <t>[{'Institution Name': 'Arroyo-Walker', 'Location': 'United Kingdom', 'Type of Institution': 'Private', 'Number of Years Worked There': 15, 'Medical Center Level': 'Secondary', 'Number of Surgeries Performed': 938, 'Additional Responsibilities': ['Art gallery manager', 'Surveyor, planning and development'], 'Percentage of Patients with Complications': 66.37497055700501,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'Valentine-Velasquez', 'Location': 'United Kingdom', 'Type of Institution': 'Private', 'Number of Years Worked There': 21, 'Medical Center Level': 'Tertiary', 'Number of Surgeries Performed': 473, 'Additional Responsibilities': ['Fisheries officer', 'Hydrographic surveyor', 'Pharmacist, community'], 'Percentage of Patients with Complications': 64.80844460043215,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'Baker, Carr and Taylor', 'Location': 'United Kingdom', 'Type of Institution': 'Private', 'Number of Years Worked There': 4, 'Medical Center Level': 'Primary', 'Number of Surgeries Performed': 525, 'Additional Responsibilities': ['Data scientist', 'Copywriter, advertising'], 'Percentage of Patients with Complications': 7.549358637301628,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t>
  </si>
  <si>
    <t>High number of claims, unresolved matters persist.</t>
  </si>
  <si>
    <t>Baldwin, Gates and Higgins</t>
  </si>
  <si>
    <t>Matthew Savage</t>
  </si>
  <si>
    <t>534.674.1197x622</t>
  </si>
  <si>
    <t>[('Pathology', 52, datetime.date(2001, 9, 10), datetime.date(2002, 3, 21)), ('Emergency Medicine', 64, datetime.date(2002, 3, 19), datetime.date(2001, 9, 19)), ('Anesthesiology', 64, datetime.date(2001, 12, 4), datetime.date(2001, 12, 31)), ('Ethics in Medical Practice', 53, datetime.date(2002, 5, 15), datetime.date(2002, 2, 4)), ('Robotic Surgery', 89, datetime.date(2001, 10, 28), datetime.date(2002, 6, 21)), ('Oncological Surgery', 51, datetime.date(2002, 3, 20), datetime.date(2001, 10, 30)), ('Plastic and Reconstructive Surgery', 59, datetime.date(2001, 12, 25), datetime.date(2001, 8, 12)), ('Vascular Surgery', 88, datetime.date(2002, 2, 3), datetime.date(2001, 8, 22)), ('Transplant Surgery', 92, datetime.date(2001, 11, 6), datetime.date(2002, 2, 5)), ('Plastic and Reconstructive Surgery', 86, datetime.date(2002, 3, 8), datetime.date(2001, 12, 13))]</t>
  </si>
  <si>
    <t>[{'Institution Name': 'Henry-Chase', 'Location': 'Canada', 'Type of Institution': 'Public', 'Number of Years Worked There': 21, 'Medical Center Level': 'Primary', 'Number of Surgeries Performed': 673, 'Additional Responsibilities': ['Pilot, airline', 'Commercial art gallery manager', 'Glass blower/designer', 'Maintenance engineer'], 'Percentage of Patients with Complications': 1.0939098767246969,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'Parker Ltd', 'Location': 'Canada', 'Type of Institution': 'Private', 'Number of Years Worked There': 15, 'Medical Center Level': 'Tertiary', 'Number of Surgeries Performed': 386, 'Additional Responsibilities': ['Warden/ranger', 'Pharmacist, hospital'], 'Percentage of Patients with Complications': 76.80821424502722,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'Walker-Wilson', 'Location': 'Canada', 'Type of Institution': 'Public', 'Number of Years Worked There': 14, 'Medical Center Level': 'Tertiary', 'Number of Surgeries Performed': 806, 'Additional Responsibilities': ['Ergonomist'], 'Percentage of Patients with Complications': 62.71348215966489,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'Villa, Williams and Adams', 'Location': 'Canada', 'Type of Institution': 'Private', 'Number of Years Worked There': 1, 'Medical Center Level': 'Tertiary', 'Number of Surgeries Performed': 754, 'Additional Responsibilities': ['Quarry manager', 'Advertising account planner'], 'Percentage of Patients with Complications': 22.338758250087064,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'Le PLC', 'Location': 'Canada', 'Type of Institution': 'Private', 'Number of Years Worked There': 30, 'Medical Center Level': 'Secondary', 'Number of Surgeries Performed': 302, 'Additional Responsibilities': ['Engineer, technical sales'], 'Percentage of Patients with Complications': 2.8627372516487393,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t>
  </si>
  <si>
    <t>Insurance record with a few minor claims.</t>
  </si>
  <si>
    <t>Green, Baker and Fisher</t>
  </si>
  <si>
    <t>Michael Gordon</t>
  </si>
  <si>
    <t>+1-659-755-9980x936</t>
  </si>
  <si>
    <t>[('Anesthesiology', 65, datetime.date(1996, 11, 30), datetime.date(1999, 6, 10)), ('Orthopedic Surgery', 59, datetime.date(1998, 11, 8), datetime.date(1998, 11, 24)), ('Anatomy', 86, datetime.date(1996, 11, 17), datetime.date(1999, 1, 30)), ('Cardiothoracic Surgery', 83, datetime.date(1999, 7, 12), datetime.date(1998, 12, 14)), ('Microbiology', 60, datetime.date(1997, 2, 23), datetime.date(1995, 7, 23)), ('Pathology', 74, datetime.date(1995, 3, 27), datetime.date(1998, 11, 28)), ('Transplant Surgery', 92, datetime.date(1998, 6, 5), datetime.date(1995, 4, 19)), ('Pathology', 54, datetime.date(1997, 4, 21), datetime.date(1995, 7, 25)), ('Biochemistry', 68, datetime.date(1998, 11, 8), datetime.date(1998, 4, 2)), ('Transplant Surgery', 100, datetime.date(1997, 4, 1), datetime.date(1996, 7, 21))]</t>
  </si>
  <si>
    <t>[{'Institution Name': 'Gallagher, Warner and Pierce', 'Location': 'Romania', 'Type of Institution': 'Private', 'Number of Years Worked There': 4, 'Medical Center Level': 'Primary', 'Number of Surgeries Performed': 295, 'Additional Responsibilities': ['Arts development officer', 'Management consultant', 'Commercial art gallery manager'], 'Percentage of Patients with Complications': 63.62189244624362, 'Patient Feedback': 'The surgery was okay. The experience was neither good nor bad, just average.', 'Patient Feedback Label': 3, 'Recommendation Letters': 'This surgeon is outstanding. Their surgical skills and dedication to patient care are exemplary.', 'Recommendation Letters Label': 5, 'Recommendations from Former Employers': "This surgeon's performance was not always satisfactory.", 'Recommendations from Former Employers Label': 2}]</t>
  </si>
  <si>
    <t>No claims filed, insurance profile excellent.</t>
  </si>
  <si>
    <t>Smith PLC</t>
  </si>
  <si>
    <t>Lisa Glass</t>
  </si>
  <si>
    <t>001-553-460-3513x588</t>
  </si>
  <si>
    <t>[('Robotic Surgery', 100, datetime.date(2002, 11, 10), datetime.date(2003, 12, 8)), ('Surgical Techniques', 88, datetime.date(2004, 3, 23), datetime.date(2002, 12, 6)), ('Orthopedic Surgery', 57, datetime.date(2003, 10, 23), datetime.date(2003, 7, 22)), ('Neurosurgery', 57, datetime.date(2003, 10, 22), datetime.date(2003, 4, 29)), ('Oncological Surgery', 68, datetime.date(2004, 3, 21), datetime.date(2002, 12, 21)), ('Trauma Surgery', 82, datetime.date(2002, 7, 10), datetime.date(2002, 6, 17)), ('Oncological Surgery', 82, datetime.date(2003, 9, 23), datetime.date(2003, 9, 26)), ('Pathology', 57, datetime.date(2003, 12, 14), datetime.date(2002, 8, 28)), ('Neurosurgery', 96, datetime.date(2003, 11, 10), datetime.date(2004, 2, 13)), ('Surgical Techniques', 79, datetime.date(2002, 9, 27), datetime.date(2002, 12, 14))]</t>
  </si>
  <si>
    <t>[{'Institution Name': 'Manning-Williams', 'Location': 'Lithuania', 'Type of Institution': 'Public', 'Number of Years Worked There': 23, 'Medical Center Level': 'Secondary', 'Number of Surgeries Performed': 545, 'Additional Responsibilities': ['Garment/textile technologist', 'Research officer, political party', 'Licensed conveyancer', 'Secretary, company', 'Risk manager'], 'Percentage of Patients with Complications': 72.28403049760841,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'Hurst-Green', 'Location': 'Lithuania', 'Type of Institution': 'Public', 'Number of Years Worked There': 3, 'Medical Center Level': 'Primary', 'Number of Surgeries Performed': 241, 'Additional Responsibilities': ['Fisheries officer', 'Radiation protection practitioner', 'Art gallery manager', 'Television camera operator', 'Fisheries officer'], 'Percentage of Patients with Complications': 86.3354823196875,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'Sweeney, Ross and Delgado', 'Location': 'Lithuania', 'Type of Institution': 'Private', 'Number of Years Worked There': 8, 'Medical Center Level': 'Tertiary', 'Number of Surgeries Performed': 479, 'Additional Responsibilities': ['Petroleum engineer', 'Structural engineer', 'Geophysicist/field seismologist', 'Psychotherapist, child', 'Neurosurgeon'], 'Percentage of Patients with Complications': 57.92998053184171,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'Walters-Norton', 'Location': 'Lithuania', 'Type of Institution': 'Private', 'Number of Years Worked There': 24, 'Medical Center Level': 'Primary', 'Number of Surgeries Performed': 788, 'Additional Responsibilities': ['Translator', 'Trade mark attorney', 'Accountant, chartered certified', 'Technical author', 'Product/process development scientist'], 'Percentage of Patients with Complications': 78.54261827623704,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t>
  </si>
  <si>
    <t>Rodriguez-Johnson</t>
  </si>
  <si>
    <t>Matthew Wilson</t>
  </si>
  <si>
    <t>(882)247-0202x00488</t>
  </si>
  <si>
    <t>[('Plastic and Reconstructive Surgery', 52, datetime.date(2005, 10, 11), datetime.date(2004, 9, 1)), ('Physiology', 54, datetime.date(2007, 2, 24), datetime.date(2006, 1, 15)), ('Emergency Medicine', 55, datetime.date(2004, 3, 25), datetime.date(2001, 5, 5)), ('Vascular Surgery', 98, datetime.date(2005, 9, 13), datetime.date(2004, 6, 13)), ('Pharmacology', 100, datetime.date(2003, 11, 27), datetime.date(2002, 4, 18)), ('Neurosurgery', 91, datetime.date(2006, 5, 25), datetime.date(2007, 6, 7)), ('Anesthesiology', 53, datetime.date(2007, 5, 13), datetime.date(2004, 12, 21)), ('Anatomy', 99, datetime.date(2001, 5, 25), datetime.date(2002, 2, 4)), ('Pharmacology', 78, datetime.date(2006, 9, 28), datetime.date(2004, 9, 13)), ('Transplant Surgery', 68, datetime.date(2006, 7, 13), datetime.date(2003, 4, 25))]</t>
  </si>
  <si>
    <t>[{'Institution Name': 'Braun-Arroyo', 'Location': 'Brazil', 'Type of Institution': 'Public', 'Number of Years Worked There': 22, 'Medical Center Level': 'Tertiary', 'Number of Surgeries Performed': 212, 'Additional Responsibilities': ['Television production assistant', 'Public relations account executive'], 'Percentage of Patients with Complications': 85.29770233860972,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'Brown-Bailey', 'Location': 'Brazil', 'Type of Institution': 'Public', 'Number of Years Worked There': 16, 'Medical Center Level': 'Tertiary', 'Number of Surgeries Performed': 706, 'Additional Responsibilities': [], 'Percentage of Patients with Complications': 36.282154686199796,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'Green Inc', 'Location': 'Brazil', 'Type of Institution': 'Public', 'Number of Years Worked There': 4, 'Medical Center Level': 'Secondary', 'Number of Surgeries Performed': 893, 'Additional Responsibilities': ['Multimedia programmer', 'Contractor', 'Immunologist', 'Herbalist'], 'Percentage of Patients with Complications': 89.51259178346355,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'Fuller-Smith', 'Location': 'Brazil', 'Type of Institution': 'Private', 'Number of Years Worked There': 5, 'Medical Center Level': 'Primary', 'Number of Surgeries Performed': 343, 'Additional Responsibilities': [], 'Percentage of Patients with Complications': 44.9651904957329,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'Smith, Callahan and Thompson', 'Location': 'Brazil', 'Type of Institution': 'Private', 'Number of Years Worked There': 20, 'Medical Center Level': 'Primary', 'Number of Surgeries Performed': 743, 'Additional Responsibilities': ['Publishing rights manager', 'Operational investment banker', 'Newspaper journalist', 'Cartographer', 'Systems analyst'], 'Percentage of Patients with Complications': 3.9773883358481643,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t>
  </si>
  <si>
    <t>Insurance history marked by no claims, excellent standing.</t>
  </si>
  <si>
    <t>Spears, Anderson and Kelly</t>
  </si>
  <si>
    <t>Allen Arias</t>
  </si>
  <si>
    <t>001-854-226-7948</t>
  </si>
  <si>
    <t>[('Anesthesiology', 59, datetime.date(2002, 2, 1), datetime.date(1999, 1, 27)), ('Orthopedic Surgery', 77, datetime.date(2001, 8, 3), datetime.date(2000, 7, 22)), ('Orthopedic Surgery', 84, datetime.date(2002, 4, 8), datetime.date(2002, 8, 3)), ('Pathology', 54, datetime.date(2000, 2, 17), datetime.date(2001, 6, 24)), ('Neurosurgery', 89, datetime.date(2001, 3, 27), datetime.date(2000, 7, 20)), ('Pharmacology', 76, datetime.date(2000, 8, 27), datetime.date(2000, 5, 20)), ('Pediatric Surgery', 82, datetime.date(2000, 1, 17), datetime.date(2000, 5, 16)), ('Robotic Surgery', 72, datetime.date(2000, 11, 22), datetime.date(2002, 5, 29)), ('Anatomy', 73, datetime.date(2002, 6, 7), datetime.date(1999, 3, 21)), ('Physiology', 55, datetime.date(2000, 10, 5), datetime.date(2000, 5, 13))]</t>
  </si>
  <si>
    <t>[{'Institution Name': 'Dougherty-Taylor', 'Location': 'Ethiopia', 'Type of Institution': 'Private', 'Number of Years Worked There': 27, 'Medical Center Level': 'Primary', 'Number of Surgeries Performed': 898, 'Additional Responsibilities': ['Chartered certified accountant', 'Equality and diversity officer'], 'Percentage of Patients with Complications': 91.08753352845537,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'Stuart Inc', 'Location': 'Ethiopia', 'Type of Institution': 'Public', 'Number of Years Worked There': 30, 'Medical Center Level': 'Primary', 'Number of Surgeries Performed': 105, 'Additional Responsibilities': ['Teacher, special educational needs', 'Biomedical engineer', 'Forensic psychologist'], 'Percentage of Patients with Complications': 91.22868355484451,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'Dunn PLC', 'Location': 'Ethiopia', 'Type of Institution': 'Public', 'Number of Years Worked There': 12, 'Medical Center Level': 'Tertiary', 'Number of Surgeries Performed': 913, 'Additional Responsibilities': ['Armed forces logistics/support/administrative officer', 'Engineer, civil (consulting)', 'Paediatric nurse', 'Sales promotion account executive'], 'Percentage of Patients with Complications': 73.2049553185377,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'Jackson-Watkins', 'Location': 'Ethiopia', 'Type of Institution': 'Private', 'Number of Years Worked There': 5, 'Medical Center Level': 'Primary', 'Number of Surgeries Performed': 326, 'Additional Responsibilities': ['Airline pilot'], 'Percentage of Patients with Complications': 26.32841550608068,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'Vaughn-Bean', 'Location': 'Ethiopia', 'Type of Institution': 'Public', 'Number of Years Worked There': 11, 'Medical Center Level': 'Secondary', 'Number of Surgeries Performed': 828, 'Additional Responsibilities': ['Engineer, automotive', 'Development worker, international aid', 'Chief Operating Officer', 'Geophysical data processor'], 'Percentage of Patients with Complications': 67.14505728995685,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t>
  </si>
  <si>
    <t>Average risk profile with a few claims.</t>
  </si>
  <si>
    <t>Jackson, Swanson and Simmons</t>
  </si>
  <si>
    <t>Micheal Wade</t>
  </si>
  <si>
    <t>[('Surgical Techniques', 97, datetime.date(2005, 1, 21), datetime.date(2006, 2, 13)), ('Anesthesiology', 57, datetime.date(2004, 9, 25), datetime.date(2004, 9, 4)), ('Physiology', 95, datetime.date(2004, 3, 26), datetime.date(2005, 3, 2)), ('Robotic Surgery', 84, datetime.date(2005, 2, 3), datetime.date(2005, 9, 23)), ('Pharmacology', 77, datetime.date(2006, 1, 11), datetime.date(2004, 9, 1)), ('Ethics in Medical Practice', 94, datetime.date(2004, 3, 15), datetime.date(2004, 5, 21)), ('Physiology', 53, datetime.date(2004, 5, 10), datetime.date(2004, 10, 14)), ('Physiology', 72, datetime.date(2004, 5, 15), datetime.date(2005, 2, 19)), ('Emergency Medicine', 69, datetime.date(2005, 11, 13), datetime.date(2005, 8, 15)), ('Pediatric Surgery', 71, datetime.date(2005, 7, 15), datetime.date(2005, 7, 24))]</t>
  </si>
  <si>
    <t>[{'Institution Name': 'Cook-Collins', 'Location': 'Romania', 'Type of Institution': 'Public', 'Number of Years Worked There': 26, 'Medical Center Level': 'Secondary', 'Number of Surgeries Performed': 902, 'Additional Responsibilities': ['Legal secretary'], 'Percentage of Patients with Complications': 85.52055087658238,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 {'Institution Name': 'Johnson LLC', 'Location': 'Romania', 'Type of Institution': 'Public', 'Number of Years Worked There': 12, 'Medical Center Level': 'Primary', 'Number of Surgeries Performed': 869, 'Additional Responsibilities': ['Tourism officer', 'Music therapist', 'Illustrator', 'Retail manager'], 'Percentage of Patients with Complications': 84.55563015376303,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t>
  </si>
  <si>
    <t>No claims filed, excellent standing noted.</t>
  </si>
  <si>
    <t>Jefferson-Townsend</t>
  </si>
  <si>
    <t>Anne Williams</t>
  </si>
  <si>
    <t>583.381.2010</t>
  </si>
  <si>
    <t>[('Pharmacology', 66, datetime.date(2007, 3, 17), datetime.date(2008, 2, 10)), ('Robotic Surgery', 95, datetime.date(2004, 10, 30), datetime.date(2004, 5, 2)), ('Orthopedic Surgery', 64, datetime.date(2008, 2, 7), datetime.date(2006, 11, 15)), ('Pharmacology', 70, datetime.date(2006, 11, 19), datetime.date(2007, 11, 24)), ('Robotic Surgery', 91, datetime.date(2005, 9, 30), datetime.date(2003, 12, 12)), ('Trauma Surgery', 70, datetime.date(2006, 4, 13), datetime.date(2007, 7, 6)), ('Microbiology', 84, datetime.date(2004, 8, 1), datetime.date(2005, 1, 21)), ('Pediatric Surgery', 88, datetime.date(2005, 1, 14), datetime.date(2003, 12, 1)), ('Pathology', 81, datetime.date(2008, 5, 15), datetime.date(2006, 3, 9)), ('Microbiology', 96, datetime.date(2007, 12, 23), datetime.date(2008, 4, 18))]</t>
  </si>
  <si>
    <t>[{'Institution Name': 'Rivas PLC', 'Location': 'United States', 'Type of Institution': 'Public', 'Number of Years Worked There': 25, 'Medical Center Level': 'Secondary', 'Number of Surgeries Performed': 185, 'Additional Responsibilities': ['Engineer, maintenance'], 'Percentage of Patients with Complications': 29.439890789702982,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'Schmidt, Collins and Smith', 'Location': 'United States', 'Type of Institution': 'Private', 'Number of Years Worked There': 13, 'Medical Center Level': 'Secondary', 'Number of Surgeries Performed': 929, 'Additional Responsibilities': ['Textile designer', 'Network engineer', 'Conservation officer, historic buildings'], 'Percentage of Patients with Complications': 28.916447396003043,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'Mercado LLC', 'Location': 'United States', 'Type of Institution': 'Public', 'Number of Years Worked There': 28, 'Medical Center Level': 'Tertiary', 'Number of Surgeries Performed': 950, 'Additional Responsibilities': ['Metallurgist', 'Merchant navy officer', 'Bonds trader', 'Broadcast engineer'], 'Percentage of Patients with Complications': 90.93792492638254,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'Campbell, Long and Sandoval', 'Location': 'United States', 'Type of Institution': 'Public', 'Number of Years Worked There': 16, 'Medical Center Level': 'Tertiary', 'Number of Surgeries Performed': 929, 'Additional Responsibilities': ['Pathologist', 'Barista'], 'Percentage of Patients with Complications': 49.45834132503464,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t>
  </si>
  <si>
    <t>Excellent standing, no claims history.</t>
  </si>
  <si>
    <t>Dixon, Davis and Johnson</t>
  </si>
  <si>
    <t>Paul Kent</t>
  </si>
  <si>
    <t>831-571-4915x56050</t>
  </si>
  <si>
    <t>[('Emergency Medicine', 74, datetime.date(2000, 12, 5), datetime.date(2001, 11, 19)), ('Anesthesiology', 78, datetime.date(2003, 2, 25), datetime.date(2003, 5, 30)), ('Emergency Medicine', 64, datetime.date(2002, 6, 22), datetime.date(2003, 8, 28)), ('Plastic and Reconstructive Surgery', 59, datetime.date(2001, 9, 11), datetime.date(2002, 10, 5)), ('Pediatric Surgery', 59, datetime.date(2001, 5, 3), datetime.date(2001, 6, 14)), ('Oncological Surgery', 58, datetime.date(2002, 2, 10), datetime.date(2002, 6, 27)), ('Plastic and Reconstructive Surgery', 71, datetime.date(2001, 11, 14), datetime.date(2001, 3, 30)), ('Biochemistry', 50, datetime.date(2000, 9, 6), datetime.date(2000, 9, 28)), ('Neurosurgery', 62, datetime.date(2000, 9, 14), datetime.date(2002, 10, 21)), ('Microbiology', 96, datetime.date(2001, 5, 20), datetime.date(2003, 7, 26))]</t>
  </si>
  <si>
    <t>[{'Institution Name': 'Gray Inc', 'Location': 'Germany', 'Type of Institution': 'Public', 'Number of Years Worked There': 28, 'Medical Center Level': 'Primary', 'Number of Surgeries Performed': 810, 'Additional Responsibilities': ['Food technologist', 'International aid/development worker'], 'Percentage of Patients with Complications': 7.903710500532435,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'Gilbert Group', 'Location': 'Germany', 'Type of Institution': 'Public', 'Number of Years Worked There': 27, 'Medical Center Level': 'Primary', 'Number of Surgeries Performed': 962, 'Additional Responsibilities': ['Community education officer', 'Psychologist, occupational', 'Accountant, chartered'], 'Percentage of Patients with Complications': 39.99849743252268,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'Knight-Mendoza', 'Location': 'Germany', 'Type of Institution': 'Private', 'Number of Years Worked There': 17, 'Medical Center Level': 'Tertiary', 'Number of Surgeries Performed': 131, 'Additional Responsibilities': [], 'Percentage of Patients with Complications': 15.906452796608583,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'Mitchell, Mclean and Barnes', 'Location': 'Germany', 'Type of Institution': 'Private', 'Number of Years Worked There': 10, 'Medical Center Level': 'Secondary', 'Number of Surgeries Performed': 708, 'Additional Responsibilities': ['Comptroller', 'Learning mentor', 'Farm manager'], 'Percentage of Patients with Complications': 76.16795823171533,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'Blanchard Group', 'Location': 'Germany', 'Type of Institution': 'Public', 'Number of Years Worked There': 30, 'Medical Center Level': 'Tertiary', 'Number of Surgeries Performed': 826, 'Additional Responsibilities': ['Nutritional therapist'], 'Percentage of Patients with Complications': 39.707226394109554,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t>
  </si>
  <si>
    <t>A few claims, risk level average.</t>
  </si>
  <si>
    <t>Myers, Underwood and Davis</t>
  </si>
  <si>
    <t>Roger Hoffman</t>
  </si>
  <si>
    <t>694.720.2920x4333</t>
  </si>
  <si>
    <t>[('Plastic and Reconstructive Surgery', 96, datetime.date(2004, 2, 13), datetime.date(2003, 2, 27)), ('Pathology', 79, datetime.date(1999, 12, 18), datetime.date(2003, 1, 13)), ('Pediatric Surgery', 64, datetime.date(2003, 1, 30), datetime.date(2002, 11, 16)), ('Anatomy', 73, datetime.date(2004, 5, 21), datetime.date(2005, 5, 5)), ('Oncological Surgery', 95, datetime.date(2000, 3, 6), datetime.date(2004, 10, 12)), ('Emergency Medicine', 87, datetime.date(2005, 2, 11), datetime.date(1998, 10, 15)), ('Surgical Techniques', 78, datetime.date(2005, 11, 2), datetime.date(2003, 6, 8)), ('Physiology', 76, datetime.date(2001, 3, 16), datetime.date(2002, 8, 19)), ('Anesthesiology', 81, datetime.date(2003, 2, 25), datetime.date(1998, 10, 19)), ('Oncological Surgery', 87, datetime.date(2005, 7, 8), datetime.date(2002, 6, 22))]</t>
  </si>
  <si>
    <t>[{'Institution Name': 'Yoder-Bennett', 'Location': 'India', 'Type of Institution': 'Private', 'Number of Years Worked There': 29, 'Medical Center Level': 'Primary', 'Number of Surgeries Performed': 791, 'Additional Responsibilities': [], 'Percentage of Patients with Complications': 46.98979081040402,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'Wilson LLC', 'Location': 'India', 'Type of Institution': 'Private', 'Number of Years Worked There': 28, 'Medical Center Level': 'Primary', 'Number of Surgeries Performed': 525, 'Additional Responsibilities': ['Designer, jewellery', 'Emergency planning/management officer', 'Therapeutic radiographer'], 'Percentage of Patients with Complications': 58.63020324440057,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'Miller and Sons', 'Location': 'India', 'Type of Institution': 'Private', 'Number of Years Worked There': 9, 'Medical Center Level': 'Secondary', 'Number of Surgeries Performed': 893, 'Additional Responsibilities': [], 'Percentage of Patients with Complications': 15.558038773904158,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'Williams, Garcia and Garcia', 'Location': 'India', 'Type of Institution': 'Public', 'Number of Years Worked There': 4, 'Medical Center Level': 'Tertiary', 'Number of Surgeries Performed': 571, 'Additional Responsibilities': ['Technical author', 'Civil engineer, contracting', 'Oncologist', 'Scientist, research (medical)', 'Haematologist'], 'Percentage of Patients with Complications': 98.02126723961607,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'Murphy and Sons', 'Location': 'India', 'Type of Institution': 'Public', 'Number of Years Worked There': 18, 'Medical Center Level': 'Primary', 'Number of Surgeries Performed': 136, 'Additional Responsibilities': ['Chartered loss adjuster', 'Sports administrator', 'Animal nutritionist', 'Careers information officer', 'Government social research officer'], 'Percentage of Patients with Complications': 35.59615839353288,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t>
  </si>
  <si>
    <t>Claims history shows multiple unresolved issues.</t>
  </si>
  <si>
    <t>Kirk-Jimenez</t>
  </si>
  <si>
    <t>Deborah Schultz</t>
  </si>
  <si>
    <t>945.401.3895</t>
  </si>
  <si>
    <t>[('Neurosurgery', 64, datetime.date(2005, 12, 1), datetime.date(2008, 5, 25)), ('Robotic Surgery', 52, datetime.date(2005, 5, 18), datetime.date(2008, 2, 17)), ('Cardiothoracic Surgery', 71, datetime.date(2006, 7, 25), datetime.date(2005, 5, 1)), ('Transplant Surgery', 99, datetime.date(2005, 1, 31), datetime.date(2008, 2, 3)), ('Anatomy', 51, datetime.date(2003, 1, 10), datetime.date(2005, 4, 5)), ('Emergency Medicine', 50, datetime.date(2006, 8, 11), datetime.date(2008, 2, 28)), ('Oncological Surgery', 83, datetime.date(2005, 10, 21), datetime.date(2004, 6, 24)), ('Trauma Surgery', 76, datetime.date(2007, 1, 13), datetime.date(2008, 2, 28)), ('Pharmacology', 53, datetime.date(2007, 4, 15), datetime.date(2004, 3, 26)), ('Surgical Techniques', 96, datetime.date(2006, 9, 4), datetime.date(2003, 7, 30))]</t>
  </si>
  <si>
    <t>[{'Institution Name': 'Watts Group', 'Location': 'Philippines', 'Type of Institution': 'Public', 'Number of Years Worked There': 2, 'Medical Center Level': 'Primary', 'Number of Surgeries Performed': 893, 'Additional Responsibilities': ['Engineer, manufacturing', 'Associate Professor', 'Leisure centre manager', 'Designer, textile'], 'Percentage of Patients with Complications': 95.15289454894355, 'Patient Feedback': "Not happy with the results. The doctor didn't seem to care much.", 'Patient Feedback Label': 2, 'Recommendation Letters': 'There have been a few complaints about this surgeon.', 'Recommendation Letters Label': 2, 'Recommendations from Former Employers': "This surgeon's behavior was concerning.", 'Recommendations from Former Employers Label': 1}]</t>
  </si>
  <si>
    <t>Insurance profile indicates multiple claims.</t>
  </si>
  <si>
    <t>Rocha, Martin and Walsh</t>
  </si>
  <si>
    <t>Jason Morris</t>
  </si>
  <si>
    <t>+1-349-521-0377x240</t>
  </si>
  <si>
    <t>[('Neurosurgery', 78, datetime.date(2005, 12, 28), datetime.date(2005, 12, 7)), ('Orthopedic Surgery', 52, datetime.date(2003, 7, 3), datetime.date(2006, 11, 20)), ('Cardiothoracic Surgery', 72, datetime.date(2008, 5, 14), datetime.date(2007, 9, 9)), ('Trauma Surgery', 65, datetime.date(2003, 7, 30), datetime.date(2007, 8, 13)), ('Pharmacology', 89, datetime.date(2006, 7, 3), datetime.date(2004, 9, 6)), ('Robotic Surgery', 78, datetime.date(2006, 3, 7), datetime.date(2008, 3, 12)), ('Transplant Surgery', 73, datetime.date(2005, 1, 29), datetime.date(2004, 2, 16)), ('Cardiothoracic Surgery', 88, datetime.date(2004, 11, 23), datetime.date(2004, 2, 11)), ('Orthopedic Surgery', 65, datetime.date(2007, 1, 15), datetime.date(2007, 2, 9)), ('Plastic and Reconstructive Surgery', 79, datetime.date(2004, 1, 19), datetime.date(2006, 1, 7))]</t>
  </si>
  <si>
    <t>[{'Institution Name': 'Moreno Inc', 'Location': 'Argentina', 'Type of Institution': 'Private', 'Number of Years Worked There': 6, 'Medical Center Level': 'Secondary', 'Number of Surgeries Performed': 706, 'Additional Responsibilities': ['Pension scheme manager', 'Production assistant, radio'], 'Percentage of Patients with Complications': 94.94011209439158,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'Powers Ltd', 'Location': 'Argentina', 'Type of Institution': 'Private', 'Number of Years Worked There': 5, 'Medical Center Level': 'Secondary', 'Number of Surgeries Performed': 423, 'Additional Responsibilities': ['Art gallery manager', 'Geochemist', 'Psychologist, educational'], 'Percentage of Patients with Complications': 80.70604622235557,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'Hughes, Morgan and Cook', 'Location': 'Argentina', 'Type of Institution': 'Public', 'Number of Years Worked There': 1, 'Medical Center Level': 'Secondary', 'Number of Surgeries Performed': 924, 'Additional Responsibilities': [], 'Percentage of Patients with Complications': 3.1329055627626223,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'Wong, Freeman and Kelley', 'Location': 'Argentina', 'Type of Institution': 'Private', 'Number of Years Worked There': 11, 'Medical Center Level': 'Primary', 'Number of Surgeries Performed': 384, 'Additional Responsibilities': [], 'Percentage of Patients with Complications': 47.7610268877181,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t>
  </si>
  <si>
    <t>Williams Ltd</t>
  </si>
  <si>
    <t>Lauren Odom</t>
  </si>
  <si>
    <t>Uzbekistan</t>
  </si>
  <si>
    <t>[('Neurosurgery', 75, datetime.date(2001, 2, 24), datetime.date(2006, 8, 29)), ('Transplant Surgery', 60, datetime.date(2000, 11, 13), datetime.date(2005, 1, 28)), ('Biochemistry', 56, datetime.date(2005, 2, 3), datetime.date(2006, 7, 22)), ('Pediatric Surgery', 71, datetime.date(2001, 4, 13), datetime.date(2005, 3, 31)), ('Biochemistry', 89, datetime.date(2000, 10, 2), datetime.date(2005, 9, 13)), ('Robotic Surgery', 74, datetime.date(2001, 10, 6), datetime.date(2005, 1, 6)), ('Pediatric Surgery', 82, datetime.date(2004, 8, 22), datetime.date(2005, 10, 11)), ('Plastic and Reconstructive Surgery', 62, datetime.date(2001, 11, 16), datetime.date(2006, 2, 27)), ('Cardiothoracic Surgery', 83, datetime.date(2006, 10, 19), datetime.date(2005, 9, 8)), ('Pathology', 91, datetime.date(2004, 4, 19), datetime.date(2007, 4, 15))]</t>
  </si>
  <si>
    <t>[{'Institution Name': 'Turner-Hunter', 'Location': 'Belarus', 'Type of Institution': 'Private', 'Number of Years Worked There': 12, 'Medical Center Level': 'Primary', 'Number of Surgeries Performed': 738, 'Additional Responsibilities': ['Designer, multimedia', 'Nutritional therapist', 'Printmaker'], 'Percentage of Patients with Complications': 99.61628588700687, 'Patient Feedback': 'The doctor did an adequate job. Nothing special.', 'Patient Feedback Label': 3, 'Recommendation Letters': "The surgeon's performance needs improvement.", 'Recommendation Letters Label': 2, 'Recommendations from Former Employers': "The surgeon's work is sufficient and meets basic standards.", 'Recommendations from Former Employers Label': 3}]</t>
  </si>
  <si>
    <t>History of multiple claims, unresolved issues remain.</t>
  </si>
  <si>
    <t>White-Norris</t>
  </si>
  <si>
    <t>Jennifer Fuentes</t>
  </si>
  <si>
    <t>692-214-0935x58187</t>
  </si>
  <si>
    <t>[('Anatomy', 81, datetime.date(2004, 4, 7), datetime.date(2003, 11, 1)), ('Anatomy', 70, datetime.date(2004, 5, 28), datetime.date(2003, 9, 20)), ('Neurosurgery', 62, datetime.date(2004, 1, 10), datetime.date(2004, 7, 9)), ('Transplant Surgery', 94, datetime.date(2004, 5, 21), datetime.date(2004, 8, 20)), ('Pathology', 88, datetime.date(2004, 6, 23), datetime.date(2003, 9, 3)), ('Orthopedic Surgery', 54, datetime.date(2004, 8, 15), datetime.date(2003, 11, 9)), ('Surgical Techniques', 71, datetime.date(2004, 8, 26), datetime.date(2004, 6, 21)), ('Emergency Medicine', 74, datetime.date(2004, 10, 7), datetime.date(2003, 9, 10)), ('Emergency Medicine', 64, datetime.date(2004, 6, 25), datetime.date(2004, 3, 30)), ('Anesthesiology', 67, datetime.date(2004, 4, 14), datetime.date(2004, 1, 30))]</t>
  </si>
  <si>
    <t>[{'Institution Name': 'Price and Sons', 'Location': 'United Kingdom', 'Type of Institution': 'Public', 'Number of Years Worked There': 9, 'Medical Center Level': 'Tertiary', 'Number of Surgeries Performed': 368, 'Additional Responsibilities': ["Barrister's clerk", 'Magazine journalist'], 'Percentage of Patients with Complications': 65.97959661700524, 'Patient Feedback': 'The procedure was successful and the doctor was very attentive.', 'Patient Feedback Label': 4, 'Recommendation Letters': 'The surgeon performs satisfactorily in most cases.', 'Recommendation Letters Label': 3, 'Recommendations from Former Employers': 'This surgeon had mixed reviews from colleagues.', 'Recommendations from Former Employers Label': 2}]</t>
  </si>
  <si>
    <t>Mendez Ltd</t>
  </si>
  <si>
    <t>Scott Burke</t>
  </si>
  <si>
    <t>(398)802-0139x64380</t>
  </si>
  <si>
    <t>[('Neurosurgery', 88, datetime.date(2000, 5, 5), datetime.date(2001, 10, 23)), ('Robotic Surgery', 93, datetime.date(2000, 9, 13), datetime.date(2000, 1, 31)), ('Anesthesiology', 53, datetime.date(2002, 1, 14), datetime.date(2000, 8, 18)), ('Microbiology', 61, datetime.date(2000, 12, 26), datetime.date(2000, 3, 26)), ('Anesthesiology', 59, datetime.date(2000, 7, 22), datetime.date(2000, 10, 7)), ('Trauma Surgery', 82, datetime.date(2001, 8, 15), datetime.date(2001, 11, 17)), ('Physiology', 52, datetime.date(2002, 6, 11), datetime.date(2001, 6, 12)), ('Biochemistry', 79, datetime.date(1999, 9, 25), datetime.date(2001, 7, 21)), ('Physiology', 94, datetime.date(2001, 11, 29), datetime.date(2000, 7, 13)), ('Neurosurgery', 53, datetime.date(2002, 6, 18), datetime.date(2001, 1, 19))]</t>
  </si>
  <si>
    <t>[{'Institution Name': 'Porter-Hill', 'Location': 'Moldova', 'Type of Institution': 'Private', 'Number of Years Worked There': 6, 'Medical Center Level': 'Primary', 'Number of Surgeries Performed': 122, 'Additional Responsibilities': ['Sales professional, IT'], 'Percentage of Patients with Complications': 32.964550772439104,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 {'Institution Name': 'Schmidt Group', 'Location': 'Moldova', 'Type of Institution': 'Public', 'Number of Years Worked There': 25, 'Medical Center Level': 'Primary', 'Number of Surgeries Performed': 846, 'Additional Responsibilities': ['Publishing rights manager'], 'Percentage of Patients with Complications': 33.105806437769104,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t>
  </si>
  <si>
    <t>Several claims on record, risk level moderate.</t>
  </si>
  <si>
    <t>Atkinson Inc</t>
  </si>
  <si>
    <t>Tonya Cunningham</t>
  </si>
  <si>
    <t>001-445-853-3592x5496</t>
  </si>
  <si>
    <t>[('Anatomy', 93, datetime.date(2003, 1, 15), datetime.date(2002, 10, 25)), ('Pathology', 81, datetime.date(2003, 8, 18), datetime.date(2002, 11, 29)), ('Pediatric Surgery', 98, datetime.date(2003, 6, 5), datetime.date(2002, 4, 25)), ('Cardiothoracic Surgery', 78, datetime.date(2003, 12, 7), datetime.date(2003, 9, 28)), ('Pathology', 57, datetime.date(2004, 2, 15), datetime.date(2004, 3, 1)), ('Pediatric Surgery', 59, datetime.date(2002, 11, 9), datetime.date(2003, 5, 9)), ('Oncological Surgery', 77, datetime.date(2003, 2, 21), datetime.date(2003, 12, 5)), ('Pediatric Surgery', 85, datetime.date(2003, 10, 24), datetime.date(2002, 3, 28)), ('Physiology', 71, datetime.date(2003, 1, 26), datetime.date(2003, 6, 8)), ('Microbiology', 83, datetime.date(2003, 12, 9), datetime.date(2002, 2, 22))]</t>
  </si>
  <si>
    <t>[{'Institution Name': 'Gutierrez, Brown and Harper', 'Location': 'Romania', 'Type of Institution': 'Public', 'Number of Years Worked There': 3, 'Medical Center Level': 'Primary', 'Number of Surgeries Performed': 595, 'Additional Responsibilities': ['Quality manager'], 'Percentage of Patients with Complications': 94.03166432194179,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 {'Institution Name': 'Joseph-Huerta', 'Location': 'Romania', 'Type of Institution': 'Private', 'Number of Years Worked There': 22, 'Medical Center Level': 'Secondary', 'Number of Surgeries Performed': 900, 'Additional Responsibilities': ['Medical laboratory scientific officer'], 'Percentage of Patients with Complications': 38.63776545244022,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t>
  </si>
  <si>
    <t>No claims filed, excellent insurance profile.</t>
  </si>
  <si>
    <t>Hanson, Bryant and Chen</t>
  </si>
  <si>
    <t>Paul Sanchez</t>
  </si>
  <si>
    <t>India</t>
  </si>
  <si>
    <t>[('Neurosurgery', 90, datetime.date(2001, 3, 22), datetime.date(2002, 11, 8)), ('Pathology', 59, datetime.date(2003, 3, 19), datetime.date(2001, 4, 3)), ('Microbiology', 94, datetime.date(2003, 9, 5), datetime.date(2000, 9, 29)), ('Physiology', 76, datetime.date(2003, 7, 28), datetime.date(2005, 10, 26)), ('Anesthesiology', 99, datetime.date(2005, 8, 9), datetime.date(2003, 4, 26)), ('Transplant Surgery', 84, datetime.date(2004, 3, 19), datetime.date(2000, 9, 28)), ('Ethics in Medical Practice', 91, datetime.date(2005, 9, 15), datetime.date(2002, 9, 16)), ('Neurosurgery', 82, datetime.date(2002, 8, 10), datetime.date(2002, 10, 2)), ('Oncological Surgery', 70, datetime.date(2003, 2, 1), datetime.date(2004, 7, 28)), ('Anatomy', 53, datetime.date(2004, 9, 2), datetime.date(2005, 7, 24))]</t>
  </si>
  <si>
    <t>[{'Institution Name': 'Cooper Group', 'Location': 'Ukraine', 'Type of Institution': 'Public', 'Number of Years Worked There': 1, 'Medical Center Level': 'Tertiary', 'Number of Surgeries Performed': 269, 'Additional Responsibilities': ['Hotel manager', 'Engineer, energy', 'Training and development officer', 'Financial risk analyst'], 'Percentage of Patients with Complications': 4.503165960162936,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'Griffin and Sons', 'Location': 'Ukraine', 'Type of Institution': 'Private', 'Number of Years Worked There': 23, 'Medical Center Level': 'Tertiary', 'Number of Surgeries Performed': 704, 'Additional Responsibilities': ['Catering manager'], 'Percentage of Patients with Complications': 0.6504980060698218,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'Ramirez Inc', 'Location': 'Ukraine', 'Type of Institution': 'Public', 'Number of Years Worked There': 2, 'Medical Center Level': 'Tertiary', 'Number of Surgeries Performed': 373, 'Additional Responsibilities': [], 'Percentage of Patients with Complications': 81.65930245852607,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t>
  </si>
  <si>
    <t>Cochran-Robinson</t>
  </si>
  <si>
    <t>Brenda Brewer</t>
  </si>
  <si>
    <t>(404)801-3811x9564</t>
  </si>
  <si>
    <t>[('Neurosurgery', 67, datetime.date(2003, 2, 28), datetime.date(2002, 7, 5)), ('Vascular Surgery', 100, datetime.date(2002, 8, 28), datetime.date(2002, 10, 1)), ('Robotic Surgery', 68, datetime.date(2003, 4, 11), datetime.date(2003, 1, 9)), ('Biochemistry', 89, datetime.date(2002, 11, 8), datetime.date(2002, 6, 12)), ('Plastic and Reconstructive Surgery', 62, datetime.date(2003, 4, 12), datetime.date(2002, 6, 9)), ('Physiology', 70, datetime.date(2003, 1, 4), datetime.date(2003, 5, 12)), ('Microbiology', 95, datetime.date(2002, 7, 8), datetime.date(2002, 7, 15)), ('Orthopedic Surgery', 60, datetime.date(2002, 11, 26), datetime.date(2002, 10, 5)), ('Pharmacology', 58, datetime.date(2003, 5, 7), datetime.date(2002, 8, 15)), ('Pharmacology', 54, datetime.date(2002, 6, 13), datetime.date(2003, 1, 18))]</t>
  </si>
  <si>
    <t>[{'Institution Name': 'Ritter-Bauer', 'Location': 'Poland', 'Type of Institution': 'Public', 'Number of Years Worked There': 19, 'Medical Center Level': 'Tertiary', 'Number of Surgeries Performed': 978, 'Additional Responsibilities': ['Doctor, general practice'], 'Percentage of Patients with Complications': 60.2317166629191,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'Gonzalez-Hopkins', 'Location': 'Poland', 'Type of Institution': 'Private', 'Number of Years Worked There': 14, 'Medical Center Level': 'Secondary', 'Number of Surgeries Performed': 306, 'Additional Responsibilities': ['Energy manager'], 'Percentage of Patients with Complications': 25.82500559828236,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'Ferguson LLC', 'Location': 'Poland', 'Type of Institution': 'Public', 'Number of Years Worked There': 7, 'Medical Center Level': 'Secondary', 'Number of Surgeries Performed': 556, 'Additional Responsibilities': ['Newspaper journalist', 'Lighting technician, broadcasting/film/video', 'IT trainer'], 'Percentage of Patients with Complications': 24.842039213904076,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'Oneill, Mora and Powell', 'Location': 'Poland', 'Type of Institution': 'Public', 'Number of Years Worked There': 6, 'Medical Center Level': 'Secondary', 'Number of Surgeries Performed': 86, 'Additional Responsibilities': ['Engineer, mining', 'Comptroller'], 'Percentage of Patients with Complications': 53.177983604650656,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'Escobar, Weiss and Nolan', 'Location': 'Poland', 'Type of Institution': 'Private', 'Number of Years Worked There': 8, 'Medical Center Level': 'Secondary', 'Number of Surgeries Performed': 666, 'Additional Responsibilities': ['Curator', 'Press sub', 'Engineering geologist', 'Corporate treasurer'], 'Percentage of Patients with Complications': 38.36392115639518,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t>
  </si>
  <si>
    <t>Wall and Sons</t>
  </si>
  <si>
    <t>Melissa Jones</t>
  </si>
  <si>
    <t>323-916-9210x65241</t>
  </si>
  <si>
    <t>[('Surgical Techniques', 55, datetime.date(2004, 4, 28), datetime.date(2004, 12, 1)), ('Cardiothoracic Surgery', 96, datetime.date(2004, 5, 19), datetime.date(2002, 2, 4)), ('Oncological Surgery', 89, datetime.date(2003, 8, 14), datetime.date(2004, 11, 27)), ('Surgical Techniques', 56, datetime.date(2004, 4, 21), datetime.date(2001, 1, 23)), ('Plastic and Reconstructive Surgery', 96, datetime.date(2004, 9, 28), datetime.date(2003, 4, 5)), ('Pediatric Surgery', 72, datetime.date(2000, 7, 27), datetime.date(2003, 8, 28)), ('Pharmacology', 74, datetime.date(2004, 11, 10), datetime.date(2002, 9, 2)), ('Trauma Surgery', 84, datetime.date(2001, 5, 31), datetime.date(2002, 2, 19)), ('Surgical Techniques', 60, datetime.date(2001, 1, 23), datetime.date(2002, 5, 29)), ('Physiology', 68, datetime.date(2003, 11, 27), datetime.date(2004, 2, 15))]</t>
  </si>
  <si>
    <t>[{'Institution Name': 'Sweeney, Watson and Griffith', 'Location': 'India', 'Type of Institution': 'Private', 'Number of Years Worked There': 25, 'Medical Center Level': 'Tertiary', 'Number of Surgeries Performed': 645, 'Additional Responsibilities': ['Television floor manager', 'Research scientist (life sciences)', 'Intelligence analyst', 'Computer games developer', 'Technical author'], 'Percentage of Patients with Complications': 94.91185311449445,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'King, Rosales and Mathews', 'Location': 'India', 'Type of Institution': 'Private', 'Number of Years Worked There': 11, 'Medical Center Level': 'Primary', 'Number of Surgeries Performed': 613, 'Additional Responsibilities': ['Engineer, broadcasting (operations)'], 'Percentage of Patients with Complications': 90.73785285014661,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'Gill, Henderson and Graham', 'Location': 'India', 'Type of Institution': 'Public', 'Number of Years Worked There': 25, 'Medical Center Level': 'Primary', 'Number of Surgeries Performed': 666, 'Additional Responsibilities': ['Adult guidance worker', 'Community pharmacist', 'Media buyer'], 'Percentage of Patients with Complications': 33.58202175950984,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'Watkins, Avery and Dunn', 'Location': 'India', 'Type of Institution': 'Private', 'Number of Years Worked There': 17, 'Medical Center Level': 'Primary', 'Number of Surgeries Performed': 872, 'Additional Responsibilities': [], 'Percentage of Patients with Complications': 4.237535034161633,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t>
  </si>
  <si>
    <t>Long-term insurance coverage with few claims, low risk.</t>
  </si>
  <si>
    <t>Allison Dawson</t>
  </si>
  <si>
    <t>001-688-588-7213</t>
  </si>
  <si>
    <t>[('Vascular Surgery', 73, datetime.date(2002, 12, 22), datetime.date(2003, 2, 15)), ('Anatomy', 88, datetime.date(2002, 5, 3), datetime.date(2002, 4, 1)), ('Biochemistry', 83, datetime.date(2003, 7, 24), datetime.date(2002, 7, 5)), ('Oncological Surgery', 86, datetime.date(2002, 11, 3), datetime.date(2002, 10, 24)), ('Orthopedic Surgery', 98, datetime.date(2003, 2, 4), datetime.date(2002, 10, 10)), ('Anatomy', 60, datetime.date(2002, 7, 29), datetime.date(2002, 6, 5)), ('Cardiothoracic Surgery', 78, datetime.date(2002, 11, 15), datetime.date(2002, 8, 1)), ('Ethics in Medical Practice', 91, datetime.date(2003, 3, 24), datetime.date(2003, 5, 1)), ('Microbiology', 69, datetime.date(2002, 12, 27), datetime.date(2002, 5, 7)), ('Vascular Surgery', 51, datetime.date(2003, 7, 3), datetime.date(2002, 9, 1))]</t>
  </si>
  <si>
    <t>[{'Institution Name': 'Williamson, Green and Riggs', 'Location': 'Poland', 'Type of Institution': 'Public', 'Number of Years Worked There': 24, 'Medical Center Level': 'Tertiary', 'Number of Surgeries Performed': 269, 'Additional Responsibilities': [], 'Percentage of Patients with Complications': 86.33280919918663,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 {'Institution Name': 'Tanner PLC', 'Location': 'Poland', 'Type of Institution': 'Public', 'Number of Years Worked There': 21, 'Medical Center Level': 'Tertiary', 'Number of Surgeries Performed': 628, 'Additional Responsibilities': ['Holiday representative', 'Commissioning editor', 'Product manager', 'Best boy', 'Diplomatic Services operational officer'], 'Percentage of Patients with Complications': 81.67205531169637,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t>
  </si>
  <si>
    <t>Stokes Inc</t>
  </si>
  <si>
    <t>Melanie Kaufman DVM</t>
  </si>
  <si>
    <t>390-433-8833x742</t>
  </si>
  <si>
    <t>[('Microbiology', 73, datetime.date(1995, 12, 12), datetime.date(1998, 1, 4)), ('Vascular Surgery', 91, datetime.date(1998, 3, 7), datetime.date(1999, 3, 17)), ('Microbiology', 85, datetime.date(1999, 7, 31), datetime.date(1995, 4, 8)), ('Emergency Medicine', 84, datetime.date(1999, 8, 10), datetime.date(1996, 12, 16)), ('Orthopedic Surgery', 71, datetime.date(2001, 1, 16), datetime.date(1998, 7, 20)), ('Biochemistry', 61, datetime.date(1999, 10, 29), datetime.date(1997, 11, 28)), ('Trauma Surgery', 50, datetime.date(1996, 12, 23), datetime.date(1996, 7, 28)), ('Trauma Surgery', 56, datetime.date(2000, 6, 25), datetime.date(2001, 11, 21)), ('Emergency Medicine', 83, datetime.date(1998, 1, 4), datetime.date(1998, 11, 22)), ('Vascular Surgery', 55, datetime.date(2003, 7, 11), datetime.date(1994, 10, 21))]</t>
  </si>
  <si>
    <t>[{'Institution Name': 'Baker Group', 'Location': 'United States', 'Type of Institution': 'Public', 'Number of Years Worked There': 3, 'Medical Center Level': 'Primary', 'Number of Surgeries Performed': 360, 'Additional Responsibilities': ['Commissioning editor', 'Accommodation manager'], 'Percentage of Patients with Complications': 79.20926834427588,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'Figueroa Inc', 'Location': 'United States', 'Type of Institution': 'Private', 'Number of Years Worked There': 21, 'Medical Center Level': 'Tertiary', 'Number of Surgeries Performed': 809, 'Additional Responsibilities': ['Barista', 'Designer, ceramics/pottery', 'Administrator, charities/voluntary organisations', 'Human resources officer', 'Hospital doctor'], 'Percentage of Patients with Complications': 77.99919570482275,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'Johnson, Bishop and Wright', 'Location': 'United States', 'Type of Institution': 'Private', 'Number of Years Worked There': 22, 'Medical Center Level': 'Primary', 'Number of Surgeries Performed': 363, 'Additional Responsibilities': ['Marketing executive'], 'Percentage of Patients with Complications': 66.28117489425051,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'Lang-Hunter', 'Location': 'United States', 'Type of Institution': 'Private', 'Number of Years Worked There': 14, 'Medical Center Level': 'Secondary', 'Number of Surgeries Performed': 1000, 'Additional Responsibilities': ['Training and development officer', 'Lighting technician, broadcasting/film/video'], 'Percentage of Patients with Complications': 7.70386650385989,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'Juarez, Lewis and Cook', 'Location': 'United States', 'Type of Institution': 'Private', 'Number of Years Worked There': 5, 'Medical Center Level': 'Secondary', 'Number of Surgeries Performed': 429, 'Additional Responsibilities': ['Lexicographer', 'Copywriter, advertising', 'Herpetologist', 'Surveyor, minerals'], 'Percentage of Patients with Complications': 40.674371381855764,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t>
  </si>
  <si>
    <t>Insurance profile with no claims, excellent standing.</t>
  </si>
  <si>
    <t>Emily Johnson</t>
  </si>
  <si>
    <t>789-963-4164</t>
  </si>
  <si>
    <t>[('Cardiothoracic Surgery', 56, datetime.date(2000, 4, 17), datetime.date(2000, 12, 27)), ('Neurosurgery', 80, datetime.date(1999, 9, 6), datetime.date(2001, 11, 16)), ('Orthopedic Surgery', 84, datetime.date(2000, 5, 6), datetime.date(2000, 5, 22)), ('Neurosurgery', 64, datetime.date(1999, 10, 20), datetime.date(2002, 4, 9)), ('Pediatric Surgery', 63, datetime.date(2000, 9, 9), datetime.date(2000, 5, 14)), ('Cardiothoracic Surgery', 71, datetime.date(1999, 4, 28), datetime.date(2002, 2, 27)), ('Plastic and Reconstructive Surgery', 74, datetime.date(1999, 5, 1), datetime.date(2000, 4, 12)), ('Biochemistry', 97, datetime.date(2001, 9, 30), datetime.date(2001, 5, 30)), ('Robotic Surgery', 91, datetime.date(2000, 12, 4), datetime.date(1999, 3, 12)), ('Pharmacology', 65, datetime.date(2001, 12, 7), datetime.date(2002, 7, 2))]</t>
  </si>
  <si>
    <t>[{'Institution Name': 'Brock-Meyer', 'Location': 'Ukraine', 'Type of Institution': 'Public', 'Number of Years Worked There': 7, 'Medical Center Level': 'Tertiary', 'Number of Surgeries Performed': 498, 'Additional Responsibilities': ['Programmer, systems', 'Forest/woodland manager', 'Science writer', 'Product/process development scientist'], 'Percentage of Patients with Complications': 66.84571227385327,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'Shelton PLC', 'Location': 'Ukraine', 'Type of Institution': 'Public', 'Number of Years Worked There': 21, 'Medical Center Level': 'Tertiary', 'Number of Surgeries Performed': 368, 'Additional Responsibilities': [], 'Percentage of Patients with Complications': 57.98804057135519,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'Porter Inc', 'Location': 'Ukraine', 'Type of Institution': 'Private', 'Number of Years Worked There': 8, 'Medical Center Level': 'Tertiary', 'Number of Surgeries Performed': 669, 'Additional Responsibilities': ['Minerals surveyor', 'Fisheries officer', 'Nurse, mental health'], 'Percentage of Patients with Complications': 29.321271153790118,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'Higgins Ltd', 'Location': 'Ukraine', 'Type of Institution': 'Private', 'Number of Years Worked There': 8, 'Medical Center Level': 'Secondary', 'Number of Surgeries Performed': 919, 'Additional Responsibilities': ['Consulting civil engineer', 'Administrator, sports'], 'Percentage of Patients with Complications': 27.16118342353011,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t>
  </si>
  <si>
    <t>Wade LLC</t>
  </si>
  <si>
    <t>Jose Woods</t>
  </si>
  <si>
    <t>[('Ethics in Medical Practice', 64, datetime.date(1997, 5, 23), datetime.date(1997, 9, 27)), ('Emergency Medicine', 84, datetime.date(1998, 7, 10), datetime.date(1997, 7, 10)), ('Trauma Surgery', 53, datetime.date(1998, 2, 17), datetime.date(1995, 12, 11)), ('Pathology', 80, datetime.date(1996, 7, 24), datetime.date(1994, 11, 3)), ('Vascular Surgery', 99, datetime.date(1997, 3, 8), datetime.date(1997, 3, 8)), ('Oncological Surgery', 94, datetime.date(1995, 2, 13), datetime.date(1994, 10, 15)), ('Robotic Surgery', 75, datetime.date(1995, 1, 12), datetime.date(1998, 5, 24)), ('Plastic and Reconstructive Surgery', 75, datetime.date(1995, 11, 25), datetime.date(1996, 8, 19)), ('Anesthesiology', 95, datetime.date(1995, 6, 21), datetime.date(1996, 3, 11)), ('Surgical Techniques', 57, datetime.date(1995, 5, 2), datetime.date(1997, 9, 26))]</t>
  </si>
  <si>
    <t>[{'Institution Name': 'Murphy and Sons', 'Location': 'United Kingdom', 'Type of Institution': 'Private', 'Number of Years Worked There': 23, 'Medical Center Level': 'Tertiary', 'Number of Surgeries Performed': 811, 'Additional Responsibilities': ['Corporate investment banker', 'Restaurant manager', 'Tax adviser', 'Insurance risk surveyor'], 'Percentage of Patients with Complications': 65.4147323845602,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'Brown-Stark', 'Location': 'United Kingdom', 'Type of Institution': 'Private', 'Number of Years Worked There': 4, 'Medical Center Level': 'Tertiary', 'Number of Surgeries Performed': 17, 'Additional Responsibilities': ['Advice worker'], 'Percentage of Patients with Complications': 91.11026642136173,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'Williams PLC', 'Location': 'United Kingdom', 'Type of Institution': 'Private', 'Number of Years Worked There': 14, 'Medical Center Level': 'Tertiary', 'Number of Surgeries Performed': 126, 'Additional Responsibilities': ['Geneticist, molecular', 'Health physicist', 'Intelligence analyst'], 'Percentage of Patients with Complications': 73.2986645016368,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'Powers, Long and Pratt', 'Location': 'United Kingdom', 'Type of Institution': 'Private', 'Number of Years Worked There': 18, 'Medical Center Level': 'Primary', 'Number of Surgeries Performed': 839, 'Additional Responsibilities': ['Counsellor', 'Plant breeder/geneticist', 'Logistics and distribution manager', 'Minerals surveyor', 'Agricultural consultant'], 'Percentage of Patients with Complications': 67.40519986072299,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t>
  </si>
  <si>
    <t>Harvey Inc</t>
  </si>
  <si>
    <t>Tara Campbell</t>
  </si>
  <si>
    <t>(297)568-7540x5577</t>
  </si>
  <si>
    <t>[('Vascular Surgery', 91, datetime.date(2002, 5, 28), datetime.date(2002, 8, 25)), ('Neurosurgery', 69, datetime.date(2000, 11, 20), datetime.date(1999, 11, 28)), ('Emergency Medicine', 58, datetime.date(2001, 4, 19), datetime.date(2002, 2, 2)), ('Neurosurgery', 93, datetime.date(2003, 5, 23), datetime.date(2002, 5, 25)), ('Anatomy', 91, datetime.date(1999, 11, 4), datetime.date(2002, 3, 28)), ('Anesthesiology', 85, datetime.date(1999, 9, 2), datetime.date(2003, 3, 9)), ('Anesthesiology', 99, datetime.date(2000, 5, 18), datetime.date(2003, 5, 25)), ('Surgical Techniques', 70, datetime.date(2000, 11, 23), datetime.date(2002, 11, 2)), ('Anatomy', 66, datetime.date(2001, 5, 24), datetime.date(2001, 3, 24)), ('Pathology', 64, datetime.date(2001, 12, 27), datetime.date(2001, 3, 31))]</t>
  </si>
  <si>
    <t>[{'Institution Name': 'Murphy-Turner', 'Location': 'Argentina', 'Type of Institution': 'Public', 'Number of Years Worked There': 18, 'Medical Center Level': 'Tertiary', 'Number of Surgeries Performed': 706, 'Additional Responsibilities': ['Chartered certified accountant', 'Surveyor, quantity', 'Chief Strategy Officer', 'Surveyor, rural practice', 'Engineer, production'], 'Percentage of Patients with Complications': 68.4595949062164,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 {'Institution Name': 'Horne, Collins and Cantrell', 'Location': 'Argentina', 'Type of Institution': 'Public', 'Number of Years Worked There': 6, 'Medical Center Level': 'Primary', 'Number of Surgeries Performed': 242, 'Additional Responsibilities': [], 'Percentage of Patients with Complications': 69.22117201929147,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t>
  </si>
  <si>
    <t>Vazquez Ltd</t>
  </si>
  <si>
    <t>Catherine Johnson</t>
  </si>
  <si>
    <t>(921)257-2558x8457</t>
  </si>
  <si>
    <t>[('Anatomy', 80, datetime.date(2002, 10, 25), datetime.date(2003, 6, 14)), ('Microbiology', 78, datetime.date(2000, 12, 15), datetime.date(2003, 4, 25)), ('Plastic and Reconstructive Surgery', 77, datetime.date(2001, 7, 10), datetime.date(2003, 7, 25)), ('Neurosurgery', 63, datetime.date(2002, 2, 20), datetime.date(2003, 6, 12)), ('Plastic and Reconstructive Surgery', 56, datetime.date(2003, 2, 7), datetime.date(2001, 9, 27)), ('Anatomy', 72, datetime.date(2003, 5, 7), datetime.date(2003, 5, 4)), ('Pharmacology', 89, datetime.date(2002, 5, 26), datetime.date(2000, 7, 10)), ('Pharmacology', 70, datetime.date(2003, 8, 1), datetime.date(2001, 10, 10)), ('Physiology', 91, datetime.date(2000, 7, 18), datetime.date(2003, 6, 18)), ('Emergency Medicine', 86, datetime.date(2000, 6, 22), datetime.date(2002, 10, 23))]</t>
  </si>
  <si>
    <t>[{'Institution Name': 'Ramos, Walker and Aguilar', 'Location': 'Argentina', 'Type of Institution': 'Public', 'Number of Years Worked There': 16, 'Medical Center Level': 'Tertiary', 'Number of Surgeries Performed': 343, 'Additional Responsibilities': ['Building surveyor', 'Broadcast journalist', 'Clinical biochemist', 'Publishing rights manager', 'Public house manager'], 'Percentage of Patients with Complications': 60.73872862806296,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'Moore, Adams and Gray', 'Location': 'Argentina', 'Type of Institution': 'Public', 'Number of Years Worked There': 27, 'Medical Center Level': 'Tertiary', 'Number of Surgeries Performed': 197, 'Additional Responsibilities': ['Telecommunications researcher', 'Television production assistant', 'Trade union research officer'], 'Percentage of Patients with Complications': 47.5323552248332,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'Watson-Bradley', 'Location': 'Argentina', 'Type of Institution': 'Public', 'Number of Years Worked There': 17, 'Medical Center Level': 'Primary', 'Number of Surgeries Performed': 571, 'Additional Responsibilities': ['Systems developer', 'Field seismologist', 'Homeopath', 'Producer, radio', 'Teacher, primary school'], 'Percentage of Patients with Complications': 55.65789389490525,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'Garcia PLC', 'Location': 'Argentina', 'Type of Institution': 'Private', 'Number of Years Worked There': 9, 'Medical Center Level': 'Primary', 'Number of Surgeries Performed': 398, 'Additional Responsibilities': ['Trade mark attorney', 'Operational investment banker', 'Physiotherapist', 'Radio producer'], 'Percentage of Patients with Complications': 78.43457064303524,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'Hamilton-Harris', 'Location': 'Argentina', 'Type of Institution': 'Private', 'Number of Years Worked There': 7, 'Medical Center Level': 'Primary', 'Number of Surgeries Performed': 261, 'Additional Responsibilities': ['Records manager', 'Teacher, primary school', 'Neurosurgeon', 'Estate manager/land agent', 'Media planner'], 'Percentage of Patients with Complications': 62.8815742969776,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t>
  </si>
  <si>
    <t>Insurance history with moderate risk level.</t>
  </si>
  <si>
    <t>Middleton-Contreras</t>
  </si>
  <si>
    <t>David Pace</t>
  </si>
  <si>
    <t>659.448.8347x9595</t>
  </si>
  <si>
    <t>[('Anesthesiology', 71, datetime.date(2003, 10, 28), datetime.date(2003, 3, 16)), ('Neurosurgery', 89, datetime.date(2003, 5, 3), datetime.date(2002, 8, 30)), ('Pediatric Surgery', 63, datetime.date(2003, 8, 14), datetime.date(2004, 3, 2)), ('Pharmacology', 80, datetime.date(2003, 9, 8), datetime.date(2002, 10, 2)), ('Trauma Surgery', 83, datetime.date(2003, 3, 14), datetime.date(2003, 12, 29)), ('Microbiology', 72, datetime.date(2004, 9, 23), datetime.date(2003, 4, 19)), ('Oncological Surgery', 86, datetime.date(2003, 9, 8), datetime.date(2004, 4, 30)), ('Vascular Surgery', 55, datetime.date(2002, 7, 9), datetime.date(2004, 3, 12)), ('Pathology', 67, datetime.date(2003, 5, 3), datetime.date(2002, 11, 18)), ('Neurosurgery', 75, datetime.date(2004, 1, 24), datetime.date(2003, 9, 3))]</t>
  </si>
  <si>
    <t>[{'Institution Name': 'Williams, Wilkins and Solomon', 'Location': 'Ethiopia', 'Type of Institution': 'Public', 'Number of Years Worked There': 7, 'Medical Center Level': 'Secondary', 'Number of Surgeries Performed': 201, 'Additional Responsibilities': ['Office manager', 'Health promotion specialist', 'Quarry manager'], 'Percentage of Patients with Complications': 52.59595106818006,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'Barton Ltd', 'Location': 'Ethiopia', 'Type of Institution': 'Private', 'Number of Years Worked There': 21, 'Medical Center Level': 'Tertiary', 'Number of Surgeries Performed': 156, 'Additional Responsibilities': ['Tour manager', 'Jewellery designer', 'Clinical cytogeneticist'], 'Percentage of Patients with Complications': 22.155993478934345,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'Castillo, Griffin and Downs', 'Location': 'Ethiopia', 'Type of Institution': 'Private', 'Number of Years Worked There': 21, 'Medical Center Level': 'Primary', 'Number of Surgeries Performed': 241, 'Additional Responsibilities': ['Engineer, manufacturing', 'Teacher, secondary school', 'Chief of Staff'], 'Percentage of Patients with Complications': 46.211258106333105,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'Rios, Brown and Schneider', 'Location': 'Ethiopia', 'Type of Institution': 'Private', 'Number of Years Worked There': 7, 'Medical Center Level': 'Secondary', 'Number of Surgeries Performed': 372, 'Additional Responsibilities': ['Curator'], 'Percentage of Patients with Complications': 3.0201874593221656,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t>
  </si>
  <si>
    <t>Rowland-Maddox</t>
  </si>
  <si>
    <t>Veronica Richardson</t>
  </si>
  <si>
    <t>001-789-711-0875x2586</t>
  </si>
  <si>
    <t>[('Oncological Surgery', 62, datetime.date(2003, 5, 17), datetime.date(2004, 4, 23)), ('Neurosurgery', 77, datetime.date(2002, 3, 19), datetime.date(2002, 4, 5)), ('Vascular Surgery', 89, datetime.date(2001, 11, 10), datetime.date(2001, 11, 19)), ('Transplant Surgery', 98, datetime.date(2004, 3, 13), datetime.date(2001, 11, 1)), ('Neurosurgery', 100, datetime.date(2005, 4, 27), datetime.date(2001, 12, 1)), ('Pathology', 57, datetime.date(2005, 7, 11), datetime.date(2002, 10, 4)), ('Plastic and Reconstructive Surgery', 80, datetime.date(2006, 2, 22), datetime.date(2006, 5, 6)), ('Transplant Surgery', 95, datetime.date(2006, 9, 27), datetime.date(2007, 3, 15)), ('Microbiology', 100, datetime.date(2007, 5, 17), datetime.date(2004, 6, 21)), ('Physiology', 71, datetime.date(2003, 10, 10), datetime.date(2007, 3, 15))]</t>
  </si>
  <si>
    <t>[{'Institution Name': 'Miller-Mullen', 'Location': 'Argentina', 'Type of Institution': 'Public', 'Number of Years Worked There': 22, 'Medical Center Level': 'Primary', 'Number of Surgeries Performed': 683, 'Additional Responsibilities': ['Pathologist', 'Research scientist (maths)', 'Legal secretary', 'Financial planner', 'Video editor'], 'Percentage of Patients with Complications': 97.12532659063355,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'Blackburn, Robertson and Mendoza', 'Location': 'Argentina', 'Type of Institution': 'Private', 'Number of Years Worked There': 12, 'Medical Center Level': 'Tertiary', 'Number of Surgeries Performed': 393, 'Additional Responsibilities': ['Geoscientist', 'Geochemist'], 'Percentage of Patients with Complications': 14.037859259428597,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'Gentry-Gardner', 'Location': 'Argentina', 'Type of Institution': 'Public', 'Number of Years Worked There': 24, 'Medical Center Level': 'Primary', 'Number of Surgeries Performed': 604, 'Additional Responsibilities': ['Textile designer', 'Chief Strategy Officer', 'Audiological scientist', 'Adult nurse', 'Facilities manager'], 'Percentage of Patients with Complications': 30.83122390169758,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t>
  </si>
  <si>
    <t>Romero, Burns and Schmidt</t>
  </si>
  <si>
    <t>Anthony Weber</t>
  </si>
  <si>
    <t>(779)218-5374</t>
  </si>
  <si>
    <t>[('Pharmacology', 68, datetime.date(2004, 4, 27), datetime.date(2003, 3, 23)), ('Pediatric Surgery', 77, datetime.date(2002, 2, 9), datetime.date(2003, 7, 13)), ('Robotic Surgery', 62, datetime.date(2001, 1, 12), datetime.date(2005, 5, 6)), ('Emergency Medicine', 65, datetime.date(2001, 3, 7), datetime.date(2002, 1, 14)), ('Oncological Surgery', 79, datetime.date(2007, 5, 16), datetime.date(2001, 11, 15)), ('Trauma Surgery', 80, datetime.date(2006, 1, 11), datetime.date(2001, 11, 1)), ('Robotic Surgery', 94, datetime.date(2002, 5, 13), datetime.date(2004, 2, 18)), ('Pharmacology', 74, datetime.date(2007, 5, 5), datetime.date(2005, 12, 31)), ('Oncological Surgery', 58, datetime.date(2005, 11, 14), datetime.date(2001, 6, 16)), ('Robotic Surgery', 71, datetime.date(2006, 6, 4), datetime.date(2003, 1, 15))]</t>
  </si>
  <si>
    <t>[{'Institution Name': 'Harris, Perez and Rice', 'Location': 'United States', 'Type of Institution': 'Public', 'Number of Years Worked There': 14, 'Medical Center Level': 'Tertiary', 'Number of Surgeries Performed': 799, 'Additional Responsibilities': ['Firefighter', 'Physicist, medical', 'Patent attorney', 'Building control surveyor', 'Designer, television/film set'], 'Percentage of Patients with Complications': 25.466897965612013,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'Martin-Allen', 'Location': 'United States', 'Type of Institution': 'Public', 'Number of Years Worked There': 17, 'Medical Center Level': 'Secondary', 'Number of Surgeries Performed': 974, 'Additional Responsibilities': ['Scientist, physiological', 'Contracting civil engineer', 'Sports administrator', 'Development worker, community', 'Community development worker'], 'Percentage of Patients with Complications': 77.61681854334239,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'Rodriguez, Gonzalez and Rhodes', 'Location': 'United States', 'Type of Institution': 'Private', 'Number of Years Worked There': 10, 'Medical Center Level': 'Tertiary', 'Number of Surgeries Performed': 234, 'Additional Responsibilities': ['Armed forces technical officer', 'Fashion designer', 'Volunteer coordinator', 'Merchant navy officer'], 'Percentage of Patients with Complications': 57.108363236272005,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t>
  </si>
  <si>
    <t>Todd PLC</t>
  </si>
  <si>
    <t>Melanie Rivera</t>
  </si>
  <si>
    <t>647.321.0058</t>
  </si>
  <si>
    <t>[('Emergency Medicine', 56, datetime.date(1997, 7, 5), datetime.date(1997, 12, 20)), ('Plastic and Reconstructive Surgery', 81, datetime.date(1997, 9, 14), datetime.date(1998, 1, 4)), ('Anatomy', 64, datetime.date(1998, 1, 20), datetime.date(1997, 7, 20)), ('Trauma Surgery', 76, datetime.date(1997, 8, 16), datetime.date(1997, 9, 4)), ('Ethics in Medical Practice', 89, datetime.date(1997, 12, 16), datetime.date(1997, 8, 1)), ('Physiology', 73, datetime.date(1997, 6, 20), datetime.date(1997, 10, 7)), ('Anesthesiology', 77, datetime.date(1997, 10, 10), datetime.date(1997, 6, 17)), ('Ethics in Medical Practice', 82, datetime.date(1997, 7, 6), datetime.date(1997, 5, 15)), ('Emergency Medicine', 93, datetime.date(1997, 9, 21), datetime.date(1997, 9, 15)), ('Emergency Medicine', 90, datetime.date(1997, 5, 14), datetime.date(1997, 10, 27))]</t>
  </si>
  <si>
    <t>[{'Institution Name': 'Gordon-Keller', 'Location': 'Belarus', 'Type of Institution': 'Private', 'Number of Years Worked There': 3, 'Medical Center Level': 'Primary', 'Number of Surgeries Performed': 940, 'Additional Responsibilities': ['Purchasing manager', 'Information officer', 'Nurse, mental health', 'Programme researcher, broadcasting/film/video', 'Research scientist (physical sciences)'], 'Percentage of Patients with Complications': 59.2752550295906,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'Patterson-Houston', 'Location': 'Belarus', 'Type of Institution': 'Public', 'Number of Years Worked There': 14, 'Medical Center Level': 'Primary', 'Number of Surgeries Performed': 481, 'Additional Responsibilities': [], 'Percentage of Patients with Complications': 89.18883640268011,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'Chan-Yoder', 'Location': 'Belarus', 'Type of Institution': 'Public', 'Number of Years Worked There': 17, 'Medical Center Level': 'Tertiary', 'Number of Surgeries Performed': 19, 'Additional Responsibilities': ['Freight forwarder', 'Careers adviser', 'Conference centre manager'], 'Percentage of Patients with Complications': 72.59051368521055,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'Thompson PLC', 'Location': 'Belarus', 'Type of Institution': 'Private', 'Number of Years Worked There': 17, 'Medical Center Level': 'Tertiary', 'Number of Surgeries Performed': 168, 'Additional Responsibilities': ['Intelligence analyst'], 'Percentage of Patients with Complications': 38.744370661884695,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t>
  </si>
  <si>
    <t>Excellent standing, no claims on record.</t>
  </si>
  <si>
    <t>Gamble-Griffin</t>
  </si>
  <si>
    <t>Darrell Evans</t>
  </si>
  <si>
    <t>+1-336-596-3516x080</t>
  </si>
  <si>
    <t>[('Surgical Techniques', 62, datetime.date(2005, 7, 10), datetime.date(2005, 1, 17)), ('Transplant Surgery', 89, datetime.date(2005, 2, 16), datetime.date(2004, 12, 24)), ('Microbiology', 87, datetime.date(2004, 4, 29), datetime.date(2004, 8, 17)), ('Cardiothoracic Surgery', 70, datetime.date(2005, 6, 24), datetime.date(2004, 4, 5)), ('Pediatric Surgery', 94, datetime.date(2005, 2, 14), datetime.date(2004, 4, 21)), ('Trauma Surgery', 53, datetime.date(2004, 10, 3), datetime.date(2004, 9, 6)), ('Oncological Surgery', 99, datetime.date(2004, 12, 27), datetime.date(2004, 7, 22)), ('Anesthesiology', 97, datetime.date(2005, 2, 5), datetime.date(2005, 4, 18)), ('Plastic and Reconstructive Surgery', 87, datetime.date(2004, 8, 19), datetime.date(2005, 3, 7)), ('Transplant Surgery', 60, datetime.date(2005, 8, 22), datetime.date(2004, 7, 3))]</t>
  </si>
  <si>
    <t>[{'Institution Name': 'Riley-Foster', 'Location': 'Ukraine', 'Type of Institution': 'Public', 'Number of Years Worked There': 7, 'Medical Center Level': 'Primary', 'Number of Surgeries Performed': 316, 'Additional Responsibilities': ['Engineer, technical sales', 'Licensed conveyancer', 'Learning mentor', 'Gaffer', 'Educational psychologist'], 'Percentage of Patients with Complications': 32.43437858211411,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 {'Institution Name': 'Hernandez PLC', 'Location': 'Ukraine', 'Type of Institution': 'Public', 'Number of Years Worked There': 13, 'Medical Center Level': 'Secondary', 'Number of Surgeries Performed': 776, 'Additional Responsibilities': ['Broadcast presenter', 'Environmental consultant', 'Petroleum engineer'], 'Percentage of Patients with Complications': 80.00612052937909,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t>
  </si>
  <si>
    <t>Tran-Smith</t>
  </si>
  <si>
    <t>Jason Clark</t>
  </si>
  <si>
    <t>001-517-954-4132</t>
  </si>
  <si>
    <t>[('Anatomy', 66, datetime.date(2001, 2, 18), datetime.date(1999, 5, 15)), ('Anatomy', 53, datetime.date(1999, 4, 14), datetime.date(2001, 1, 9)), ('Cardiothoracic Surgery', 85, datetime.date(2001, 1, 5), datetime.date(2000, 2, 16)), ('Anatomy', 72, datetime.date(2001, 7, 13), datetime.date(2000, 2, 17)), ('Pathology', 60, datetime.date(2000, 5, 31), datetime.date(2000, 4, 11)), ('Vascular Surgery', 90, datetime.date(2000, 1, 14), datetime.date(2001, 6, 6)), ('Oncological Surgery', 57, datetime.date(2001, 2, 23), datetime.date(2000, 7, 7)), ('Pharmacology', 69, datetime.date(2001, 9, 15), datetime.date(1999, 4, 3)), ('Plastic and Reconstructive Surgery', 77, datetime.date(1999, 4, 3), datetime.date(2001, 8, 26)), ('Transplant Surgery', 99, datetime.date(2001, 6, 23), datetime.date(1999, 10, 15))]</t>
  </si>
  <si>
    <t>[{'Institution Name': 'Ferguson-Edwards', 'Location': 'Brazil', 'Type of Institution': 'Public', 'Number of Years Worked There': 29, 'Medical Center Level': 'Secondary', 'Number of Surgeries Performed': 754, 'Additional Responsibilities': ['Engineer, agricultural', 'Television floor manager', 'Comptroller', 'Insurance claims handler'], 'Percentage of Patients with Complications': 82.94638607050494, 'Patient Feedback': 'The procedure was fine, nothing remarkable but acceptable.', 'Patient Feedback Label': 3, 'Recommendation Letters': "The surgeon's performance is consistently excellent.", 'Recommendation Letters Label': 5, 'Recommendations from Former Employers': 'I have full confidence in recommending this surgeon.', 'Recommendations from Former Employers Label': 4}]</t>
  </si>
  <si>
    <t>Jimenez LLC</t>
  </si>
  <si>
    <t>Sarah Fleming</t>
  </si>
  <si>
    <t>+1-668-935-4646x10120</t>
  </si>
  <si>
    <t>[('Emergency Medicine', 81, datetime.date(1999, 2, 1), datetime.date(2000, 5, 1)), ('Physiology', 55, datetime.date(2001, 10, 25), datetime.date(2008, 7, 29)), ('Emergency Medicine', 56, datetime.date(2005, 6, 5), datetime.date(2005, 6, 21)), ('Oncological Surgery', 88, datetime.date(1998, 10, 22), datetime.date(2002, 5, 18)), ('Trauma Surgery', 97, datetime.date(2001, 10, 16), datetime.date(1999, 8, 13)), ('Surgical Techniques', 90, datetime.date(2008, 8, 11), datetime.date(2000, 1, 25)), ('Vascular Surgery', 95, datetime.date(2006, 8, 4), datetime.date(2007, 5, 24)), ('Physiology', 93, datetime.date(2002, 4, 20), datetime.date(2007, 10, 7)), ('Biochemistry', 72, datetime.date(2004, 5, 26), datetime.date(2004, 11, 18)), ('Transplant Surgery', 96, datetime.date(2006, 2, 8), datetime.date(2003, 10, 8))]</t>
  </si>
  <si>
    <t>[{'Institution Name': 'Shields-Norman', 'Location': 'Ukraine', 'Type of Institution': 'Private', 'Number of Years Worked There': 17, 'Medical Center Level': 'Tertiary', 'Number of Surgeries Performed': 362, 'Additional Responsibilities': [], 'Percentage of Patients with Complications': 74.9731057611215,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'Lee, Smith and Lewis', 'Location': 'Ukraine', 'Type of Institution': 'Public', 'Number of Years Worked There': 4, 'Medical Center Level': 'Secondary', 'Number of Surgeries Performed': 368, 'Additional Responsibilities': ['Surveyor, land/geomatics'], 'Percentage of Patients with Complications': 13.177618570333728,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'Reyes LLC', 'Location': 'Ukraine', 'Type of Institution': 'Private', 'Number of Years Worked There': 18, 'Medical Center Level': 'Secondary', 'Number of Surgeries Performed': 634, 'Additional Responsibilities': [], 'Percentage of Patients with Complications': 66.58362822853704,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'Webb-Lawrence', 'Location': 'Ukraine', 'Type of Institution': 'Private', 'Number of Years Worked There': 8, 'Medical Center Level': 'Secondary', 'Number of Surgeries Performed': 860, 'Additional Responsibilities': [], 'Percentage of Patients with Complications': 33.849997830201595,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t>
  </si>
  <si>
    <t>Multiple unresolved issues with insurance claims.</t>
  </si>
  <si>
    <t>Walker-Green</t>
  </si>
  <si>
    <t>Lauren Collins</t>
  </si>
  <si>
    <t>[('Trauma Surgery', 86, datetime.date(1999, 1, 13), datetime.date(2002, 10, 9)), ('Vascular Surgery', 76, datetime.date(1999, 3, 13), datetime.date(2001, 9, 10)), ('Transplant Surgery', 50, datetime.date(1999, 2, 28), datetime.date(1997, 12, 18)), ('Microbiology', 75, datetime.date(2001, 2, 1), datetime.date(1998, 4, 1)), ('Anesthesiology', 53, datetime.date(2000, 9, 8), datetime.date(2002, 7, 18)), ('Oncological Surgery', 64, datetime.date(2000, 10, 9), datetime.date(1999, 7, 28)), ('Biochemistry', 70, datetime.date(2001, 4, 16), datetime.date(2002, 3, 25)), ('Emergency Medicine', 51, datetime.date(2001, 6, 20), datetime.date(1999, 2, 26)), ('Anesthesiology', 69, datetime.date(2001, 7, 19), datetime.date(2000, 6, 28)), ('Microbiology', 55, datetime.date(2001, 2, 23), datetime.date(2001, 11, 1))]</t>
  </si>
  <si>
    <t>[{'Institution Name': 'Anderson-Bates', 'Location': 'Belarus', 'Type of Institution': 'Private', 'Number of Years Worked There': 28, 'Medical Center Level': 'Secondary', 'Number of Surgeries Performed': 544, 'Additional Responsibilities': ['Forensic psychologist', 'Phytotherapist', 'Designer, ceramics/pottery', 'Nurse, adult'], 'Percentage of Patients with Complications': 90.46659109270539, 'Patient Feedback': 'I felt uneasy about the whole process.', 'Patient Feedback Label': 2, 'Recommendation Letters': 'The surgeon has made several critical mistakes.', 'Recommendation Letters Label': 1, 'Recommendations from Former Employers': 'This surgeon demonstrated a lack of necessary skills.', 'Recommendations from Former Employers Label': 1}]</t>
  </si>
  <si>
    <t>Bailey, Hardy and Taylor</t>
  </si>
  <si>
    <t>Aaron Jones</t>
  </si>
  <si>
    <t>+1-870-912-2426x403</t>
  </si>
  <si>
    <t>[('Pharmacology', 98, datetime.date(2003, 11, 14), datetime.date(2003, 4, 12)), ('Transplant Surgery', 60, datetime.date(2008, 2, 23), datetime.date(2005, 8, 8)), ('Surgical Techniques', 71, datetime.date(2008, 7, 14), datetime.date(2007, 1, 1)), ('Plastic and Reconstructive Surgery', 67, datetime.date(2008, 5, 14), datetime.date(2003, 11, 28)), ('Vascular Surgery', 100, datetime.date(2004, 6, 30), datetime.date(2007, 3, 13)), ('Pathology', 99, datetime.date(2003, 7, 17), datetime.date(2008, 6, 6)), ('Emergency Medicine', 96, datetime.date(2004, 10, 27), datetime.date(2006, 1, 20)), ('Pediatric Surgery', 57, datetime.date(2004, 3, 18), datetime.date(2007, 12, 8)), ('Transplant Surgery', 82, datetime.date(2005, 12, 19), datetime.date(2002, 11, 13)), ('Cardiothoracic Surgery', 61, datetime.date(2005, 1, 6), datetime.date(2002, 9, 21))]</t>
  </si>
  <si>
    <t>[{'Institution Name': 'Robles Inc', 'Location': 'France', 'Type of Institution': 'Private', 'Number of Years Worked There': 7, 'Medical Center Level': 'Tertiary', 'Number of Surgeries Performed': 825, 'Additional Responsibilities': [], 'Percentage of Patients with Complications': 22.220793049436104,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 {'Institution Name': 'Ferrell-Hall', 'Location': 'France', 'Type of Institution': 'Public', 'Number of Years Worked There': 12, 'Medical Center Level': 'Tertiary', 'Number of Surgeries Performed': 706, 'Additional Responsibilities': ['Nutritional therapist', 'Broadcast engineer'], 'Percentage of Patients with Complications': 15.714908665992077,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t>
  </si>
  <si>
    <t>Gordon LLC</t>
  </si>
  <si>
    <t>Jeffrey Burns</t>
  </si>
  <si>
    <t>353.483.6984</t>
  </si>
  <si>
    <t>[('Vascular Surgery', 89, datetime.date(2002, 2, 23), datetime.date(2001, 3, 2)), ('Pediatric Surgery', 85, datetime.date(2001, 5, 20), datetime.date(2002, 3, 30)), ('Oncological Surgery', 88, datetime.date(2000, 12, 3), datetime.date(2000, 3, 15)), ('Cardiothoracic Surgery', 76, datetime.date(1999, 12, 13), datetime.date(2001, 1, 22)), ('Vascular Surgery', 73, datetime.date(1999, 5, 25), datetime.date(1999, 2, 16)), ('Anatomy', 95, datetime.date(2002, 2, 11), datetime.date(1999, 11, 17)), ('Oncological Surgery', 57, datetime.date(1999, 7, 6), datetime.date(2001, 3, 4)), ('Orthopedic Surgery', 92, datetime.date(2000, 9, 23), datetime.date(2000, 3, 7)), ('Pathology', 83, datetime.date(2001, 7, 27), datetime.date(2002, 12, 6)), ('Ethics in Medical Practice', 52, datetime.date(2000, 10, 19), datetime.date(2001, 6, 10))]</t>
  </si>
  <si>
    <t>[{'Institution Name': 'Patterson, Cunningham and Miller', 'Location': 'United Kingdom', 'Type of Institution': 'Private', 'Number of Years Worked There': 26, 'Medical Center Level': 'Secondary', 'Number of Surgeries Performed': 640, 'Additional Responsibilities': ['Visual merchandiser', 'Passenger transport manager', 'Analytical chemist', 'Commercial horticulturist'], 'Percentage of Patients with Complications': 79.68066909336568, 'Patient Feedback': 'The procedure was handled competently.', 'Patient Feedback Label': 3, 'Recommendation Letters': "The surgeon's work is generally adequate.", 'Recommendation Letters Label': 3, 'Recommendations from Former Employers': 'I strongly endorse this surgeon for any advanced role.', 'Recommendations from Former Employers Label': 5}]</t>
  </si>
  <si>
    <t>Low risk profile with few claims.</t>
  </si>
  <si>
    <t>Montoya LLC</t>
  </si>
  <si>
    <t>Jennifer Frederick</t>
  </si>
  <si>
    <t>001-512-683-9744x65637</t>
  </si>
  <si>
    <t>[('Pharmacology', 81, datetime.date(1999, 3, 11), datetime.date(2004, 5, 27)), ('Pharmacology', 85, datetime.date(2000, 7, 3), datetime.date(2004, 2, 8)), ('Emergency Medicine', 87, datetime.date(1999, 5, 25), datetime.date(2001, 9, 12)), ('Trauma Surgery', 67, datetime.date(2004, 6, 29), datetime.date(2001, 11, 22)), ('Plastic and Reconstructive Surgery', 89, datetime.date(2005, 4, 1), datetime.date(2000, 12, 19)), ('Microbiology', 67, datetime.date(2004, 11, 16), datetime.date(2005, 6, 9)), ('Orthopedic Surgery', 99, datetime.date(2002, 11, 5), datetime.date(2003, 8, 29)), ('Vascular Surgery', 97, datetime.date(2000, 7, 9), datetime.date(2005, 7, 4)), ('Microbiology', 60, datetime.date(2004, 8, 3), datetime.date(2002, 2, 2)), ('Physiology', 82, datetime.date(2002, 10, 15), datetime.date(2000, 5, 28))]</t>
  </si>
  <si>
    <t>[{'Institution Name': 'Crawford-Snyder', 'Location': 'Russia', 'Type of Institution': 'Private', 'Number of Years Worked There': 28, 'Medical Center Level': 'Tertiary', 'Number of Surgeries Performed': 32, 'Additional Responsibilities': [], 'Percentage of Patients with Complications': 72.86984195521583,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'Anderson, Guzman and Miller', 'Location': 'Russia', 'Type of Institution': 'Public', 'Number of Years Worked There': 24, 'Medical Center Level': 'Tertiary', 'Number of Surgeries Performed': 70, 'Additional Responsibilities': ['Pathologist', 'Conservator, museum/gallery'], 'Percentage of Patients with Complications': 67.92527828808447,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'Curry-Allen', 'Location': 'Russia', 'Type of Institution': 'Private', 'Number of Years Worked There': 16, 'Medical Center Level': 'Tertiary', 'Number of Surgeries Performed': 626, 'Additional Responsibilities': ['Civil Service administrator', 'Structural engineer'], 'Percentage of Patients with Complications': 65.25725988624951,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'Jones, Martinez and Haas', 'Location': 'Russia', 'Type of Institution': 'Private', 'Number of Years Worked There': 1, 'Medical Center Level': 'Secondary', 'Number of Surgeries Performed': 216, 'Additional Responsibilities': [], 'Percentage of Patients with Complications': 70.96091093316824,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t>
  </si>
  <si>
    <t>Moderate risk with multiple claims noted.</t>
  </si>
  <si>
    <t>Salinas-Swanson</t>
  </si>
  <si>
    <t>Gerald Weaver</t>
  </si>
  <si>
    <t>888.410.5959</t>
  </si>
  <si>
    <t>[('Biochemistry', 89, datetime.date(1995, 3, 9), datetime.date(1995, 6, 20)), ('Emergency Medicine', 72, datetime.date(1996, 10, 26), datetime.date(1997, 9, 29)), ('Transplant Surgery', 54, datetime.date(1996, 5, 25), datetime.date(1997, 4, 30)), ('Anatomy', 69, datetime.date(1996, 8, 11), datetime.date(1997, 9, 30)), ('Orthopedic Surgery', 76, datetime.date(1998, 1, 18), datetime.date(1994, 12, 19)), ('Emergency Medicine', 75, datetime.date(1997, 3, 13), datetime.date(1998, 1, 27)), ('Pharmacology', 81, datetime.date(1997, 8, 28), datetime.date(1995, 7, 16)), ('Cardiothoracic Surgery', 85, datetime.date(1997, 3, 16), datetime.date(1994, 12, 17)), ('Neurosurgery', 59, datetime.date(1997, 8, 3), datetime.date(1995, 5, 6)), ('Trauma Surgery', 90, datetime.date(1995, 5, 20), datetime.date(1997, 1, 21))]</t>
  </si>
  <si>
    <t>[{'Institution Name': 'Smith Group', 'Location': 'Russia', 'Type of Institution': 'Private', 'Number of Years Worked There': 13, 'Medical Center Level': 'Tertiary', 'Number of Surgeries Performed': 516, 'Additional Responsibilities': [], 'Percentage of Patients with Complications': 99.82294105484424,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 {'Institution Name': 'Cox Group', 'Location': 'Russia', 'Type of Institution': 'Private', 'Number of Years Worked There': 27, 'Medical Center Level': 'Secondary', 'Number of Surgeries Performed': 184, 'Additional Responsibilities': [], 'Percentage of Patients with Complications': 59.30701346361923,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t>
  </si>
  <si>
    <t>Insurance history with excellent standing, no claims.</t>
  </si>
  <si>
    <t>Smith LLC</t>
  </si>
  <si>
    <t>John Wong</t>
  </si>
  <si>
    <t>+1-433-377-4708x6683</t>
  </si>
  <si>
    <t>[('Pathology', 61, datetime.date(2006, 8, 22), datetime.date(2006, 1, 8)), ('Pediatric Surgery', 66, datetime.date(2007, 12, 5), datetime.date(2007, 2, 18)), ('Vascular Surgery', 83, datetime.date(2005, 6, 14), datetime.date(2006, 8, 7)), ('Neurosurgery', 89, datetime.date(2008, 1, 17), datetime.date(2004, 5, 11)), ('Neurosurgery', 100, datetime.date(2004, 12, 8), datetime.date(2006, 3, 7)), ('Pediatric Surgery', 86, datetime.date(2006, 5, 23), datetime.date(2004, 12, 3)), ('Emergency Medicine', 85, datetime.date(2006, 5, 23), datetime.date(2004, 6, 22)), ('Anesthesiology', 96, datetime.date(2004, 5, 2), datetime.date(2007, 6, 12)), ('Transplant Surgery', 94, datetime.date(2004, 3, 21), datetime.date(2005, 11, 16)), ('Microbiology', 65, datetime.date(2007, 4, 6), datetime.date(2006, 6, 28))]</t>
  </si>
  <si>
    <t>[{'Institution Name': 'Evans-Warren', 'Location': 'France', 'Type of Institution': 'Public', 'Number of Years Worked There': 22, 'Medical Center Level': 'Tertiary', 'Number of Surgeries Performed': 644, 'Additional Responsibilities': [], 'Percentage of Patients with Complications': 16.04028674849657,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'Morris-Scott', 'Location': 'France', 'Type of Institution': 'Public', 'Number of Years Worked There': 4, 'Medical Center Level': 'Secondary', 'Number of Surgeries Performed': 174, 'Additional Responsibilities': [], 'Percentage of Patients with Complications': 93.61531304291361,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'Garcia Group', 'Location': 'France', 'Type of Institution': 'Private', 'Number of Years Worked There': 9, 'Medical Center Level': 'Tertiary', 'Number of Surgeries Performed': 701, 'Additional Responsibilities': ['Insurance account manager', 'Sub', 'Office manager', 'Magazine features editor'], 'Percentage of Patients with Complications': 95.50675463214563,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'Carrillo Inc', 'Location': 'France', 'Type of Institution': 'Private', 'Number of Years Worked There': 3, 'Medical Center Level': 'Tertiary', 'Number of Surgeries Performed': 325, 'Additional Responsibilities': [], 'Percentage of Patients with Complications': 94.6203643360724,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t>
  </si>
  <si>
    <t>Williams-Wright</t>
  </si>
  <si>
    <t>Brandon Vega</t>
  </si>
  <si>
    <t>978.963.7113</t>
  </si>
  <si>
    <t>[('Pathology', 60, datetime.date(2000, 3, 2), datetime.date(2000, 1, 6)), ('Pediatric Surgery', 73, datetime.date(2000, 2, 8), datetime.date(1999, 12, 13)), ('Anesthesiology', 51, datetime.date(1999, 12, 9), datetime.date(2000, 2, 15)), ('Orthopedic Surgery', 88, datetime.date(1999, 10, 15), datetime.date(1999, 11, 18)), ('Cardiothoracic Surgery', 62, datetime.date(2000, 1, 2), datetime.date(1999, 10, 13)), ('Pediatric Surgery', 63, datetime.date(1999, 11, 20), datetime.date(1999, 12, 5)), ('Anesthesiology', 91, datetime.date(2000, 3, 19), datetime.date(2000, 3, 16)), ('Cardiothoracic Surgery', 91, datetime.date(1999, 11, 20), datetime.date(1999, 9, 27)), ('Biochemistry', 67, datetime.date(1999, 12, 21), datetime.date(1999, 11, 18)), ('Microbiology', 65, datetime.date(1999, 10, 21), datetime.date(2000, 1, 6))]</t>
  </si>
  <si>
    <t>[{'Institution Name': 'Perkins LLC', 'Location': 'Canada', 'Type of Institution': 'Public', 'Number of Years Worked There': 10, 'Medical Center Level': 'Secondary', 'Number of Surgeries Performed': 32, 'Additional Responsibilities': [], 'Percentage of Patients with Complications': 52.467635091824114,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'Johnston-Brown', 'Location': 'Canada', 'Type of Institution': 'Private', 'Number of Years Worked There': 29, 'Medical Center Level': 'Secondary', 'Number of Surgeries Performed': 652, 'Additional Responsibilities': ['Animal technologist', 'Lecturer, further education', 'Chartered legal executive (England and Wales)', 'Counsellor', 'Education officer, environmental'], 'Percentage of Patients with Complications': 6.012865956004099,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'Howard Inc', 'Location': 'Canada', 'Type of Institution': 'Private', 'Number of Years Worked There': 26, 'Medical Center Level': 'Secondary', 'Number of Surgeries Performed': 923, 'Additional Responsibilities': ['Visual merchandiser', 'Clinical molecular geneticist'], 'Percentage of Patients with Complications': 3.4871450084914546,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t>
  </si>
  <si>
    <t>Ward, Guzman and Tate</t>
  </si>
  <si>
    <t>Angela Holt</t>
  </si>
  <si>
    <t>399-343-7490x8192</t>
  </si>
  <si>
    <t>[('Neurosurgery', 63, datetime.date(1996, 4, 14), datetime.date(1996, 9, 12)), ('Biochemistry', 85, datetime.date(1996, 5, 7), datetime.date(1996, 3, 21)), ('Robotic Surgery', 76, datetime.date(1996, 9, 19), datetime.date(1998, 10, 23)), ('Anatomy', 68, datetime.date(1996, 7, 16), datetime.date(1998, 1, 22)), ('Physiology', 97, datetime.date(1996, 9, 25), datetime.date(1996, 7, 26)), ('Oncological Surgery', 77, datetime.date(1998, 7, 27), datetime.date(1996, 11, 24)), ('Anatomy', 85, datetime.date(1999, 4, 12), datetime.date(1997, 6, 2)), ('Transplant Surgery', 93, datetime.date(1997, 8, 17), datetime.date(1998, 1, 20)), ('Trauma Surgery', 93, datetime.date(1998, 7, 14), datetime.date(1998, 3, 20)), ('Orthopedic Surgery', 51, datetime.date(1997, 3, 19), datetime.date(1997, 8, 22))]</t>
  </si>
  <si>
    <t>[{'Institution Name': 'Shaffer LLC', 'Location': 'United States', 'Type of Institution': 'Public', 'Number of Years Worked There': 29, 'Medical Center Level': 'Tertiary', 'Number of Surgeries Performed': 133, 'Additional Responsibilities': ['Mining engineer', 'Facilities manager', 'Mining engineer', 'Psychologist, forensic'], 'Percentage of Patients with Complications': 46.55184905616595,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'Schneider Group', 'Location': 'United States', 'Type of Institution': 'Private', 'Number of Years Worked There': 11, 'Medical Center Level': 'Tertiary', 'Number of Surgeries Performed': 878, 'Additional Responsibilities': ['Designer, industrial/product', 'Restaurant manager', 'English as a second language teacher', 'Engineer, civil (consulting)', 'Exhibition designer'], 'Percentage of Patients with Complications': 89.58029898149117,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'Ellison and Sons', 'Location': 'United States', 'Type of Institution': 'Public', 'Number of Years Worked There': 6, 'Medical Center Level': 'Primary', 'Number of Surgeries Performed': 596, 'Additional Responsibilities': ['Solicitor, Scotland', 'Designer, graphic', 'Higher education lecturer'], 'Percentage of Patients with Complications': 83.5085503271661,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'Gray, Martin and Combs', 'Location': 'United States', 'Type of Institution': 'Private', 'Number of Years Worked There': 28, 'Medical Center Level': 'Secondary', 'Number of Surgeries Performed': 646, 'Additional Responsibilities': [], 'Percentage of Patients with Complications': 18.053246888176076,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t>
  </si>
  <si>
    <t>Insurance profile with a few claims, average risk level.</t>
  </si>
  <si>
    <t>Ashley Townsend</t>
  </si>
  <si>
    <t>(532)981-8390x0573</t>
  </si>
  <si>
    <t>[('Robotic Surgery', 84, datetime.date(2004, 7, 1), datetime.date(2004, 7, 16)), ('Neurosurgery', 62, datetime.date(2004, 7, 8), datetime.date(2004, 6, 26)), ('Pediatric Surgery', 65, datetime.date(2004, 7, 23), datetime.date(2004, 6, 25)), ('Pharmacology', 97, datetime.date(2004, 7, 9), datetime.date(2004, 7, 6)), ('Oncological Surgery', 70, datetime.date(2004, 7, 18), datetime.date(2004, 7, 14)), ('Pediatric Surgery', 59, datetime.date(2004, 7, 8), datetime.date(2004, 7, 24)), ('Robotic Surgery', 73, datetime.date(2004, 7, 22), datetime.date(2004, 6, 26)), ('Orthopedic Surgery', 87, datetime.date(2004, 7, 17), datetime.date(2004, 7, 6)), ('Microbiology', 76, datetime.date(2004, 6, 28), datetime.date(2004, 7, 11)), ('Pathology', 60, datetime.date(2004, 6, 28), datetime.date(2004, 7, 23))]</t>
  </si>
  <si>
    <t>[{'Institution Name': 'Hall Ltd', 'Location': 'South Africa', 'Type of Institution': 'Private', 'Number of Years Worked There': 26, 'Medical Center Level': 'Tertiary', 'Number of Surgeries Performed': 520, 'Additional Responsibilities': [], 'Percentage of Patients with Complications': 14.561751318085648,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'Herrera LLC', 'Location': 'South Africa', 'Type of Institution': 'Public', 'Number of Years Worked There': 2, 'Medical Center Level': 'Primary', 'Number of Surgeries Performed': 788, 'Additional Responsibilities': ["Barrister's clerk", 'Cytogeneticist', 'Food technologist'], 'Percentage of Patients with Complications': 83.22266580473847,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'Holden LLC', 'Location': 'South Africa', 'Type of Institution': 'Public', 'Number of Years Worked There': 11, 'Medical Center Level': 'Secondary', 'Number of Surgeries Performed': 125, 'Additional Responsibilities': ['Restaurant manager', 'Government social research officer', 'Operational researcher'], 'Percentage of Patients with Complications': 55.3439600978463,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'Robinson-Zhang', 'Location': 'South Africa', 'Type of Institution': 'Public', 'Number of Years Worked There': 24, 'Medical Center Level': 'Primary', 'Number of Surgeries Performed': 72, 'Additional Responsibilities': ['Comptroller', 'Ecologist', 'Conservation officer, nature', 'Copywriter, advertising'], 'Percentage of Patients with Complications': 67.86636450320529,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t>
  </si>
  <si>
    <t>High-risk profile with numerous insurance claims.</t>
  </si>
  <si>
    <t>Goodman-Cole</t>
  </si>
  <si>
    <t>Christopher Mccullough</t>
  </si>
  <si>
    <t>244.591.1359x61257</t>
  </si>
  <si>
    <t>[('Anatomy', 57, datetime.date(1999, 4, 22), datetime.date(1997, 8, 31)), ('Pathology', 70, datetime.date(2000, 6, 3), datetime.date(2000, 12, 3)), ('Anatomy', 62, datetime.date(1999, 11, 20), datetime.date(1998, 7, 31)), ('Anesthesiology', 78, datetime.date(1998, 8, 7), datetime.date(2001, 3, 27)), ('Physiology', 92, datetime.date(2001, 8, 11), datetime.date(2000, 4, 23)), ('Pharmacology', 75, datetime.date(1998, 7, 13), datetime.date(1997, 11, 15)), ('Plastic and Reconstructive Surgery', 66, datetime.date(2000, 7, 2), datetime.date(1998, 2, 16)), ('Biochemistry', 95, datetime.date(2001, 11, 14), datetime.date(2000, 12, 20)), ('Orthopedic Surgery', 88, datetime.date(2001, 9, 13), datetime.date(2000, 10, 18)), ('Oncological Surgery', 98, datetime.date(1998, 11, 27), datetime.date(2002, 4, 15))]</t>
  </si>
  <si>
    <t>[{'Institution Name': 'Reid-Rose', 'Location': 'Hungary', 'Type of Institution': 'Private', 'Number of Years Worked There': 24, 'Medical Center Level': 'Primary', 'Number of Surgeries Performed': 418, 'Additional Responsibilities': ['Insurance account manager', 'Engineer, structural'], 'Percentage of Patients with Complications': 21.285715493175804,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 {'Institution Name': 'Williamson Group', 'Location': 'Hungary', 'Type of Institution': 'Private', 'Number of Years Worked There': 1, 'Medical Center Level': 'Tertiary', 'Number of Surgeries Performed': 294, 'Additional Responsibilities': ['Pensions consultant', 'Barista', 'Chief Executive Officer', 'Ergonomist'], 'Percentage of Patients with Complications': 6.920394436871103,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t>
  </si>
  <si>
    <t>No claims, insurance profile excellent standing.</t>
  </si>
  <si>
    <t>Lozano-Smith</t>
  </si>
  <si>
    <t>William Hall</t>
  </si>
  <si>
    <t>+1-545-929-6159x086</t>
  </si>
  <si>
    <t>[('Plastic and Reconstructive Surgery', 51, datetime.date(2006, 6, 17), datetime.date(2004, 12, 18)), ('Robotic Surgery', 79, datetime.date(2004, 3, 29), datetime.date(2003, 12, 25)), ('Plastic and Reconstructive Surgery', 52, datetime.date(2004, 8, 22), datetime.date(2002, 12, 18)), ('Robotic Surgery', 77, datetime.date(2002, 10, 2), datetime.date(2001, 9, 12)), ('Robotic Surgery', 66, datetime.date(2003, 4, 2), datetime.date(2005, 6, 11)), ('Physiology', 58, datetime.date(2001, 10, 18), datetime.date(2005, 7, 23)), ('Trauma Surgery', 65, datetime.date(2003, 12, 6), datetime.date(2003, 4, 23)), ('Pediatric Surgery', 88, datetime.date(2004, 8, 26), datetime.date(2006, 4, 6)), ('Robotic Surgery', 98, datetime.date(2004, 8, 2), datetime.date(2005, 6, 24)), ('Anesthesiology', 91, datetime.date(2002, 3, 24), datetime.date(2003, 6, 8))]</t>
  </si>
  <si>
    <t>[{'Institution Name': 'Jackson, Howell and Freeman', 'Location': 'United Kingdom', 'Type of Institution': 'Private', 'Number of Years Worked There': 28, 'Medical Center Level': 'Tertiary', 'Number of Surgeries Performed': 224, 'Additional Responsibilities': ['Research scientist (medical)'], 'Percentage of Patients with Complications': 68.46213840126187,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'Butler, Rios and Kim', 'Location': 'United Kingdom', 'Type of Institution': 'Public', 'Number of Years Worked There': 12, 'Medical Center Level': 'Secondary', 'Number of Surgeries Performed': 798, 'Additional Responsibilities': ['Secretary/administrator'], 'Percentage of Patients with Complications': 12.017703897702592,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'Huff, Mathis and Davis', 'Location': 'United Kingdom', 'Type of Institution': 'Public', 'Number of Years Worked There': 18, 'Medical Center Level': 'Secondary', 'Number of Surgeries Performed': 864, 'Additional Responsibilities': [], 'Percentage of Patients with Complications': 71.43395434836596,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'Alexander-Payne', 'Location': 'United Kingdom', 'Type of Institution': 'Private', 'Number of Years Worked There': 29, 'Medical Center Level': 'Tertiary', 'Number of Surgeries Performed': 927, 'Additional Responsibilities': ['Accounting technician', 'Counsellor', 'Stage manager'], 'Percentage of Patients with Complications': 5.70070766215971,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t>
  </si>
  <si>
    <t>Insurance history marked by a few claims, average risk.</t>
  </si>
  <si>
    <t>Mccall, Montoya and Small</t>
  </si>
  <si>
    <t>Vincent Russell</t>
  </si>
  <si>
    <t>[('Biochemistry', 56, datetime.date(2002, 7, 20), datetime.date(1996, 3, 15)), ('Ethics in Medical Practice', 69, datetime.date(2002, 6, 27), datetime.date(2000, 4, 12)), ('Plastic and Reconstructive Surgery', 53, datetime.date(1997, 9, 28), datetime.date(2001, 7, 17)), ('Emergency Medicine', 80, datetime.date(2003, 1, 12), datetime.date(2003, 1, 8)), ('Plastic and Reconstructive Surgery', 70, datetime.date(2004, 3, 10), datetime.date(2001, 10, 6)), ('Anatomy', 51, datetime.date(2002, 5, 24), datetime.date(1997, 7, 22)), ('Robotic Surgery', 52, datetime.date(1996, 10, 21), datetime.date(1999, 4, 19)), ('Surgical Techniques', 56, datetime.date(2003, 1, 17), datetime.date(1996, 2, 9)), ('Oncological Surgery', 86, datetime.date(1996, 2, 25), datetime.date(2000, 2, 1)), ('Cardiothoracic Surgery', 84, datetime.date(1998, 4, 18), datetime.date(2001, 6, 2))]</t>
  </si>
  <si>
    <t>[{'Institution Name': 'Wilkinson LLC', 'Location': 'Ukraine', 'Type of Institution': 'Private', 'Number of Years Worked There': 12, 'Medical Center Level': 'Primary', 'Number of Surgeries Performed': 132, 'Additional Responsibilities': ['Special educational needs teacher', 'Human resources officer', 'Brewing technologist'], 'Percentage of Patients with Complications': 7.468585947683881,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'Coleman, Carter and Wolf', 'Location': 'Ukraine', 'Type of Institution': 'Public', 'Number of Years Worked There': 3, 'Medical Center Level': 'Tertiary', 'Number of Surgeries Performed': 516, 'Additional Responsibilities': ['Geologist, wellsite', 'Public relations account executive', 'Diagnostic radiographer', 'Lecturer, higher education', 'Pharmacist, community'], 'Percentage of Patients with Complications': 93.92487057513729,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'Williams, Martin and Mcneil', 'Location': 'Ukraine', 'Type of Institution': 'Public', 'Number of Years Worked There': 15, 'Medical Center Level': 'Secondary', 'Number of Surgeries Performed': 298, 'Additional Responsibilities': ['Armed forces logistics/support/administrative officer', 'Surveyor, commercial/residential', 'Engineer, energy', 'Fitness centre manager', 'Herbalist'], 'Percentage of Patients with Complications': 23.870034444929633,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t>
  </si>
  <si>
    <t>John Schmidt</t>
  </si>
  <si>
    <t>598-340-4943</t>
  </si>
  <si>
    <t>[('Transplant Surgery', 96, datetime.date(2005, 7, 4), datetime.date(2000, 10, 4)), ('Cardiothoracic Surgery', 60, datetime.date(2002, 9, 11), datetime.date(1997, 5, 28)), ('Orthopedic Surgery', 93, datetime.date(2005, 10, 20), datetime.date(1996, 5, 18)), ('Biochemistry', 61, datetime.date(2003, 2, 14), datetime.date(2002, 10, 2)), ('Transplant Surgery', 78, datetime.date(2001, 10, 5), datetime.date(1995, 8, 2)), ('Pharmacology', 79, datetime.date(2004, 3, 30), datetime.date(1997, 1, 1)), ('Anesthesiology', 56, datetime.date(1995, 9, 8), datetime.date(2003, 3, 12)), ('Robotic Surgery', 79, datetime.date(1995, 8, 11), datetime.date(2004, 7, 29)), ('Pathology', 73, datetime.date(2002, 5, 3), datetime.date(1995, 8, 16)), ('Trauma Surgery', 65, datetime.date(2005, 8, 10), datetime.date(1998, 5, 10))]</t>
  </si>
  <si>
    <t>[{'Institution Name': 'Clark, Lara and Wall', 'Location': 'Ukraine', 'Type of Institution': 'Public', 'Number of Years Worked There': 29, 'Medical Center Level': 'Tertiary', 'Number of Surgeries Performed': 647, 'Additional Responsibilities': ['Textile designer', 'Financial trader', 'Engineer, control and instrumentation'], 'Percentage of Patients with Complications': 75.93190408762341,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'Schaefer-Nelson', 'Location': 'Ukraine', 'Type of Institution': 'Private', 'Number of Years Worked There': 30, 'Medical Center Level': 'Secondary', 'Number of Surgeries Performed': 495, 'Additional Responsibilities': [], 'Percentage of Patients with Complications': 5.769285590805707,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'King LLC', 'Location': 'Ukraine', 'Type of Institution': 'Public', 'Number of Years Worked There': 26, 'Medical Center Level': 'Primary', 'Number of Surgeries Performed': 536, 'Additional Responsibilities': ['Forest/woodland manager', 'Engineer, control and instrumentation', 'Engineer, drilling'], 'Percentage of Patients with Complications': 31.965913701157266,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'Sullivan, Jones and Soto', 'Location': 'Ukraine', 'Type of Institution': 'Private', 'Number of Years Worked There': 7, 'Medical Center Level': 'Secondary', 'Number of Surgeries Performed': 806, 'Additional Responsibilities': ['Horticultural therapist', 'Herpetologist', 'Purchasing manager'], 'Percentage of Patients with Complications': 44.56818517162,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t>
  </si>
  <si>
    <t>Insurance profile with low risk level.</t>
  </si>
  <si>
    <t>Schneider-Rivera</t>
  </si>
  <si>
    <t>Michelle Fuentes</t>
  </si>
  <si>
    <t>+1-809-572-9448x81151</t>
  </si>
  <si>
    <t>[('Neurosurgery', 64, datetime.date(2003, 7, 17), datetime.date(2004, 12, 25)), ('Biochemistry', 72, datetime.date(2004, 4, 3), datetime.date(2004, 6, 11)), ('Ethics in Medical Practice', 69, datetime.date(2003, 4, 19), datetime.date(2003, 12, 9)), ('Surgical Techniques', 90, datetime.date(2004, 5, 10), datetime.date(2004, 3, 25)), ('Orthopedic Surgery', 92, datetime.date(2003, 9, 30), datetime.date(2002, 9, 25)), ('Anesthesiology', 81, datetime.date(2003, 8, 6), datetime.date(2003, 2, 11)), ('Physiology', 88, datetime.date(2003, 1, 24), datetime.date(2003, 7, 17)), ('Emergency Medicine', 99, datetime.date(2003, 11, 3), datetime.date(2002, 11, 12)), ('Physiology', 73, datetime.date(2003, 1, 17), datetime.date(2003, 5, 18)), ('Oncological Surgery', 76, datetime.date(2003, 8, 18), datetime.date(2004, 10, 4))]</t>
  </si>
  <si>
    <t>[{'Institution Name': 'Parker-Russell', 'Location': 'Poland', 'Type of Institution': 'Public', 'Number of Years Worked There': 23, 'Medical Center Level': 'Secondary', 'Number of Surgeries Performed': 975, 'Additional Responsibilities': ['Claims inspector/assessor', 'Merchant navy officer'], 'Percentage of Patients with Complications': 35.36974777464732,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'Sanchez, Pineda and Hopkins', 'Location': 'Poland', 'Type of Institution': 'Public', 'Number of Years Worked There': 10, 'Medical Center Level': 'Primary', 'Number of Surgeries Performed': 45, 'Additional Responsibilities': ['Petroleum engineer', 'Loss adjuster, chartered', 'Theatre stage manager', 'Fitness centre manager'], 'Percentage of Patients with Complications': 4.556110460907259,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'Brooks PLC', 'Location': 'Poland', 'Type of Institution': 'Private', 'Number of Years Worked There': 8, 'Medical Center Level': 'Secondary', 'Number of Surgeries Performed': 509, 'Additional Responsibilities': ['Programme researcher, broadcasting/film/video'], 'Percentage of Patients with Complications': 13.465395753873455,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t>
  </si>
  <si>
    <t>Anderson, Hunt and Jimenez</t>
  </si>
  <si>
    <t>Steven Abbott</t>
  </si>
  <si>
    <t>(494)563-9469</t>
  </si>
  <si>
    <t>[('Transplant Surgery', 73, datetime.date(1998, 5, 30), datetime.date(1998, 6, 17)), ('Vascular Surgery', 55, datetime.date(2001, 3, 18), datetime.date(2000, 2, 20)), ('Robotic Surgery', 57, datetime.date(2001, 3, 21), datetime.date(1997, 1, 26)), ('Pathology', 52, datetime.date(2000, 7, 3), datetime.date(1998, 7, 31)), ('Pharmacology', 95, datetime.date(1999, 5, 29), datetime.date(1998, 10, 5)), ('Transplant Surgery', 81, datetime.date(1998, 11, 23), datetime.date(2002, 3, 4)), ('Cardiothoracic Surgery', 82, datetime.date(1998, 3, 21), datetime.date(2006, 5, 28)), ('Cardiothoracic Surgery', 67, datetime.date(1998, 11, 1), datetime.date(1996, 12, 3)), ('Anesthesiology', 93, datetime.date(1998, 7, 15), datetime.date(1999, 10, 28)), ('Trauma Surgery', 62, datetime.date(1999, 8, 28), datetime.date(2004, 5, 22))]</t>
  </si>
  <si>
    <t>[{'Institution Name': 'Carter, Mueller and Simmons', 'Location': 'France', 'Type of Institution': 'Private', 'Number of Years Worked There': 20, 'Medical Center Level': 'Secondary', 'Number of Surgeries Performed': 740, 'Additional Responsibilities': ['Lobbyist'], 'Percentage of Patients with Complications': 22.96317355640496,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'Jones, Murphy and Smith', 'Location': 'France', 'Type of Institution': 'Private', 'Number of Years Worked There': 9, 'Medical Center Level': 'Secondary', 'Number of Surgeries Performed': 1, 'Additional Responsibilities': ['Energy engineer', 'Web designer', 'Therapist, horticultural'], 'Percentage of Patients with Complications': 67.55672630798335,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'Bennett Group', 'Location': 'France', 'Type of Institution': 'Public', 'Number of Years Worked There': 18, 'Medical Center Level': 'Secondary', 'Number of Surgeries Performed': 938, 'Additional Responsibilities': ['Engineer, civil (consulting)'], 'Percentage of Patients with Complications': 44.11182627626155,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t>
  </si>
  <si>
    <t>Ortiz-Jackson</t>
  </si>
  <si>
    <t>Carol Green</t>
  </si>
  <si>
    <t>(656)367-0028x730</t>
  </si>
  <si>
    <t>[('Pathology', 80, datetime.date(2005, 3, 31), datetime.date(2008, 8, 2)), ('Neurosurgery', 54, datetime.date(2004, 9, 21), datetime.date(2005, 5, 29)), ('Biochemistry', 78, datetime.date(2003, 12, 21), datetime.date(2006, 11, 22)), ('Pathology', 90, datetime.date(2004, 11, 5), datetime.date(2007, 4, 16)), ('Pathology', 68, datetime.date(2007, 11, 12), datetime.date(2008, 3, 23)), ('Cardiothoracic Surgery', 85, datetime.date(2004, 7, 9), datetime.date(2006, 6, 7)), ('Oncological Surgery', 67, datetime.date(2004, 5, 13), datetime.date(2007, 3, 2)), ('Robotic Surgery', 51, datetime.date(2004, 7, 31), datetime.date(2003, 8, 21)), ('Plastic and Reconstructive Surgery', 72, datetime.date(2003, 12, 13), datetime.date(2007, 9, 14)), ('Orthopedic Surgery', 90, datetime.date(2006, 7, 29), datetime.date(2008, 2, 4))]</t>
  </si>
  <si>
    <t>[{'Institution Name': 'Holmes and Sons', 'Location': 'Romania', 'Type of Institution': 'Private', 'Number of Years Worked There': 14, 'Medical Center Level': 'Primary', 'Number of Surgeries Performed': 839, 'Additional Responsibilities': ['Scientist, research (medical)', 'Dealer', 'Engineer, site'], 'Percentage of Patients with Complications': 64.1863906487865,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'Boyer, Mccullough and Gonzales', 'Location': 'Romania', 'Type of Institution': 'Public', 'Number of Years Worked There': 1, 'Medical Center Level': 'Tertiary', 'Number of Surgeries Performed': 752, 'Additional Responsibilities': ['Conference centre manager', 'Operational researcher', 'Therapist, drama', 'Administrator, Civil Service'], 'Percentage of Patients with Complications': 29.313941294675704,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'Knight, Roberts and Aguilar', 'Location': 'Romania', 'Type of Institution': 'Public', 'Number of Years Worked There': 3, 'Medical Center Level': 'Tertiary', 'Number of Surgeries Performed': 871, 'Additional Responsibilities': ['Newspaper journalist'], 'Percentage of Patients with Complications': 50.77139916940552,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'Medina-Compton', 'Location': 'Romania', 'Type of Institution': 'Private', 'Number of Years Worked There': 21, 'Medical Center Level': 'Secondary', 'Number of Surgeries Performed': 752, 'Additional Responsibilities': ['Psychotherapist'], 'Percentage of Patients with Complications': 52.29296774434554,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'Brown, Morrow and Jones', 'Location': 'Romania', 'Type of Institution': 'Public', 'Number of Years Worked There': 11, 'Medical Center Level': 'Tertiary', 'Number of Surgeries Performed': 989, 'Additional Responsibilities': ['General practice doctor', 'Scientist, research (physical sciences)'], 'Percentage of Patients with Complications': 46.90743709941424,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t>
  </si>
  <si>
    <t>Minimal claims filed, low risk profile.</t>
  </si>
  <si>
    <t>Kelley Group</t>
  </si>
  <si>
    <t>Allen Chaney</t>
  </si>
  <si>
    <t>447-903-6963x84068</t>
  </si>
  <si>
    <t>[('Pharmacology', 92, datetime.date(2004, 4, 26), datetime.date(2002, 5, 7)), ('Surgical Techniques', 95, datetime.date(2001, 4, 17), datetime.date(2004, 5, 29)), ('Vascular Surgery', 94, datetime.date(2001, 1, 3), datetime.date(2002, 4, 24)), ('Emergency Medicine', 52, datetime.date(2007, 5, 16), datetime.date(2001, 2, 11)), ('Surgical Techniques', 80, datetime.date(2006, 6, 23), datetime.date(2007, 4, 1)), ('Orthopedic Surgery', 53, datetime.date(2002, 1, 20), datetime.date(2007, 5, 16)), ('Transplant Surgery', 76, datetime.date(2001, 4, 6), datetime.date(2001, 12, 9)), ('Pharmacology', 63, datetime.date(2002, 2, 19), datetime.date(2006, 4, 7)), ('Emergency Medicine', 51, datetime.date(2003, 6, 3), datetime.date(2001, 7, 30)), ('Biochemistry', 73, datetime.date(2005, 6, 27), datetime.date(2001, 11, 28))]</t>
  </si>
  <si>
    <t>[{'Institution Name': 'Dominguez-Smith', 'Location': 'Romania', 'Type of Institution': 'Private', 'Number of Years Worked There': 28, 'Medical Center Level': 'Primary', 'Number of Surgeries Performed': 800, 'Additional Responsibilities': ['Retail banker'], 'Percentage of Patients with Complications': 78.10946277084294,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'Rivera, Goodwin and Lucero', 'Location': 'Romania', 'Type of Institution': 'Private', 'Number of Years Worked There': 10, 'Medical Center Level': 'Secondary', 'Number of Surgeries Performed': 260, 'Additional Responsibilities': ['Corporate investment banker', 'Landscape architect'], 'Percentage of Patients with Complications': 70.18298760437335,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'Mckenzie and Sons', 'Location': 'Romania', 'Type of Institution': 'Private', 'Number of Years Worked There': 5, 'Medical Center Level': 'Primary', 'Number of Surgeries Performed': 227, 'Additional Responsibilities': ['Interpreter', 'Physicist, medical'], 'Percentage of Patients with Complications': 35.83184343134609,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'Fuentes LLC', 'Location': 'Romania', 'Type of Institution': 'Private', 'Number of Years Worked There': 29, 'Medical Center Level': 'Primary', 'Number of Surgeries Performed': 670, 'Additional Responsibilities': ['Building services engineer', 'Biomedical engineer', 'Medical physicist', 'Television production assistant'], 'Percentage of Patients with Complications': 62.30876776935151,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t>
  </si>
  <si>
    <t>Few claims filed, low-risk profile.</t>
  </si>
  <si>
    <t>Green PLC</t>
  </si>
  <si>
    <t>James Howell</t>
  </si>
  <si>
    <t>304-863-7613x8283</t>
  </si>
  <si>
    <t>[('Plastic and Reconstructive Surgery', 99, datetime.date(2006, 8, 10), datetime.date(2006, 10, 22)), ('Pathology', 100, datetime.date(2004, 1, 4), datetime.date(2004, 9, 15)), ('Plastic and Reconstructive Surgery', 86, datetime.date(2005, 10, 6), datetime.date(2004, 3, 26)), ('Ethics in Medical Practice', 52, datetime.date(2001, 11, 13), datetime.date(2004, 4, 17)), ('Biochemistry', 74, datetime.date(2001, 6, 18), datetime.date(2001, 3, 12)), ('Anesthesiology', 57, datetime.date(2005, 5, 23), datetime.date(2002, 3, 22)), ('Cardiothoracic Surgery', 71, datetime.date(2002, 1, 3), datetime.date(2006, 3, 27)), ('Microbiology', 82, datetime.date(2003, 10, 14), datetime.date(2002, 7, 19)), ('Neurosurgery', 85, datetime.date(2003, 7, 3), datetime.date(2004, 4, 1)), ('Anatomy', 70, datetime.date(2002, 9, 21), datetime.date(2006, 7, 4))]</t>
  </si>
  <si>
    <t>[{'Institution Name': 'Perry, Watts and Barron', 'Location': 'Russia', 'Type of Institution': 'Public', 'Number of Years Worked There': 14, 'Medical Center Level': 'Secondary', 'Number of Surgeries Performed': 341, 'Additional Responsibilities': ['Special effects artist', 'Minerals surveyor', 'Embryologist, clinical', 'Surveyor, building'], 'Percentage of Patients with Complications': 79.21497008166878,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'Palmer LLC', 'Location': 'Russia', 'Type of Institution': 'Private', 'Number of Years Worked There': 22, 'Medical Center Level': 'Primary', 'Number of Surgeries Performed': 520, 'Additional Responsibilities': ['Counsellor', 'Cartographer'], 'Percentage of Patients with Complications': 99.45602448071654,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'Mitchell Group', 'Location': 'Russia', 'Type of Institution': 'Public', 'Number of Years Worked There': 12, 'Medical Center Level': 'Primary', 'Number of Surgeries Performed': 993, 'Additional Responsibilities': ['Cabin crew'], 'Percentage of Patients with Complications': 34.529617677881255,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'Morgan, Ashley and Ayers', 'Location': 'Russia', 'Type of Institution': 'Private', 'Number of Years Worked There': 18, 'Medical Center Level': 'Secondary', 'Number of Surgeries Performed': 796, 'Additional Responsibilities': ['Chartered loss adjuster'], 'Percentage of Patients with Complications': 86.61952466005964,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'Ramirez Group', 'Location': 'Russia', 'Type of Institution': 'Public', 'Number of Years Worked There': 18, 'Medical Center Level': 'Secondary', 'Number of Surgeries Performed': 198, 'Additional Responsibilities': [], 'Percentage of Patients with Complications': 11.746095363854959,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t>
  </si>
  <si>
    <t>Frequent issues with insurance claims.</t>
  </si>
  <si>
    <t>Miller Ltd</t>
  </si>
  <si>
    <t>Kimberly Lee</t>
  </si>
  <si>
    <t>540.296.2418x7268</t>
  </si>
  <si>
    <t>[('Biochemistry', 97, datetime.date(2002, 3, 16), datetime.date(2002, 12, 23)), ('Emergency Medicine', 87, datetime.date(2002, 3, 9), datetime.date(2003, 2, 3)), ('Cardiothoracic Surgery', 70, datetime.date(2003, 8, 4), datetime.date(2002, 12, 1)), ('Anatomy', 84, datetime.date(2002, 12, 8), datetime.date(2003, 7, 31)), ('Ethics in Medical Practice', 60, datetime.date(2002, 10, 7), datetime.date(2002, 7, 11)), ('Transplant Surgery', 74, datetime.date(2003, 9, 5), datetime.date(2002, 8, 6)), ('Pediatric Surgery', 89, datetime.date(2002, 6, 7), datetime.date(2003, 7, 24)), ('Oncological Surgery', 51, datetime.date(2002, 8, 12), datetime.date(2003, 6, 24)), ('Physiology', 55, datetime.date(2003, 8, 26), datetime.date(2003, 8, 19)), ('Cardiothoracic Surgery', 94, datetime.date(2002, 12, 19), datetime.date(2002, 2, 27))]</t>
  </si>
  <si>
    <t>[{'Institution Name': 'Roach-Jordan', 'Location': 'Romania', 'Type of Institution': 'Public', 'Number of Years Worked There': 21, 'Medical Center Level': 'Primary', 'Number of Surgeries Performed': 148, 'Additional Responsibilities': ['IT consultant', 'Gaffer'], 'Percentage of Patients with Complications': 16.855432797052373,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 {'Institution Name': 'Lewis, White and Valdez', 'Location': 'Romania', 'Type of Institution': 'Public', 'Number of Years Worked There': 18, 'Medical Center Level': 'Primary', 'Number of Surgeries Performed': 690, 'Additional Responsibilities': ['Paediatric nurse', 'Media planner', 'Surveyor, commercial/residential', 'Print production planner', 'Psychologist, forensic'], 'Percentage of Patients with Complications': 72.3588109540667,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t>
  </si>
  <si>
    <t>Insurance record with many claims and poor resolution.</t>
  </si>
  <si>
    <t>Cruz, Adkins and Zamora</t>
  </si>
  <si>
    <t>Shirley Parsons</t>
  </si>
  <si>
    <t>617-586-1220</t>
  </si>
  <si>
    <t>[('Plastic and Reconstructive Surgery', 70, datetime.date(2004, 3, 13), datetime.date(2002, 10, 11)), ('Surgical Techniques', 95, datetime.date(2001, 12, 13), datetime.date(2004, 7, 9)), ('Pathology', 64, datetime.date(2001, 9, 22), datetime.date(2002, 8, 30)), ('Plastic and Reconstructive Surgery', 99, datetime.date(2000, 11, 10), datetime.date(2000, 4, 17)), ('Plastic and Reconstructive Surgery', 93, datetime.date(2000, 7, 29), datetime.date(2003, 3, 10)), ('Cardiothoracic Surgery', 97, datetime.date(2004, 7, 26), datetime.date(2002, 12, 1)), ('Surgical Techniques', 83, datetime.date(2004, 5, 13), datetime.date(1999, 10, 6)), ('Anatomy', 62, datetime.date(2003, 4, 27), datetime.date(2002, 4, 12)), ('Pathology', 84, datetime.date(2004, 8, 1), datetime.date(2003, 8, 23)), ('Pediatric Surgery', 84, datetime.date(2001, 4, 18), datetime.date(2001, 7, 9))]</t>
  </si>
  <si>
    <t>[{'Institution Name': 'Sullivan-Wilkins', 'Location': 'France', 'Type of Institution': 'Private', 'Number of Years Worked There': 17, 'Medical Center Level': 'Secondary', 'Number of Surgeries Performed': 116, 'Additional Responsibilities': ['Medical technical officer', 'Operations geologist', 'Toxicologist', 'Teacher, music'], 'Percentage of Patients with Complications': 85.13862791670614,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'Young PLC', 'Location': 'France', 'Type of Institution': 'Private', 'Number of Years Worked There': 27, 'Medical Center Level': 'Tertiary', 'Number of Surgeries Performed': 172, 'Additional Responsibilities': ['Amenity horticulturist', 'Runner, broadcasting/film/video'], 'Percentage of Patients with Complications': 45.238556518086156,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'Oneal-Johnson', 'Location': 'France', 'Type of Institution': 'Private', 'Number of Years Worked There': 8, 'Medical Center Level': 'Secondary', 'Number of Surgeries Performed': 278, 'Additional Responsibilities': ['Oncologist'], 'Percentage of Patients with Complications': 62.01098533877377,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'Riley-Bennett', 'Location': 'France', 'Type of Institution': 'Private', 'Number of Years Worked There': 4, 'Medical Center Level': 'Tertiary', 'Number of Surgeries Performed': 742, 'Additional Responsibilities': ['Theme park manager'], 'Percentage of Patients with Complications': 0.6101582490930624,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'Sutton-Castro', 'Location': 'France', 'Type of Institution': 'Private', 'Number of Years Worked There': 13, 'Medical Center Level': 'Tertiary', 'Number of Surgeries Performed': 47, 'Additional Responsibilities': [], 'Percentage of Patients with Complications': 76.77382894411859,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t>
  </si>
  <si>
    <t>Wallace, Floyd and Tapia</t>
  </si>
  <si>
    <t>Valerie Chavez</t>
  </si>
  <si>
    <t>304-705-0613x379</t>
  </si>
  <si>
    <t>[('Emergency Medicine', 88, datetime.date(2000, 11, 28), datetime.date(2000, 3, 4)), ('Plastic and Reconstructive Surgery', 69, datetime.date(2001, 1, 15), datetime.date(2001, 7, 4)), ('Physiology', 52, datetime.date(1999, 4, 22), datetime.date(2002, 6, 19)), ('Vascular Surgery', 93, datetime.date(2000, 1, 21), datetime.date(2002, 2, 23)), ('Orthopedic Surgery', 66, datetime.date(1999, 8, 30), datetime.date(2002, 3, 13)), ('Surgical Techniques', 67, datetime.date(2002, 11, 12), datetime.date(2001, 5, 8)), ('Vascular Surgery', 90, datetime.date(2001, 4, 3), datetime.date(1999, 9, 3)), ('Emergency Medicine', 82, datetime.date(1999, 4, 24), datetime.date(2000, 1, 6)), ('Trauma Surgery', 96, datetime.date(1999, 11, 24), datetime.date(2002, 5, 8)), ('Surgical Techniques', 86, datetime.date(1998, 10, 5), datetime.date(1999, 8, 6))]</t>
  </si>
  <si>
    <t>[{'Institution Name': 'Walker PLC', 'Location': 'Russia', 'Type of Institution': 'Private', 'Number of Years Worked There': 22, 'Medical Center Level': 'Tertiary', 'Number of Surgeries Performed': 892, 'Additional Responsibilities': ['Town planner', 'Publishing copy', 'Secondary school teacher', 'Data processing manager', 'Fisheries officer'], 'Percentage of Patients with Complications': 11.631407162092467,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'Jones-Watson', 'Location': 'Russia', 'Type of Institution': 'Private', 'Number of Years Worked There': 15, 'Medical Center Level': 'Tertiary', 'Number of Surgeries Performed': 941, 'Additional Responsibilities': ['Pathologist', 'Surveyor, land/geomatics', 'Television/film/video producer', 'Designer, blown glass/stained glass'], 'Percentage of Patients with Complications': 92.9665140574559,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'Hogan and Sons', 'Location': 'Russia', 'Type of Institution': 'Private', 'Number of Years Worked There': 30, 'Medical Center Level': 'Tertiary', 'Number of Surgeries Performed': 516, 'Additional Responsibilities': [], 'Percentage of Patients with Complications': 40.237396375182975,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t>
  </si>
  <si>
    <t>Several claims, some issues remain unresolved.</t>
  </si>
  <si>
    <t>Gonzalez-Rivera</t>
  </si>
  <si>
    <t>Christine Rivas</t>
  </si>
  <si>
    <t>001-362-762-1146</t>
  </si>
  <si>
    <t>[('Microbiology', 99, datetime.date(1998, 6, 9), datetime.date(1998, 8, 19)), ('Surgical Techniques', 70, datetime.date(1998, 9, 9), datetime.date(1998, 3, 26)), ('Neurosurgery', 71, datetime.date(1998, 8, 11), datetime.date(1998, 5, 13)), ('Pharmacology', 75, datetime.date(1998, 5, 17), datetime.date(1998, 5, 11)), ('Physiology', 83, datetime.date(1998, 6, 10), datetime.date(1998, 7, 19)), ('Robotic Surgery', 85, datetime.date(1998, 6, 23), datetime.date(1998, 8, 1)), ('Anatomy', 54, datetime.date(1998, 4, 19), datetime.date(1998, 7, 8)), ('Transplant Surgery', 52, datetime.date(1998, 4, 16), datetime.date(1998, 4, 6)), ('Neurosurgery', 96, datetime.date(1998, 8, 28), datetime.date(1998, 7, 9)), ('Oncological Surgery', 74, datetime.date(1998, 6, 21), datetime.date(1998, 9, 4))]</t>
  </si>
  <si>
    <t>[{'Institution Name': 'Coleman and Sons', 'Location': 'Hungary', 'Type of Institution': 'Public', 'Number of Years Worked There': 11, 'Medical Center Level': 'Primary', 'Number of Surgeries Performed': 98, 'Additional Responsibilities': [], 'Percentage of Patients with Complications': 20.403843903874865, 'Patient Feedback': 'The doctor was superb and the surgery went flawlessly.', 'Patient Feedback Label': 5, 'Recommendation Letters': 'This surgeon is an exceptional professional with outstanding skills.', 'Recommendation Letters Label': 5, 'Recommendations from Former Employers': "The surgeon's performance is up to standard.", 'Recommendations from Former Employers Label': 3}]</t>
  </si>
  <si>
    <t>West-Cruz</t>
  </si>
  <si>
    <t>Anthony Torres</t>
  </si>
  <si>
    <t>679-538-6583x0852</t>
  </si>
  <si>
    <t>[('Microbiology', 85, datetime.date(2003, 3, 5), datetime.date(2005, 5, 2)), ('Oncological Surgery', 79, datetime.date(2004, 2, 21), datetime.date(2004, 12, 10)), ('Robotic Surgery', 60, datetime.date(2004, 11, 6), datetime.date(2006, 4, 4)), ('Biochemistry', 78, datetime.date(2004, 7, 15), datetime.date(2005, 5, 9)), ('Cardiothoracic Surgery', 96, datetime.date(2002, 6, 11), datetime.date(2005, 4, 26)), ('Neurosurgery', 92, datetime.date(2003, 12, 2), datetime.date(2005, 5, 29)), ('Ethics in Medical Practice', 87, datetime.date(2002, 3, 17), datetime.date(2004, 5, 24)), ('Trauma Surgery', 75, datetime.date(2003, 3, 21), datetime.date(2004, 12, 6)), ('Orthopedic Surgery', 90, datetime.date(2003, 10, 28), datetime.date(2003, 10, 29)), ('Anatomy', 74, datetime.date(2005, 3, 3), datetime.date(2004, 11, 30))]</t>
  </si>
  <si>
    <t>[{'Institution Name': 'Dawson-Jacobs', 'Location': 'Ethiopia', 'Type of Institution': 'Private', 'Number of Years Worked There': 16, 'Medical Center Level': 'Tertiary', 'Number of Surgeries Performed': 690, 'Additional Responsibilities': [], 'Percentage of Patients with Complications': 73.33949727451137, 'Patient Feedback': 'The surgery was executed as expected.', 'Patient Feedback Label': 3, 'Recommendation Letters': 'The surgeon has consistently met basic expectations.', 'Recommendation Letters Label': 3, 'Recommendations from Former Employers': 'This surgeon had several issues during their employment.', 'Recommendations from Former Employers Label': 2}]</t>
  </si>
  <si>
    <t>Numerous insurance claims and poor outcomes.</t>
  </si>
  <si>
    <t>Cortez Inc</t>
  </si>
  <si>
    <t>Kevin Brown</t>
  </si>
  <si>
    <t>617-200-8952x92842</t>
  </si>
  <si>
    <t>[('Biochemistry', 98, datetime.date(1998, 11, 18), datetime.date(2005, 12, 19)), ('Neurosurgery', 60, datetime.date(1999, 3, 21), datetime.date(2003, 2, 17)), ('Transplant Surgery', 78, datetime.date(2000, 2, 5), datetime.date(2005, 3, 22)), ('Plastic and Reconstructive Surgery', 98, datetime.date(2005, 6, 8), datetime.date(2003, 8, 7)), ('Anesthesiology', 93, datetime.date(2004, 10, 13), datetime.date(2002, 11, 5)), ('Trauma Surgery', 96, datetime.date(1999, 4, 22), datetime.date(2001, 12, 6)), ('Ethics in Medical Practice', 99, datetime.date(2001, 12, 11), datetime.date(2000, 7, 16)), ('Surgical Techniques', 85, datetime.date(2004, 3, 20), datetime.date(1999, 1, 19)), ('Vascular Surgery', 83, datetime.date(2001, 7, 21), datetime.date(2001, 10, 17)), ('Ethics in Medical Practice', 59, datetime.date(2000, 3, 14), datetime.date(1998, 12, 14))]</t>
  </si>
  <si>
    <t>[{'Institution Name': 'Davis, Moody and Craig', 'Location': 'Russia', 'Type of Institution': 'Public', 'Number of Years Worked There': 25, 'Medical Center Level': 'Primary', 'Number of Surgeries Performed': 390, 'Additional Responsibilities': ['Actor', 'Lecturer, higher education', 'Food technologist', 'Teacher, early years/pre', 'Geologist, engineering'], 'Percentage of Patients with Complications': 24.3966529593029, 'Patient Feedback': 'A very positive surgical experience.', 'Patient Feedback Label': 4, 'Recommendation Letters': 'The surgeon performs to a satisfactory level.', 'Recommendation Letters Label': 3, 'Recommendations from Former Employers': 'This surgeon was not a good fit for our team.', 'Recommendations from Former Employers Label': 1}]</t>
  </si>
  <si>
    <t>No claims filed, excellent insurance history.</t>
  </si>
  <si>
    <t>Joseph-Rojas</t>
  </si>
  <si>
    <t>Melissa Escobar</t>
  </si>
  <si>
    <t>206-833-1172x858</t>
  </si>
  <si>
    <t>[('Biochemistry', 62, datetime.date(2000, 9, 16), datetime.date(2000, 9, 15)), ('Robotic Surgery', 73, datetime.date(2002, 3, 14), datetime.date(2000, 10, 15)), ('Microbiology', 88, datetime.date(1999, 5, 15), datetime.date(2000, 5, 26)), ('Ethics in Medical Practice', 67, datetime.date(2003, 10, 8), datetime.date(1999, 12, 15)), ('Microbiology', 82, datetime.date(2000, 1, 18), datetime.date(2001, 3, 12)), ('Microbiology', 85, datetime.date(2000, 7, 24), datetime.date(2003, 5, 21)), ('Trauma Surgery', 54, datetime.date(2000, 11, 24), datetime.date(2002, 3, 28)), ('Microbiology', 62, datetime.date(2003, 2, 6), datetime.date(2002, 11, 24)), ('Ethics in Medical Practice', 85, datetime.date(2003, 9, 7), datetime.date(1999, 6, 14)), ('Orthopedic Surgery', 95, datetime.date(2001, 3, 13), datetime.date(2000, 9, 22))]</t>
  </si>
  <si>
    <t>[{'Institution Name': 'Barker-Adams', 'Location': 'Ethiopia', 'Type of Institution': 'Public', 'Number of Years Worked There': 13, 'Medical Center Level': 'Tertiary', 'Number of Surgeries Performed': 37, 'Additional Responsibilities': ['Field trials officer'], 'Percentage of Patients with Complications': 41.176814552042075,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'Horton, Eaton and Smith', 'Location': 'Ethiopia', 'Type of Institution': 'Private', 'Number of Years Worked There': 12, 'Medical Center Level': 'Primary', 'Number of Surgeries Performed': 440, 'Additional Responsibilities': ['Commercial horticulturist', 'Animator', 'Oncologist'], 'Percentage of Patients with Complications': 52.00738539212495,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'Chen, Beltran and Price', 'Location': 'Ethiopia', 'Type of Institution': 'Public', 'Number of Years Worked There': 23, 'Medical Center Level': 'Secondary', 'Number of Surgeries Performed': 814, 'Additional Responsibilities': ['Speech and language therapist', 'Glass blower/designer', 'Logistics and distribution manager'], 'Percentage of Patients with Complications': 46.54824779378169,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'Thomas LLC', 'Location': 'Ethiopia', 'Type of Institution': 'Private', 'Number of Years Worked There': 16, 'Medical Center Level': 'Tertiary', 'Number of Surgeries Performed': 877, 'Additional Responsibilities': ['Outdoor activities/education manager', 'Insurance underwriter'], 'Percentage of Patients with Complications': 20.504518471590327,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t>
  </si>
  <si>
    <t>Walker, Moody and Jacobs</t>
  </si>
  <si>
    <t>Henry Underwood</t>
  </si>
  <si>
    <t>660-692-7028</t>
  </si>
  <si>
    <t>[('Oncological Surgery', 84, datetime.date(1996, 9, 17), datetime.date(1997, 12, 8)), ('Transplant Surgery', 86, datetime.date(2004, 1, 16), datetime.date(2003, 4, 13)), ('Pharmacology', 52, datetime.date(1999, 8, 16), datetime.date(2005, 8, 25)), ('Vascular Surgery', 96, datetime.date(1997, 7, 15), datetime.date(1997, 9, 1)), ('Biochemistry', 98, datetime.date(1996, 5, 29), datetime.date(1999, 9, 16)), ('Surgical Techniques', 54, datetime.date(1999, 4, 24), datetime.date(1998, 4, 13)), ('Oncological Surgery', 79, datetime.date(1996, 11, 6), datetime.date(2000, 5, 18)), ('Pediatric Surgery', 99, datetime.date(1998, 5, 28), datetime.date(1996, 9, 26)), ('Plastic and Reconstructive Surgery', 69, datetime.date(1997, 5, 10), datetime.date(2004, 6, 26)), ('Cardiothoracic Surgery', 70, datetime.date(2001, 5, 29), datetime.date(2001, 10, 22))]</t>
  </si>
  <si>
    <t>[{'Institution Name': 'Lewis-Mitchell', 'Location': 'Romania', 'Type of Institution': 'Public', 'Number of Years Worked There': 10, 'Medical Center Level': 'Tertiary', 'Number of Surgeries Performed': 893, 'Additional Responsibilities': [], 'Percentage of Patients with Complications': 87.98057148074359,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'Ferguson, Cardenas and Morrison', 'Location': 'Romania', 'Type of Institution': 'Public', 'Number of Years Worked There': 30, 'Medical Center Level': 'Secondary', 'Number of Surgeries Performed': 546, 'Additional Responsibilities': ['Legal secretary', 'Patent attorney', 'Diagnostic radiographer', 'Technical brewer', 'Counselling psychologist'], 'Percentage of Patients with Complications': 83.23657649276852,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'Mann-Warren', 'Location': 'Romania', 'Type of Institution': 'Public', 'Number of Years Worked There': 7, 'Medical Center Level': 'Secondary', 'Number of Surgeries Performed': 98, 'Additional Responsibilities': ['Agricultural consultant', 'Therapist, nutritional', 'Designer, multimedia'], 'Percentage of Patients with Complications': 70.03974958231316,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'Moreno and Sons', 'Location': 'Romania', 'Type of Institution': 'Private', 'Number of Years Worked There': 13, 'Medical Center Level': 'Primary', 'Number of Surgeries Performed': 441, 'Additional Responsibilities': ['Press photographer'], 'Percentage of Patients with Complications': 76.71965741702596,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'Smith-Watkins', 'Location': 'Romania', 'Type of Institution': 'Private', 'Number of Years Worked There': 28, 'Medical Center Level': 'Primary', 'Number of Surgeries Performed': 607, 'Additional Responsibilities': ['Film/video editor', 'Energy manager', 'Aid worker', 'Scientist, research (life sciences)'], 'Percentage of Patients with Complications': 26.867167145833925,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t>
  </si>
  <si>
    <t>Insurance history indicates excellent standing, no claims.</t>
  </si>
  <si>
    <t>Holt and Sons</t>
  </si>
  <si>
    <t>Angela Chambers</t>
  </si>
  <si>
    <t>[('Anesthesiology', 69, datetime.date(1999, 8, 28), datetime.date(2003, 3, 28)), ('Surgical Techniques', 82, datetime.date(1999, 4, 20), datetime.date(2001, 10, 27)), ('Robotic Surgery', 56, datetime.date(1999, 8, 4), datetime.date(2002, 3, 4)), ('Anesthesiology', 89, datetime.date(2001, 12, 3), datetime.date(2002, 9, 15)), ('Ethics in Medical Practice', 72, datetime.date(2000, 1, 27), datetime.date(2001, 12, 29)), ('Microbiology', 98, datetime.date(1999, 6, 3), datetime.date(2003, 3, 14)), ('Biochemistry', 62, datetime.date(2002, 6, 13), datetime.date(2003, 4, 12)), ('Robotic Surgery', 52, datetime.date(2001, 11, 14), datetime.date(2000, 12, 14)), ('Surgical Techniques', 97, datetime.date(2000, 9, 17), datetime.date(2003, 3, 3)), ('Microbiology', 73, datetime.date(2002, 7, 19), datetime.date(2001, 5, 8))]</t>
  </si>
  <si>
    <t>[{'Institution Name': 'Miles-Hogan', 'Location': 'Romania', 'Type of Institution': 'Public', 'Number of Years Worked There': 21, 'Medical Center Level': 'Tertiary', 'Number of Surgeries Performed': 540, 'Additional Responsibilities': ['Engineer, energy', 'Sports therapist'], 'Percentage of Patients with Complications': 29.41048293948927,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'Dixon, Rivas and Martin', 'Location': 'Romania', 'Type of Institution': 'Private', 'Number of Years Worked There': 8, 'Medical Center Level': 'Primary', 'Number of Surgeries Performed': 610, 'Additional Responsibilities': ['Industrial buyer', 'Barrister'], 'Percentage of Patients with Complications': 95.06870307538279,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'Green LLC', 'Location': 'Romania', 'Type of Institution': 'Private', 'Number of Years Worked There': 12, 'Medical Center Level': 'Secondary', 'Number of Surgeries Performed': 62, 'Additional Responsibilities': ['Advice worker', 'Careers information officer', 'Learning mentor', 'Engineer, manufacturing', 'Pathologist'], 'Percentage of Patients with Complications': 87.54090440287037,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'Torres LLC', 'Location': 'Romania', 'Type of Institution': 'Public', 'Number of Years Worked There': 30, 'Medical Center Level': 'Secondary', 'Number of Surgeries Performed': 141, 'Additional Responsibilities': [], 'Percentage of Patients with Complications': 80.2251573253178,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t>
  </si>
  <si>
    <t>Hill-Fitzgerald</t>
  </si>
  <si>
    <t>Anthony Rice</t>
  </si>
  <si>
    <t>(756)603-3654x099</t>
  </si>
  <si>
    <t>[('Transplant Surgery', 85, datetime.date(2003, 5, 3), datetime.date(2002, 2, 10)), ('Surgical Techniques', 71, datetime.date(2004, 5, 31), datetime.date(2003, 1, 13)), ('Trauma Surgery', 63, datetime.date(2004, 8, 8), datetime.date(2005, 5, 19)), ('Vascular Surgery', 64, datetime.date(2003, 3, 9), datetime.date(2005, 1, 6)), ('Anatomy', 99, datetime.date(2003, 7, 3), datetime.date(2002, 7, 21)), ('Pathology', 91, datetime.date(2003, 9, 14), datetime.date(2003, 12, 14)), ('Trauma Surgery', 50, datetime.date(2004, 8, 26), datetime.date(2004, 5, 10)), ('Surgical Techniques', 67, datetime.date(2002, 7, 5), datetime.date(2003, 10, 20)), ('Microbiology', 65, datetime.date(2002, 5, 25), datetime.date(2003, 11, 13)), ('Surgical Techniques', 58, datetime.date(2004, 4, 24), datetime.date(2004, 2, 10))]</t>
  </si>
  <si>
    <t>[{'Institution Name': 'Mendoza-Pruitt', 'Location': 'Poland', 'Type of Institution': 'Private', 'Number of Years Worked There': 12, 'Medical Center Level': 'Secondary', 'Number of Surgeries Performed': 695, 'Additional Responsibilities': ['Civil engineer, consulting', 'Magazine features editor', 'Banker', 'Civil Service fast streamer', 'Chartered loss adjuster'], 'Percentage of Patients with Complications': 18.059188808370617, 'Patient Feedback': 'The surgery was fine, not great but not terrible either.', 'Patient Feedback Label': 3, 'Recommendation Letters': 'The surgeon has consistently underperformed.', 'Recommendation Letters Label': 1, 'Recommendations from Former Employers': "The surgeon's performance has been consistently high.", 'Recommendations from Former Employers Label': 4}]</t>
  </si>
  <si>
    <t>Insurance record indicates minor issues, average risk.</t>
  </si>
  <si>
    <t>Banks-Stone</t>
  </si>
  <si>
    <t>Christine Lopez</t>
  </si>
  <si>
    <t>565-649-6619x67266</t>
  </si>
  <si>
    <t>[('Transplant Surgery', 66, datetime.date(1995, 10, 15), datetime.date(1995, 3, 20)), ('Orthopedic Surgery', 86, datetime.date(1995, 9, 30), datetime.date(1995, 9, 25)), ('Neurosurgery', 58, datetime.date(1995, 5, 7), datetime.date(1995, 6, 1)), ('Cardiothoracic Surgery', 52, datetime.date(1995, 10, 21), datetime.date(1995, 6, 22)), ('Emergency Medicine', 95, datetime.date(1995, 7, 22), datetime.date(1995, 11, 23)), ('Ethics in Medical Practice', 80, datetime.date(1995, 10, 5), datetime.date(1995, 9, 3)), ('Microbiology', 62, datetime.date(1995, 5, 17), datetime.date(1995, 8, 8)), ('Robotic Surgery', 73, datetime.date(1995, 10, 24), datetime.date(1995, 3, 11)), ('Pharmacology', 66, datetime.date(1995, 11, 16), datetime.date(1995, 7, 10)), ('Plastic and Reconstructive Surgery', 87, datetime.date(1995, 10, 6), datetime.date(1995, 9, 28))]</t>
  </si>
  <si>
    <t>[{'Institution Name': 'Navarro-Murillo', 'Location': 'India', 'Type of Institution': 'Private', 'Number of Years Worked There': 27, 'Medical Center Level': 'Tertiary', 'Number of Surgeries Performed': 537, 'Additional Responsibilities': ['Music tutor', 'Clinical scientist, histocompatibility and immunogenetics'], 'Percentage of Patients with Complications': 2.8651379240652197,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 {'Institution Name': 'Mitchell, Moreno and Ryan', 'Location': 'India', 'Type of Institution': 'Public', 'Number of Years Worked There': 26, 'Medical Center Level': 'Primary', 'Number of Surgeries Performed': 400, 'Additional Responsibilities': ['Immunologist', 'Fitness centre manager', 'Advertising account executive', 'Copywriter, advertising', 'Media planner'], 'Percentage of Patients with Complications': 32.81131194392452,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t>
  </si>
  <si>
    <t>Claims history marked by average risk.</t>
  </si>
  <si>
    <t>Joyce-Ramsey</t>
  </si>
  <si>
    <t>Aaron Young</t>
  </si>
  <si>
    <t>338.212.8921x9938</t>
  </si>
  <si>
    <t>[('Ethics in Medical Practice', 97, datetime.date(2007, 7, 14), datetime.date(2005, 3, 3)), ('Physiology', 67, datetime.date(2003, 4, 19), datetime.date(2004, 12, 16)), ('Cardiothoracic Surgery', 79, datetime.date(2004, 12, 12), datetime.date(2003, 9, 11)), ('Vascular Surgery', 98, datetime.date(2006, 1, 30), datetime.date(2003, 9, 19)), ('Microbiology', 59, datetime.date(2006, 6, 23), datetime.date(2004, 4, 8)), ('Biochemistry', 77, datetime.date(2005, 12, 1), datetime.date(2005, 4, 27)), ('Microbiology', 76, datetime.date(2004, 7, 4), datetime.date(2003, 11, 11)), ('Biochemistry', 95, datetime.date(2007, 4, 21), datetime.date(2005, 2, 17)), ('Robotic Surgery', 82, datetime.date(2005, 11, 16), datetime.date(2006, 7, 28)), ('Oncological Surgery', 75, datetime.date(2004, 12, 29), datetime.date(2003, 7, 17))]</t>
  </si>
  <si>
    <t>[{'Institution Name': 'Johnston, Parsons and Owens', 'Location': 'Uzbekistan', 'Type of Institution': 'Public', 'Number of Years Worked There': 26, 'Medical Center Level': 'Tertiary', 'Number of Surgeries Performed': 680, 'Additional Responsibilities': [], 'Percentage of Patients with Complications': 72.33722071938804,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'Wilkerson-Sanchez', 'Location': 'Uzbekistan', 'Type of Institution': 'Public', 'Number of Years Worked There': 18, 'Medical Center Level': 'Primary', 'Number of Surgeries Performed': 706, 'Additional Responsibilities': ['Hospital pharmacist'], 'Percentage of Patients with Complications': 0.14850117842137855,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'Todd-Walker', 'Location': 'Uzbekistan', 'Type of Institution': 'Public', 'Number of Years Worked There': 20, 'Medical Center Level': 'Tertiary', 'Number of Surgeries Performed': 155, 'Additional Responsibilities': ['Surveyor, mining', 'Engineer, land', 'Education administrator'], 'Percentage of Patients with Complications': 87.97736266149543,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t>
  </si>
  <si>
    <t>Padilla, Nelson and Stone</t>
  </si>
  <si>
    <t>Rebecca Guzman</t>
  </si>
  <si>
    <t>001-845-977-8622x2059</t>
  </si>
  <si>
    <t>[('Orthopedic Surgery', 69, datetime.date(1996, 8, 19), datetime.date(1998, 12, 11)), ('Surgical Techniques', 75, datetime.date(2000, 12, 19), datetime.date(1998, 7, 18)), ('Pharmacology', 72, datetime.date(1999, 7, 4), datetime.date(2004, 2, 5)), ('Neurosurgery', 57, datetime.date(2005, 2, 17), datetime.date(2000, 12, 9)), ('Plastic and Reconstructive Surgery', 94, datetime.date(2004, 1, 23), datetime.date(2006, 7, 3)), ('Plastic and Reconstructive Surgery', 79, datetime.date(2007, 4, 25), datetime.date(2003, 2, 8)), ('Robotic Surgery', 54, datetime.date(2006, 2, 20), datetime.date(1997, 3, 5)), ('Pathology', 56, datetime.date(2000, 12, 6), datetime.date(2007, 3, 19)), ('Anatomy', 69, datetime.date(2005, 8, 28), datetime.date(1998, 4, 20)), ('Emergency Medicine', 72, datetime.date(2005, 10, 23), datetime.date(2000, 12, 2))]</t>
  </si>
  <si>
    <t>[{'Institution Name': 'Johnson, Bailey and Burton', 'Location': 'Belarus', 'Type of Institution': 'Private', 'Number of Years Worked There': 29, 'Medical Center Level': 'Primary', 'Number of Surgeries Performed': 966, 'Additional Responsibilities': ['Administrator, Civil Service', 'Paediatric nurse', 'Travel agency manager'], 'Percentage of Patients with Complications': 19.454756108179627, 'Patient Feedback': 'The surgery exceeded my expectations. The doctor was fantastic.', 'Patient Feedback Label': 5, 'Recommendation Letters': 'This surgeon is a valuable asset to any medical team.', 'Recommendation Letters Label': 4, 'Recommendations from Former Employers': "The surgeon's work is consistently outstanding.", 'Recommendations from Former Employers Label': 5}]</t>
  </si>
  <si>
    <t>Knight-Evans</t>
  </si>
  <si>
    <t>Stephanie Mcdonald</t>
  </si>
  <si>
    <t>(872)911-4823x48047</t>
  </si>
  <si>
    <t>[('Transplant Surgery', 80, datetime.date(2000, 2, 5), datetime.date(2000, 1, 2)), ('Vascular Surgery', 96, datetime.date(1999, 9, 2), datetime.date(2000, 2, 16)), ('Orthopedic Surgery', 97, datetime.date(2000, 1, 11), datetime.date(1999, 12, 6)), ('Pathology', 81, datetime.date(1999, 12, 22), datetime.date(1999, 9, 30)), ('Oncological Surgery', 100, datetime.date(1999, 12, 15), datetime.date(1999, 11, 18)), ('Plastic and Reconstructive Surgery', 93, datetime.date(1999, 10, 26), datetime.date(1999, 9, 14)), ('Surgical Techniques', 63, datetime.date(1999, 10, 20), datetime.date(1999, 11, 13)), ('Neurosurgery', 96, datetime.date(1999, 10, 20), datetime.date(1999, 9, 2)), ('Anatomy', 67, datetime.date(1999, 11, 23), datetime.date(2000, 3, 22)), ('Emergency Medicine', 98, datetime.date(1999, 9, 17), datetime.date(2000, 3, 18))]</t>
  </si>
  <si>
    <t>[{'Institution Name': 'Jones-Curry', 'Location': 'United Kingdom', 'Type of Institution': 'Private', 'Number of Years Worked There': 19, 'Medical Center Level': 'Primary', 'Number of Surgeries Performed': 589, 'Additional Responsibilities': ['Air traffic controller', 'Camera operator'], 'Percentage of Patients with Complications': 9.978948523151631,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 {'Institution Name': 'Phelps LLC', 'Location': 'United Kingdom', 'Type of Institution': 'Public', 'Number of Years Worked There': 18, 'Medical Center Level': 'Primary', 'Number of Surgeries Performed': 101, 'Additional Responsibilities': ['Regulatory affairs officer', 'Chief Marketing Officer', 'Licensed conveyancer', 'Operational investment banker'], 'Percentage of Patients with Complications': 74.36557256989215,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t>
  </si>
  <si>
    <t>Cowan PLC</t>
  </si>
  <si>
    <t>James Rivera</t>
  </si>
  <si>
    <t>+1-430-640-3152x995</t>
  </si>
  <si>
    <t>[('Anesthesiology', 86, datetime.date(2005, 11, 28), datetime.date(2005, 10, 23)), ('Vascular Surgery', 72, datetime.date(2005, 1, 7), datetime.date(2004, 1, 2)), ('Trauma Surgery', 72, datetime.date(2006, 3, 3), datetime.date(2004, 11, 30)), ('Vascular Surgery', 86, datetime.date(2004, 12, 12), datetime.date(2002, 7, 5)), ('Cardiothoracic Surgery', 100, datetime.date(2004, 5, 19), datetime.date(2005, 10, 25)), ('Vascular Surgery', 84, datetime.date(2006, 10, 22), datetime.date(2005, 3, 30)), ('Pathology', 77, datetime.date(2003, 7, 5), datetime.date(2002, 4, 9)), ('Biochemistry', 54, datetime.date(2004, 12, 26), datetime.date(2006, 11, 9)), ('Pediatric Surgery', 54, datetime.date(2001, 8, 2), datetime.date(2006, 1, 9)), ('Surgical Techniques', 74, datetime.date(2006, 12, 5), datetime.date(2004, 1, 8))]</t>
  </si>
  <si>
    <t>[{'Institution Name': 'Jacobs-Allen', 'Location': 'Russia', 'Type of Institution': 'Private', 'Number of Years Worked There': 6, 'Medical Center Level': 'Secondary', 'Number of Surgeries Performed': 294, 'Additional Responsibilities': [], 'Percentage of Patients with Complications': 45.60650654593421,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 {'Institution Name': 'Bryant, Garrett and Williams', 'Location': 'Russia', 'Type of Institution': 'Public', 'Number of Years Worked There': 21, 'Medical Center Level': 'Secondary', 'Number of Surgeries Performed': 901, 'Additional Responsibilities': ['Planning and development surveyor', 'Primary school teacher', 'Sports administrator', 'Theatre director', 'Copywriter, advertising'], 'Percentage of Patients with Complications': 9.040357166503322,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t>
  </si>
  <si>
    <t>Insurance history with no claims, excellent standing.</t>
  </si>
  <si>
    <t>Morrison Inc</t>
  </si>
  <si>
    <t>Jason Dunn</t>
  </si>
  <si>
    <t>601-689-5249x31617</t>
  </si>
  <si>
    <t>[('Pediatric Surgery', 77, datetime.date(1998, 2, 14), datetime.date(2002, 4, 17)), ('Pharmacology', 63, datetime.date(1998, 9, 3), datetime.date(2003, 12, 27)), ('Transplant Surgery', 89, datetime.date(2001, 3, 5), datetime.date(1996, 5, 2)), ('Transplant Surgery', 86, datetime.date(2004, 3, 20), datetime.date(2003, 4, 14)), ('Orthopedic Surgery', 96, datetime.date(2001, 12, 17), datetime.date(2000, 2, 10)), ('Pediatric Surgery', 98, datetime.date(1995, 12, 22), datetime.date(2004, 1, 26)), ('Biochemistry', 95, datetime.date(2002, 10, 3), datetime.date(1996, 11, 15)), ('Microbiology', 78, datetime.date(2004, 7, 16), datetime.date(1997, 8, 8)), ('Pathology', 65, datetime.date(1997, 3, 14), datetime.date(2003, 6, 18)), ('Neurosurgery', 94, datetime.date(2002, 7, 3), datetime.date(1996, 12, 28))]</t>
  </si>
  <si>
    <t>[{'Institution Name': 'Hendricks Inc', 'Location': 'Romania', 'Type of Institution': 'Private', 'Number of Years Worked There': 4, 'Medical Center Level': 'Tertiary', 'Number of Surgeries Performed': 17, 'Additional Responsibilities': ['Catering manager', 'Scientist, audiological', 'Teacher, secondary school', 'Surveyor, insurance', 'Dramatherapist'], 'Percentage of Patients with Complications': 81.03812950767671,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'Mccarthy-Zavala', 'Location': 'Romania', 'Type of Institution': 'Private', 'Number of Years Worked There': 23, 'Medical Center Level': 'Tertiary', 'Number of Surgeries Performed': 530, 'Additional Responsibilities': ['Occupational hygienist', 'Environmental education officer', 'Midwife', 'Tax inspector'], 'Percentage of Patients with Complications': 46.34041547499318,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'Smith, Gutierrez and Hammond', 'Location': 'Romania', 'Type of Institution': 'Private', 'Number of Years Worked There': 3, 'Medical Center Level': 'Primary', 'Number of Surgeries Performed': 904, 'Additional Responsibilities': ['Customer service manager'], 'Percentage of Patients with Complications': 83.19919325522962,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t>
  </si>
  <si>
    <t>Minimal claims, low risk noted.</t>
  </si>
  <si>
    <t>Henderson Inc</t>
  </si>
  <si>
    <t>Kathryn Miller</t>
  </si>
  <si>
    <t>(414)935-3828x045</t>
  </si>
  <si>
    <t>[('Ethics in Medical Practice', 59, datetime.date(2000, 7, 4), datetime.date(2000, 5, 9)), ('Anatomy', 84, datetime.date(1999, 1, 7), datetime.date(1999, 4, 11)), ('Biochemistry', 94, datetime.date(1999, 11, 23), datetime.date(1999, 3, 16)), ('Pathology', 94, datetime.date(1999, 12, 26), datetime.date(1999, 10, 28)), ('Trauma Surgery', 53, datetime.date(2000, 1, 16), datetime.date(1999, 3, 20)), ('Ethics in Medical Practice', 92, datetime.date(1999, 8, 20), datetime.date(1999, 6, 14)), ('Pharmacology', 50, datetime.date(2000, 4, 8), datetime.date(2000, 6, 10)), ('Biochemistry', 74, datetime.date(1999, 5, 10), datetime.date(1999, 4, 15)), ('Anatomy', 71, datetime.date(1999, 5, 21), datetime.date(1999, 4, 6)), ('Physiology', 86, datetime.date(2000, 1, 31), datetime.date(1999, 2, 2))]</t>
  </si>
  <si>
    <t>[{'Institution Name': 'Black, Mckinney and Francis', 'Location': 'United States', 'Type of Institution': 'Public', 'Number of Years Worked There': 4, 'Medical Center Level': 'Tertiary', 'Number of Surgeries Performed': 196, 'Additional Responsibilities': ['Logistics and distribution manager'], 'Percentage of Patients with Complications': 56.126633780774924,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'Green-Waters', 'Location': 'United States', 'Type of Institution': 'Private', 'Number of Years Worked There': 8, 'Medical Center Level': 'Secondary', 'Number of Surgeries Performed': 766, 'Additional Responsibilities': ['Surveyor, building', 'Hydrographic surveyor', 'Metallurgist'], 'Percentage of Patients with Complications': 44.737148410693806,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'Meyer, Spencer and Ortiz', 'Location': 'United States', 'Type of Institution': 'Private', 'Number of Years Worked There': 29, 'Medical Center Level': 'Primary', 'Number of Surgeries Performed': 674, 'Additional Responsibilities': ['Water engineer'], 'Percentage of Patients with Complications': 32.2249226696763,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t>
  </si>
  <si>
    <t>Excellent standing, no claims noted.</t>
  </si>
  <si>
    <t>Cannon Inc</t>
  </si>
  <si>
    <t>Phillip Cameron</t>
  </si>
  <si>
    <t>458.539.6217x661</t>
  </si>
  <si>
    <t>[('Pathology', 91, datetime.date(1997, 9, 14), datetime.date(1997, 6, 2)), ('Pharmacology', 66, datetime.date(1997, 10, 30), datetime.date(1997, 11, 24)), ('Plastic and Reconstructive Surgery', 80, datetime.date(1997, 3, 18), datetime.date(1997, 9, 25)), ('Trauma Surgery', 95, datetime.date(1998, 3, 7), datetime.date(1997, 12, 13)), ('Trauma Surgery', 81, datetime.date(1997, 8, 19), datetime.date(1998, 4, 3)), ('Trauma Surgery', 96, datetime.date(1998, 3, 2), datetime.date(1997, 11, 19)), ('Pharmacology', 85, datetime.date(1997, 7, 31), datetime.date(1998, 2, 19)), ('Physiology', 98, datetime.date(1997, 8, 6), datetime.date(1998, 2, 18)), ('Surgical Techniques', 66, datetime.date(1997, 10, 23), datetime.date(1997, 10, 20)), ('Plastic and Reconstructive Surgery', 82, datetime.date(1997, 5, 25), datetime.date(1997, 12, 20))]</t>
  </si>
  <si>
    <t>[{'Institution Name': 'Smith PLC', 'Location': 'Poland', 'Type of Institution': 'Private', 'Number of Years Worked There': 26, 'Medical Center Level': 'Tertiary', 'Number of Surgeries Performed': 643, 'Additional Responsibilities': [], 'Percentage of Patients with Complications': 58.674498348436956,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'Stone Ltd', 'Location': 'Poland', 'Type of Institution': 'Private', 'Number of Years Worked There': 4, 'Medical Center Level': 'Tertiary', 'Number of Surgeries Performed': 790, 'Additional Responsibilities': ['Conservation officer, nature', 'Civil Service fast streamer', 'Prison officer', 'Psychiatric nurse'], 'Percentage of Patients with Complications': 47.2286690449461,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'Proctor, Martin and Kirk', 'Location': 'Poland', 'Type of Institution': 'Private', 'Number of Years Worked There': 19, 'Medical Center Level': 'Secondary', 'Number of Surgeries Performed': 749, 'Additional Responsibilities': ['Associate Professor', 'Acupuncturist', 'Theme park manager'], 'Percentage of Patients with Complications': 31.90363998814779,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t>
  </si>
  <si>
    <t>Insurance history marked by low risk.</t>
  </si>
  <si>
    <t>Thompson, Peterson and Turner</t>
  </si>
  <si>
    <t>Victoria Mueller</t>
  </si>
  <si>
    <t>[('Surgical Techniques', 100, datetime.date(2008, 4, 5), datetime.date(2003, 1, 19)), ('Cardiothoracic Surgery', 59, datetime.date(2003, 5, 10), datetime.date(2004, 10, 29)), ('Trauma Surgery', 53, datetime.date(2000, 10, 3), datetime.date(2004, 4, 5)), ('Vascular Surgery', 66, datetime.date(2004, 11, 25), datetime.date(2005, 8, 16)), ('Oncological Surgery', 82, datetime.date(2003, 7, 6), datetime.date(2002, 5, 22)), ('Anatomy', 68, datetime.date(2004, 12, 20), datetime.date(2002, 11, 4)), ('Pediatric Surgery', 54, datetime.date(2006, 11, 14), datetime.date(2005, 6, 6)), ('Pharmacology', 84, datetime.date(2005, 8, 28), datetime.date(2000, 8, 7)), ('Oncological Surgery', 86, datetime.date(2006, 7, 19), datetime.date(2007, 7, 17)), ('Neurosurgery', 96, datetime.date(2001, 12, 4), datetime.date(2006, 7, 31))]</t>
  </si>
  <si>
    <t>[{'Institution Name': 'Garcia-Powell', 'Location': 'United States', 'Type of Institution': 'Private', 'Number of Years Worked There': 10, 'Medical Center Level': 'Secondary', 'Number of Surgeries Performed': 921, 'Additional Responsibilities': ['Social research officer, government', 'Comptroller'], 'Percentage of Patients with Complications': 30.655824538593425,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'Hudson Ltd', 'Location': 'United States', 'Type of Institution': 'Public', 'Number of Years Worked There': 25, 'Medical Center Level': 'Tertiary', 'Number of Surgeries Performed': 746, 'Additional Responsibilities': [], 'Percentage of Patients with Complications': 56.201533915429714,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'Roberts-Wong', 'Location': 'United States', 'Type of Institution': 'Public', 'Number of Years Worked There': 1, 'Medical Center Level': 'Tertiary', 'Number of Surgeries Performed': 900, 'Additional Responsibilities': ['Engineer, drilling', 'Textile designer', 'Accountant, chartered public finance', 'Jewellery designer', 'Firefighter'], 'Percentage of Patients with Complications': 21.09531503542429,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'Golden Ltd', 'Location': 'United States', 'Type of Institution': 'Private', 'Number of Years Worked There': 11, 'Medical Center Level': 'Primary', 'Number of Surgeries Performed': 37, 'Additional Responsibilities': ['Surveyor, hydrographic'], 'Percentage of Patients with Complications': 36.11997603898338,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t>
  </si>
  <si>
    <t>Low-risk profile with minimal claims filed.</t>
  </si>
  <si>
    <t>Meyer Inc</t>
  </si>
  <si>
    <t>Jon Armstrong</t>
  </si>
  <si>
    <t>361-239-1995x428</t>
  </si>
  <si>
    <t>[('Transplant Surgery', 79, datetime.date(2001, 10, 25), datetime.date(2001, 10, 6)), ('Orthopedic Surgery', 95, datetime.date(2003, 7, 31), datetime.date(2000, 7, 7)), ('Ethics in Medical Practice', 59, datetime.date(2001, 1, 17), datetime.date(2002, 12, 11)), ('Orthopedic Surgery', 84, datetime.date(2002, 9, 29), datetime.date(2001, 9, 15)), ('Surgical Techniques', 99, datetime.date(2000, 7, 2), datetime.date(2002, 10, 2)), ('Robotic Surgery', 80, datetime.date(2002, 10, 5), datetime.date(2000, 8, 31)), ('Orthopedic Surgery', 89, datetime.date(2002, 10, 29), datetime.date(2004, 3, 11)), ('Pathology', 64, datetime.date(2001, 11, 20), datetime.date(2001, 9, 21)), ('Vascular Surgery', 51, datetime.date(2003, 8, 12), datetime.date(2003, 5, 15)), ('Pediatric Surgery', 61, datetime.date(2000, 3, 10), datetime.date(2002, 2, 22))]</t>
  </si>
  <si>
    <t>[{'Institution Name': 'Bailey-Harper', 'Location': 'Hungary', 'Type of Institution': 'Public', 'Number of Years Worked There': 30, 'Medical Center Level': 'Primary', 'Number of Surgeries Performed': 740, 'Additional Responsibilities': ['Editor, film/video', 'Press sub'], 'Percentage of Patients with Complications': 56.472421768383796, 'Patient Feedback': 'The overall experience was just fine.', 'Patient Feedback Label': 3, 'Recommendation Letters': 'I highly recommend this surgeon for their exceptional skills and professionalism.', 'Recommendation Letters Label': 5, 'Recommendations from Former Employers': 'The surgeon has shown remarkable skills and dedication.', 'Recommendations from Former Employers Label': 5}]</t>
  </si>
  <si>
    <t>Hernandez-Massey</t>
  </si>
  <si>
    <t>Christina Costa</t>
  </si>
  <si>
    <t>[('Transplant Surgery', 50, datetime.date(2001, 11, 9), datetime.date(2002, 3, 16)), ('Physiology', 69, datetime.date(2003, 1, 11), datetime.date(2002, 11, 7)), ('Anesthesiology', 72, datetime.date(2001, 3, 22), datetime.date(2001, 11, 6)), ('Oncological Surgery', 71, datetime.date(2002, 4, 1), datetime.date(2001, 5, 11)), ('Physiology', 91, datetime.date(2002, 6, 8), datetime.date(2001, 6, 1)), ('Emergency Medicine', 51, datetime.date(2000, 12, 20), datetime.date(2002, 12, 14)), ('Neurosurgery', 86, datetime.date(2003, 4, 10), datetime.date(2001, 12, 31)), ('Anatomy', 69, datetime.date(2001, 12, 20), datetime.date(2001, 3, 13)), ('Plastic and Reconstructive Surgery', 56, datetime.date(2001, 11, 19), datetime.date(2001, 6, 10)), ('Surgical Techniques', 90, datetime.date(2002, 5, 25), datetime.date(2002, 10, 22))]</t>
  </si>
  <si>
    <t>[{'Institution Name': 'Tyler Group', 'Location': 'Moldova', 'Type of Institution': 'Private', 'Number of Years Worked There': 25, 'Medical Center Level': 'Secondary', 'Number of Surgeries Performed': 278, 'Additional Responsibilities': ['Legal secretary', 'Nurse, mental health', 'Psychologist, sport and exercise', 'Accountant, chartered certified', 'Programmer, applications'], 'Percentage of Patients with Complications': 28.62938332235273, 'Patient Feedback': 'I had to follow up multiple times to get answers.', 'Patient Feedback Label': 2, 'Recommendation Letters': "The surgeon's professional conduct is highly concerning.", 'Recommendation Letters Label': 1, 'Recommendations from Former Employers': "This surgeon's work was consistently below expectations.", 'Recommendations from Former Employers Label': 1}]</t>
  </si>
  <si>
    <t>Insurance history shows frequent claims and risks.</t>
  </si>
  <si>
    <t>Christensen, Montoya and Johnson</t>
  </si>
  <si>
    <t>Daniel Tapia</t>
  </si>
  <si>
    <t>[('Biochemistry', 56, datetime.date(2006, 5, 27), datetime.date(2007, 10, 28)), ('Pediatric Surgery', 77, datetime.date(2006, 2, 22), datetime.date(2005, 8, 29)), ('Ethics in Medical Practice', 50, datetime.date(2002, 12, 31), datetime.date(2007, 5, 14)), ('Anatomy', 55, datetime.date(2007, 5, 24), datetime.date(2007, 6, 6)), ('Anesthesiology', 66, datetime.date(2003, 1, 4), datetime.date(2005, 1, 10)), ('Ethics in Medical Practice', 58, datetime.date(2006, 1, 9), datetime.date(2004, 7, 1)), ('Vascular Surgery', 89, datetime.date(2006, 3, 14), datetime.date(2003, 9, 11)), ('Pathology', 73, datetime.date(2004, 3, 18), datetime.date(2005, 8, 31)), ('Pediatric Surgery', 94, datetime.date(2002, 9, 11), datetime.date(2005, 11, 10)), ('Plastic and Reconstructive Surgery', 86, datetime.date(2006, 7, 31), datetime.date(2007, 8, 26))]</t>
  </si>
  <si>
    <t>[{'Institution Name': 'Diaz-Moon', 'Location': 'India', 'Type of Institution': 'Private', 'Number of Years Worked There': 4, 'Medical Center Level': 'Primary', 'Number of Surgeries Performed': 853, 'Additional Responsibilities': ['Horticultural consultant'], 'Percentage of Patients with Complications': 73.87760071002597,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'Serrano, Rodriguez and Johnson', 'Location': 'India', 'Type of Institution': 'Public', 'Number of Years Worked There': 16, 'Medical Center Level': 'Secondary', 'Number of Surgeries Performed': 815, 'Additional Responsibilities': ['Nurse, learning disability', 'Medical sales representative', 'Engineer, site'], 'Percentage of Patients with Complications': 42.10158538641798,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'Johnson, Clark and Anthony', 'Location': 'India', 'Type of Institution': 'Private', 'Number of Years Worked There': 19, 'Medical Center Level': 'Secondary', 'Number of Surgeries Performed': 973, 'Additional Responsibilities': ['Drilling engineer', "Nurse, children's", 'Curator', 'Paramedic'], 'Percentage of Patients with Complications': 33.89828816819475,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'Hayes-Brooks', 'Location': 'India', 'Type of Institution': 'Public', 'Number of Years Worked There': 7, 'Medical Center Level': 'Primary', 'Number of Surgeries Performed': 627, 'Additional Responsibilities': ['Production manager'], 'Percentage of Patients with Complications': 47.736056769486744,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t>
  </si>
  <si>
    <t>Several claims filed, some issues present.</t>
  </si>
  <si>
    <t>Hunter-Hurst</t>
  </si>
  <si>
    <t>Steven Frost</t>
  </si>
  <si>
    <t>384-710-1523</t>
  </si>
  <si>
    <t>[('Physiology', 79, datetime.date(2005, 5, 14), datetime.date(2001, 5, 19)), ('Oncological Surgery', 74, datetime.date(2000, 8, 2), datetime.date(2000, 4, 8)), ('Pediatric Surgery', 57, datetime.date(2001, 1, 12), datetime.date(2002, 5, 2)), ('Physiology', 95, datetime.date(2002, 4, 1), datetime.date(1999, 9, 6)), ('Vascular Surgery', 81, datetime.date(2001, 2, 20), datetime.date(2002, 3, 31)), ('Neurosurgery', 52, datetime.date(2005, 8, 17), datetime.date(2003, 7, 20)), ('Neurosurgery', 64, datetime.date(2000, 6, 3), datetime.date(2004, 6, 8)), ('Transplant Surgery', 57, datetime.date(2005, 4, 1), datetime.date(2000, 4, 15)), ('Emergency Medicine', 69, datetime.date(2004, 9, 1), datetime.date(2003, 10, 10)), ('Anesthesiology', 95, datetime.date(2002, 10, 16), datetime.date(2003, 8, 12))]</t>
  </si>
  <si>
    <t>[{'Institution Name': 'Turner Group', 'Location': 'United Kingdom', 'Type of Institution': 'Public', 'Number of Years Worked There': 16, 'Medical Center Level': 'Tertiary', 'Number of Surgeries Performed': 34, 'Additional Responsibilities': ['Psychologist, prison and probation services', 'Materials engineer', 'Surveyor, mining', 'Administrator, charities/voluntary organisations'], 'Percentage of Patients with Complications': 97.79851792500757,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'Clark, Ewing and Glover', 'Location': 'United Kingdom', 'Type of Institution': 'Private', 'Number of Years Worked There': 10, 'Medical Center Level': 'Primary', 'Number of Surgeries Performed': 387, 'Additional Responsibilities': ['Surveyor, commercial/residential', 'Theatre stage manager'], 'Percentage of Patients with Complications': 97.19699993170241,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'Petersen-Moore', 'Location': 'United Kingdom', 'Type of Institution': 'Private', 'Number of Years Worked There': 14, 'Medical Center Level': 'Primary', 'Number of Surgeries Performed': 183, 'Additional Responsibilities': ['Programme researcher, broadcasting/film/video', 'Engineer, materials', 'Sales executive', 'Armed forces technical officer', 'Educational psychologist'], 'Percentage of Patients with Complications': 76.437415284113,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'Cantrell Group', 'Location': 'United Kingdom', 'Type of Institution': 'Public', 'Number of Years Worked There': 12, 'Medical Center Level': 'Primary', 'Number of Surgeries Performed': 382, 'Additional Responsibilities': ['Engineer, civil (contracting)', 'Garment/textile technologist', 'Stage manager'], 'Percentage of Patients with Complications': 3.3426441770143533,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t>
  </si>
  <si>
    <t>Henderson, Perez and Rubio</t>
  </si>
  <si>
    <t>Patricia Walton</t>
  </si>
  <si>
    <t>996-963-5832</t>
  </si>
  <si>
    <t>[('Pharmacology', 80, datetime.date(1999, 8, 28), datetime.date(1999, 8, 11)), ('Pathology', 68, datetime.date(2000, 2, 22), datetime.date(1999, 11, 9)), ('Oncological Surgery', 94, datetime.date(1999, 2, 24), datetime.date(1999, 6, 24)), ('Plastic and Reconstructive Surgery', 69, datetime.date(1999, 8, 8), datetime.date(1999, 1, 10)), ('Neurosurgery', 96, datetime.date(1999, 8, 18), datetime.date(2000, 1, 27)), ('Trauma Surgery', 57, datetime.date(1999, 10, 20), datetime.date(2000, 9, 30)), ('Trauma Surgery', 88, datetime.date(2000, 8, 13), datetime.date(2000, 3, 23)), ('Ethics in Medical Practice', 97, datetime.date(1999, 5, 3), datetime.date(1999, 12, 20)), ('Pharmacology', 100, datetime.date(2000, 9, 29), datetime.date(1999, 6, 1)), ('Oncological Surgery', 86, datetime.date(1999, 5, 24), datetime.date(2000, 2, 18))]</t>
  </si>
  <si>
    <t>[{'Institution Name': 'Gonzalez, Reed and Lewis', 'Location': 'Philippines', 'Type of Institution': 'Private', 'Number of Years Worked There': 6, 'Medical Center Level': 'Primary', 'Number of Surgeries Performed': 768, 'Additional Responsibilities': ['Armed forces technical officer'], 'Percentage of Patients with Complications': 53.8676733466227, 'Patient Feedback': "I couldn't have asked for a better experience.", 'Patient Feedback Label': 5, 'Recommendation Letters': "The surgeon's performance is consistent with expectations.", 'Recommendation Letters Label': 3, 'Recommendations from Former Employers': 'The surgeon performs satisfactorily in most cases.', 'Recommendations from Former Employers Label': 3}]</t>
  </si>
  <si>
    <t>Low risk profile with minimal claims history.</t>
  </si>
  <si>
    <t>Harrison-Rodgers</t>
  </si>
  <si>
    <t>Steven Hamilton</t>
  </si>
  <si>
    <t>369-591-4767x55938</t>
  </si>
  <si>
    <t>[('Microbiology', 69, datetime.date(2003, 11, 1), datetime.date(2003, 10, 10)), ('Cardiothoracic Surgery', 86, datetime.date(2002, 10, 21), datetime.date(2002, 7, 30)), ('Ethics in Medical Practice', 69, datetime.date(2004, 6, 19), datetime.date(2004, 4, 11)), ('Transplant Surgery', 59, datetime.date(2003, 3, 23), datetime.date(2002, 3, 12)), ('Transplant Surgery', 76, datetime.date(2003, 10, 23), datetime.date(2004, 5, 28)), ('Neurosurgery', 69, datetime.date(2003, 9, 24), datetime.date(2003, 2, 26)), ('Transplant Surgery', 95, datetime.date(2004, 10, 9), datetime.date(2003, 5, 7)), ('Plastic and Reconstructive Surgery', 66, datetime.date(2002, 2, 18), datetime.date(2002, 4, 23)), ('Orthopedic Surgery', 87, datetime.date(2004, 7, 20), datetime.date(2002, 2, 12)), ('Surgical Techniques', 55, datetime.date(2002, 1, 30), datetime.date(2002, 4, 11))]</t>
  </si>
  <si>
    <t>[{'Institution Name': 'Thompson PLC', 'Location': 'Ukraine', 'Type of Institution': 'Public', 'Number of Years Worked There': 23, 'Medical Center Level': 'Secondary', 'Number of Surgeries Performed': 522, 'Additional Responsibilities': ['Wellsite geologist'], 'Percentage of Patients with Complications': 50.064921743023525,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 {'Institution Name': 'Vazquez-Wilson', 'Location': 'Ukraine', 'Type of Institution': 'Public', 'Number of Years Worked There': 17, 'Medical Center Level': 'Secondary', 'Number of Surgeries Performed': 560, 'Additional Responsibilities': ['Psychologist, clinical', 'Radio broadcast assistant', 'Financial adviser'], 'Percentage of Patients with Complications': 60.03410949505227,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t>
  </si>
  <si>
    <t>Insurance record indicates excellent standing, no claims.</t>
  </si>
  <si>
    <t>Cooper-Castillo</t>
  </si>
  <si>
    <t>Carol Lopez</t>
  </si>
  <si>
    <t>[('Transplant Surgery', 95, datetime.date(2004, 9, 12), datetime.date(2006, 2, 1)), ('Plastic and Reconstructive Surgery', 85, datetime.date(2005, 9, 10), datetime.date(2004, 9, 3)), ('Anatomy', 73, datetime.date(2003, 6, 9), datetime.date(2005, 4, 11)), ('Anesthesiology', 54, datetime.date(2004, 5, 4), datetime.date(2003, 2, 19)), ('Robotic Surgery', 97, datetime.date(2004, 9, 27), datetime.date(2003, 3, 2)), ('Pediatric Surgery', 80, datetime.date(2005, 1, 3), datetime.date(2004, 2, 2)), ('Trauma Surgery', 75, datetime.date(2005, 1, 10), datetime.date(2005, 4, 4)), ('Vascular Surgery', 92, datetime.date(2005, 8, 21), datetime.date(2006, 6, 4)), ('Anatomy', 71, datetime.date(2004, 8, 31), datetime.date(2003, 12, 27)), ('Transplant Surgery', 63, datetime.date(2004, 6, 21), datetime.date(2003, 7, 22))]</t>
  </si>
  <si>
    <t>[{'Institution Name': 'Williams and Sons', 'Location': 'India', 'Type of Institution': 'Private', 'Number of Years Worked There': 27, 'Medical Center Level': 'Primary', 'Number of Surgeries Performed': 130, 'Additional Responsibilities': ['Cytogeneticist', 'Architectural technologist', 'Sound technician, broadcasting/film/video'], 'Percentage of Patients with Complications': 88.67317728466618,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'Peterson and Sons', 'Location': 'India', 'Type of Institution': 'Public', 'Number of Years Worked There': 27, 'Medical Center Level': 'Tertiary', 'Number of Surgeries Performed': 779, 'Additional Responsibilities': ['Energy manager', 'Agricultural consultant'], 'Percentage of Patients with Complications': 25.940890069685473,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'Crosby PLC', 'Location': 'India', 'Type of Institution': 'Public', 'Number of Years Worked There': 4, 'Medical Center Level': 'Tertiary', 'Number of Surgeries Performed': 448, 'Additional Responsibilities': ['Surveyor, planning and development', 'Doctor, general practice', 'Animal technologist'], 'Percentage of Patients with Complications': 0.2290821302661783,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t>
  </si>
  <si>
    <t>Martin PLC</t>
  </si>
  <si>
    <t>Beverly Sutton</t>
  </si>
  <si>
    <t>001-612-914-1926x8500</t>
  </si>
  <si>
    <t>[('Pharmacology', 66, datetime.date(1997, 6, 21), datetime.date(1997, 10, 2)), ('Ethics in Medical Practice', 98, datetime.date(1998, 2, 17), datetime.date(1995, 11, 11)), ('Robotic Surgery', 60, datetime.date(1996, 1, 19), datetime.date(1998, 4, 25)), ('Vascular Surgery', 64, datetime.date(1999, 1, 17), datetime.date(1996, 6, 12)), ('Neurosurgery', 78, datetime.date(1997, 9, 5), datetime.date(1996, 3, 15)), ('Pediatric Surgery', 94, datetime.date(1998, 1, 16), datetime.date(1996, 3, 19)), ('Physiology', 89, datetime.date(1995, 2, 15), datetime.date(1994, 10, 18)), ('Biochemistry', 97, datetime.date(1996, 8, 20), datetime.date(1998, 3, 5)), ('Orthopedic Surgery', 96, datetime.date(1997, 7, 3), datetime.date(1998, 4, 25)), ('Emergency Medicine', 53, datetime.date(1998, 5, 19), datetime.date(1997, 5, 10))]</t>
  </si>
  <si>
    <t>[{'Institution Name': 'Pitts, Decker and Newton', 'Location': 'Romania', 'Type of Institution': 'Private', 'Number of Years Worked There': 5, 'Medical Center Level': 'Tertiary', 'Number of Surgeries Performed': 310, 'Additional Responsibilities': ['Social research officer, government', 'Primary school teacher', 'Designer, industrial/product', 'Sales professional, IT'], 'Percentage of Patients with Complications': 1.5218365489157781,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'Ali, Martin and Steele', 'Location': 'Romania', 'Type of Institution': 'Private', 'Number of Years Worked There': 30, 'Medical Center Level': 'Primary', 'Number of Surgeries Performed': 760, 'Additional Responsibilities': ['IT sales professional'], 'Percentage of Patients with Complications': 69.46091901657377,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'Schroeder, Robinson and Miller', 'Location': 'Romania', 'Type of Institution': 'Public', 'Number of Years Worked There': 20, 'Medical Center Level': 'Primary', 'Number of Surgeries Performed': 348, 'Additional Responsibilities': ['Electronics engineer', 'Industrial buyer', 'Scientist, physiological', 'Nurse, learning disability', 'Fish farm manager'], 'Percentage of Patients with Complications': 53.80350261895496,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t>
  </si>
  <si>
    <t>A few minor claims, average risk profile.</t>
  </si>
  <si>
    <t>Chaney Ltd</t>
  </si>
  <si>
    <t>Dennis Odonnell</t>
  </si>
  <si>
    <t>[('Physiology', 89, datetime.date(2001, 5, 17), datetime.date(1999, 10, 23)), ('Emergency Medicine', 96, datetime.date(2001, 3, 11), datetime.date(2000, 5, 4)), ('Plastic and Reconstructive Surgery', 92, datetime.date(1999, 8, 6), datetime.date(2001, 3, 31)), ('Trauma Surgery', 100, datetime.date(2000, 12, 24), datetime.date(1999, 1, 16)), ('Physiology', 74, datetime.date(2000, 6, 18), datetime.date(2000, 5, 16)), ('Oncological Surgery', 70, datetime.date(1999, 12, 23), datetime.date(2000, 2, 21)), ('Oncological Surgery', 53, datetime.date(2001, 5, 15), datetime.date(1999, 4, 10)), ('Pharmacology', 81, datetime.date(2001, 4, 9), datetime.date(2000, 9, 14)), ('Ethics in Medical Practice', 69, datetime.date(1999, 11, 2), datetime.date(1999, 6, 12)), ('Orthopedic Surgery', 95, datetime.date(1999, 8, 7), datetime.date(1999, 6, 14))]</t>
  </si>
  <si>
    <t>[{'Institution Name': 'Rivera Ltd', 'Location': 'Canada', 'Type of Institution': 'Public', 'Number of Years Worked There': 22, 'Medical Center Level': 'Secondary', 'Number of Surgeries Performed': 421, 'Additional Responsibilities': ['Comptroller', 'Contracting civil engineer', 'Pharmacist, community', 'Programmer, multimedia', 'Accommodation manager'], 'Percentage of Patients with Complications': 42.450028867849156,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'Edwards-Ramsey', 'Location': 'Canada', 'Type of Institution': 'Private', 'Number of Years Worked There': 1, 'Medical Center Level': 'Primary', 'Number of Surgeries Performed': 814, 'Additional Responsibilities': ['Teacher, adult education', 'Film/video editor'], 'Percentage of Patients with Complications': 74.58994342399382,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'Lyons, Massey and Jones', 'Location': 'Canada', 'Type of Institution': 'Private', 'Number of Years Worked There': 9, 'Medical Center Level': 'Secondary', 'Number of Surgeries Performed': 7, 'Additional Responsibilities': ['Geochemist', 'Teacher, early years/pre'], 'Percentage of Patients with Complications': 91.53806038690688,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'Mcintyre, Wang and Yang', 'Location': 'Canada', 'Type of Institution': 'Public', 'Number of Years Worked There': 6, 'Medical Center Level': 'Secondary', 'Number of Surgeries Performed': 257, 'Additional Responsibilities': ['Rural practice surveyor'], 'Percentage of Patients with Complications': 76.92384271651231,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t>
  </si>
  <si>
    <t>Solomon, Gould and Lewis</t>
  </si>
  <si>
    <t>Melinda Shields</t>
  </si>
  <si>
    <t>(664)595-0486x541</t>
  </si>
  <si>
    <t>[('Vascular Surgery', 77, datetime.date(1999, 10, 31), datetime.date(1999, 1, 20)), ('Pharmacology', 79, datetime.date(2000, 1, 28), datetime.date(2000, 9, 16)), ('Orthopedic Surgery', 70, datetime.date(2000, 11, 17), datetime.date(2000, 4, 19)), ('Biochemistry', 76, datetime.date(1997, 12, 22), datetime.date(1999, 12, 28)), ('Plastic and Reconstructive Surgery', 52, datetime.date(1998, 10, 21), datetime.date(1999, 3, 19)), ('Orthopedic Surgery', 100, datetime.date(1999, 10, 1), datetime.date(1999, 10, 3)), ('Surgical Techniques', 61, datetime.date(1998, 9, 1), datetime.date(1997, 11, 21)), ('Ethics in Medical Practice', 85, datetime.date(1998, 2, 28), datetime.date(1997, 12, 9)), ('Transplant Surgery', 81, datetime.date(1998, 10, 16), datetime.date(2000, 1, 12)), ('Emergency Medicine', 58, datetime.date(1999, 10, 26), datetime.date(1998, 5, 29))]</t>
  </si>
  <si>
    <t>[{'Institution Name': 'Rios, Smith and Gray', 'Location': 'Ukraine', 'Type of Institution': 'Public', 'Number of Years Worked There': 8, 'Medical Center Level': 'Primary', 'Number of Surgeries Performed': 593, 'Additional Responsibilities': ['Comptroller', 'Administrator', 'Lighting technician, broadcasting/film/video', 'Therapeutic radiographer', 'Hydrogeologist'], 'Percentage of Patients with Complications': 21.642391326548506, 'Patient Feedback': 'The care provided was acceptable.', 'Patient Feedback Label': 3, 'Recommendation Letters': "The surgeon's work is exceptional and reliable.", 'Recommendation Letters Label': 5, 'Recommendations from Former Employers': "This surgeon's work was consistently inadequate.", 'Recommendations from Former Employers Label': 1}]</t>
  </si>
  <si>
    <t>Several claims on record, some issues persist.</t>
  </si>
  <si>
    <t>Bailey, Neal and Chen</t>
  </si>
  <si>
    <t>Sharon Kent</t>
  </si>
  <si>
    <t>319-900-2077x11673</t>
  </si>
  <si>
    <t>[('Physiology', 88, datetime.date(2001, 5, 15), datetime.date(2001, 12, 4)), ('Anesthesiology', 56, datetime.date(2000, 9, 5), datetime.date(2001, 8, 21)), ('Vascular Surgery', 78, datetime.date(2002, 4, 24), datetime.date(2003, 5, 15)), ('Robotic Surgery', 53, datetime.date(2000, 6, 24), datetime.date(2002, 1, 26)), ('Oncological Surgery', 98, datetime.date(2000, 2, 23), datetime.date(2003, 1, 3)), ('Plastic and Reconstructive Surgery', 63, datetime.date(2003, 11, 5), datetime.date(2002, 2, 23)), ('Oncological Surgery', 83, datetime.date(2001, 7, 5), datetime.date(2000, 6, 11)), ('Neurosurgery', 53, datetime.date(2003, 11, 1), datetime.date(2000, 8, 19)), ('Vascular Surgery', 66, datetime.date(2001, 5, 14), datetime.date(2000, 8, 9)), ('Oncological Surgery', 84, datetime.date(2001, 5, 26), datetime.date(2001, 10, 28))]</t>
  </si>
  <si>
    <t>[{'Institution Name': 'Ellis, Zamora and Hoover', 'Location': 'India', 'Type of Institution': 'Public', 'Number of Years Worked There': 15, 'Medical Center Level': 'Secondary', 'Number of Surgeries Performed': 320, 'Additional Responsibilities': ['Therapist, music', 'Soil scientist', 'Administrator, local government', 'Personnel officer', 'Therapist, speech and language'], 'Percentage of Patients with Complications': 18.344361232132123,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'Williamson-Nichols', 'Location': 'India', 'Type of Institution': 'Private', 'Number of Years Worked There': 13, 'Medical Center Level': 'Secondary', 'Number of Surgeries Performed': 210, 'Additional Responsibilities': ['Sound technician, broadcasting/film/video', 'Scientist, physiological'], 'Percentage of Patients with Complications': 19.8894447985973,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'Gonzalez and Sons', 'Location': 'India', 'Type of Institution': 'Private', 'Number of Years Worked There': 21, 'Medical Center Level': 'Primary', 'Number of Surgeries Performed': 922, 'Additional Responsibilities': ['Broadcast journalist'], 'Percentage of Patients with Complications': 22.242021437580817,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'Moon-Moore', 'Location': 'India', 'Type of Institution': 'Private', 'Number of Years Worked There': 11, 'Medical Center Level': 'Tertiary', 'Number of Surgeries Performed': 107, 'Additional Responsibilities': ['Learning disability nurse', 'Psychologist, forensic'], 'Percentage of Patients with Complications': 81.98588407973308,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t>
  </si>
  <si>
    <t>Insurance profile with minimal claims, low risk.</t>
  </si>
  <si>
    <t>Vega Inc</t>
  </si>
  <si>
    <t>John Contreras</t>
  </si>
  <si>
    <t>(918)319-3974x459</t>
  </si>
  <si>
    <t>[('Oncological Surgery', 79, datetime.date(2003, 1, 16), datetime.date(2004, 7, 14)), ('Pediatric Surgery', 69, datetime.date(2005, 4, 17), datetime.date(2004, 6, 16)), ('Cardiothoracic Surgery', 100, datetime.date(2002, 6, 19), datetime.date(2003, 9, 15)), ('Emergency Medicine', 64, datetime.date(2004, 6, 1), datetime.date(2004, 8, 18)), ('Emergency Medicine', 65, datetime.date(2002, 6, 18), datetime.date(2005, 1, 13)), ('Trauma Surgery', 88, datetime.date(2002, 11, 22), datetime.date(2003, 3, 26)), ('Transplant Surgery', 92, datetime.date(2002, 12, 17), datetime.date(2004, 2, 12)), ('Robotic Surgery', 88, datetime.date(2004, 5, 9), datetime.date(2004, 8, 20)), ('Pediatric Surgery', 74, datetime.date(2002, 6, 30), datetime.date(2002, 7, 8)), ('Pediatric Surgery', 94, datetime.date(2004, 12, 17), datetime.date(2003, 2, 23))]</t>
  </si>
  <si>
    <t>[{'Institution Name': 'Schmidt-Marshall', 'Location': 'Russia', 'Type of Institution': 'Public', 'Number of Years Worked There': 18, 'Medical Center Level': 'Tertiary', 'Number of Surgeries Performed': 668, 'Additional Responsibilities': ['Programme researcher, broadcasting/film/video', 'Futures trader', 'Museum/gallery exhibitions officer', 'Microbiologist', 'Housing manager/officer'], 'Percentage of Patients with Complications': 38.522795067111836,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'Hogan-Carter', 'Location': 'Russia', 'Type of Institution': 'Public', 'Number of Years Worked There': 24, 'Medical Center Level': 'Secondary', 'Number of Surgeries Performed': 820, 'Additional Responsibilities': [], 'Percentage of Patients with Complications': 37.58745830022788,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'Obrien Ltd', 'Location': 'Russia', 'Type of Institution': 'Private', 'Number of Years Worked There': 20, 'Medical Center Level': 'Tertiary', 'Number of Surgeries Performed': 665, 'Additional Responsibilities': ['Phytotherapist', 'Higher education lecturer', 'Sports therapist'], 'Percentage of Patients with Complications': 24.584815244404613,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'Becker-Rogers', 'Location': 'Russia', 'Type of Institution': 'Public', 'Number of Years Worked There': 17, 'Medical Center Level': 'Primary', 'Number of Surgeries Performed': 980, 'Additional Responsibilities': [], 'Percentage of Patients with Complications': 20.755649024241073,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t>
  </si>
  <si>
    <t>Few claims filed, low-risk profile noted.</t>
  </si>
  <si>
    <t>Gomez-Anderson</t>
  </si>
  <si>
    <t>Melissa Arias</t>
  </si>
  <si>
    <t>348-865-3390</t>
  </si>
  <si>
    <t>[('Pharmacology', 84, datetime.date(2002, 7, 12), datetime.date(2001, 1, 26)), ('Orthopedic Surgery', 81, datetime.date(1997, 10, 31), datetime.date(2001, 5, 5)), ('Anatomy', 59, datetime.date(2001, 4, 5), datetime.date(2000, 11, 18)), ('Robotic Surgery', 85, datetime.date(2000, 4, 17), datetime.date(1999, 12, 22)), ('Vascular Surgery', 78, datetime.date(2001, 5, 23), datetime.date(2002, 6, 4)), ('Trauma Surgery', 61, datetime.date(1997, 9, 23), datetime.date(1999, 1, 4)), ('Anatomy', 93, datetime.date(2001, 5, 14), datetime.date(1998, 9, 11)), ('Anesthesiology', 79, datetime.date(2002, 1, 2), datetime.date(2002, 6, 14)), ('Orthopedic Surgery', 76, datetime.date(1998, 3, 8), datetime.date(1998, 9, 16)), ('Physiology', 63, datetime.date(2001, 2, 27), datetime.date(2002, 3, 18))]</t>
  </si>
  <si>
    <t>[{'Institution Name': 'Phillips, Wright and Carter', 'Location': 'Russia', 'Type of Institution': 'Public', 'Number of Years Worked There': 6, 'Medical Center Level': 'Primary', 'Number of Surgeries Performed': 950, 'Additional Responsibilities': ['Network engineer', 'Operational investment banker', 'Patent examiner', 'Farm manager', 'Hotel manager'], 'Percentage of Patients with Complications': 41.203485367502864,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'Romero PLC', 'Location': 'Russia', 'Type of Institution': 'Public', 'Number of Years Worked There': 23, 'Medical Center Level': 'Secondary', 'Number of Surgeries Performed': 67, 'Additional Responsibilities': ['IT consultant'], 'Percentage of Patients with Complications': 66.48629962652323,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'Reynolds-Quinn', 'Location': 'Russia', 'Type of Institution': 'Public', 'Number of Years Worked There': 24, 'Medical Center Level': 'Tertiary', 'Number of Surgeries Performed': 710, 'Additional Responsibilities': ['Geneticist, molecular', 'Engineer, maintenance (IT)', 'Ecologist'], 'Percentage of Patients with Complications': 0.015706285652472562,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'Wells and Sons', 'Location': 'Russia', 'Type of Institution': 'Public', 'Number of Years Worked There': 14, 'Medical Center Level': 'Tertiary', 'Number of Surgeries Performed': 249, 'Additional Responsibilities': ['Accommodation manager', 'Manufacturing engineer', 'Advertising art director', 'Mudlogger', 'Psychiatrist'], 'Percentage of Patients with Complications': 12.430197424541333,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t>
  </si>
  <si>
    <t>Wright-Booth</t>
  </si>
  <si>
    <t>James Rice</t>
  </si>
  <si>
    <t>833.283.2028x50528</t>
  </si>
  <si>
    <t>[('Microbiology', 99, datetime.date(2007, 5, 17), datetime.date(2003, 7, 16)), ('Pharmacology', 70, datetime.date(2004, 1, 20), datetime.date(2005, 5, 10)), ('Vascular Surgery', 87, datetime.date(2006, 2, 7), datetime.date(2001, 2, 7)), ('Neurosurgery', 92, datetime.date(2003, 3, 12), datetime.date(2003, 7, 22)), ('Trauma Surgery', 92, datetime.date(2006, 9, 13), datetime.date(2003, 3, 12)), ('Oncological Surgery', 53, datetime.date(2003, 8, 6), datetime.date(2000, 4, 10)), ('Emergency Medicine', 72, datetime.date(2005, 9, 21), datetime.date(2004, 8, 2)), ('Pathology', 56, datetime.date(2000, 1, 19), datetime.date(2002, 4, 5)), ('Anatomy', 87, datetime.date(2000, 5, 6), datetime.date(2006, 6, 24)), ('Cardiothoracic Surgery', 88, datetime.date(2004, 6, 6), datetime.date(2004, 6, 12))]</t>
  </si>
  <si>
    <t>[{'Institution Name': 'Price, Wood and Rios', 'Location': 'Russia', 'Type of Institution': 'Public', 'Number of Years Worked There': 9, 'Medical Center Level': 'Tertiary', 'Number of Surgeries Performed': 128, 'Additional Responsibilities': ['Microbiologist', 'Event organiser', 'Engineering geologist', 'Tax adviser', 'Commercial art gallery manager'], 'Percentage of Patients with Complications': 58.274420981000084,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'Townsend, Castaneda and White', 'Location': 'Russia', 'Type of Institution': 'Private', 'Number of Years Worked There': 15, 'Medical Center Level': 'Tertiary', 'Number of Surgeries Performed': 165, 'Additional Responsibilities': ['Advertising art director', 'Geochemist', 'Location manager'], 'Percentage of Patients with Complications': 40.63499671503007,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'Bennett and Sons', 'Location': 'Russia', 'Type of Institution': 'Private', 'Number of Years Worked There': 20, 'Medical Center Level': 'Tertiary', 'Number of Surgeries Performed': 697, 'Additional Responsibilities': ['Designer, graphic'], 'Percentage of Patients with Complications': 1.0163427284444748,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t>
  </si>
  <si>
    <t>Parker, Huber and Castro</t>
  </si>
  <si>
    <t>Tracy Ryan</t>
  </si>
  <si>
    <t>001-880-327-4554x0283</t>
  </si>
  <si>
    <t>[('Trauma Surgery', 67, datetime.date(2003, 3, 24), datetime.date(2003, 5, 4)), ('Pathology', 96, datetime.date(2004, 6, 10), datetime.date(2004, 9, 19)), ('Pathology', 93, datetime.date(2005, 4, 3), datetime.date(2004, 6, 30)), ('Ethics in Medical Practice', 75, datetime.date(2003, 4, 3), datetime.date(2003, 6, 30)), ('Pathology', 57, datetime.date(2005, 6, 9), datetime.date(2004, 2, 27)), ('Surgical Techniques', 100, datetime.date(2005, 10, 17), datetime.date(2003, 9, 22)), ('Ethics in Medical Practice', 74, datetime.date(2003, 8, 25), datetime.date(2004, 6, 9)), ('Trauma Surgery', 52, datetime.date(2004, 6, 13), datetime.date(2004, 2, 3)), ('Anesthesiology', 55, datetime.date(2003, 9, 29), datetime.date(2004, 3, 5)), ('Oncological Surgery', 87, datetime.date(2003, 1, 19), datetime.date(2005, 6, 18))]</t>
  </si>
  <si>
    <t>[{'Institution Name': 'Bruce-Smith', 'Location': 'India', 'Type of Institution': 'Private', 'Number of Years Worked There': 29, 'Medical Center Level': 'Primary', 'Number of Surgeries Performed': 272, 'Additional Responsibilities': ['Scientist, audiological', "Politician's assistant"], 'Percentage of Patients with Complications': 46.56749481293557, 'Patient Feedback': "The best medical experience I've ever had. Highly recommend.", 'Patient Feedback Label': 5, 'Recommendation Letters': 'The surgeon meets professional requirements.', 'Recommendation Letters Label': 3, 'Recommendations from Former Employers': 'This surgeon exhibited a lack of professionalism.', 'Recommendations from Former Employers Label': 1}]</t>
  </si>
  <si>
    <t>Insurance history shows moderate risk.</t>
  </si>
  <si>
    <t>Wright, Smith and Cross</t>
  </si>
  <si>
    <t>Brian Brock</t>
  </si>
  <si>
    <t>(834)617-8669x41774</t>
  </si>
  <si>
    <t>[('Robotic Surgery', 100, datetime.date(2000, 1, 10), datetime.date(2001, 7, 28)), ('Robotic Surgery', 89, datetime.date(2002, 11, 14), datetime.date(2002, 10, 12)), ('Emergency Medicine', 98, datetime.date(1999, 2, 16), datetime.date(2002, 8, 16)), ('Ethics in Medical Practice', 60, datetime.date(2002, 1, 30), datetime.date(2000, 6, 1)), ('Pharmacology', 100, datetime.date(2002, 9, 24), datetime.date(2003, 12, 19)), ('Robotic Surgery', 76, datetime.date(1999, 4, 20), datetime.date(2001, 6, 2)), ('Ethics in Medical Practice', 52, datetime.date(2004, 7, 2), datetime.date(1998, 3, 27)), ('Surgical Techniques', 52, datetime.date(2001, 12, 24), datetime.date(1999, 6, 22)), ('Ethics in Medical Practice', 58, datetime.date(2003, 8, 6), datetime.date(2004, 1, 29)), ('Physiology', 70, datetime.date(1997, 9, 2), datetime.date(2002, 6, 20))]</t>
  </si>
  <si>
    <t>[{'Institution Name': 'Thompson-Johnson', 'Location': 'United Kingdom', 'Type of Institution': 'Private', 'Number of Years Worked There': 13, 'Medical Center Level': 'Tertiary', 'Number of Surgeries Performed': 458, 'Additional Responsibilities': ['Engineer, water'], 'Percentage of Patients with Complications': 83.53238805062986,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 {'Institution Name': 'Cruz, Watson and Powell', 'Location': 'United Kingdom', 'Type of Institution': 'Public', 'Number of Years Worked There': 8, 'Medical Center Level': 'Secondary', 'Number of Surgeries Performed': 427, 'Additional Responsibilities': ['Civil Service administrator', 'Early years teacher'], 'Percentage of Patients with Complications': 80.56471650751278,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t>
  </si>
  <si>
    <t>Walton Group</t>
  </si>
  <si>
    <t>Tiffany Foster</t>
  </si>
  <si>
    <t>940-988-1789x652</t>
  </si>
  <si>
    <t>[('Oncological Surgery', 72, datetime.date(2007, 4, 27), datetime.date(2005, 4, 20)), ('Emergency Medicine', 80, datetime.date(2004, 10, 26), datetime.date(2006, 9, 22)), ('Oncological Surgery', 64, datetime.date(2006, 5, 8), datetime.date(2007, 6, 5)), ('Pediatric Surgery', 83, datetime.date(2003, 6, 15), datetime.date(2005, 3, 22)), ('Physiology', 76, datetime.date(2004, 11, 30), datetime.date(2004, 1, 11)), ('Transplant Surgery', 86, datetime.date(2006, 8, 27), datetime.date(2006, 1, 4)), ('Surgical Techniques', 86, datetime.date(2007, 10, 7), datetime.date(2006, 9, 26)), ('Vascular Surgery', 92, datetime.date(2004, 5, 18), datetime.date(2006, 3, 20)), ('Pediatric Surgery', 58, datetime.date(2004, 11, 19), datetime.date(2005, 7, 30)), ('Plastic and Reconstructive Surgery', 51, datetime.date(2005, 7, 20), datetime.date(2004, 1, 5))]</t>
  </si>
  <si>
    <t>[{'Institution Name': 'Clark, Long and Rich', 'Location': 'India', 'Type of Institution': 'Public', 'Number of Years Worked There': 11, 'Medical Center Level': 'Primary', 'Number of Surgeries Performed': 958, 'Additional Responsibilities': ['Sport and exercise psychologist'], 'Percentage of Patients with Complications': 95.9857007494281, 'Patient Feedback': 'Not satisfied with the experience. The doctor was inattentive.', 'Patient Feedback Label': 2, 'Recommendation Letters': 'I highly recommend this surgeon for their exemplary work.', 'Recommendation Letters Label': 5, 'Recommendations from Former Employers': "The surgeon's work is adequate and meets standards.", 'Recommendations from Former Employers Label': 3}]</t>
  </si>
  <si>
    <t>No claims on record, excellent standing.</t>
  </si>
  <si>
    <t>Odonnell-Leon</t>
  </si>
  <si>
    <t>Robert Higgins</t>
  </si>
  <si>
    <t>[('Pharmacology', 100, datetime.date(2002, 4, 15), datetime.date(1999, 3, 23)), ('Emergency Medicine', 56, datetime.date(2001, 3, 13), datetime.date(1998, 8, 15)), ('Pathology', 76, datetime.date(1999, 8, 25), datetime.date(2003, 5, 15)), ('Pediatric Surgery', 50, datetime.date(2001, 3, 11), datetime.date(1999, 7, 4)), ('Physiology', 53, datetime.date(2002, 8, 31), datetime.date(2003, 4, 13)), ('Anesthesiology', 76, datetime.date(2003, 6, 30), datetime.date(2001, 12, 17)), ('Vascular Surgery', 74, datetime.date(2005, 4, 3), datetime.date(2002, 11, 21)), ('Microbiology', 71, datetime.date(1999, 11, 10), datetime.date(1998, 12, 3)), ('Oncological Surgery', 66, datetime.date(1997, 10, 10), datetime.date(2002, 12, 17)), ('Cardiothoracic Surgery', 65, datetime.date(1998, 6, 9), datetime.date(1998, 9, 29))]</t>
  </si>
  <si>
    <t>[{'Institution Name': 'Carney-Roberts', 'Location': 'Russia', 'Type of Institution': 'Private', 'Number of Years Worked There': 21, 'Medical Center Level': 'Secondary', 'Number of Surgeries Performed': 618, 'Additional Responsibilities': ['Market researcher', 'Orthoptist', 'Special educational needs teacher'], 'Percentage of Patients with Complications': 11.709417180483728, 'Patient Feedback': 'The procedure was performed with great care.', 'Patient Feedback Label': 4, 'Recommendation Letters': "The surgeon's performance has been exemplary.", 'Recommendation Letters Label': 4, 'Recommendations from Former Employers': 'I have great confidence in recommending this surgeon.', 'Recommendations from Former Employers Label': 4}]</t>
  </si>
  <si>
    <t>Multiple claims and poor resolution history.</t>
  </si>
  <si>
    <t>Anderson PLC</t>
  </si>
  <si>
    <t>Tommy Kelley</t>
  </si>
  <si>
    <t>+1-433-244-1338x14735</t>
  </si>
  <si>
    <t>[('Robotic Surgery', 73, datetime.date(1995, 11, 17), datetime.date(2000, 9, 23)), ('Physiology', 75, datetime.date(2000, 3, 4), datetime.date(1997, 6, 29)), ('Plastic and Reconstructive Surgery', 99, datetime.date(1997, 5, 10), datetime.date(1997, 9, 18)), ('Microbiology', 96, datetime.date(1995, 4, 13), datetime.date(1998, 8, 29)), ('Orthopedic Surgery', 66, datetime.date(1995, 9, 22), datetime.date(1999, 10, 3)), ('Orthopedic Surgery', 70, datetime.date(1999, 8, 12), datetime.date(2000, 10, 5)), ('Microbiology', 62, datetime.date(1997, 9, 5), datetime.date(1995, 9, 18)), ('Transplant Surgery', 99, datetime.date(1998, 1, 30), datetime.date(1998, 3, 2)), ('Trauma Surgery', 98, datetime.date(1999, 8, 18), datetime.date(1997, 10, 3)), ('Physiology', 61, datetime.date(1995, 2, 4), datetime.date(2000, 9, 1))]</t>
  </si>
  <si>
    <t>[{'Institution Name': 'Kent-Riggs', 'Location': 'Ukraine', 'Type of Institution': 'Private', 'Number of Years Worked There': 2, 'Medical Center Level': 'Tertiary', 'Number of Surgeries Performed': 122, 'Additional Responsibilities': ['Osteopath', 'Glass blower/designer'], 'Percentage of Patients with Complications': 70.10144173056347,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'Watkins-Miller', 'Location': 'Ukraine', 'Type of Institution': 'Private', 'Number of Years Worked There': 20, 'Medical Center Level': 'Tertiary', 'Number of Surgeries Performed': 51, 'Additional Responsibilities': ['Retail buyer'], 'Percentage of Patients with Complications': 5.60306984416834,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'Gonzalez, Oconnor and Stevens', 'Location': 'Ukraine', 'Type of Institution': 'Private', 'Number of Years Worked There': 17, 'Medical Center Level': 'Primary', 'Number of Surgeries Performed': 598, 'Additional Responsibilities': [], 'Percentage of Patients with Complications': 93.87857752151068,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'Perez, Herring and Hatfield', 'Location': 'Ukraine', 'Type of Institution': 'Private', 'Number of Years Worked There': 19, 'Medical Center Level': 'Tertiary', 'Number of Surgeries Performed': 109, 'Additional Responsibilities': ['Engineer, broadcasting (operations)'], 'Percentage of Patients with Complications': 19.077713682098775,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'Greene, Jenkins and Bell', 'Location': 'Ukraine', 'Type of Institution': 'Private', 'Number of Years Worked There': 2, 'Medical Center Level': 'Primary', 'Number of Surgeries Performed': 431, 'Additional Responsibilities': ['Travel agency manager', 'Financial adviser', 'Psychotherapist, dance movement', 'Herpetologist'], 'Percentage of Patients with Complications': 86.84049318789458,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t>
  </si>
  <si>
    <t>Fry, Taylor and Roberson</t>
  </si>
  <si>
    <t>Christian Mason</t>
  </si>
  <si>
    <t>(636)796-6268</t>
  </si>
  <si>
    <t>[('Pathology', 82, datetime.date(2001, 10, 30), datetime.date(2002, 10, 5)), ('Pharmacology', 65, datetime.date(2002, 6, 4), datetime.date(2002, 12, 7)), ('Anatomy', 61, datetime.date(2002, 6, 17), datetime.date(2003, 3, 23)), ('Ethics in Medical Practice', 97, datetime.date(2001, 3, 8), datetime.date(2003, 2, 10)), ('Trauma Surgery', 81, datetime.date(2001, 11, 19), datetime.date(2001, 3, 28)), ('Anesthesiology', 58, datetime.date(2000, 12, 31), datetime.date(2002, 11, 25)), ('Plastic and Reconstructive Surgery', 65, datetime.date(2001, 3, 10), datetime.date(2002, 5, 10)), ('Plastic and Reconstructive Surgery', 64, datetime.date(2001, 6, 6), datetime.date(2002, 4, 6)), ('Vascular Surgery', 76, datetime.date(2001, 12, 7), datetime.date(2002, 7, 10)), ('Pediatric Surgery', 94, datetime.date(2001, 8, 13), datetime.date(2002, 4, 25))]</t>
  </si>
  <si>
    <t>[{'Institution Name': 'Anderson PLC', 'Location': 'United States', 'Type of Institution': 'Private', 'Number of Years Worked There': 11, 'Medical Center Level': 'Primary', 'Number of Surgeries Performed': 312, 'Additional Responsibilities': [], 'Percentage of Patients with Complications': 98.71167305473361,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 and Sons', 'Location': 'United States', 'Type of Institution': 'Private', 'Number of Years Worked There': 20, 'Medical Center Level': 'Tertiary', 'Number of Surgeries Performed': 61, 'Additional Responsibilities': ['Water engineer', 'Programmer, systems', 'Art therapist', 'Volunteer coordinator'], 'Percentage of Patients with Complications': 4.97631657988925,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'Lee-Vega', 'Location': 'United States', 'Type of Institution': 'Public', 'Number of Years Worked There': 2, 'Medical Center Level': 'Tertiary', 'Number of Surgeries Performed': 268, 'Additional Responsibilities': ['Research scientist (physical sciences)'], 'Percentage of Patients with Complications': 18.41363870866911,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'Thomas and Sons', 'Location': 'United States', 'Type of Institution': 'Private', 'Number of Years Worked There': 9, 'Medical Center Level': 'Secondary', 'Number of Surgeries Performed': 872, 'Additional Responsibilities': ['Teacher, adult education', 'Stage manager', 'Education officer, community', 'Surveyor, land/geomatics', 'Warehouse manager'], 'Percentage of Patients with Complications': 41.21850908218696,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t>
  </si>
  <si>
    <t>Frequent claims and high risk associated.</t>
  </si>
  <si>
    <t>Wesley Joyce</t>
  </si>
  <si>
    <t>(578)202-3394x92629</t>
  </si>
  <si>
    <t>[('Ethics in Medical Practice', 70, datetime.date(2000, 6, 24), datetime.date(2000, 4, 1)), ('Anatomy', 97, datetime.date(2002, 8, 28), datetime.date(2001, 5, 4)), ('Trauma Surgery', 71, datetime.date(2002, 2, 14), datetime.date(2002, 5, 20)), ('Biochemistry', 85, datetime.date(1999, 9, 5), datetime.date(2003, 5, 22)), ('Anesthesiology', 96, datetime.date(2003, 2, 2), datetime.date(2000, 2, 29)), ('Pharmacology', 86, datetime.date(2000, 12, 27), datetime.date(2000, 7, 6)), ('Robotic Surgery', 72, datetime.date(2000, 7, 3), datetime.date(2004, 2, 25)), ('Transplant Surgery', 91, datetime.date(1999, 4, 19), datetime.date(1999, 4, 13)), ('Cardiothoracic Surgery', 91, datetime.date(2004, 1, 3), datetime.date(2000, 3, 31)), ('Plastic and Reconstructive Surgery', 59, datetime.date(2001, 12, 7), datetime.date(2001, 10, 1))]</t>
  </si>
  <si>
    <t>[{'Institution Name': 'Spencer, Taylor and Smith', 'Location': 'United Kingdom', 'Type of Institution': 'Public', 'Number of Years Worked There': 18, 'Medical Center Level': 'Tertiary', 'Number of Surgeries Performed': 413, 'Additional Responsibilities': ['Psychologist, clinical', 'Software engineer'], 'Percentage of Patients with Complications': 3.3018464564751104, 'Patient Feedback': 'I had issues during recovery that were not addressed.', 'Patient Feedback Label': 2, 'Recommendation Letters': "The surgeon's work is sometimes below expectations.", 'Recommendation Letters Label': 2, 'Recommendations from Former Employers': 'I strongly recommend this surgeon for their excellent work.', 'Recommendations from Former Employers Label': 4}]</t>
  </si>
  <si>
    <t>Butler, Thompson and Thomas</t>
  </si>
  <si>
    <t>Jenna Mendoza</t>
  </si>
  <si>
    <t>(622)951-2703x362</t>
  </si>
  <si>
    <t>[('Orthopedic Surgery', 76, datetime.date(2005, 7, 8), datetime.date(2008, 9, 19)), ('Ethics in Medical Practice', 62, datetime.date(2006, 7, 30), datetime.date(2005, 1, 15)), ('Orthopedic Surgery', 59, datetime.date(2006, 11, 24), datetime.date(2008, 6, 14)), ('Anesthesiology', 95, datetime.date(2004, 6, 26), datetime.date(2002, 4, 29)), ('Anatomy', 54, datetime.date(2006, 9, 15), datetime.date(2005, 5, 16)), ('Physiology', 87, datetime.date(2007, 4, 7), datetime.date(2004, 8, 8)), ('Anesthesiology', 96, datetime.date(2006, 6, 12), datetime.date(2002, 6, 15)), ('Oncological Surgery', 78, datetime.date(2007, 7, 31), datetime.date(2008, 9, 12)), ('Neurosurgery', 73, datetime.date(2002, 10, 5), datetime.date(2005, 1, 15)), ('Pediatric Surgery', 61, datetime.date(2003, 5, 20), datetime.date(2003, 4, 10))]</t>
  </si>
  <si>
    <t>[{'Institution Name': 'Martin Inc', 'Location': 'United States', 'Type of Institution': 'Public', 'Number of Years Worked There': 1, 'Medical Center Level': 'Tertiary', 'Number of Surgeries Performed': 34, 'Additional Responsibilities': ['Database administrator', 'Furniture conservator/restorer', 'Engineer, mining'], 'Percentage of Patients with Complications': 51.56120177957014,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 {'Institution Name': 'Best, Thomas and Martinez', 'Location': 'United States', 'Type of Institution': 'Private', 'Number of Years Worked There': 19, 'Medical Center Level': 'Primary', 'Number of Surgeries Performed': 692, 'Additional Responsibilities': ['Social research officer, government', 'Accounting technician', 'Lexicographer'], 'Percentage of Patients with Complications': 43.360787105202355,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t>
  </si>
  <si>
    <t>Lang, Anthony and Thomas</t>
  </si>
  <si>
    <t>Natalie Larsen</t>
  </si>
  <si>
    <t>001-537-593-4158x431</t>
  </si>
  <si>
    <t>[('Oncological Surgery', 63, datetime.date(2005, 1, 4), datetime.date(2007, 3, 23)), ('Biochemistry', 85, datetime.date(2004, 11, 30), datetime.date(2005, 5, 19)), ('Robotic Surgery', 60, datetime.date(2003, 9, 26), datetime.date(2003, 8, 5)), ('Pathology', 92, datetime.date(2005, 10, 20), datetime.date(2007, 1, 30)), ('Microbiology', 82, datetime.date(2004, 9, 7), datetime.date(2007, 8, 18)), ('Ethics in Medical Practice', 93, datetime.date(2005, 6, 9), datetime.date(2006, 7, 14)), ('Emergency Medicine', 66, datetime.date(2003, 7, 16), datetime.date(2005, 2, 6)), ('Biochemistry', 77, datetime.date(2006, 5, 22), datetime.date(2005, 2, 6)), ('Robotic Surgery', 86, datetime.date(2006, 1, 12), datetime.date(2008, 6, 29)), ('Plastic and Reconstructive Surgery', 80, datetime.date(2005, 12, 8), datetime.date(2008, 2, 12))]</t>
  </si>
  <si>
    <t>[{'Institution Name': 'Wheeler, Morris and Mcpherson', 'Location': 'Romania', 'Type of Institution': 'Public', 'Number of Years Worked There': 8, 'Medical Center Level': 'Primary', 'Number of Surgeries Performed': 750, 'Additional Responsibilities': ['Osteopath'], 'Percentage of Patients with Complications': 87.19531234516556,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'Sullivan-Berg', 'Location': 'Romania', 'Type of Institution': 'Private', 'Number of Years Worked There': 6, 'Medical Center Level': 'Primary', 'Number of Surgeries Performed': 692, 'Additional Responsibilities': ['Armed forces training and education officer', 'Purchasing manager', 'Copy', 'Lecturer, further education', 'Therapist, nutritional'], 'Percentage of Patients with Complications': 23.65948925584268,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'Braun-Ware', 'Location': 'Romania', 'Type of Institution': 'Private', 'Number of Years Worked There': 16, 'Medical Center Level': 'Secondary', 'Number of Surgeries Performed': 750, 'Additional Responsibilities': [], 'Percentage of Patients with Complications': 35.3723328673418,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t>
  </si>
  <si>
    <t>Few claims, low-risk profile noted.</t>
  </si>
  <si>
    <t>Pacheco, Pierce and Garner</t>
  </si>
  <si>
    <t>Ashley Good MD</t>
  </si>
  <si>
    <t>[('Ethics in Medical Practice', 70, datetime.date(1997, 1, 21), datetime.date(1998, 6, 16)), ('Orthopedic Surgery', 65, datetime.date(2001, 11, 19), datetime.date(2001, 7, 5)), ('Physiology', 95, datetime.date(2000, 8, 18), datetime.date(2000, 4, 1)), ('Vascular Surgery', 81, datetime.date(2001, 5, 23), datetime.date(1997, 12, 25)), ('Oncological Surgery', 64, datetime.date(1999, 4, 6), datetime.date(1998, 6, 16)), ('Microbiology', 86, datetime.date(2001, 3, 31), datetime.date(1997, 11, 5)), ('Cardiothoracic Surgery', 96, datetime.date(2000, 10, 20), datetime.date(1998, 1, 9)), ('Pharmacology', 60, datetime.date(2001, 2, 13), datetime.date(2000, 2, 26)), ('Surgical Techniques', 86, datetime.date(1997, 8, 2), datetime.date(2000, 8, 14)), ('Vascular Surgery', 93, datetime.date(1998, 3, 24), datetime.date(1997, 2, 24))]</t>
  </si>
  <si>
    <t>[{'Institution Name': 'Montes, Weaver and Hammond', 'Location': 'Ethiopia', 'Type of Institution': 'Public', 'Number of Years Worked There': 6, 'Medical Center Level': 'Secondary', 'Number of Surgeries Performed': 447, 'Additional Responsibilities': ['Psychologist, prison and probation services', 'Freight forwarder'], 'Percentage of Patients with Complications': 58.73757711236105,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'Hale, Aguilar and Whitaker', 'Location': 'Ethiopia', 'Type of Institution': 'Public', 'Number of Years Worked There': 28, 'Medical Center Level': 'Secondary', 'Number of Surgeries Performed': 772, 'Additional Responsibilities': ["Politician's assistant", 'Aid worker', 'Associate Professor', 'Chief Executive Officer', 'Horticulturist, amenity'], 'Percentage of Patients with Complications': 31.88080510535777,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'Powers-Sutton', 'Location': 'Ethiopia', 'Type of Institution': 'Private', 'Number of Years Worked There': 26, 'Medical Center Level': 'Tertiary', 'Number of Surgeries Performed': 272, 'Additional Responsibilities': ['Ranger/warden', 'Video editor', 'Race relations officer', 'Civil Service fast streamer', 'Company secretary'], 'Percentage of Patients with Complications': 34.956196955370366,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'Mueller-Smith', 'Location': 'Ethiopia', 'Type of Institution': 'Public', 'Number of Years Worked There': 4, 'Medical Center Level': 'Tertiary', 'Number of Surgeries Performed': 104, 'Additional Responsibilities': ['Gaffer'], 'Percentage of Patients with Complications': 50.63191514810034,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'Moran and Sons', 'Location': 'Ethiopia', 'Type of Institution': 'Private', 'Number of Years Worked There': 22, 'Medical Center Level': 'Tertiary', 'Number of Surgeries Performed': 761, 'Additional Responsibilities': ['Exhibition designer'], 'Percentage of Patients with Complications': 9.244148798430574,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t>
  </si>
  <si>
    <t>Franklin Group</t>
  </si>
  <si>
    <t>Ann Brown</t>
  </si>
  <si>
    <t>(960)522-7834x702</t>
  </si>
  <si>
    <t>[('Pharmacology', 91, datetime.date(2004, 1, 26), datetime.date(2003, 12, 27)), ('Oncological Surgery', 90, datetime.date(2002, 9, 3), datetime.date(2003, 5, 4)), ('Microbiology', 97, datetime.date(2004, 1, 24), datetime.date(2003, 12, 2)), ('Robotic Surgery', 83, datetime.date(2003, 9, 9), datetime.date(2003, 7, 10)), ('Transplant Surgery', 62, datetime.date(2003, 11, 18), datetime.date(2004, 5, 27)), ('Pediatric Surgery', 97, datetime.date(2002, 12, 15), datetime.date(2003, 9, 12)), ('Transplant Surgery', 85, datetime.date(2004, 1, 12), datetime.date(2004, 1, 11)), ('Pharmacology', 93, datetime.date(2004, 2, 24), datetime.date(2004, 2, 5)), ('Orthopedic Surgery', 92, datetime.date(2003, 10, 23), datetime.date(2004, 5, 16)), ('Robotic Surgery', 81, datetime.date(2003, 3, 21), datetime.date(2002, 9, 9))]</t>
  </si>
  <si>
    <t>[{'Institution Name': 'Juarez, Davis and Gibson', 'Location': 'Poland', 'Type of Institution': 'Public', 'Number of Years Worked There': 17, 'Medical Center Level': 'Secondary', 'Number of Surgeries Performed': 592, 'Additional Responsibilities': ['Community development worker'], 'Percentage of Patients with Complications': 75.93822019511911,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'Smith, Hancock and Arellano', 'Location': 'Poland', 'Type of Institution': 'Private', 'Number of Years Worked There': 8, 'Medical Center Level': 'Primary', 'Number of Surgeries Performed': 483, 'Additional Responsibilities': ['Health promotion specialist'], 'Percentage of Patients with Complications': 30.28587386293673,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'Russell Ltd', 'Location': 'Poland', 'Type of Institution': 'Private', 'Number of Years Worked There': 12, 'Medical Center Level': 'Tertiary', 'Number of Surgeries Performed': 669, 'Additional Responsibilities': ['Education officer, environmental', 'Museum/gallery exhibitions officer'], 'Percentage of Patients with Complications': 6.777466690800926,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'Cox, Clark and Lopez', 'Location': 'Poland', 'Type of Institution': 'Public', 'Number of Years Worked There': 30, 'Medical Center Level': 'Tertiary', 'Number of Surgeries Performed': 46, 'Additional Responsibilities': [], 'Percentage of Patients with Complications': 59.434517850409996,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t>
  </si>
  <si>
    <t>Insurance profile indicates average risk.</t>
  </si>
  <si>
    <t>Crawford and Sons</t>
  </si>
  <si>
    <t>Dawn Lopez</t>
  </si>
  <si>
    <t>[('Pediatric Surgery', 56, datetime.date(2003, 4, 2), datetime.date(2005, 2, 18)), ('Plastic and Reconstructive Surgery', 94, datetime.date(2004, 8, 5), datetime.date(2000, 5, 4)), ('Physiology', 92, datetime.date(2004, 5, 20), datetime.date(2005, 12, 15)), ('Biochemistry', 71, datetime.date(2000, 4, 25), datetime.date(2005, 5, 7)), ('Pediatric Surgery', 67, datetime.date(2004, 10, 31), datetime.date(2003, 3, 9)), ('Anatomy', 86, datetime.date(2005, 6, 7), datetime.date(2001, 10, 25)), ('Surgical Techniques', 90, datetime.date(2003, 12, 4), datetime.date(2005, 7, 16)), ('Neurosurgery', 50, datetime.date(2000, 12, 19), datetime.date(2004, 10, 8)), ('Transplant Surgery', 75, datetime.date(2003, 6, 6), datetime.date(2003, 11, 15)), ('Neurosurgery', 54, datetime.date(2005, 11, 9), datetime.date(2004, 7, 30))]</t>
  </si>
  <si>
    <t>[{'Institution Name': 'Casey LLC', 'Location': 'Ukraine', 'Type of Institution': 'Private', 'Number of Years Worked There': 13, 'Medical Center Level': 'Secondary', 'Number of Surgeries Performed': 751, 'Additional Responsibilities': ['Food technologist', 'Actor', 'Therapist, speech and language', 'Designer, graphic', 'Heritage manager'], 'Percentage of Patients with Complications': 29.166283448114918,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'Newman-Rodriguez', 'Location': 'Ukraine', 'Type of Institution': 'Private', 'Number of Years Worked There': 30, 'Medical Center Level': 'Primary', 'Number of Surgeries Performed': 752, 'Additional Responsibilities': ['Pharmacologist', 'Loss adjuster, chartered', 'Adult guidance worker'], 'Percentage of Patients with Complications': 36.94747769508915,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'Everett, Heath and Mitchell', 'Location': 'Ukraine', 'Type of Institution': 'Public', 'Number of Years Worked There': 10, 'Medical Center Level': 'Secondary', 'Number of Surgeries Performed': 116, 'Additional Responsibilities': [], 'Percentage of Patients with Complications': 97.74478552554265,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'Taylor, Reid and Stewart', 'Location': 'Ukraine', 'Type of Institution': 'Public', 'Number of Years Worked There': 5, 'Medical Center Level': 'Primary', 'Number of Surgeries Performed': 857, 'Additional Responsibilities': ['IT technical support officer', 'Environmental education officer', 'Phytotherapist', 'Financial adviser'], 'Percentage of Patients with Complications': 25.709934264042587,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t>
  </si>
  <si>
    <t>Ongoing issues with numerous claims filed.</t>
  </si>
  <si>
    <t>Valdez LLC</t>
  </si>
  <si>
    <t>Michael Frank</t>
  </si>
  <si>
    <t>(905)482-4454x409</t>
  </si>
  <si>
    <t>[('Vascular Surgery', 88, datetime.date(2002, 2, 16), datetime.date(1999, 9, 17)), ('Trauma Surgery', 50, datetime.date(1998, 3, 22), datetime.date(2002, 1, 10)), ('Emergency Medicine', 90, datetime.date(1998, 6, 16), datetime.date(1997, 7, 5)), ('Plastic and Reconstructive Surgery', 67, datetime.date(1998, 12, 22), datetime.date(1998, 2, 7)), ('Ethics in Medical Practice', 84, datetime.date(1995, 12, 20), datetime.date(1997, 1, 17)), ('Emergency Medicine', 84, datetime.date(2001, 10, 8), datetime.date(1998, 12, 12)), ('Emergency Medicine', 62, datetime.date(1996, 4, 11), datetime.date(2001, 12, 25)), ('Anatomy', 100, datetime.date(1997, 2, 17), datetime.date(1995, 11, 26)), ('Plastic and Reconstructive Surgery', 100, datetime.date(2001, 1, 9), datetime.date(1999, 10, 27)), ('Pharmacology', 79, datetime.date(2002, 1, 14), datetime.date(1998, 6, 24))]</t>
  </si>
  <si>
    <t>[{'Institution Name': 'Trujillo-Fisher', 'Location': 'Canada', 'Type of Institution': 'Private', 'Number of Years Worked There': 14, 'Medical Center Level': 'Tertiary', 'Number of Surgeries Performed': 347, 'Additional Responsibilities': ['Runner, broadcasting/film/video', 'Recycling officer', 'Financial planner'], 'Percentage of Patients with Complications': 86.77700317858414,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'Perez, Butler and Bray', 'Location': 'Canada', 'Type of Institution': 'Public', 'Number of Years Worked There': 19, 'Medical Center Level': 'Secondary', 'Number of Surgeries Performed': 830, 'Additional Responsibilities': ['Tourist information centre manager'], 'Percentage of Patients with Complications': 6.098526597919585,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'Hernandez, Brown and Lewis', 'Location': 'Canada', 'Type of Institution': 'Public', 'Number of Years Worked There': 7, 'Medical Center Level': 'Tertiary', 'Number of Surgeries Performed': 859, 'Additional Responsibilities': ['Patent examiner', 'Pilot, airline', 'IT consultant', 'Civil engineer, contracting'], 'Percentage of Patients with Complications': 35.33656488978936,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'Lawrence-Johnson', 'Location': 'Canada', 'Type of Institution': 'Private', 'Number of Years Worked There': 11, 'Medical Center Level': 'Secondary', 'Number of Surgeries Performed': 333, 'Additional Responsibilities': ['Therapist, nutritional', 'Engineer, maintenance', 'Intelligence analyst'], 'Percentage of Patients with Complications': 31.143985998342238,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'Wood and Sons', 'Location': 'Canada', 'Type of Institution': 'Public', 'Number of Years Worked There': 19, 'Medical Center Level': 'Primary', 'Number of Surgeries Performed': 719, 'Additional Responsibilities': ['Insurance underwriter'], 'Percentage of Patients with Complications': 95.0687837925043,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t>
  </si>
  <si>
    <t>Insurance record marked by minimal claims.</t>
  </si>
  <si>
    <t>Lee, Rogers and Paul</t>
  </si>
  <si>
    <t>Mr. Jason Williams Jr.</t>
  </si>
  <si>
    <t>774.280.8398x221</t>
  </si>
  <si>
    <t>[('Transplant Surgery', 99, datetime.date(2005, 10, 29), datetime.date(2000, 2, 4)), ('Plastic and Reconstructive Surgery', 79, datetime.date(2000, 5, 12), datetime.date(2004, 11, 14)), ('Transplant Surgery', 76, datetime.date(2005, 8, 7), datetime.date(2007, 11, 26)), ('Vascular Surgery', 90, datetime.date(2007, 1, 25), datetime.date(2002, 11, 12)), ('Orthopedic Surgery', 73, datetime.date(1998, 9, 28), datetime.date(2002, 6, 22)), ('Pathology', 54, datetime.date(1998, 10, 20), datetime.date(2005, 3, 16)), ('Oncological Surgery', 98, datetime.date(2007, 8, 16), datetime.date(2001, 8, 1)), ('Biochemistry', 92, datetime.date(2003, 4, 3), datetime.date(1998, 6, 29)), ('Cardiothoracic Surgery', 99, datetime.date(2003, 6, 20), datetime.date(2000, 11, 28)), ('Pediatric Surgery', 66, datetime.date(2003, 1, 30), datetime.date(2002, 3, 25))]</t>
  </si>
  <si>
    <t>[{'Institution Name': 'Bryant-Thomas', 'Location': 'United States', 'Type of Institution': 'Private', 'Number of Years Worked There': 5, 'Medical Center Level': 'Tertiary', 'Number of Surgeries Performed': 478, 'Additional Responsibilities': [], 'Percentage of Patients with Complications': 19.470320415338815,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'Baker Ltd', 'Location': 'United States', 'Type of Institution': 'Public', 'Number of Years Worked There': 28, 'Medical Center Level': 'Secondary', 'Number of Surgeries Performed': 476, 'Additional Responsibilities': ['Programme researcher, broadcasting/film/video', 'Orthoptist', 'Newspaper journalist'], 'Percentage of Patients with Complications': 0.07669428310058679,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'Weaver LLC', 'Location': 'United States', 'Type of Institution': 'Private', 'Number of Years Worked There': 8, 'Medical Center Level': 'Tertiary', 'Number of Surgeries Performed': 710, 'Additional Responsibilities': ['Designer, industrial/product', 'Database administrator', 'Surveyor, quantity', 'Administrator, education'], 'Percentage of Patients with Complications': 88.08240279673933,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'Hall Inc', 'Location': 'United States', 'Type of Institution': 'Private', 'Number of Years Worked There': 17, 'Medical Center Level': 'Tertiary', 'Number of Surgeries Performed': 93, 'Additional Responsibilities': ['Psychiatrist', 'Neurosurgeon', 'Surveyor, building control', 'Recycling officer', 'Editor, magazine features'], 'Percentage of Patients with Complications': 54.243880627147156,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'Macias Ltd', 'Location': 'United States', 'Type of Institution': 'Public', 'Number of Years Worked There': 19, 'Medical Center Level': 'Secondary', 'Number of Surgeries Performed': 931, 'Additional Responsibilities': ['IT technical support officer', 'Production manager'], 'Percentage of Patients with Complications': 34.23742701215038,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t>
  </si>
  <si>
    <t>High-risk insurance profile with many claims.</t>
  </si>
  <si>
    <t>Weber-Hawkins</t>
  </si>
  <si>
    <t>Frances Cox</t>
  </si>
  <si>
    <t>+1-352-617-1760x608</t>
  </si>
  <si>
    <t>[('Pediatric Surgery', 61, datetime.date(2007, 2, 27), datetime.date(1999, 8, 8)), ('Trauma Surgery', 80, datetime.date(2008, 3, 11), datetime.date(1997, 3, 14)), ('Orthopedic Surgery', 90, datetime.date(2007, 3, 11), datetime.date(2006, 7, 13)), ('Trauma Surgery', 62, datetime.date(2005, 9, 30), datetime.date(2001, 8, 6)), ('Pharmacology', 59, datetime.date(1999, 9, 5), datetime.date(2007, 10, 27)), ('Oncological Surgery', 68, datetime.date(2001, 3, 20), datetime.date(1999, 9, 11)), ('Physiology', 91, datetime.date(1998, 9, 24), datetime.date(2000, 12, 17)), ('Trauma Surgery', 76, datetime.date(2003, 1, 22), datetime.date(2001, 8, 15)), ('Robotic Surgery', 59, datetime.date(1997, 5, 16), datetime.date(1997, 12, 20)), ('Transplant Surgery', 93, datetime.date(1997, 12, 3), datetime.date(2005, 10, 26))]</t>
  </si>
  <si>
    <t>[{'Institution Name': 'Brown-Mitchell', 'Location': 'South Africa', 'Type of Institution': 'Private', 'Number of Years Worked There': 8, 'Medical Center Level': 'Tertiary', 'Number of Surgeries Performed': 821, 'Additional Responsibilities': ['Claims inspector/assessor', 'Therapist, art'], 'Percentage of Patients with Complications': 91.67022070602358,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'Hall PLC', 'Location': 'South Africa', 'Type of Institution': 'Public', 'Number of Years Worked There': 7, 'Medical Center Level': 'Primary', 'Number of Surgeries Performed': 582, 'Additional Responsibilities': ['Sales promotion account executive', 'Estate manager/land agent'], 'Percentage of Patients with Complications': 12.872187889261399,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'Smith-Washington', 'Location': 'South Africa', 'Type of Institution': 'Public', 'Number of Years Worked There': 9, 'Medical Center Level': 'Primary', 'Number of Surgeries Performed': 562, 'Additional Responsibilities': [], 'Percentage of Patients with Complications': 96.90745174649082,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t>
  </si>
  <si>
    <t>Mcdonald Inc</t>
  </si>
  <si>
    <t>Jonathan Lee</t>
  </si>
  <si>
    <t>(712)758-8543x2368</t>
  </si>
  <si>
    <t>[('Surgical Techniques', 55, datetime.date(1998, 11, 24), datetime.date(1999, 1, 8)), ('Plastic and Reconstructive Surgery', 51, datetime.date(1998, 9, 24), datetime.date(1999, 2, 3)), ('Oncological Surgery', 94, datetime.date(1998, 12, 4), datetime.date(1999, 1, 30)), ('Microbiology', 72, datetime.date(1998, 11, 17), datetime.date(1999, 2, 11)), ('Neurosurgery', 85, datetime.date(1998, 12, 28), datetime.date(1999, 2, 4)), ('Pediatric Surgery', 75, datetime.date(1999, 3, 3), datetime.date(1998, 12, 30)), ('Anatomy', 84, datetime.date(1999, 2, 5), datetime.date(1998, 11, 19)), ('Pharmacology', 68, datetime.date(1999, 2, 14), datetime.date(1999, 1, 11)), ('Ethics in Medical Practice', 98, datetime.date(1999, 1, 16), datetime.date(1998, 12, 20)), ('Pathology', 90, datetime.date(1998, 10, 5), datetime.date(1998, 12, 26))]</t>
  </si>
  <si>
    <t>[{'Institution Name': 'Smith PLC', 'Location': 'Russia', 'Type of Institution': 'Public', 'Number of Years Worked There': 18, 'Medical Center Level': 'Secondary', 'Number of Surgeries Performed': 489, 'Additional Responsibilities': ['Scientist, forensic'], 'Percentage of Patients with Complications': 37.31358124459293,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'Clark-Romero', 'Location': 'Russia', 'Type of Institution': 'Private', 'Number of Years Worked There': 9, 'Medical Center Level': 'Primary', 'Number of Surgeries Performed': 798, 'Additional Responsibilities': ['Early years teacher', 'Personnel officer', 'Learning mentor'], 'Percentage of Patients with Complications': 88.102153547343,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'Bruce-Bryant', 'Location': 'Russia', 'Type of Institution': 'Private', 'Number of Years Worked There': 3, 'Medical Center Level': 'Secondary', 'Number of Surgeries Performed': 221, 'Additional Responsibilities': ['Chief Marketing Officer'], 'Percentage of Patients with Complications': 7.141178818116534,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'Cantu, Pugh and Calhoun', 'Location': 'Russia', 'Type of Institution': 'Public', 'Number of Years Worked There': 17, 'Medical Center Level': 'Secondary', 'Number of Surgeries Performed': 829, 'Additional Responsibilities': ['Sound technician, broadcasting/film/video', 'Technical author'], 'Percentage of Patients with Complications': 3.459966751154131,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'Cole, Phillips and Yu', 'Location': 'Russia', 'Type of Institution': 'Private', 'Number of Years Worked There': 4, 'Medical Center Level': 'Secondary', 'Number of Surgeries Performed': 122, 'Additional Responsibilities': ['Lecturer, higher education', 'Research officer, political party', 'Plant breeder/geneticist'], 'Percentage of Patients with Complications': 46.72270984914473,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t>
  </si>
  <si>
    <t>Mayer, Smith and Velazquez</t>
  </si>
  <si>
    <t>Kayla Hardin</t>
  </si>
  <si>
    <t>001-692-358-8471x891</t>
  </si>
  <si>
    <t>[('Orthopedic Surgery', 100, datetime.date(2004, 8, 9), datetime.date(2004, 2, 24)), ('Cardiothoracic Surgery', 88, datetime.date(2003, 11, 25), datetime.date(2005, 5, 17)), ('Vascular Surgery', 95, datetime.date(2004, 9, 12), datetime.date(2005, 3, 27)), ('Pathology', 97, datetime.date(2004, 1, 18), datetime.date(2003, 10, 19)), ('Microbiology', 98, datetime.date(2003, 11, 4), datetime.date(2005, 1, 13)), ('Transplant Surgery', 53, datetime.date(2005, 8, 10), datetime.date(2004, 3, 9)), ('Transplant Surgery', 80, datetime.date(2003, 9, 18), datetime.date(2004, 6, 9)), ('Neurosurgery', 95, datetime.date(2004, 9, 1), datetime.date(2003, 8, 14)), ('Pharmacology', 78, datetime.date(2004, 8, 2), datetime.date(2004, 6, 7)), ('Transplant Surgery', 83, datetime.date(2003, 12, 31), datetime.date(2005, 1, 11))]</t>
  </si>
  <si>
    <t>[{'Institution Name': 'Wolf Inc', 'Location': 'Philippines', 'Type of Institution': 'Private', 'Number of Years Worked There': 17, 'Medical Center Level': 'Tertiary', 'Number of Surgeries Performed': 564, 'Additional Responsibilities': ['Journalist, newspaper', 'Marine scientist', 'Scientist, physiological', 'Acupuncturist'], 'Percentage of Patients with Complications': 93.77002020229838,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'Sanchez-Arellano', 'Location': 'Philippines', 'Type of Institution': 'Private', 'Number of Years Worked There': 25, 'Medical Center Level': 'Primary', 'Number of Surgeries Performed': 560, 'Additional Responsibilities': ['Materials engineer', 'Journalist, newspaper', 'Insurance account manager'], 'Percentage of Patients with Complications': 6.433962960427908,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'Jackson PLC', 'Location': 'Philippines', 'Type of Institution': 'Public', 'Number of Years Worked There': 6, 'Medical Center Level': 'Tertiary', 'Number of Surgeries Performed': 846, 'Additional Responsibilities': ['Lawyer', 'Production manager', 'Clinical embryologist'], 'Percentage of Patients with Complications': 25.96235723221968,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t>
  </si>
  <si>
    <t>Rangel, Caldwell and Davies</t>
  </si>
  <si>
    <t>Jennifer Ramsey</t>
  </si>
  <si>
    <t>001-570-350-9287x2595</t>
  </si>
  <si>
    <t>[('Transplant Surgery', 92, datetime.date(1996, 9, 8), datetime.date(2000, 5, 26)), ('Anesthesiology', 87, datetime.date(2000, 3, 4), datetime.date(1997, 5, 2)), ('Oncological Surgery', 87, datetime.date(1997, 3, 5), datetime.date(2002, 1, 18)), ('Plastic and Reconstructive Surgery', 57, datetime.date(1997, 12, 28), datetime.date(1997, 10, 27)), ('Oncological Surgery', 85, datetime.date(2000, 9, 28), datetime.date(2002, 8, 18)), ('Cardiothoracic Surgery', 70, datetime.date(1998, 10, 30), datetime.date(2001, 3, 7)), ('Orthopedic Surgery', 63, datetime.date(2002, 5, 24), datetime.date(1996, 1, 21)), ('Anatomy', 63, datetime.date(1996, 9, 27), datetime.date(2000, 11, 21)), ('Robotic Surgery', 52, datetime.date(2001, 8, 20), datetime.date(2002, 7, 17)), ('Orthopedic Surgery', 81, datetime.date(1998, 1, 4), datetime.date(1999, 3, 20))]</t>
  </si>
  <si>
    <t>[{'Institution Name': 'Lopez and Sons', 'Location': 'Argentina', 'Type of Institution': 'Private', 'Number of Years Worked There': 9, 'Medical Center Level': 'Tertiary', 'Number of Surgeries Performed': 955, 'Additional Responsibilities': [], 'Percentage of Patients with Complications': 37.188170588160375,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 {'Institution Name': 'Shelton-Chambers', 'Location': 'Argentina', 'Type of Institution': 'Public', 'Number of Years Worked There': 2, 'Medical Center Level': 'Tertiary', 'Number of Surgeries Performed': 270, 'Additional Responsibilities': ['Arts development officer', 'Health and safety inspector'], 'Percentage of Patients with Complications': 10.61818649991264,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t>
  </si>
  <si>
    <t>Mitchell Ltd</t>
  </si>
  <si>
    <t>Walter Gonzalez DDS</t>
  </si>
  <si>
    <t>990.476.9137</t>
  </si>
  <si>
    <t>[('Pharmacology', 69, datetime.date(2003, 3, 14), datetime.date(2002, 8, 18)), ('Transplant Surgery', 94, datetime.date(2003, 7, 20), datetime.date(2002, 4, 14)), ('Pediatric Surgery', 63, datetime.date(2008, 7, 10), datetime.date(2001, 9, 26)), ('Vascular Surgery', 83, datetime.date(2005, 8, 29), datetime.date(2006, 4, 27)), ('Anatomy', 77, datetime.date(2002, 9, 7), datetime.date(2005, 6, 28)), ('Plastic and Reconstructive Surgery', 95, datetime.date(2005, 7, 23), datetime.date(2004, 10, 31)), ('Cardiothoracic Surgery', 83, datetime.date(2004, 4, 19), datetime.date(2007, 4, 27)), ('Physiology', 61, datetime.date(2003, 2, 5), datetime.date(2004, 6, 1)), ('Surgical Techniques', 66, datetime.date(2001, 10, 3), datetime.date(2003, 4, 23)), ('Pathology', 53, datetime.date(2001, 10, 15), datetime.date(2004, 7, 26))]</t>
  </si>
  <si>
    <t>[{'Institution Name': 'Jackson, Moore and Andrade', 'Location': 'Argentina', 'Type of Institution': 'Private', 'Number of Years Worked There': 21, 'Medical Center Level': 'Primary', 'Number of Surgeries Performed': 903, 'Additional Responsibilities': ['Barista', 'Training and development officer'], 'Percentage of Patients with Complications': 60.891777028849845,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'Bright LLC', 'Location': 'Argentina', 'Type of Institution': 'Public', 'Number of Years Worked There': 4, 'Medical Center Level': 'Tertiary', 'Number of Surgeries Performed': 851, 'Additional Responsibilities': ['Consulting civil engineer', 'Charity officer', 'Archivist'], 'Percentage of Patients with Complications': 97.68255429012187,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'Larson, Rivers and Baker', 'Location': 'Argentina', 'Type of Institution': 'Public', 'Number of Years Worked There': 17, 'Medical Center Level': 'Primary', 'Number of Surgeries Performed': 457, 'Additional Responsibilities': ['Gaffer', 'Pensions consultant', 'Education officer, community'], 'Percentage of Patients with Complications': 90.17688182610345,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t>
  </si>
  <si>
    <t>Woods-Robertson</t>
  </si>
  <si>
    <t>Melissa Bush</t>
  </si>
  <si>
    <t>[('Anatomy', 72, datetime.date(2002, 4, 9), datetime.date(2002, 7, 24)), ('Pediatric Surgery', 78, datetime.date(2003, 11, 29), datetime.date(2003, 2, 13)), ('Neurosurgery', 75, datetime.date(2003, 7, 25), datetime.date(2003, 2, 19)), ('Robotic Surgery', 61, datetime.date(2003, 11, 2), datetime.date(2005, 2, 17)), ('Pathology', 93, datetime.date(2005, 1, 5), datetime.date(2004, 3, 25)), ('Physiology', 86, datetime.date(2005, 8, 14), datetime.date(2004, 12, 20)), ('Trauma Surgery', 96, datetime.date(2002, 10, 21), datetime.date(2002, 4, 15)), ('Robotic Surgery', 83, datetime.date(2004, 8, 3), datetime.date(2003, 10, 23)), ('Orthopedic Surgery', 69, datetime.date(2002, 12, 16), datetime.date(2003, 8, 19)), ('Orthopedic Surgery', 87, datetime.date(2005, 1, 2), datetime.date(2004, 12, 23))]</t>
  </si>
  <si>
    <t>[{'Institution Name': 'Nash, Everett and Parks', 'Location': 'Ethiopia', 'Type of Institution': 'Public', 'Number of Years Worked There': 24, 'Medical Center Level': 'Tertiary', 'Number of Surgeries Performed': 167, 'Additional Responsibilities': ['Control and instrumentation engineer', 'Agricultural consultant', 'Tax inspector', 'Audiological scientist'], 'Percentage of Patients with Complications': 74.39309636115748,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'Hicks-Johnson', 'Location': 'Ethiopia', 'Type of Institution': 'Private', 'Number of Years Worked There': 4, 'Medical Center Level': 'Secondary', 'Number of Surgeries Performed': 491, 'Additional Responsibilities': ['Agricultural consultant', 'Camera operator', 'Physiotherapist', 'Surveyor, building control', 'Operational researcher'], 'Percentage of Patients with Complications': 3.2034965054753117,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'Bryan LLC', 'Location': 'Ethiopia', 'Type of Institution': 'Private', 'Number of Years Worked There': 25, 'Medical Center Level': 'Tertiary', 'Number of Surgeries Performed': 740, 'Additional Responsibilities': ['Ambulance person', 'Ceramics designer', 'Electrical engineer'], 'Percentage of Patients with Complications': 36.79519358358814,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'Christensen, Gomez and Rice', 'Location': 'Ethiopia', 'Type of Institution': 'Public', 'Number of Years Worked There': 7, 'Medical Center Level': 'Primary', 'Number of Surgeries Performed': 117, 'Additional Responsibilities': ['Broadcast engineer', 'Biochemist, clinical', 'Education officer, environmental', 'Advertising account planner'], 'Percentage of Patients with Complications': 56.70630430615162,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'Sullivan and Sons', 'Location': 'Ethiopia', 'Type of Institution': 'Public', 'Number of Years Worked There': 24, 'Medical Center Level': 'Tertiary', 'Number of Surgeries Performed': 854, 'Additional Responsibilities': ['Multimedia specialist', 'Loss adjuster, chartered', 'Software engineer', 'Advertising copywriter'], 'Percentage of Patients with Complications': 51.20871259516985,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t>
  </si>
  <si>
    <t>Mitchell LLC</t>
  </si>
  <si>
    <t>Annette Santana</t>
  </si>
  <si>
    <t>323-586-9943x87524</t>
  </si>
  <si>
    <t>[('Anesthesiology', 51, datetime.date(2005, 9, 25), datetime.date(2004, 7, 14)), ('Biochemistry', 67, datetime.date(2006, 11, 16), datetime.date(2004, 2, 16)), ('Vascular Surgery', 55, datetime.date(2006, 3, 17), datetime.date(2005, 2, 25)), ('Anatomy', 73, datetime.date(2005, 10, 1), datetime.date(2007, 6, 22)), ('Anesthesiology', 71, datetime.date(2005, 1, 24), datetime.date(2006, 12, 30)), ('Trauma Surgery', 64, datetime.date(2006, 5, 8), datetime.date(2004, 12, 28)), ('Pathology', 89, datetime.date(2007, 3, 21), datetime.date(2006, 11, 27)), ('Trauma Surgery', 63, datetime.date(2003, 10, 29), datetime.date(2007, 11, 27)), ('Transplant Surgery', 50, datetime.date(2007, 3, 13), datetime.date(2006, 10, 30)), ('Anatomy', 59, datetime.date(2004, 5, 6), datetime.date(2006, 6, 8))]</t>
  </si>
  <si>
    <t>[{'Institution Name': 'Hanna PLC', 'Location': 'Moldova', 'Type of Institution': 'Public', 'Number of Years Worked There': 15, 'Medical Center Level': 'Primary', 'Number of Surgeries Performed': 18, 'Additional Responsibilities': ['Engineer, production', 'Merchant navy officer'], 'Percentage of Patients with Complications': 60.633003366874284,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'York and Sons', 'Location': 'Moldova', 'Type of Institution': 'Private', 'Number of Years Worked There': 21, 'Medical Center Level': 'Primary', 'Number of Surgeries Performed': 34, 'Additional Responsibilities': ['Engineer, maintenance (IT)', 'Clinical psychologist'], 'Percentage of Patients with Complications': 32.27931398055678,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'Dunn Ltd', 'Location': 'Moldova', 'Type of Institution': 'Private', 'Number of Years Worked There': 13, 'Medical Center Level': 'Secondary', 'Number of Surgeries Performed': 494, 'Additional Responsibilities': ['TEFL teacher', 'Ecologist', 'Landscape architect', 'Mental health nurse'], 'Percentage of Patients with Complications': 46.442116737120976,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'Novak-Howard', 'Location': 'Moldova', 'Type of Institution': 'Public', 'Number of Years Worked There': 25, 'Medical Center Level': 'Secondary', 'Number of Surgeries Performed': 835, 'Additional Responsibilities': ['Estate manager/land agent', 'Pharmacologist', 'Haematologist', 'Hospital pharmacist'], 'Percentage of Patients with Complications': 53.83235436154968,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'Richard, Wright and Hogan', 'Location': 'Moldova', 'Type of Institution': 'Public', 'Number of Years Worked There': 13, 'Medical Center Level': 'Secondary', 'Number of Surgeries Performed': 142, 'Additional Responsibilities': ['English as a second language teacher'], 'Percentage of Patients with Complications': 99.19109786602498,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t>
  </si>
  <si>
    <t>Martinez, Cruz and Vazquez</t>
  </si>
  <si>
    <t>Kevin Ortiz</t>
  </si>
  <si>
    <t>001-889-742-0786x0225</t>
  </si>
  <si>
    <t>[('Anesthesiology', 67, datetime.date(2005, 4, 12), datetime.date(2000, 12, 30)), ('Pathology', 76, datetime.date(2004, 3, 11), datetime.date(1996, 5, 6)), ('Emergency Medicine', 59, datetime.date(2004, 3, 27), datetime.date(2000, 12, 12)), ('Orthopedic Surgery', 97, datetime.date(1999, 11, 23), datetime.date(2004, 1, 18)), ('Plastic and Reconstructive Surgery', 88, datetime.date(2005, 7, 22), datetime.date(2001, 10, 9)), ('Pathology', 96, datetime.date(1996, 8, 29), datetime.date(2001, 8, 6)), ('Physiology', 87, datetime.date(2005, 9, 3), datetime.date(2004, 8, 15)), ('Neurosurgery', 67, datetime.date(1995, 11, 6), datetime.date(2000, 9, 7)), ('Plastic and Reconstructive Surgery', 64, datetime.date(2004, 3, 7), datetime.date(2004, 9, 18)), ('Trauma Surgery', 74, datetime.date(2001, 3, 15), datetime.date(1997, 8, 2))]</t>
  </si>
  <si>
    <t>[{'Institution Name': 'Smith-Mack', 'Location': 'Russia', 'Type of Institution': 'Private', 'Number of Years Worked There': 23, 'Medical Center Level': 'Primary', 'Number of Surgeries Performed': 199, 'Additional Responsibilities': [], 'Percentage of Patients with Complications': 73.50527501902523, 'Patient Feedback': 'The doctor showed no empathy and was very rough.', 'Patient Feedback Label': 1, 'Recommendation Letters': 'This surgeon is an outstanding professional.', 'Recommendation Letters Label': 4, 'Recommendations from Former Employers': 'I strongly recommend this surgeon for any high-level position.', 'Recommendations from Former Employers Label': 5}]</t>
  </si>
  <si>
    <t>Insurance history with average risk profile.</t>
  </si>
  <si>
    <t>Hernandez, Singh and Parks</t>
  </si>
  <si>
    <t>Brianna Mccormick</t>
  </si>
  <si>
    <t>371.545.9203x2989</t>
  </si>
  <si>
    <t>[('Emergency Medicine', 54, datetime.date(2002, 12, 2), datetime.date(2007, 4, 30)), ('Anatomy', 50, datetime.date(2000, 8, 2), datetime.date(2007, 8, 7)), ('Orthopedic Surgery', 85, datetime.date(2002, 4, 3), datetime.date(2001, 12, 6)), ('Anatomy', 53, datetime.date(2007, 2, 13), datetime.date(2000, 7, 20)), ('Pharmacology', 60, datetime.date(2002, 4, 24), datetime.date(2004, 11, 18)), ('Transplant Surgery', 98, datetime.date(2001, 8, 3), datetime.date(2006, 3, 23)), ('Surgical Techniques', 71, datetime.date(2004, 6, 2), datetime.date(2003, 7, 30)), ('Cardiothoracic Surgery', 50, datetime.date(2006, 12, 8), datetime.date(2005, 2, 15)), ('Anatomy', 92, datetime.date(2003, 7, 25), datetime.date(2006, 3, 2)), ('Oncological Surgery', 83, datetime.date(2005, 12, 6), datetime.date(2007, 4, 27))]</t>
  </si>
  <si>
    <t>[{'Institution Name': 'Manning-Frank', 'Location': 'Russia', 'Type of Institution': 'Private', 'Number of Years Worked There': 8, 'Medical Center Level': 'Tertiary', 'Number of Surgeries Performed': 775, 'Additional Responsibilities': ['Scientist, research (maths)', 'Outdoor activities/education manager'], 'Percentage of Patients with Complications': 89.02620323227063, 'Patient Feedback': 'The surgery was routine and recovery was average.', 'Patient Feedback Label': 3, 'Recommendation Letters': "The surgeon's performance has been mixed.", 'Recommendation Letters Label': 2, 'Recommendations from Former Employers': 'This surgeon is an outstanding professional.', 'Recommendations from Former Employers Label': 4}]</t>
  </si>
  <si>
    <t>Ochoa and Sons</t>
  </si>
  <si>
    <t>Donna Andersen</t>
  </si>
  <si>
    <t>+1-724-654-1357x587</t>
  </si>
  <si>
    <t>[('Surgical Techniques', 54, datetime.date(1998, 11, 13), datetime.date(1997, 5, 16)), ('Emergency Medicine', 81, datetime.date(1998, 9, 29), datetime.date(1997, 4, 9)), ('Cardiothoracic Surgery', 66, datetime.date(1998, 8, 14), datetime.date(1997, 8, 11)), ('Physiology', 75, datetime.date(1996, 12, 8), datetime.date(1997, 12, 26)), ('Cardiothoracic Surgery', 90, datetime.date(1998, 4, 7), datetime.date(1998, 9, 20)), ('Anatomy', 83, datetime.date(1997, 4, 12), datetime.date(1997, 5, 17)), ('Anesthesiology', 96, datetime.date(1997, 11, 10), datetime.date(1997, 12, 29)), ('Microbiology', 50, datetime.date(1998, 10, 13), datetime.date(1997, 9, 22)), ('Physiology', 84, datetime.date(1997, 2, 6), datetime.date(1998, 11, 22)), ('Pharmacology', 66, datetime.date(1997, 5, 22), datetime.date(1998, 10, 25))]</t>
  </si>
  <si>
    <t>[{'Institution Name': 'Morris-Stephens', 'Location': 'Ukraine', 'Type of Institution': 'Public', 'Number of Years Worked There': 16, 'Medical Center Level': 'Primary', 'Number of Surgeries Performed': 117, 'Additional Responsibilities': ['Ship broker'], 'Percentage of Patients with Complications': 40.022135204880584, 'Patient Feedback': 'The doctor did a good job and I am happy with the results.', 'Patient Feedback Label': 4, 'Recommendation Letters': 'The surgeon has performed to a competent standard.', 'Recommendation Letters Label': 3, 'Recommendations from Former Employers': 'I highly recommend this surgeon for their exceptional skills and professionalism.', 'Recommendations from Former Employers Label': 5}]</t>
  </si>
  <si>
    <t>Burnett LLC</t>
  </si>
  <si>
    <t>Andrew Warren</t>
  </si>
  <si>
    <t>(753)376-7557</t>
  </si>
  <si>
    <t>[('Physiology', 94, datetime.date(1996, 10, 3), datetime.date(1996, 7, 8)), ('Neurosurgery', 67, datetime.date(1998, 3, 27), datetime.date(1996, 7, 24)), ('Orthopedic Surgery', 93, datetime.date(1997, 6, 27), datetime.date(1997, 2, 2)), ('Vascular Surgery', 73, datetime.date(1997, 10, 20), datetime.date(1997, 3, 27)), ('Pediatric Surgery', 92, datetime.date(1998, 4, 26), datetime.date(1997, 8, 20)), ('Trauma Surgery', 58, datetime.date(1998, 4, 19), datetime.date(1997, 12, 30)), ('Pharmacology', 73, datetime.date(1996, 8, 18), datetime.date(1996, 11, 15)), ('Oncological Surgery', 92, datetime.date(1997, 4, 15), datetime.date(1998, 6, 6)), ('Cardiothoracic Surgery', 81, datetime.date(1997, 5, 21), datetime.date(1998, 6, 5)), ('Surgical Techniques', 72, datetime.date(1997, 4, 23), datetime.date(1997, 12, 3))]</t>
  </si>
  <si>
    <t>[{'Institution Name': 'Walker and Sons', 'Location': 'Russia', 'Type of Institution': 'Private', 'Number of Years Worked There': 20, 'Medical Center Level': 'Tertiary', 'Number of Surgeries Performed': 729, 'Additional Responsibilities': ['Restaurant manager'], 'Percentage of Patients with Complications': 17.272054535813584,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'Lewis-Page', 'Location': 'Russia', 'Type of Institution': 'Public', 'Number of Years Worked There': 13, 'Medical Center Level': 'Tertiary', 'Number of Surgeries Performed': 175, 'Additional Responsibilities': ['Restaurant manager, fast food', 'Financial planner'], 'Percentage of Patients with Complications': 97.28616084273594,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'Carpenter, Ross and Santos', 'Location': 'Russia', 'Type of Institution': 'Public', 'Number of Years Worked There': 20, 'Medical Center Level': 'Tertiary', 'Number of Surgeries Performed': 895, 'Additional Responsibilities': ['Therapeutic radiographer', 'Engineer, structural'], 'Percentage of Patients with Complications': 63.73922079574478,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'Peters, Floyd and Cisneros', 'Location': 'Russia', 'Type of Institution': 'Public', 'Number of Years Worked There': 26, 'Medical Center Level': 'Secondary', 'Number of Surgeries Performed': 317, 'Additional Responsibilities': ['Statistician', 'Music therapist'], 'Percentage of Patients with Complications': 95.34139164239788,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'Mcdaniel, Johnson and Warren', 'Location': 'Russia', 'Type of Institution': 'Private', 'Number of Years Worked There': 29, 'Medical Center Level': 'Tertiary', 'Number of Surgeries Performed': 112, 'Additional Responsibilities': ['Trading standards officer', 'Agricultural consultant', 'Therapist, drama', 'Risk analyst'], 'Percentage of Patients with Complications': 71.76679942161836,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t>
  </si>
  <si>
    <t>Insurance profile shows a few claims filed.</t>
  </si>
  <si>
    <t>Stevens-Wilkerson</t>
  </si>
  <si>
    <t>Kevin West</t>
  </si>
  <si>
    <t>+1-658-474-1560x721</t>
  </si>
  <si>
    <t>[('Biochemistry', 95, datetime.date(1997, 7, 2), datetime.date(1995, 12, 5)), ('Pharmacology', 55, datetime.date(1996, 4, 24), datetime.date(1997, 3, 8)), ('Plastic and Reconstructive Surgery', 74, datetime.date(1996, 1, 3), datetime.date(1997, 5, 5)), ('Pediatric Surgery', 94, datetime.date(1996, 7, 30), datetime.date(1996, 3, 8)), ('Pediatric Surgery', 87, datetime.date(1996, 1, 18), datetime.date(1997, 5, 22)), ('Biochemistry', 76, datetime.date(1996, 3, 20), datetime.date(1996, 10, 24)), ('Oncological Surgery', 58, datetime.date(1997, 3, 6), datetime.date(1995, 12, 30)), ('Transplant Surgery', 72, datetime.date(1997, 3, 29), datetime.date(1997, 4, 22)), ('Robotic Surgery', 60, datetime.date(1997, 5, 16), datetime.date(1996, 8, 19)), ('Emergency Medicine', 60, datetime.date(1996, 4, 25), datetime.date(1996, 11, 28))]</t>
  </si>
  <si>
    <t>[{'Institution Name': 'Carpenter-Collier', 'Location': 'Poland', 'Type of Institution': 'Private', 'Number of Years Worked There': 20, 'Medical Center Level': 'Tertiary', 'Number of Surgeries Performed': 24, 'Additional Responsibilities': ['Scientist, audiological', 'Education officer, museum'], 'Percentage of Patients with Complications': 35.97839147640283,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'Riddle LLC', 'Location': 'Poland', 'Type of Institution': 'Private', 'Number of Years Worked There': 23, 'Medical Center Level': 'Primary', 'Number of Surgeries Performed': 311, 'Additional Responsibilities': ['Medical illustrator', 'Radio broadcast assistant', 'Clinical embryologist'], 'Percentage of Patients with Complications': 59.86307629809602,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'Schultz LLC', 'Location': 'Poland', 'Type of Institution': 'Public', 'Number of Years Worked There': 5, 'Medical Center Level': 'Tertiary', 'Number of Surgeries Performed': 900, 'Additional Responsibilities': ['Community pharmacist'], 'Percentage of Patients with Complications': 66.48031781539025,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'Martin, Anderson and Watts', 'Location': 'Poland', 'Type of Institution': 'Private', 'Number of Years Worked There': 20, 'Medical Center Level': 'Primary', 'Number of Surgeries Performed': 652, 'Additional Responsibilities': ['Geographical information systems officer', 'Embryologist, clinical', 'Air broker', 'Conference centre manager'], 'Percentage of Patients with Complications': 69.76325283733905,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'Pena, Johnson and Lynn', 'Location': 'Poland', 'Type of Institution': 'Private', 'Number of Years Worked There': 30, 'Medical Center Level': 'Tertiary', 'Number of Surgeries Performed': 234, 'Additional Responsibilities': [], 'Percentage of Patients with Complications': 64.38231330993092,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t>
  </si>
  <si>
    <t>Sutton Inc</t>
  </si>
  <si>
    <t>Mark Berg</t>
  </si>
  <si>
    <t>825-458-7076x82580</t>
  </si>
  <si>
    <t>[('Vascular Surgery', 59, datetime.date(2001, 12, 30), datetime.date(2007, 11, 19)), ('Ethics in Medical Practice', 79, datetime.date(2007, 10, 25), datetime.date(2003, 7, 1)), ('Microbiology', 100, datetime.date(2003, 4, 28), datetime.date(2004, 6, 6)), ('Cardiothoracic Surgery', 65, datetime.date(2006, 5, 21), datetime.date(2007, 10, 5)), ('Ethics in Medical Practice', 71, datetime.date(2006, 5, 19), datetime.date(2004, 4, 11)), ('Vascular Surgery', 60, datetime.date(2004, 2, 7), datetime.date(2008, 4, 23)), ('Cardiothoracic Surgery', 98, datetime.date(2005, 4, 27), datetime.date(2007, 8, 30)), ('Vascular Surgery', 89, datetime.date(2007, 11, 17), datetime.date(2002, 8, 18)), ('Pharmacology', 59, datetime.date(2003, 10, 11), datetime.date(2007, 6, 7)), ('Robotic Surgery', 63, datetime.date(2006, 4, 24), datetime.date(2005, 5, 25))]</t>
  </si>
  <si>
    <t>[{'Institution Name': 'Rogers and Sons', 'Location': 'Ukraine', 'Type of Institution': 'Private', 'Number of Years Worked There': 15, 'Medical Center Level': 'Primary', 'Number of Surgeries Performed': 478, 'Additional Responsibilities': ['Environmental consultant', 'Fast food restaurant manager'], 'Percentage of Patients with Complications': 54.71428451400323,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'Morris-Curry', 'Location': 'Ukraine', 'Type of Institution': 'Private', 'Number of Years Worked There': 5, 'Medical Center Level': 'Secondary', 'Number of Surgeries Performed': 579, 'Additional Responsibilities': ['Lecturer, further education'], 'Percentage of Patients with Complications': 89.2684887018547,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'Ross and Sons', 'Location': 'Ukraine', 'Type of Institution': 'Public', 'Number of Years Worked There': 25, 'Medical Center Level': 'Tertiary', 'Number of Surgeries Performed': 800, 'Additional Responsibilities': [], 'Percentage of Patients with Complications': 86.08010199998239,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'Luna, Brock and Scott', 'Location': 'Ukraine', 'Type of Institution': 'Private', 'Number of Years Worked There': 6, 'Medical Center Level': 'Tertiary', 'Number of Surgeries Performed': 311, 'Additional Responsibilities': ['Engineer, aeronautical', 'Radiographer, diagnostic'], 'Percentage of Patients with Complications': 60.97974586605351,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'Conley-Jimenez', 'Location': 'Ukraine', 'Type of Institution': 'Public', 'Number of Years Worked There': 1, 'Medical Center Level': 'Primary', 'Number of Surgeries Performed': 928, 'Additional Responsibilities': ['Administrator, education', 'Web designer', 'Industrial buyer'], 'Percentage of Patients with Complications': 82.07638686087742,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t>
  </si>
  <si>
    <t>Smith, Williams and Clark</t>
  </si>
  <si>
    <t>Kristy Miller</t>
  </si>
  <si>
    <t>273.892.1086</t>
  </si>
  <si>
    <t>[('Biochemistry', 92, datetime.date(2000, 7, 25), datetime.date(2000, 6, 10)), ('Anatomy', 50, datetime.date(2000, 5, 8), datetime.date(2000, 3, 20)), ('Pediatric Surgery', 97, datetime.date(2000, 6, 27), datetime.date(2000, 5, 25)), ('Oncological Surgery', 53, datetime.date(2000, 4, 18), datetime.date(2000, 6, 20)), ('Anesthesiology', 51, datetime.date(2000, 4, 11), datetime.date(2000, 10, 4)), ('Ethics in Medical Practice', 97, datetime.date(2000, 8, 25), datetime.date(2000, 7, 30)), ('Neurosurgery', 57, datetime.date(2000, 6, 18), datetime.date(2000, 5, 3)), ('Orthopedic Surgery', 73, datetime.date(2000, 9, 22), datetime.date(2000, 8, 28)), ('Physiology', 98, datetime.date(2000, 4, 27), datetime.date(2000, 5, 20)), ('Pathology', 92, datetime.date(2000, 10, 15), datetime.date(2000, 3, 19))]</t>
  </si>
  <si>
    <t>[{'Institution Name': 'Sims-Shaw', 'Location': 'Lithuania', 'Type of Institution': 'Private', 'Number of Years Worked There': 27, 'Medical Center Level': 'Primary', 'Number of Surgeries Performed': 959, 'Additional Responsibilities': ['Translator', 'Mechanical engineer', 'Orthoptist', 'Psychotherapist, dance movement'], 'Percentage of Patients with Complications': 84.23019826450037, 'Patient Feedback': 'The surgery was less successful than expected.', 'Patient Feedback Label': 2, 'Recommendation Letters': 'The surgeon has shown remarkable skills and dedication.', 'Recommendation Letters Label': 5, 'Recommendations from Former Employers': "This surgeon's tenure was marked by numerous issues.", 'Recommendations from Former Employers Label': 1}]</t>
  </si>
  <si>
    <t>Ferguson, Ayers and Valenzuela</t>
  </si>
  <si>
    <t>Monica Rasmussen</t>
  </si>
  <si>
    <t>[('Anesthesiology', 56, datetime.date(2002, 7, 18), datetime.date(2002, 3, 16)), ('Ethics in Medical Practice', 50, datetime.date(2001, 12, 21), datetime.date(2002, 7, 27)), ('Ethics in Medical Practice', 60, datetime.date(2001, 11, 3), datetime.date(2005, 1, 23)), ('Robotic Surgery', 61, datetime.date(2006, 6, 6), datetime.date(2007, 4, 23)), ('Anesthesiology', 93, datetime.date(2001, 11, 2), datetime.date(2004, 12, 2)), ('Oncological Surgery', 66, datetime.date(2004, 1, 26), datetime.date(2007, 3, 14)), ('Pediatric Surgery', 66, datetime.date(2002, 12, 22), datetime.date(2004, 7, 14)), ('Pathology', 92, datetime.date(2003, 11, 12), datetime.date(2006, 11, 28)), ('Pharmacology', 93, datetime.date(2002, 2, 26), datetime.date(2005, 11, 11)), ('Orthopedic Surgery', 54, datetime.date(2006, 12, 24), datetime.date(2004, 5, 3))]</t>
  </si>
  <si>
    <t>[{'Institution Name': 'Wilson, Smith and Mitchell', 'Location': 'Russia', 'Type of Institution': 'Private', 'Number of Years Worked There': 21, 'Medical Center Level': 'Tertiary', 'Number of Surgeries Performed': 478, 'Additional Responsibilities': ['Outdoor activities/education manager', 'Media buyer', 'Furniture conservator/restorer'], 'Percentage of Patients with Complications': 94.80955928448232,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'Reed-Hayes', 'Location': 'Russia', 'Type of Institution': 'Private', 'Number of Years Worked There': 8, 'Medical Center Level': 'Secondary', 'Number of Surgeries Performed': 424, 'Additional Responsibilities': [], 'Percentage of Patients with Complications': 11.148352229305058,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'Murphy PLC', 'Location': 'Russia', 'Type of Institution': 'Public', 'Number of Years Worked There': 28, 'Medical Center Level': 'Secondary', 'Number of Surgeries Performed': 931, 'Additional Responsibilities': ['Purchasing manager', 'Comptroller'], 'Percentage of Patients with Complications': 4.935239907624189,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t>
  </si>
  <si>
    <t>Low risk with minimal claims on record.</t>
  </si>
  <si>
    <t>Davis-Williams</t>
  </si>
  <si>
    <t>Timothy Morgan</t>
  </si>
  <si>
    <t>697-982-9213x07635</t>
  </si>
  <si>
    <t>[('Anatomy', 61, datetime.date(2001, 2, 27), datetime.date(2002, 2, 23)), ('Surgical Techniques', 89, datetime.date(1999, 9, 11), datetime.date(2002, 2, 22)), ('Orthopedic Surgery', 72, datetime.date(2001, 8, 2), datetime.date(2000, 3, 29)), ('Neurosurgery', 56, datetime.date(2000, 2, 24), datetime.date(1999, 9, 9)), ('Transplant Surgery', 75, datetime.date(2000, 4, 22), datetime.date(1999, 12, 13)), ('Ethics in Medical Practice', 92, datetime.date(2002, 3, 16), datetime.date(2001, 12, 5)), ('Microbiology', 78, datetime.date(2000, 11, 16), datetime.date(2000, 12, 6)), ('Vascular Surgery', 100, datetime.date(2000, 7, 22), datetime.date(1999, 11, 12)), ('Cardiothoracic Surgery', 50, datetime.date(2000, 3, 28), datetime.date(2000, 9, 6)), ('Emergency Medicine', 95, datetime.date(2001, 8, 25), datetime.date(2000, 8, 29))]</t>
  </si>
  <si>
    <t>[{'Institution Name': 'Fields LLC', 'Location': 'Ukraine', 'Type of Institution': 'Public', 'Number of Years Worked There': 17, 'Medical Center Level': 'Secondary', 'Number of Surgeries Performed': 640, 'Additional Responsibilities': [], 'Percentage of Patients with Complications': 41.78913423472469,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'Holder PLC', 'Location': 'Ukraine', 'Type of Institution': 'Public', 'Number of Years Worked There': 2, 'Medical Center Level': 'Primary', 'Number of Surgeries Performed': 79, 'Additional Responsibilities': ['Planning and development surveyor', 'Engineer, agricultural', 'Buyer, industrial'], 'Percentage of Patients with Complications': 91.43274984503566,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'Clarke PLC', 'Location': 'Ukraine', 'Type of Institution': 'Public', 'Number of Years Worked There': 4, 'Medical Center Level': 'Primary', 'Number of Surgeries Performed': 228, 'Additional Responsibilities': ['Oncologist', 'Engineer, technical sales', 'Public affairs consultant', 'Charity officer'], 'Percentage of Patients with Complications': 1.3892711885380327,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'Johnson, Prince and Fisher', 'Location': 'Ukraine', 'Type of Institution': 'Private', 'Number of Years Worked There': 22, 'Medical Center Level': 'Primary', 'Number of Surgeries Performed': 909, 'Additional Responsibilities': ['Local government officer'], 'Percentage of Patients with Complications': 25.508709912951886,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'Brandt, Johnson and Johnson', 'Location': 'Ukraine', 'Type of Institution': 'Public', 'Number of Years Worked There': 20, 'Medical Center Level': 'Primary', 'Number of Surgeries Performed': 662, 'Additional Responsibilities': ['Graphic designer', 'Therapist, drama', 'Sports development officer', 'Therapist, nutritional'], 'Percentage of Patients with Complications': 67.24786675222519,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t>
  </si>
  <si>
    <t>Low risk with long-term insurance coverage.</t>
  </si>
  <si>
    <t>Wright-Howe</t>
  </si>
  <si>
    <t>Michael Young</t>
  </si>
  <si>
    <t>(832)715-7209</t>
  </si>
  <si>
    <t>[('Pharmacology', 96, datetime.date(1999, 10, 19), datetime.date(1999, 3, 8)), ('Ethics in Medical Practice', 66, datetime.date(2003, 6, 6), datetime.date(2000, 9, 12)), ('Pathology', 79, datetime.date(2004, 10, 7), datetime.date(2005, 12, 3)), ('Neurosurgery', 96, datetime.date(2004, 5, 6), datetime.date(2005, 5, 20)), ('Pathology', 77, datetime.date(2006, 2, 14), datetime.date(1999, 11, 19)), ('Transplant Surgery', 78, datetime.date(1999, 7, 31), datetime.date(2001, 12, 9)), ('Vascular Surgery', 50, datetime.date(2005, 1, 17), datetime.date(2004, 12, 18)), ('Pathology', 86, datetime.date(2004, 4, 4), datetime.date(2004, 2, 10)), ('Biochemistry', 57, datetime.date(1998, 8, 9), datetime.date(2003, 3, 27)), ('Transplant Surgery', 87, datetime.date(2003, 4, 13), datetime.date(2002, 5, 8))]</t>
  </si>
  <si>
    <t>[{'Institution Name': 'Brown PLC', 'Location': 'Ukraine', 'Type of Institution': 'Private', 'Number of Years Worked There': 12, 'Medical Center Level': 'Primary', 'Number of Surgeries Performed': 564, 'Additional Responsibilities': ['Surveyor, insurance', 'Presenter, broadcasting', 'Medical secretary', 'Further education lecturer'], 'Percentage of Patients with Complications': 4.61682815741995,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'Sandoval, Sanchez and Young', 'Location': 'Ukraine', 'Type of Institution': 'Private', 'Number of Years Worked There': 23, 'Medical Center Level': 'Tertiary', 'Number of Surgeries Performed': 295, 'Additional Responsibilities': ['Neurosurgeon', 'Television production assistant', 'Community pharmacist', 'Sales professional, IT'], 'Percentage of Patients with Complications': 78.73433901770679,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'Francis, Blake and Conner', 'Location': 'Ukraine', 'Type of Institution': 'Private', 'Number of Years Worked There': 27, 'Medical Center Level': 'Secondary', 'Number of Surgeries Performed': 63, 'Additional Responsibilities': ['Forest/woodland manager', 'Landscape architect', 'Animal technologist'], 'Percentage of Patients with Complications': 89.22676273439478,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'Stanley, Bolton and Gregory', 'Location': 'Ukraine', 'Type of Institution': 'Private', 'Number of Years Worked There': 6, 'Medical Center Level': 'Secondary', 'Number of Surgeries Performed': 473, 'Additional Responsibilities': ['Psychologist, sport and exercise', 'Best boy', 'Meteorologist', 'Tax inspector'], 'Percentage of Patients with Complications': 24.797842700038974,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t>
  </si>
  <si>
    <t>Hansen PLC</t>
  </si>
  <si>
    <t>Jeffrey Bolton</t>
  </si>
  <si>
    <t>001-782-613-9164x90179</t>
  </si>
  <si>
    <t>[('Pediatric Surgery', 90, datetime.date(2000, 9, 19), datetime.date(2002, 2, 10)), ('Biochemistry', 82, datetime.date(2001, 2, 5), datetime.date(2002, 2, 19)), ('Anatomy', 78, datetime.date(1999, 10, 25), datetime.date(2001, 5, 14)), ('Anatomy', 62, datetime.date(2000, 6, 15), datetime.date(2001, 8, 18)), ('Anesthesiology', 53, datetime.date(2001, 6, 25), datetime.date(2001, 6, 23)), ('Trauma Surgery', 65, datetime.date(2001, 12, 5), datetime.date(2002, 5, 4)), ('Anatomy', 94, datetime.date(2001, 7, 7), datetime.date(2000, 4, 8)), ('Oncological Surgery', 76, datetime.date(2001, 11, 14), datetime.date(2000, 2, 2)), ('Oncological Surgery', 61, datetime.date(2001, 10, 16), datetime.date(2001, 5, 16)), ('Anesthesiology', 61, datetime.date(2000, 11, 17), datetime.date(2001, 7, 8))]</t>
  </si>
  <si>
    <t>[{'Institution Name': 'Brooks-Phillips', 'Location': 'Argentina', 'Type of Institution': 'Private', 'Number of Years Worked There': 5, 'Medical Center Level': 'Secondary', 'Number of Surgeries Performed': 270, 'Additional Responsibilities': [], 'Percentage of Patients with Complications': 32.35123316983244,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'Woods, Miller and Herring', 'Location': 'Argentina', 'Type of Institution': 'Public', 'Number of Years Worked There': 13, 'Medical Center Level': 'Secondary', 'Number of Surgeries Performed': 166, 'Additional Responsibilities': ['Building surveyor', 'Surveyor, minerals', 'Holiday representative', 'Radiographer, diagnostic', 'Bookseller'], 'Percentage of Patients with Complications': 45.19248342299393,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'Moore-Hernandez', 'Location': 'Argentina', 'Type of Institution': 'Public', 'Number of Years Worked There': 24, 'Medical Center Level': 'Secondary', 'Number of Surgeries Performed': 34, 'Additional Responsibilities': [], 'Percentage of Patients with Complications': 50.868843855153,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'Hughes-Peterson', 'Location': 'Argentina', 'Type of Institution': 'Private', 'Number of Years Worked There': 29, 'Medical Center Level': 'Tertiary', 'Number of Surgeries Performed': 117, 'Additional Responsibilities': ['Solicitor, Scotland', 'Administrator, education', 'Aid worker'], 'Percentage of Patients with Complications': 89.87788242296241,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t>
  </si>
  <si>
    <t>Diaz Group</t>
  </si>
  <si>
    <t>Stephanie Richardson</t>
  </si>
  <si>
    <t>286-791-4069x45173</t>
  </si>
  <si>
    <t>[('Ethics in Medical Practice', 86, datetime.date(2002, 9, 13), datetime.date(1999, 4, 30)), ('Microbiology', 57, datetime.date(1996, 7, 6), datetime.date(1997, 8, 14)), ('Anatomy', 51, datetime.date(2003, 5, 14), datetime.date(2001, 11, 21)), ('Pediatric Surgery', 88, datetime.date(2002, 3, 31), datetime.date(2005, 4, 8)), ('Anesthesiology', 61, datetime.date(2005, 12, 6), datetime.date(2002, 1, 3)), ('Oncological Surgery', 83, datetime.date(2002, 3, 25), datetime.date(2000, 1, 13)), ('Emergency Medicine', 96, datetime.date(2006, 5, 8), datetime.date(2001, 6, 19)), ('Pathology', 82, datetime.date(2003, 3, 11), datetime.date(2001, 2, 10)), ('Robotic Surgery', 73, datetime.date(2003, 11, 29), datetime.date(2002, 6, 7)), ('Emergency Medicine', 86, datetime.date(2001, 2, 6), datetime.date(2004, 9, 20))]</t>
  </si>
  <si>
    <t>[{'Institution Name': 'Ellis, Torres and Griffin', 'Location': 'France', 'Type of Institution': 'Private', 'Number of Years Worked There': 16, 'Medical Center Level': 'Primary', 'Number of Surgeries Performed': 179, 'Additional Responsibilities': ['Archaeologist'], 'Percentage of Patients with Complications': 57.369726602110916,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'Ellis-Davis', 'Location': 'France', 'Type of Institution': 'Private', 'Number of Years Worked There': 6, 'Medical Center Level': 'Primary', 'Number of Surgeries Performed': 68, 'Additional Responsibilities': ['IT technical support officer', 'Quarry manager'], 'Percentage of Patients with Complications': 50.783278366722264,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'Boone LLC', 'Location': 'France', 'Type of Institution': 'Private', 'Number of Years Worked There': 15, 'Medical Center Level': 'Secondary', 'Number of Surgeries Performed': 526, 'Additional Responsibilities': [], 'Percentage of Patients with Complications': 83.85904136460901,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'Quinn, Drake and Day', 'Location': 'France', 'Type of Institution': 'Private', 'Number of Years Worked There': 16, 'Medical Center Level': 'Secondary', 'Number of Surgeries Performed': 185, 'Additional Responsibilities': ['Speech and language therapist', 'Marketing executive'], 'Percentage of Patients with Complications': 80.4304774598567,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t>
  </si>
  <si>
    <t>Torres-King</t>
  </si>
  <si>
    <t>Kristine Davis</t>
  </si>
  <si>
    <t>001-902-662-5176x18022</t>
  </si>
  <si>
    <t>[('Ethics in Medical Practice', 88, datetime.date(2007, 11, 20), datetime.date(2007, 6, 8)), ('Physiology', 50, datetime.date(2006, 11, 29), datetime.date(2003, 9, 10)), ('Microbiology', 93, datetime.date(2005, 7, 31), datetime.date(2006, 2, 14)), ('Physiology', 71, datetime.date(2004, 9, 28), datetime.date(2004, 10, 22)), ('Oncological Surgery', 70, datetime.date(2003, 10, 5), datetime.date(2005, 7, 16)), ('Pharmacology', 51, datetime.date(2006, 3, 13), datetime.date(2004, 3, 28)), ('Biochemistry', 57, datetime.date(2004, 5, 22), datetime.date(2005, 9, 20)), ('Orthopedic Surgery', 54, datetime.date(2006, 3, 12), datetime.date(2004, 7, 15)), ('Surgical Techniques', 70, datetime.date(2003, 10, 22), datetime.date(2008, 5, 25)), ('Pharmacology', 98, datetime.date(2004, 10, 2), datetime.date(2004, 1, 5))]</t>
  </si>
  <si>
    <t>[{'Institution Name': 'Moyer and Sons', 'Location': 'Ukraine', 'Type of Institution': 'Public', 'Number of Years Worked There': 16, 'Medical Center Level': 'Primary', 'Number of Surgeries Performed': 101, 'Additional Responsibilities': ['Outdoor activities/education manager', 'Psychologist, prison and probation services', 'Geoscientist', 'Secondary school teacher', 'Radiation protection practitioner'], 'Percentage of Patients with Complications': 27.483346482310445,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'Fleming-Hall', 'Location': 'Ukraine', 'Type of Institution': 'Public', 'Number of Years Worked There': 16, 'Medical Center Level': 'Tertiary', 'Number of Surgeries Performed': 763, 'Additional Responsibilities': ['Corporate treasurer', 'Designer, multimedia', 'Sales promotion account executive', 'Immunologist', 'Animal nutritionist'], 'Percentage of Patients with Complications': 22.635038010314812,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 Ltd', 'Location': 'Ukraine', 'Type of Institution': 'Private', 'Number of Years Worked There': 27, 'Medical Center Level': 'Secondary', 'Number of Surgeries Performed': 896, 'Additional Responsibilities': ['Chartered management accountant'], 'Percentage of Patients with Complications': 27.767374956851388,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'Thomas-Rich', 'Location': 'Ukraine', 'Type of Institution': 'Public', 'Number of Years Worked There': 15, 'Medical Center Level': 'Tertiary', 'Number of Surgeries Performed': 875, 'Additional Responsibilities': ['Community pharmacist', 'Forest/woodland manager', 'Education officer, museum', 'Retail merchandiser', 'Financial controller'], 'Percentage of Patients with Complications': 48.72646879129741,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t>
  </si>
  <si>
    <t>Hicks Ltd</t>
  </si>
  <si>
    <t>John Mccullough</t>
  </si>
  <si>
    <t>+1-845-530-7350x507</t>
  </si>
  <si>
    <t>[('Anatomy', 75, datetime.date(2003, 2, 9), datetime.date(2004, 9, 13)), ('Biochemistry', 64, datetime.date(2003, 2, 21), datetime.date(2002, 10, 26)), ('Plastic and Reconstructive Surgery', 94, datetime.date(2002, 11, 4), datetime.date(2003, 9, 23)), ('Physiology', 86, datetime.date(2002, 11, 27), datetime.date(2005, 5, 16)), ('Pathology', 54, datetime.date(2004, 7, 28), datetime.date(2005, 6, 22)), ('Oncological Surgery', 93, datetime.date(2004, 11, 18), datetime.date(2005, 4, 25)), ('Surgical Techniques', 63, datetime.date(2004, 1, 4), datetime.date(2004, 12, 7)), ('Transplant Surgery', 66, datetime.date(2005, 7, 30), datetime.date(2004, 8, 2)), ('Trauma Surgery', 95, datetime.date(2003, 7, 28), datetime.date(2004, 3, 13)), ('Microbiology', 93, datetime.date(2003, 11, 6), datetime.date(2003, 1, 2))]</t>
  </si>
  <si>
    <t>[{'Institution Name': 'Nelson, Munoz and Mayo', 'Location': 'United Kingdom', 'Type of Institution': 'Private', 'Number of Years Worked There': 13, 'Medical Center Level': 'Tertiary', 'Number of Surgeries Performed': 412, 'Additional Responsibilities': ['Exhibition designer', 'Warehouse manager'], 'Percentage of Patients with Complications': 29.311421236888425, 'Patient Feedback': 'I am very disappointed. The surgery was botched and the aftercare was awful.', 'Patient Feedback Label': 1, 'Recommendation Letters': 'I cannot recommend this surgeon. There have been multiple issues with performance and professionalism.', 'Recommendation Letters Label': 1, 'Recommendations from Former Employers': "This surgeon's performance was inconsistent.", 'Recommendations from Former Employers Label': 2}]</t>
  </si>
  <si>
    <t>Wright, Butler and Martinez</t>
  </si>
  <si>
    <t>Derek Chan</t>
  </si>
  <si>
    <t>432.459.8752</t>
  </si>
  <si>
    <t>[('Anatomy', 74, datetime.date(2005, 12, 30), datetime.date(2003, 8, 29)), ('Plastic and Reconstructive Surgery', 88, datetime.date(2005, 7, 8), datetime.date(2004, 10, 11)), ('Emergency Medicine', 87, datetime.date(2002, 9, 6), datetime.date(2002, 7, 16)), ('Pediatric Surgery', 62, datetime.date(2005, 4, 16), datetime.date(2006, 1, 2)), ('Biochemistry', 65, datetime.date(2002, 10, 22), datetime.date(2004, 9, 11)), ('Orthopedic Surgery', 74, datetime.date(2003, 3, 10), datetime.date(2005, 7, 16)), ('Neurosurgery', 92, datetime.date(2002, 10, 10), datetime.date(2004, 4, 7)), ('Microbiology', 86, datetime.date(2003, 4, 29), datetime.date(2005, 9, 3)), ('Plastic and Reconstructive Surgery', 70, datetime.date(2003, 7, 18), datetime.date(2003, 1, 3)), ('Ethics in Medical Practice', 80, datetime.date(2003, 7, 28), datetime.date(2002, 8, 22))]</t>
  </si>
  <si>
    <t>[{'Institution Name': 'Hernandez, Castro and King', 'Location': 'Lithuania', 'Type of Institution': 'Private', 'Number of Years Worked There': 18, 'Medical Center Level': 'Primary', 'Number of Surgeries Performed': 8, 'Additional Responsibilities': ['Water quality scientist', 'Higher education lecturer', 'Special educational needs teacher', 'Media buyer', 'Psychologist, sport and exercise'], 'Percentage of Patients with Complications': 88.0378919320571,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 {'Institution Name': 'Krause and Sons', 'Location': 'Lithuania', 'Type of Institution': 'Private', 'Number of Years Worked There': 11, 'Medical Center Level': 'Tertiary', 'Number of Surgeries Performed': 71, 'Additional Responsibilities': ['Surgeon', 'Personal assistant', 'Civil Service fast streamer', 'Radio broadcast assistant', 'Physiological scientist'], 'Percentage of Patients with Complications': 84.06780509054919,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t>
  </si>
  <si>
    <t>Lewis, Huff and Rogers</t>
  </si>
  <si>
    <t>Linda Gonzales</t>
  </si>
  <si>
    <t>+1-325-918-3688x560</t>
  </si>
  <si>
    <t>[('Vascular Surgery', 76, datetime.date(1996, 10, 5), datetime.date(1999, 6, 3)), ('Pediatric Surgery', 100, datetime.date(1998, 7, 8), datetime.date(2001, 5, 8)), ('Plastic and Reconstructive Surgery', 100, datetime.date(1996, 2, 29), datetime.date(2006, 4, 11)), ('Pharmacology', 50, datetime.date(1996, 7, 9), datetime.date(2002, 5, 25)), ('Plastic and Reconstructive Surgery', 86, datetime.date(2003, 3, 7), datetime.date(1997, 10, 9)), ('Pharmacology', 73, datetime.date(2005, 3, 18), datetime.date(1996, 7, 23)), ('Orthopedic Surgery', 55, datetime.date(2005, 4, 3), datetime.date(2003, 6, 2)), ('Anesthesiology', 61, datetime.date(1998, 10, 14), datetime.date(1998, 3, 25)), ('Robotic Surgery', 93, datetime.date(1997, 1, 16), datetime.date(1996, 1, 29)), ('Orthopedic Surgery', 87, datetime.date(2003, 9, 8), datetime.date(1994, 12, 12))]</t>
  </si>
  <si>
    <t>[{'Institution Name': 'Anderson and Sons', 'Location': 'Ukraine', 'Type of Institution': 'Private', 'Number of Years Worked There': 8, 'Medical Center Level': 'Primary', 'Number of Surgeries Performed': 826, 'Additional Responsibilities': ['Merchant navy officer', 'Forensic scientist'], 'Percentage of Patients with Complications': 38.794870965011974,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'Ramirez-James', 'Location': 'Ukraine', 'Type of Institution': 'Private', 'Number of Years Worked There': 17, 'Medical Center Level': 'Secondary', 'Number of Surgeries Performed': 980, 'Additional Responsibilities': ['Company secretary'], 'Percentage of Patients with Complications': 31.720760248991876,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'White-Howe', 'Location': 'Ukraine', 'Type of Institution': 'Private', 'Number of Years Worked There': 13, 'Medical Center Level': 'Tertiary', 'Number of Surgeries Performed': 914, 'Additional Responsibilities': [], 'Percentage of Patients with Complications': 97.21054257436853,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'Hill-Williams', 'Location': 'Ukraine', 'Type of Institution': 'Private', 'Number of Years Worked There': 30, 'Medical Center Level': 'Secondary', 'Number of Surgeries Performed': 507, 'Additional Responsibilities': ['Lobbyist', 'Legal executive'], 'Percentage of Patients with Complications': 95.51130606724048,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'Robertson, Reed and Houston', 'Location': 'Ukraine', 'Type of Institution': 'Private', 'Number of Years Worked There': 25, 'Medical Center Level': 'Primary', 'Number of Surgeries Performed': 554, 'Additional Responsibilities': [], 'Percentage of Patients with Complications': 95.11543591029178,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t>
  </si>
  <si>
    <t>No claims filed, excellent standing indicated.</t>
  </si>
  <si>
    <t>Ford, Rowe and Wood</t>
  </si>
  <si>
    <t>Sabrina Velazquez</t>
  </si>
  <si>
    <t>+1-257-494-6384x5829</t>
  </si>
  <si>
    <t>[('Anesthesiology', 63, datetime.date(2003, 10, 24), datetime.date(2000, 10, 3)), ('Cardiothoracic Surgery', 55, datetime.date(2001, 5, 13), datetime.date(2002, 8, 3)), ('Pharmacology', 100, datetime.date(2002, 7, 24), datetime.date(2003, 6, 29)), ('Robotic Surgery', 91, datetime.date(2002, 3, 25), datetime.date(2003, 8, 21)), ('Emergency Medicine', 99, datetime.date(2002, 4, 20), datetime.date(2000, 6, 2)), ('Emergency Medicine', 74, datetime.date(2000, 10, 18), datetime.date(2003, 3, 7)), ('Cardiothoracic Surgery', 51, datetime.date(2000, 6, 6), datetime.date(2001, 3, 13)), ('Biochemistry', 81, datetime.date(2000, 8, 14), datetime.date(2000, 11, 30)), ('Pharmacology', 58, datetime.date(2002, 12, 8), datetime.date(2001, 12, 8)), ('Pharmacology', 61, datetime.date(2003, 10, 11), datetime.date(2000, 11, 7))]</t>
  </si>
  <si>
    <t>[{'Institution Name': 'Diaz-Williams', 'Location': 'Moldova', 'Type of Institution': 'Public', 'Number of Years Worked There': 12, 'Medical Center Level': 'Secondary', 'Number of Surgeries Performed': 231, 'Additional Responsibilities': [], 'Percentage of Patients with Complications': 68.36109660527019,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'Hopkins Group', 'Location': 'Moldova', 'Type of Institution': 'Private', 'Number of Years Worked There': 5, 'Medical Center Level': 'Secondary', 'Number of Surgeries Performed': 610, 'Additional Responsibilities': ['Scientist, water quality', 'Education officer, environmental', 'Scientist, clinical (histocompatibility and immunogenetics)'], 'Percentage of Patients with Complications': 80.63535984307399,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'Barber-Gomez', 'Location': 'Moldova', 'Type of Institution': 'Private', 'Number of Years Worked There': 3, 'Medical Center Level': 'Primary', 'Number of Surgeries Performed': 116, 'Additional Responsibilities': [], 'Percentage of Patients with Complications': 91.61221293801123,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'Dominguez-Turner', 'Location': 'Moldova', 'Type of Institution': 'Private', 'Number of Years Worked There': 2, 'Medical Center Level': 'Primary', 'Number of Surgeries Performed': 619, 'Additional Responsibilities': ['Arboriculturist'], 'Percentage of Patients with Complications': 26.307059852789095,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'Barrett, Murphy and Holmes', 'Location': 'Moldova', 'Type of Institution': 'Public', 'Number of Years Worked There': 24, 'Medical Center Level': 'Tertiary', 'Number of Surgeries Performed': 556, 'Additional Responsibilities': [], 'Percentage of Patients with Complications': 69.4152437457355,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t>
  </si>
  <si>
    <t>Mendoza LLC</t>
  </si>
  <si>
    <t>Anna Burton</t>
  </si>
  <si>
    <t>+1-926-603-9973x6571</t>
  </si>
  <si>
    <t>[('Oncological Surgery', 62, datetime.date(1998, 12, 29), datetime.date(2001, 8, 15)), ('Physiology', 55, datetime.date(1997, 7, 30), datetime.date(1997, 5, 15)), ('Anatomy', 100, datetime.date(1997, 1, 31), datetime.date(2000, 11, 21)), ('Pathology', 87, datetime.date(2000, 9, 10), datetime.date(1995, 12, 9)), ('Trauma Surgery', 82, datetime.date(2001, 8, 15), datetime.date(1995, 7, 29)), ('Robotic Surgery', 65, datetime.date(1996, 8, 2), datetime.date(2000, 3, 21)), ('Trauma Surgery', 89, datetime.date(2000, 2, 12), datetime.date(1997, 6, 12)), ('Surgical Techniques', 55, datetime.date(1998, 7, 29), datetime.date(2000, 9, 27)), ('Surgical Techniques', 64, datetime.date(2000, 10, 29), datetime.date(1996, 3, 9)), ('Biochemistry', 77, datetime.date(1997, 8, 4), datetime.date(1998, 1, 31))]</t>
  </si>
  <si>
    <t>[{'Institution Name': 'Skinner Group', 'Location': 'Poland', 'Type of Institution': 'Public', 'Number of Years Worked There': 6, 'Medical Center Level': 'Tertiary', 'Number of Surgeries Performed': 589, 'Additional Responsibilities': ['Scientist, research (medical)', 'Actor', 'Amenity horticulturist', 'Senior tax professional/tax inspector'], 'Percentage of Patients with Complications': 47.04209802716376,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'Haney-Jimenez', 'Location': 'Poland', 'Type of Institution': 'Public', 'Number of Years Worked There': 9, 'Medical Center Level': 'Secondary', 'Number of Surgeries Performed': 183, 'Additional Responsibilities': ['Scientist, research (physical sciences)', 'Health and safety inspector', 'Town planner'], 'Percentage of Patients with Complications': 77.5509239874316,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'Collins, Powell and Turner', 'Location': 'Poland', 'Type of Institution': 'Private', 'Number of Years Worked There': 23, 'Medical Center Level': 'Tertiary', 'Number of Surgeries Performed': 271, 'Additional Responsibilities': ['Education officer, environmental', 'Surveyor, rural practice', 'Camera operator', 'Furniture designer', 'Therapist, speech and language'], 'Percentage of Patients with Complications': 3.3440140657214568,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'Marks-Chambers', 'Location': 'Poland', 'Type of Institution': 'Public', 'Number of Years Worked There': 23, 'Medical Center Level': 'Secondary', 'Number of Surgeries Performed': 862, 'Additional Responsibilities': ['Horticulturist, amenity', 'Camera operator', 'Therapist, occupational', 'Ergonomist', 'Magazine features editor'], 'Percentage of Patients with Complications': 76.55138497954485,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'Torres, Johnson and Salazar', 'Location': 'Poland', 'Type of Institution': 'Public', 'Number of Years Worked There': 6, 'Medical Center Level': 'Secondary', 'Number of Surgeries Performed': 477, 'Additional Responsibilities': ['Administrator, arts'], 'Percentage of Patients with Complications': 54.79067638492111,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t>
  </si>
  <si>
    <t>Average risk with a few minor claims.</t>
  </si>
  <si>
    <t>Kane, Garcia and Smith</t>
  </si>
  <si>
    <t>Meredith Collins</t>
  </si>
  <si>
    <t>+1-770-614-3476x7041</t>
  </si>
  <si>
    <t>[('Orthopedic Surgery', 84, datetime.date(2008, 4, 8), datetime.date(2005, 10, 26)), ('Pharmacology', 50, datetime.date(2003, 9, 22), datetime.date(1999, 9, 17)), ('Pediatric Surgery', 79, datetime.date(2001, 6, 9), datetime.date(1998, 5, 21)), ('Anesthesiology', 54, datetime.date(2008, 11, 24), datetime.date(2004, 2, 2)), ('Vascular Surgery', 69, datetime.date(1998, 3, 2), datetime.date(2008, 7, 27)), ('Robotic Surgery', 64, datetime.date(2009, 1, 13), datetime.date(2003, 5, 4)), ('Physiology', 56, datetime.date(2005, 6, 22), datetime.date(2002, 9, 10)), ('Ethics in Medical Practice', 86, datetime.date(2006, 4, 22), datetime.date(2001, 5, 29)), ('Transplant Surgery', 96, datetime.date(2001, 3, 29), datetime.date(2005, 8, 22)), ('Robotic Surgery', 56, datetime.date(2003, 11, 2), datetime.date(1998, 4, 1))]</t>
  </si>
  <si>
    <t>[{'Institution Name': 'White, Ward and Sanchez', 'Location': 'United States', 'Type of Institution': 'Private', 'Number of Years Worked There': 30, 'Medical Center Level': 'Primary', 'Number of Surgeries Performed': 859, 'Additional Responsibilities': ['Futures trader', 'Forensic scientist', 'Adult nurse', 'Economist', 'Administrator, local government'], 'Percentage of Patients with Complications': 4.407280151174742,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'Austin Ltd', 'Location': 'United States', 'Type of Institution': 'Private', 'Number of Years Worked There': 30, 'Medical Center Level': 'Primary', 'Number of Surgeries Performed': 585, 'Additional Responsibilities': ['Scientist, product/process development', 'Print production planner'], 'Percentage of Patients with Complications': 80.966879292798,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'Avila, Coleman and Hurst', 'Location': 'United States', 'Type of Institution': 'Private', 'Number of Years Worked There': 24, 'Medical Center Level': 'Primary', 'Number of Surgeries Performed': 71, 'Additional Responsibilities': ['Physicist, medical', 'Systems analyst'], 'Percentage of Patients with Complications': 58.18161073477184,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t>
  </si>
  <si>
    <t>Gordon, Hernandez and King</t>
  </si>
  <si>
    <t>David Rice</t>
  </si>
  <si>
    <t>001-714-377-2230x53651</t>
  </si>
  <si>
    <t>[('Trauma Surgery', 95, datetime.date(2003, 5, 4), datetime.date(2004, 7, 10)), ('Emergency Medicine', 67, datetime.date(2005, 1, 16), datetime.date(2003, 5, 18)), ('Microbiology', 63, datetime.date(2003, 8, 15), datetime.date(2005, 7, 8)), ('Ethics in Medical Practice', 88, datetime.date(2006, 9, 14), datetime.date(2007, 2, 18)), ('Biochemistry', 93, datetime.date(2005, 2, 4), datetime.date(2004, 10, 27)), ('Plastic and Reconstructive Surgery', 93, datetime.date(2004, 3, 9), datetime.date(2004, 4, 6)), ('Pharmacology', 55, datetime.date(2004, 7, 29), datetime.date(2006, 7, 10)), ('Pediatric Surgery', 68, datetime.date(2006, 6, 12), datetime.date(2004, 2, 20)), ('Emergency Medicine', 72, datetime.date(2006, 11, 15), datetime.date(2006, 6, 1)), ('Microbiology', 89, datetime.date(2005, 5, 16), datetime.date(2004, 5, 16))]</t>
  </si>
  <si>
    <t>[{'Institution Name': 'Lopez and Sons', 'Location': 'Brazil', 'Type of Institution': 'Private', 'Number of Years Worked There': 16, 'Medical Center Level': 'Tertiary', 'Number of Surgeries Performed': 683, 'Additional Responsibilities': ['Archaeologist', 'Dentist', 'Intelligence analyst', 'Nurse, adult', 'Trade union research officer'], 'Percentage of Patients with Complications': 19.537555398941663,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'Hoffman Ltd', 'Location': 'Brazil', 'Type of Institution': 'Private', 'Number of Years Worked There': 9, 'Medical Center Level': 'Secondary', 'Number of Surgeries Performed': 515, 'Additional Responsibilities': ['Newspaper journalist', 'Optician, dispensing', 'Neurosurgeon'], 'Percentage of Patients with Complications': 2.396970324977976,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'Valenzuela Group', 'Location': 'Brazil', 'Type of Institution': 'Private', 'Number of Years Worked There': 5, 'Medical Center Level': 'Tertiary', 'Number of Surgeries Performed': 891, 'Additional Responsibilities': ['Chief Strategy Officer', 'Holiday representative'], 'Percentage of Patients with Complications': 45.56793918151904,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'Davis LLC', 'Location': 'Brazil', 'Type of Institution': 'Public', 'Number of Years Worked There': 17, 'Medical Center Level': 'Tertiary', 'Number of Surgeries Performed': 973, 'Additional Responsibilities': ['Copy'], 'Percentage of Patients with Complications': 9.90854162509659,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'Rivera-Greer', 'Location': 'Brazil', 'Type of Institution': 'Public', 'Number of Years Worked There': 5, 'Medical Center Level': 'Tertiary', 'Number of Surgeries Performed': 356, 'Additional Responsibilities': [], 'Percentage of Patients with Complications': 11.353462500527812,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t>
  </si>
  <si>
    <t>Roberts, Miller and Hernandez</t>
  </si>
  <si>
    <t>Cassandra Tran</t>
  </si>
  <si>
    <t>[('Cardiothoracic Surgery', 63, datetime.date(2002, 12, 18), datetime.date(2003, 1, 16)), ('Robotic Surgery', 58, datetime.date(2002, 7, 7), datetime.date(2003, 3, 2)), ('Microbiology', 57, datetime.date(2001, 1, 25), datetime.date(2001, 7, 2)), ('Pathology', 90, datetime.date(2003, 3, 6), datetime.date(2001, 6, 6)), ('Cardiothoracic Surgery', 63, datetime.date(2000, 12, 24), datetime.date(2003, 7, 31)), ('Vascular Surgery', 77, datetime.date(2001, 12, 11), datetime.date(2001, 3, 14)), ('Anesthesiology', 87, datetime.date(2002, 9, 2), datetime.date(2001, 8, 5)), ('Orthopedic Surgery', 70, datetime.date(2001, 2, 5), datetime.date(2001, 2, 26)), ('Transplant Surgery', 93, datetime.date(2002, 12, 11), datetime.date(2003, 3, 12)), ('Transplant Surgery', 55, datetime.date(2003, 4, 21), datetime.date(2003, 7, 22))]</t>
  </si>
  <si>
    <t>[{'Institution Name': 'Fernandez-Nichols', 'Location': 'Russia', 'Type of Institution': 'Private', 'Number of Years Worked There': 2, 'Medical Center Level': 'Primary', 'Number of Surgeries Performed': 277, 'Additional Responsibilities': ['Nature conservation officer', 'Magazine features editor', 'Architectural technologist', 'Designer, industrial/product', 'Geologist, engineering'], 'Percentage of Patients with Complications': 17.700881030782323,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'Solomon-Valdez', 'Location': 'Russia', 'Type of Institution': 'Private', 'Number of Years Worked There': 29, 'Medical Center Level': 'Tertiary', 'Number of Surgeries Performed': 549, 'Additional Responsibilities': [], 'Percentage of Patients with Complications': 70.54527017581087,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'Armstrong LLC', 'Location': 'Russia', 'Type of Institution': 'Public', 'Number of Years Worked There': 24, 'Medical Center Level': 'Primary', 'Number of Surgeries Performed': 428, 'Additional Responsibilities': ['Systems analyst', 'Paramedic', 'Geographical information systems officer', 'Engineer, production'], 'Percentage of Patients with Complications': 83.87190639439504,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'Gilbert and Sons', 'Location': 'Russia', 'Type of Institution': 'Private', 'Number of Years Worked There': 7, 'Medical Center Level': 'Tertiary', 'Number of Surgeries Performed': 996, 'Additional Responsibilities': ['Careers adviser'], 'Percentage of Patients with Complications': 59.154310144235225,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t>
  </si>
  <si>
    <t>Low-risk profile with few claims filed.</t>
  </si>
  <si>
    <t>Hammond Group</t>
  </si>
  <si>
    <t>Margaret Lowe</t>
  </si>
  <si>
    <t>649-296-2749x223</t>
  </si>
  <si>
    <t>[('Biochemistry', 80, datetime.date(1999, 5, 11), datetime.date(1999, 4, 1)), ('Robotic Surgery', 52, datetime.date(1996, 12, 24), datetime.date(1996, 8, 27)), ('Anatomy', 77, datetime.date(1997, 9, 13), datetime.date(1998, 10, 19)), ('Anatomy', 93, datetime.date(1996, 6, 4), datetime.date(2000, 11, 25)), ('Cardiothoracic Surgery', 86, datetime.date(1998, 6, 20), datetime.date(1998, 3, 13)), ('Emergency Medicine', 51, datetime.date(1999, 5, 31), datetime.date(1999, 1, 28)), ('Pathology', 76, datetime.date(1999, 1, 16), datetime.date(2000, 1, 12)), ('Cardiothoracic Surgery', 87, datetime.date(1999, 8, 26), datetime.date(1998, 1, 30)), ('Trauma Surgery', 59, datetime.date(1997, 8, 17), datetime.date(1997, 7, 25)), ('Trauma Surgery', 83, datetime.date(2000, 10, 6), datetime.date(1996, 6, 3))]</t>
  </si>
  <si>
    <t>[{'Institution Name': 'Martinez and Sons', 'Location': 'Canada', 'Type of Institution': 'Private', 'Number of Years Worked There': 1, 'Medical Center Level': 'Secondary', 'Number of Surgeries Performed': 217, 'Additional Responsibilities': [], 'Percentage of Patients with Complications': 29.386105344925927, 'Patient Feedback': 'I am extremely happy with the surgery and the care provided.', 'Patient Feedback Label': 5, 'Recommendation Letters': "The surgeon's work is generally adequate.", 'Recommendation Letters Label': 3, 'Recommendations from Former Employers': "There were occasional lapses in this surgeon's performance.", 'Recommendations from Former Employers Label': 2}]</t>
  </si>
  <si>
    <t>Insurance record with average risk level.</t>
  </si>
  <si>
    <t>Chavez PLC</t>
  </si>
  <si>
    <t>Kelly Woods</t>
  </si>
  <si>
    <t>603-238-2535</t>
  </si>
  <si>
    <t>[('Pharmacology', 100, datetime.date(1996, 12, 12), datetime.date(1997, 2, 15)), ('Neurosurgery', 82, datetime.date(1997, 3, 30), datetime.date(1997, 5, 27)), ('Robotic Surgery', 65, datetime.date(1996, 10, 26), datetime.date(1996, 9, 20)), ('Biochemistry', 91, datetime.date(1996, 6, 8), datetime.date(1996, 11, 7)), ('Plastic and Reconstructive Surgery', 55, datetime.date(1997, 3, 10), datetime.date(1996, 9, 6)), ('Oncological Surgery', 89, datetime.date(1997, 3, 11), datetime.date(1997, 3, 3)), ('Anatomy', 62, datetime.date(1997, 1, 5), datetime.date(1997, 1, 24)), ('Anatomy', 82, datetime.date(1997, 3, 25), datetime.date(1997, 2, 11)), ('Orthopedic Surgery', 73, datetime.date(1996, 10, 10), datetime.date(1996, 12, 11)), ('Pediatric Surgery', 54, datetime.date(1996, 2, 14), datetime.date(1996, 5, 10))]</t>
  </si>
  <si>
    <t>[{'Institution Name': 'Jones-Young', 'Location': 'United States', 'Type of Institution': 'Public', 'Number of Years Worked There': 16, 'Medical Center Level': 'Tertiary', 'Number of Surgeries Performed': 82, 'Additional Responsibilities': [], 'Percentage of Patients with Complications': 4.80466258366622,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 {'Institution Name': 'Meyer-Jones', 'Location': 'United States', 'Type of Institution': 'Private', 'Number of Years Worked There': 24, 'Medical Center Level': 'Primary', 'Number of Surgeries Performed': 167, 'Additional Responsibilities': ['Industrial/product designer', 'Insurance broker'], 'Percentage of Patients with Complications': 34.44169064673235,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t>
  </si>
  <si>
    <t>Coleman PLC</t>
  </si>
  <si>
    <t>Nancy Hughes</t>
  </si>
  <si>
    <t>468.324.4858x159</t>
  </si>
  <si>
    <t>[('Anesthesiology', 90, datetime.date(2005, 8, 14), datetime.date(2004, 9, 15)), ('Plastic and Reconstructive Surgery', 91, datetime.date(2003, 2, 14), datetime.date(2008, 6, 30)), ('Surgical Techniques', 77, datetime.date(2006, 6, 25), datetime.date(2008, 10, 6)), ('Emergency Medicine', 93, datetime.date(2007, 5, 18), datetime.date(2007, 3, 12)), ('Orthopedic Surgery', 97, datetime.date(2005, 7, 14), datetime.date(2003, 2, 12)), ('Vascular Surgery', 66, datetime.date(2005, 2, 4), datetime.date(2003, 10, 23)), ('Pharmacology', 91, datetime.date(2006, 1, 31), datetime.date(2006, 2, 27)), ('Plastic and Reconstructive Surgery', 78, datetime.date(2007, 2, 18), datetime.date(2005, 3, 10)), ('Pharmacology', 83, datetime.date(2007, 4, 13), datetime.date(2006, 1, 1)), ('Pathology', 71, datetime.date(2006, 6, 16), datetime.date(2002, 12, 10))]</t>
  </si>
  <si>
    <t>[{'Institution Name': 'Gilbert, Harris and Bell', 'Location': 'Argentina', 'Type of Institution': 'Private', 'Number of Years Worked There': 23, 'Medical Center Level': 'Secondary', 'Number of Surgeries Performed': 418, 'Additional Responsibilities': ['Midwife', 'Oncologist', 'Editor, commissioning'], 'Percentage of Patients with Complications': 7.817521292858654, 'Patient Feedback': 'I am very disappointed. The surgery was botched and the aftercare was awful.', 'Patient Feedback Label': 1, 'Recommendation Letters': "The surgeon's work is generally acceptable.", 'Recommendation Letters Label': 3, 'Recommendations from Former Employers': 'The surgeon meets basic professional standards.', 'Recommendations from Former Employers Label': 3}]</t>
  </si>
  <si>
    <t>Claims filed indicate above average risk.</t>
  </si>
  <si>
    <t>Acosta-Kennedy</t>
  </si>
  <si>
    <t>Connie Porter</t>
  </si>
  <si>
    <t>652.365.2281x6383</t>
  </si>
  <si>
    <t>[('Pathology', 61, datetime.date(1998, 3, 5), datetime.date(2003, 9, 24)), ('Cardiothoracic Surgery', 50, datetime.date(2001, 3, 11), datetime.date(2006, 7, 15)), ('Biochemistry', 53, datetime.date(1998, 3, 26), datetime.date(2004, 9, 19)), ('Physiology', 88, datetime.date(1998, 8, 25), datetime.date(1999, 10, 4)), ('Pediatric Surgery', 100, datetime.date(2002, 4, 5), datetime.date(1997, 6, 19)), ('Physiology', 60, datetime.date(2007, 6, 21), datetime.date(2001, 2, 16)), ('Surgical Techniques', 65, datetime.date(2007, 9, 17), datetime.date(1998, 6, 18)), ('Pathology', 55, datetime.date(2001, 6, 19), datetime.date(2007, 2, 20)), ('Anatomy', 97, datetime.date(2001, 7, 20), datetime.date(2003, 11, 13)), ('Plastic and Reconstructive Surgery', 65, datetime.date(2003, 8, 3), datetime.date(1998, 10, 29))]</t>
  </si>
  <si>
    <t>[{'Institution Name': 'Ortega-Cook', 'Location': 'France', 'Type of Institution': 'Public', 'Number of Years Worked There': 20, 'Medical Center Level': 'Primary', 'Number of Surgeries Performed': 543, 'Additional Responsibilities': ['Probation officer', 'Horticulturist, amenity', 'Operations geologist'], 'Percentage of Patients with Complications': 47.40722801405468,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'Martinez-Coleman', 'Location': 'France', 'Type of Institution': 'Private', 'Number of Years Worked There': 6, 'Medical Center Level': 'Tertiary', 'Number of Surgeries Performed': 543, 'Additional Responsibilities': ['Diagnostic radiographer', 'Chartered accountant'], 'Percentage of Patients with Complications': 46.82427481347224,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'Gibson, Fox and Moore', 'Location': 'France', 'Type of Institution': 'Public', 'Number of Years Worked There': 29, 'Medical Center Level': 'Primary', 'Number of Surgeries Performed': 842, 'Additional Responsibilities': ['Engineer, production', 'Plant breeder/geneticist', 'Designer, exhibition/display'], 'Percentage of Patients with Complications': 29.48388319202776,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'Garcia-Hughes', 'Location': 'France', 'Type of Institution': 'Private', 'Number of Years Worked There': 18, 'Medical Center Level': 'Primary', 'Number of Surgeries Performed': 661, 'Additional Responsibilities': ['Banker', 'Special educational needs teacher', 'Legal executive'], 'Percentage of Patients with Complications': 70.65230126933815,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t>
  </si>
  <si>
    <t>Edwards-Kaufman</t>
  </si>
  <si>
    <t>Matthew Salinas</t>
  </si>
  <si>
    <t>447.728.7482x660</t>
  </si>
  <si>
    <t>[('Pharmacology', 77, datetime.date(2004, 3, 14), datetime.date(2005, 7, 17)), ('Transplant Surgery', 66, datetime.date(2005, 2, 27), datetime.date(2004, 7, 29)), ('Ethics in Medical Practice', 76, datetime.date(2001, 11, 11), datetime.date(2003, 4, 12)), ('Pharmacology', 100, datetime.date(1996, 10, 23), datetime.date(2001, 1, 3)), ('Biochemistry', 99, datetime.date(2004, 11, 10), datetime.date(1995, 9, 29)), ('Ethics in Medical Practice', 100, datetime.date(1996, 8, 17), datetime.date(1997, 7, 12)), ('Pediatric Surgery', 97, datetime.date(2002, 7, 10), datetime.date(2001, 7, 31)), ('Transplant Surgery', 73, datetime.date(1999, 7, 19), datetime.date(2001, 9, 16)), ('Transplant Surgery', 92, datetime.date(1996, 6, 4), datetime.date(1999, 9, 16)), ('Plastic and Reconstructive Surgery', 57, datetime.date(1996, 5, 27), datetime.date(2003, 9, 15))]</t>
  </si>
  <si>
    <t>[{'Institution Name': 'Garcia Ltd', 'Location': 'Ukraine', 'Type of Institution': 'Private', 'Number of Years Worked There': 11, 'Medical Center Level': 'Primary', 'Number of Surgeries Performed': 954, 'Additional Responsibilities': ['Museum/gallery conservator'], 'Percentage of Patients with Complications': 79.19293890818035,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'Petty-Hudson', 'Location': 'Ukraine', 'Type of Institution': 'Private', 'Number of Years Worked There': 6, 'Medical Center Level': 'Tertiary', 'Number of Surgeries Performed': 869, 'Additional Responsibilities': ['Media planner', 'Restaurant manager'], 'Percentage of Patients with Complications': 26.544050134842834,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'Walter-Martin', 'Location': 'Ukraine', 'Type of Institution': 'Private', 'Number of Years Worked There': 5, 'Medical Center Level': 'Tertiary', 'Number of Surgeries Performed': 238, 'Additional Responsibilities': ['Physicist, medical', 'Surveyor, land/geomatics', 'Accountant, chartered management', 'Insurance account manager'], 'Percentage of Patients with Complications': 26.627685854071604,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t>
  </si>
  <si>
    <t>Insurance history marked by unresolved claims.</t>
  </si>
  <si>
    <t>Johnson-Harvey</t>
  </si>
  <si>
    <t>Taylor Sanchez</t>
  </si>
  <si>
    <t>[('Oncological Surgery', 88, datetime.date(2005, 2, 3), datetime.date(2004, 11, 12)), ('Cardiothoracic Surgery', 89, datetime.date(2004, 5, 23), datetime.date(2005, 1, 29)), ('Anatomy', 95, datetime.date(2004, 9, 21), datetime.date(2004, 1, 20)), ('Plastic and Reconstructive Surgery', 51, datetime.date(2004, 5, 20), datetime.date(2004, 1, 31)), ('Ethics in Medical Practice', 96, datetime.date(2004, 9, 13), datetime.date(2004, 5, 11)), ('Pathology', 71, datetime.date(2004, 6, 23), datetime.date(2004, 4, 24)), ('Cardiothoracic Surgery', 57, datetime.date(2004, 9, 3), datetime.date(2004, 10, 28)), ('Pediatric Surgery', 81, datetime.date(2005, 2, 23), datetime.date(2004, 1, 8)), ('Cardiothoracic Surgery', 58, datetime.date(2005, 1, 9), datetime.date(2004, 3, 20)), ('Pathology', 69, datetime.date(2004, 5, 24), datetime.date(2004, 12, 8))]</t>
  </si>
  <si>
    <t>[{'Institution Name': 'Mendez-Mitchell', 'Location': 'Russia', 'Type of Institution': 'Private', 'Number of Years Worked There': 29, 'Medical Center Level': 'Tertiary', 'Number of Surgeries Performed': 218, 'Additional Responsibilities': ['Police officer', 'Food technologist', 'Production assistant, radio', 'Early years teacher', 'Field trials officer'], 'Percentage of Patients with Complications': 96.59912688352857,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'Smith, Becker and Randolph', 'Location': 'Russia', 'Type of Institution': 'Private', 'Number of Years Worked There': 23, 'Medical Center Level': 'Secondary', 'Number of Surgeries Performed': 623, 'Additional Responsibilities': ['Visual merchandiser', 'Accountant, chartered', 'Research scientist (medical)', 'Housing manager/officer', 'Planning and development surveyor'], 'Percentage of Patients with Complications': 70.82537093174291,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'Pratt-Martin', 'Location': 'Russia', 'Type of Institution': 'Private', 'Number of Years Worked There': 9, 'Medical Center Level': 'Tertiary', 'Number of Surgeries Performed': 812, 'Additional Responsibilities': ['Production assistant, television', 'Chiropractor', 'Optometrist', 'Arboriculturist'], 'Percentage of Patients with Complications': 6.017337446608028,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'Fleming-Mcguire', 'Location': 'Russia', 'Type of Institution': 'Public', 'Number of Years Worked There': 16, 'Medical Center Level': 'Secondary', 'Number of Surgeries Performed': 789, 'Additional Responsibilities': ['Associate Professor'], 'Percentage of Patients with Complications': 50.408989145825544,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'Hall-Anderson', 'Location': 'Russia', 'Type of Institution': 'Private', 'Number of Years Worked There': 3, 'Medical Center Level': 'Tertiary', 'Number of Surgeries Performed': 433, 'Additional Responsibilities': ['Telecommunications researcher', 'Art gallery manager', 'Accountant, chartered public finance', 'Editor, film/video'], 'Percentage of Patients with Complications': 92.22560145282308,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t>
  </si>
  <si>
    <t>Average risk profile with minor issues.</t>
  </si>
  <si>
    <t>Castillo PLC</t>
  </si>
  <si>
    <t>Bryan Johnson</t>
  </si>
  <si>
    <t>001-922-635-0228</t>
  </si>
  <si>
    <t>[('Neurosurgery', 76, datetime.date(2003, 10, 30), datetime.date(2002, 11, 24)), ('Trauma Surgery', 76, datetime.date(2004, 12, 19), datetime.date(2000, 7, 18)), ('Emergency Medicine', 85, datetime.date(2003, 10, 26), datetime.date(1998, 8, 26)), ('Pathology', 66, datetime.date(2006, 6, 20), datetime.date(2006, 6, 28)), ('Pharmacology', 88, datetime.date(2003, 10, 8), datetime.date(2005, 2, 22)), ('Pediatric Surgery', 100, datetime.date(1999, 8, 8), datetime.date(1999, 3, 1)), ('Anatomy', 81, datetime.date(2000, 6, 20), datetime.date(2004, 3, 23)), ('Trauma Surgery', 99, datetime.date(2006, 7, 29), datetime.date(2001, 11, 15)), ('Vascular Surgery', 100, datetime.date(1999, 8, 11), datetime.date(2002, 1, 11)), ('Anatomy', 83, datetime.date(1998, 5, 10), datetime.date(1998, 2, 17))]</t>
  </si>
  <si>
    <t>[{'Institution Name': 'Ramirez Group', 'Location': 'Canada', 'Type of Institution': 'Public', 'Number of Years Worked There': 5, 'Medical Center Level': 'Secondary', 'Number of Surgeries Performed': 728, 'Additional Responsibilities': ['Radiographer, therapeutic', 'Surveyor, land/geomatics', 'Haematologist'], 'Percentage of Patients with Complications': 90.49763382933314,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'Evans-Gibson', 'Location': 'Canada', 'Type of Institution': 'Public', 'Number of Years Worked There': 22, 'Medical Center Level': 'Secondary', 'Number of Surgeries Performed': 198, 'Additional Responsibilities': [], 'Percentage of Patients with Complications': 60.82723701011912,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'Flores Ltd', 'Location': 'Canada', 'Type of Institution': 'Public', 'Number of Years Worked There': 21, 'Medical Center Level': 'Primary', 'Number of Surgeries Performed': 733, 'Additional Responsibilities': ['Air broker', 'Leisure centre manager', 'Dealer', 'Administrator, Civil Service'], 'Percentage of Patients with Complications': 61.98052781140859,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'Thornton Ltd', 'Location': 'Canada', 'Type of Institution': 'Private', 'Number of Years Worked There': 20, 'Medical Center Level': 'Primary', 'Number of Surgeries Performed': 929, 'Additional Responsibilities': ['Pharmacist, hospital', 'Furniture designer', 'Regulatory affairs officer', 'Chief Financial Officer', 'Surveyor, land/geomatics'], 'Percentage of Patients with Complications': 70.11656971791815,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'Marshall, Murphy and Jenkins', 'Location': 'Canada', 'Type of Institution': 'Private', 'Number of Years Worked There': 3, 'Medical Center Level': 'Tertiary', 'Number of Surgeries Performed': 662, 'Additional Responsibilities': ['Producer, radio', 'Accountant, chartered management', 'Social research officer, government', 'Local government officer'], 'Percentage of Patients with Complications': 85.14015854647626,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t>
  </si>
  <si>
    <t>West Inc</t>
  </si>
  <si>
    <t>Ricky Henderson</t>
  </si>
  <si>
    <t>264.495.1659</t>
  </si>
  <si>
    <t>[('Anatomy', 69, datetime.date(1997, 2, 17), datetime.date(2004, 10, 4)), ('Pharmacology', 54, datetime.date(2003, 2, 25), datetime.date(1998, 8, 6)), ('Anesthesiology', 73, datetime.date(2002, 12, 24), datetime.date(1999, 7, 8)), ('Robotic Surgery', 90, datetime.date(2004, 6, 30), datetime.date(2000, 3, 8)), ('Ethics in Medical Practice', 52, datetime.date(2004, 8, 7), datetime.date(2003, 1, 5)), ('Surgical Techniques', 85, datetime.date(2000, 12, 6), datetime.date(2004, 1, 8)), ('Pathology', 59, datetime.date(1998, 5, 5), datetime.date(2001, 10, 4)), ('Cardiothoracic Surgery', 65, datetime.date(2002, 9, 3), datetime.date(1998, 1, 24)), ('Pharmacology', 53, datetime.date(2003, 10, 26), datetime.date(1996, 8, 22)), ('Cardiothoracic Surgery', 88, datetime.date(2002, 1, 25), datetime.date(1996, 12, 29))]</t>
  </si>
  <si>
    <t>[{'Institution Name': 'Welch-Huang', 'Location': 'Belarus', 'Type of Institution': 'Public', 'Number of Years Worked There': 16, 'Medical Center Level': 'Tertiary', 'Number of Surgeries Performed': 987, 'Additional Responsibilities': ['Quality manager'], 'Percentage of Patients with Complications': 56.16828062777479,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 {'Institution Name': 'Yang, Jimenez and Patel', 'Location': 'Belarus', 'Type of Institution': 'Public', 'Number of Years Worked There': 19, 'Medical Center Level': 'Tertiary', 'Number of Surgeries Performed': 469, 'Additional Responsibilities': ['Seismic interpreter', 'Pharmacist, community', 'Holiday representative'], 'Percentage of Patients with Complications': 69.55526422440147,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t>
  </si>
  <si>
    <t>Lee, Richardson and Shepherd</t>
  </si>
  <si>
    <t>Craig Mclaughlin</t>
  </si>
  <si>
    <t>661.663.2020</t>
  </si>
  <si>
    <t>[('Anatomy', 84, datetime.date(2004, 4, 25), datetime.date(2004, 12, 3)), ('Ethics in Medical Practice', 95, datetime.date(2004, 9, 1), datetime.date(2004, 7, 11)), ('Biochemistry', 54, datetime.date(2004, 7, 2), datetime.date(2004, 12, 4)), ('Cardiothoracic Surgery', 71, datetime.date(2003, 11, 5), datetime.date(2003, 12, 27)), ('Emergency Medicine', 91, datetime.date(2004, 8, 23), datetime.date(2004, 5, 19)), ('Ethics in Medical Practice', 64, datetime.date(2004, 10, 10), datetime.date(2004, 9, 6)), ('Trauma Surgery', 67, datetime.date(2004, 10, 5), datetime.date(2004, 4, 30)), ('Anatomy', 94, datetime.date(2004, 8, 18), datetime.date(2003, 11, 23)), ('Anatomy', 94, datetime.date(2003, 11, 13), datetime.date(2004, 9, 5)), ('Microbiology', 52, datetime.date(2004, 6, 11), datetime.date(2004, 7, 1))]</t>
  </si>
  <si>
    <t>[{'Institution Name': 'Browning Inc', 'Location': 'Canada', 'Type of Institution': 'Private', 'Number of Years Worked There': 8, 'Medical Center Level': 'Tertiary', 'Number of Surgeries Performed': 295, 'Additional Responsibilities': ['Administrator', 'Printmaker', 'Scientist, water quality', 'Medical sales representative', 'Designer, interior/spatial'], 'Percentage of Patients with Complications': 32.861875565861354,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'Salinas, Sherman and Fitzgerald', 'Location': 'Canada', 'Type of Institution': 'Public', 'Number of Years Worked There': 28, 'Medical Center Level': 'Primary', 'Number of Surgeries Performed': 58, 'Additional Responsibilities': ['Geoscientist', 'Medical laboratory scientific officer', 'Trading standards officer'], 'Percentage of Patients with Complications': 50.18795846652624,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'Cook Group', 'Location': 'Canada', 'Type of Institution': 'Public', 'Number of Years Worked There': 11, 'Medical Center Level': 'Tertiary', 'Number of Surgeries Performed': 144, 'Additional Responsibilities': ['Paramedic', 'Engineer, chemical', 'Librarian, public', 'Environmental education officer', 'Music tutor'], 'Percentage of Patients with Complications': 34.14063857173607,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'Williams, Sanchez and Quinn', 'Location': 'Canada', 'Type of Institution': 'Private', 'Number of Years Worked There': 22, 'Medical Center Level': 'Tertiary', 'Number of Surgeries Performed': 622, 'Additional Responsibilities': [], 'Percentage of Patients with Complications': 18.262038294354475,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'Young, Gibson and Brown', 'Location': 'Canada', 'Type of Institution': 'Public', 'Number of Years Worked There': 14, 'Medical Center Level': 'Secondary', 'Number of Surgeries Performed': 359, 'Additional Responsibilities': ['Biomedical scientist'], 'Percentage of Patients with Complications': 18.6660011926118,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t>
  </si>
  <si>
    <t>Insurance history marked by excellent standing, no claims.</t>
  </si>
  <si>
    <t>Graham, Pierce and Burke</t>
  </si>
  <si>
    <t>David Ortiz</t>
  </si>
  <si>
    <t>001-212-804-5409x166</t>
  </si>
  <si>
    <t>[('Pediatric Surgery', 82, datetime.date(2002, 6, 8), datetime.date(2002, 8, 8)), ('Anatomy', 53, datetime.date(2002, 6, 21), datetime.date(2002, 6, 22)), ('Pediatric Surgery', 73, datetime.date(2002, 6, 2), datetime.date(2002, 6, 22)), ('Emergency Medicine', 83, datetime.date(2002, 6, 19), datetime.date(2002, 7, 11)), ('Oncological Surgery', 63, datetime.date(2002, 9, 8), datetime.date(2002, 6, 17)), ('Trauma Surgery', 52, datetime.date(2002, 6, 1), datetime.date(2002, 8, 12)), ('Vascular Surgery', 72, datetime.date(2002, 7, 16), datetime.date(2002, 7, 5)), ('Ethics in Medical Practice', 53, datetime.date(2002, 7, 6), datetime.date(2002, 6, 12)), ('Ethics in Medical Practice', 67, datetime.date(2002, 7, 4), datetime.date(2002, 9, 15)), ('Oncological Surgery', 59, datetime.date(2002, 7, 9), datetime.date(2002, 8, 2))]</t>
  </si>
  <si>
    <t>[{'Institution Name': 'Greene, Garcia and Mendoza', 'Location': 'Moldova', 'Type of Institution': 'Private', 'Number of Years Worked There': 7, 'Medical Center Level': 'Tertiary', 'Number of Surgeries Performed': 405, 'Additional Responsibilities': [], 'Percentage of Patients with Complications': 18.129034077772232,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 {'Institution Name': 'Ferguson Inc', 'Location': 'Moldova', 'Type of Institution': 'Private', 'Number of Years Worked There': 22, 'Medical Center Level': 'Tertiary', 'Number of Surgeries Performed': 727, 'Additional Responsibilities': ['Engineer, control and instrumentation', 'Programme researcher, broadcasting/film/video', 'Heritage manager', 'Health and safety adviser', 'Trade mark attorney'], 'Percentage of Patients with Complications': 0.7306562782816051,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t>
  </si>
  <si>
    <t>Russo-Hayes</t>
  </si>
  <si>
    <t>Jackson Buck</t>
  </si>
  <si>
    <t>465.943.1327x80191</t>
  </si>
  <si>
    <t>[('Vascular Surgery', 50, datetime.date(2004, 10, 22), datetime.date(2004, 9, 24)), ('Transplant Surgery', 80, datetime.date(2005, 8, 15), datetime.date(2003, 12, 15)), ('Pharmacology', 77, datetime.date(2006, 5, 21), datetime.date(2004, 6, 24)), ('Plastic and Reconstructive Surgery', 83, datetime.date(2004, 12, 3), datetime.date(2005, 7, 14)), ('Vascular Surgery', 72, datetime.date(2007, 12, 31), datetime.date(2005, 5, 12)), ('Transplant Surgery', 78, datetime.date(2007, 8, 4), datetime.date(2006, 8, 15)), ('Microbiology', 96, datetime.date(2005, 8, 3), datetime.date(2004, 1, 17)), ('Trauma Surgery', 67, datetime.date(2006, 1, 10), datetime.date(2006, 12, 9)), ('Vascular Surgery', 58, datetime.date(2004, 9, 4), datetime.date(2003, 10, 13)), ('Physiology', 57, datetime.date(2005, 4, 18), datetime.date(2006, 4, 28))]</t>
  </si>
  <si>
    <t>[{'Institution Name': 'Long and Sons', 'Location': 'Ethiopia', 'Type of Institution': 'Private', 'Number of Years Worked There': 10, 'Medical Center Level': 'Secondary', 'Number of Surgeries Performed': 875, 'Additional Responsibilities': ["Nurse, children's", 'Personnel officer'], 'Percentage of Patients with Complications': 53.188141852518264,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 {'Institution Name': 'Wilkins-Roberts', 'Location': 'Ethiopia', 'Type of Institution': 'Public', 'Number of Years Worked There': 5, 'Medical Center Level': 'Secondary', 'Number of Surgeries Performed': 903, 'Additional Responsibilities': ['Industrial/product designer', 'Associate Professor'], 'Percentage of Patients with Complications': 20.336936801990557,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t>
  </si>
  <si>
    <t>Martin Ltd</t>
  </si>
  <si>
    <t>William Taylor</t>
  </si>
  <si>
    <t>720.487.9516x775</t>
  </si>
  <si>
    <t>[('Anesthesiology', 85, datetime.date(2003, 7, 23), datetime.date(2001, 12, 18)), ('Physiology', 69, datetime.date(2000, 4, 23), datetime.date(2001, 12, 7)), ('Surgical Techniques', 71, datetime.date(2002, 10, 20), datetime.date(2000, 8, 11)), ('Surgical Techniques', 96, datetime.date(2003, 2, 8), datetime.date(2002, 9, 12)), ('Plastic and Reconstructive Surgery', 76, datetime.date(2002, 10, 31), datetime.date(2000, 8, 31)), ('Emergency Medicine', 88, datetime.date(2003, 2, 24), datetime.date(2000, 4, 11)), ('Biochemistry', 57, datetime.date(2002, 5, 16), datetime.date(2003, 6, 14)), ('Physiology', 82, datetime.date(2001, 3, 10), datetime.date(2002, 1, 15)), ('Biochemistry', 98, datetime.date(2000, 3, 25), datetime.date(2001, 3, 19)), ('Plastic and Reconstructive Surgery', 89, datetime.date(2001, 5, 6), datetime.date(2000, 12, 10))]</t>
  </si>
  <si>
    <t>[{'Institution Name': 'Williamson, Smith and Mata', 'Location': 'Russia', 'Type of Institution': 'Public', 'Number of Years Worked There': 29, 'Medical Center Level': 'Primary', 'Number of Surgeries Performed': 543, 'Additional Responsibilities': [], 'Percentage of Patients with Complications': 71.56805635998256,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 {'Institution Name': 'Rodriguez-Bailey', 'Location': 'Russia', 'Type of Institution': 'Private', 'Number of Years Worked There': 18, 'Medical Center Level': 'Primary', 'Number of Surgeries Performed': 267, 'Additional Responsibilities': ['Corporate treasurer', 'Pharmacist, community', 'Medical laboratory scientific officer', 'Research scientist (life sciences)', 'Company secretary'], 'Percentage of Patients with Complications': 61.124286039740326,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t>
  </si>
  <si>
    <t>Bush, Hernandez and Carney</t>
  </si>
  <si>
    <t>Joe Zavala</t>
  </si>
  <si>
    <t>347.296.1113</t>
  </si>
  <si>
    <t>[('Oncological Surgery', 75, datetime.date(1997, 1, 17), datetime.date(1997, 11, 18)), ('Oncological Surgery', 70, datetime.date(1996, 6, 11), datetime.date(1998, 6, 19)), ('Neurosurgery', 50, datetime.date(1996, 12, 10), datetime.date(1998, 1, 24)), ('Oncological Surgery', 55, datetime.date(1998, 4, 19), datetime.date(1997, 9, 16)), ('Anatomy', 93, datetime.date(1998, 8, 30), datetime.date(1996, 9, 12)), ('Pediatric Surgery', 71, datetime.date(1998, 6, 14), datetime.date(1998, 4, 19)), ('Pathology', 77, datetime.date(1996, 8, 9), datetime.date(1998, 6, 8)), ('Transplant Surgery', 93, datetime.date(1998, 11, 7), datetime.date(1997, 12, 10)), ('Biochemistry', 59, datetime.date(1998, 4, 27), datetime.date(1998, 10, 28)), ('Anesthesiology', 76, datetime.date(1998, 12, 6), datetime.date(1997, 9, 30))]</t>
  </si>
  <si>
    <t>[{'Institution Name': 'Holmes, Nichols and Wallace', 'Location': 'Philippines', 'Type of Institution': 'Private', 'Number of Years Worked There': 21, 'Medical Center Level': 'Secondary', 'Number of Surgeries Performed': 960, 'Additional Responsibilities': ['Horticulturist, amenity', 'Occupational therapist', 'Conservator, furniture', 'Secondary school teacher', 'Clinical biochemist'], 'Percentage of Patients with Complications': 19.129723236412342,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 {'Institution Name': 'Allison Group', 'Location': 'Philippines', 'Type of Institution': 'Private', 'Number of Years Worked There': 20, 'Medical Center Level': 'Primary', 'Number of Surgeries Performed': 186, 'Additional Responsibilities': ['Investment banker, corporate', 'Teacher, special educational needs'], 'Percentage of Patients with Complications': 61.06073758157427,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t>
  </si>
  <si>
    <t>Coverage with several claims filed. Risk level is above average.</t>
  </si>
  <si>
    <t>Irwin Ltd</t>
  </si>
  <si>
    <t>Brett Thompson</t>
  </si>
  <si>
    <t>308-613-8551x201</t>
  </si>
  <si>
    <t>[('Biochemistry', 77, datetime.date(1999, 2, 23), datetime.date(1999, 4, 23)), ('Biochemistry', 54, datetime.date(2001, 2, 15), datetime.date(1998, 10, 23)), ('Vascular Surgery', 66, datetime.date(1998, 1, 25), datetime.date(2002, 9, 26)), ('Emergency Medicine', 73, datetime.date(1996, 11, 9), datetime.date(2000, 12, 22)), ('Emergency Medicine', 53, datetime.date(1996, 5, 15), datetime.date(1996, 4, 30)), ('Anatomy', 61, datetime.date(1997, 7, 6), datetime.date(2003, 2, 2)), ('Pathology', 52, datetime.date(2000, 12, 11), datetime.date(2002, 5, 18)), ('Vascular Surgery', 92, datetime.date(1999, 11, 19), datetime.date(1998, 7, 10)), ('Biochemistry', 87, datetime.date(2005, 1, 5), datetime.date(2004, 9, 20)), ('Robotic Surgery', 54, datetime.date(2000, 11, 3), datetime.date(1997, 3, 9))]</t>
  </si>
  <si>
    <t>[{'Institution Name': 'Martin Group', 'Location': 'Ethiopia', 'Type of Institution': 'Public', 'Number of Years Worked There': 10, 'Medical Center Level': 'Secondary', 'Number of Surgeries Performed': 266, 'Additional Responsibilities': ['Engineer, energy', 'Land', 'Network engineer'], 'Percentage of Patients with Complications': 82.82892393873178,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'Pace-Foster', 'Location': 'Ethiopia', 'Type of Institution': 'Public', 'Number of Years Worked There': 30, 'Medical Center Level': 'Primary', 'Number of Surgeries Performed': 912, 'Additional Responsibilities': ['Make', 'Seismic interpreter', 'Hospital pharmacist'], 'Percentage of Patients with Complications': 56.909012387281464,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'Williams, Sanders and Lopez', 'Location': 'Ethiopia', 'Type of Institution': 'Public', 'Number of Years Worked There': 29, 'Medical Center Level': 'Primary', 'Number of Surgeries Performed': 505, 'Additional Responsibilities': ['Horticulturist, amenity', 'Chartered legal executive (England and Wales)'], 'Percentage of Patients with Complications': 1.8314884805293086,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t>
  </si>
  <si>
    <t>Kane Group</t>
  </si>
  <si>
    <t>Ashley Rodriguez</t>
  </si>
  <si>
    <t>540.639.6156x44748</t>
  </si>
  <si>
    <t>[('Plastic and Reconstructive Surgery', 65, datetime.date(2001, 12, 24), datetime.date(2002, 1, 12)), ('Anesthesiology', 66, datetime.date(2003, 10, 4), datetime.date(2000, 11, 29)), ('Trauma Surgery', 87, datetime.date(2004, 4, 13), datetime.date(2001, 4, 6)), ('Microbiology', 89, datetime.date(2003, 6, 10), datetime.date(2002, 2, 26)), ('Physiology', 65, datetime.date(1998, 7, 10), datetime.date(2001, 12, 7)), ('Pathology', 91, datetime.date(2004, 5, 6), datetime.date(1998, 11, 1)), ('Surgical Techniques', 91, datetime.date(2001, 6, 4), datetime.date(2001, 2, 4)), ('Ethics in Medical Practice', 75, datetime.date(1997, 7, 28), datetime.date(1997, 9, 4)), ('Trauma Surgery', 79, datetime.date(1998, 2, 22), datetime.date(2004, 2, 21)), ('Robotic Surgery', 99, datetime.date(2002, 7, 22), datetime.date(2000, 5, 9))]</t>
  </si>
  <si>
    <t>[{'Institution Name': 'Schmidt, Skinner and Zavala', 'Location': 'Canada', 'Type of Institution': 'Private', 'Number of Years Worked There': 8, 'Medical Center Level': 'Primary', 'Number of Surgeries Performed': 556, 'Additional Responsibilities': ['Conservation officer, nature', 'Manufacturing systems engineer', 'Quantity surveyor', 'Advertising copywriter', 'Lecturer, higher education'], 'Percentage of Patients with Complications': 94.75832634173786,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'Hansen Ltd', 'Location': 'Canada', 'Type of Institution': 'Private', 'Number of Years Worked There': 17, 'Medical Center Level': 'Tertiary', 'Number of Surgeries Performed': 589, 'Additional Responsibilities': ['Geophysicist/field seismologist', 'Probation officer', 'Theatre director', 'Pilot, airline', 'Higher education careers adviser'], 'Percentage of Patients with Complications': 55.321828474048985,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'Ball and Sons', 'Location': 'Canada', 'Type of Institution': 'Public', 'Number of Years Worked There': 9, 'Medical Center Level': 'Primary', 'Number of Surgeries Performed': 515, 'Additional Responsibilities': ['Information officer', 'Quarry manager', 'Research scientist (maths)', 'Chief Executive Officer', 'Physiological scientist'], 'Percentage of Patients with Complications': 36.256398089922925,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'Soto-Williams', 'Location': 'Canada', 'Type of Institution': 'Private', 'Number of Years Worked There': 12, 'Medical Center Level': 'Tertiary', 'Number of Surgeries Performed': 14, 'Additional Responsibilities': ['Administrator', 'Microbiologist', 'Surveyor, minerals', 'Youth worker', 'Programme researcher, broadcasting/film/video'], 'Percentage of Patients with Complications': 24.8995318030776,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'Wise-Gutierrez', 'Location': 'Canada', 'Type of Institution': 'Private', 'Number of Years Worked There': 23, 'Medical Center Level': 'Primary', 'Number of Surgeries Performed': 340, 'Additional Responsibilities': ['Advertising art director', 'Physiological scientist', 'Engineer, civil (contracting)', 'Radio broadcast assistant'], 'Percentage of Patients with Complications': 9.70192520601907,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t>
  </si>
  <si>
    <t>Boyd, Burgess and Montgomery</t>
  </si>
  <si>
    <t>David Juarez</t>
  </si>
  <si>
    <t>575.699.5268x79125</t>
  </si>
  <si>
    <t>[('Transplant Surgery', 58, datetime.date(2003, 4, 18), datetime.date(2003, 3, 6)), ('Emergency Medicine', 69, datetime.date(2003, 8, 24), datetime.date(2003, 10, 22)), ('Orthopedic Surgery', 88, datetime.date(2003, 8, 23), datetime.date(2003, 8, 26)), ('Pharmacology', 91, datetime.date(2003, 7, 8), datetime.date(2003, 6, 28)), ('Orthopedic Surgery', 66, datetime.date(2003, 5, 18), datetime.date(2003, 7, 9)), ('Ethics in Medical Practice', 59, datetime.date(2003, 6, 1), datetime.date(2003, 12, 4)), ('Microbiology', 65, datetime.date(2003, 11, 14), datetime.date(2003, 12, 1)), ('Transplant Surgery', 59, datetime.date(2003, 5, 25), datetime.date(2003, 10, 14)), ('Cardiothoracic Surgery', 72, datetime.date(2003, 5, 9), datetime.date(2003, 7, 27)), ('Microbiology', 58, datetime.date(2003, 12, 3), datetime.date(2003, 10, 24))]</t>
  </si>
  <si>
    <t>[{'Institution Name': 'Ford LLC', 'Location': 'France', 'Type of Institution': 'Public', 'Number of Years Worked There': 21, 'Medical Center Level': 'Primary', 'Number of Surgeries Performed': 268, 'Additional Responsibilities': ['Clinical scientist, histocompatibility and immunogenetics', 'Restaurant manager, fast food', 'Commercial horticulturist', 'Arts development officer'], 'Percentage of Patients with Complications': 74.81596130497185,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 {'Institution Name': 'Dunn-Young', 'Location': 'France', 'Type of Institution': 'Private', 'Number of Years Worked There': 10, 'Medical Center Level': 'Primary', 'Number of Surgeries Performed': 177, 'Additional Responsibilities': ['Interpreter', 'Multimedia specialist', 'Neurosurgeon', 'Therapist, drama'], 'Percentage of Patients with Complications': 95.19318886857198,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t>
  </si>
  <si>
    <t>Burton and Sons</t>
  </si>
  <si>
    <t>Anthony Noble</t>
  </si>
  <si>
    <t>001-337-691-2624x34231</t>
  </si>
  <si>
    <t>[('Trauma Surgery', 59, datetime.date(2001, 7, 15), datetime.date(1997, 12, 21)), ('Orthopedic Surgery', 98, datetime.date(1997, 7, 19), datetime.date(1998, 11, 25)), ('Vascular Surgery', 52, datetime.date(1998, 4, 26), datetime.date(1999, 8, 21)), ('Vascular Surgery', 56, datetime.date(1999, 10, 6), datetime.date(1999, 11, 5)), ('Surgical Techniques', 100, datetime.date(2001, 2, 3), datetime.date(1998, 8, 7)), ('Cardiothoracic Surgery', 58, datetime.date(1997, 4, 29), datetime.date(1999, 2, 14)), ('Pharmacology', 76, datetime.date(2000, 7, 6), datetime.date(1999, 4, 10)), ('Oncological Surgery', 82, datetime.date(2000, 11, 11), datetime.date(1998, 3, 6)), ('Anatomy', 69, datetime.date(2000, 2, 13), datetime.date(1998, 4, 2)), ('Orthopedic Surgery', 74, datetime.date(2000, 1, 8), datetime.date(1997, 5, 12))]</t>
  </si>
  <si>
    <t>[{'Institution Name': 'Becker, Miller and Fitzpatrick', 'Location': 'Russia', 'Type of Institution': 'Private', 'Number of Years Worked There': 7, 'Medical Center Level': 'Primary', 'Number of Surgeries Performed': 686, 'Additional Responsibilities': ['Financial risk analyst', 'Secretary, company', 'Engineer, land'], 'Percentage of Patients with Complications': 53.845544167813486,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 {'Institution Name': 'Alexander, Mcneil and Mercado', 'Location': 'Russia', 'Type of Institution': 'Private', 'Number of Years Worked There': 1, 'Medical Center Level': 'Secondary', 'Number of Surgeries Performed': 709, 'Additional Responsibilities': ['Games developer', 'Accountant, chartered public finance', 'Therapist, nutritional', 'Lawyer'], 'Percentage of Patients with Complications': 37.95832292824195,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t>
  </si>
  <si>
    <t>Standard insurance history with a few minor claims. Average risk.</t>
  </si>
  <si>
    <t>Hall-Welch</t>
  </si>
  <si>
    <t>Savannah Salazar</t>
  </si>
  <si>
    <t>(372)490-4127</t>
  </si>
  <si>
    <t>[('Surgical Techniques', 64, datetime.date(2001, 5, 15), datetime.date(2004, 7, 13)), ('Vascular Surgery', 71, datetime.date(2003, 1, 6), datetime.date(2000, 9, 13)), ('Trauma Surgery', 93, datetime.date(2002, 9, 27), datetime.date(2001, 1, 6)), ('Biochemistry', 88, datetime.date(2005, 9, 4), datetime.date(2004, 12, 12)), ('Microbiology', 50, datetime.date(2005, 2, 6), datetime.date(2003, 8, 10)), ('Ethics in Medical Practice', 82, datetime.date(2001, 12, 17), datetime.date(1999, 12, 16)), ('Ethics in Medical Practice', 77, datetime.date(2002, 11, 16), datetime.date(2002, 8, 14)), ('Orthopedic Surgery', 84, datetime.date(2004, 10, 20), datetime.date(2005, 2, 6)), ('Biochemistry', 53, datetime.date(1999, 11, 30), datetime.date(2001, 10, 25)), ('Anatomy', 98, datetime.date(2002, 4, 20), datetime.date(2001, 8, 12))]</t>
  </si>
  <si>
    <t>[{'Institution Name': 'Fuller and Sons', 'Location': 'Russia', 'Type of Institution': 'Public', 'Number of Years Worked There': 3, 'Medical Center Level': 'Secondary', 'Number of Surgeries Performed': 225, 'Additional Responsibilities': ['Actuary', 'Contractor', 'Risk manager', 'Nature conservation officer', 'Management consultant'], 'Percentage of Patients with Complications': 39.863794872180456,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 {'Institution Name': 'Rangel, Rivera and Henry', 'Location': 'Russia', 'Type of Institution': 'Public', 'Number of Years Worked There': 6, 'Medical Center Level': 'Primary', 'Number of Surgeries Performed': 515, 'Additional Responsibilities': [], 'Percentage of Patients with Complications': 0.5569426048864901,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t>
  </si>
  <si>
    <t>Glover-Hawkins</t>
  </si>
  <si>
    <t>John Simon</t>
  </si>
  <si>
    <t>556.600.8703</t>
  </si>
  <si>
    <t>[('Transplant Surgery', 80, datetime.date(2002, 6, 16), datetime.date(2002, 5, 17)), ('Emergency Medicine', 50, datetime.date(2002, 8, 25), datetime.date(2005, 7, 8)), ('Ethics in Medical Practice', 64, datetime.date(2002, 4, 13), datetime.date(2004, 2, 10)), ('Anatomy', 99, datetime.date(2006, 12, 9), datetime.date(2003, 4, 2)), ('Physiology', 65, datetime.date(2004, 11, 12), datetime.date(2005, 11, 4)), ('Trauma Surgery', 80, datetime.date(2003, 2, 20), datetime.date(2004, 1, 16)), ('Trauma Surgery', 74, datetime.date(2001, 2, 8), datetime.date(2001, 8, 17)), ('Cardiothoracic Surgery', 75, datetime.date(2002, 11, 30), datetime.date(2005, 7, 22)), ('Orthopedic Surgery', 64, datetime.date(2001, 4, 27), datetime.date(2005, 6, 7)), ('Biochemistry', 58, datetime.date(2006, 5, 28), datetime.date(2005, 11, 2))]</t>
  </si>
  <si>
    <t>[{'Institution Name': 'Freeman Ltd', 'Location': 'Ukraine', 'Type of Institution': 'Private', 'Number of Years Worked There': 10, 'Medical Center Level': 'Secondary', 'Number of Surgeries Performed': 706, 'Additional Responsibilities': ['Licensed conveyancer'], 'Percentage of Patients with Complications': 79.01014558344033,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'Snyder-Stewart', 'Location': 'Ukraine', 'Type of Institution': 'Private', 'Number of Years Worked There': 26, 'Medical Center Level': 'Tertiary', 'Number of Surgeries Performed': 228, 'Additional Responsibilities': ['Adult guidance worker', 'IT sales professional'], 'Percentage of Patients with Complications': 97.44386671842679,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'Cruz, Warren and Rodriguez', 'Location': 'Ukraine', 'Type of Institution': 'Public', 'Number of Years Worked There': 7, 'Medical Center Level': 'Primary', 'Number of Surgeries Performed': 75, 'Additional Responsibilities': ['Teacher, primary school', 'Engineer, technical sales'], 'Percentage of Patients with Complications': 31.430378176731566,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'Hernandez Ltd', 'Location': 'Ukraine', 'Type of Institution': 'Public', 'Number of Years Worked There': 27, 'Medical Center Level': 'Primary', 'Number of Surgeries Performed': 516, 'Additional Responsibilities': ['Research scientist (life sciences)'], 'Percentage of Patients with Complications': 85.25017466343652,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'Robinson Group', 'Location': 'Ukraine', 'Type of Institution': 'Private', 'Number of Years Worked There': 8, 'Medical Center Level': 'Secondary', 'Number of Surgeries Performed': 249, 'Additional Responsibilities': ['Hydrographic surveyor', 'Health visitor'], 'Percentage of Patients with Complications': 40.293112066452785,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t>
  </si>
  <si>
    <t>Valdez and Sons</t>
  </si>
  <si>
    <t>Danielle Hill</t>
  </si>
  <si>
    <t>+1-636-700-9904x98659</t>
  </si>
  <si>
    <t>[('Plastic and Reconstructive Surgery', 59, datetime.date(2007, 2, 12), datetime.date(2005, 7, 23)), ('Physiology', 80, datetime.date(2007, 5, 13), datetime.date(2002, 7, 16)), ('Cardiothoracic Surgery', 86, datetime.date(2003, 2, 23), datetime.date(2002, 6, 18)), ('Pediatric Surgery', 52, datetime.date(2005, 7, 1), datetime.date(2001, 1, 17)), ('Surgical Techniques', 50, datetime.date(2003, 5, 21), datetime.date(1997, 4, 18)), ('Oncological Surgery', 55, datetime.date(2003, 4, 23), datetime.date(2005, 8, 14)), ('Biochemistry', 85, datetime.date(2003, 10, 10), datetime.date(2004, 12, 20)), ('Emergency Medicine', 81, datetime.date(2004, 10, 8), datetime.date(2003, 9, 20)), ('Surgical Techniques', 55, datetime.date(1997, 8, 23), datetime.date(1998, 4, 10)), ('Surgical Techniques', 63, datetime.date(2006, 6, 11), datetime.date(2004, 3, 23))]</t>
  </si>
  <si>
    <t>[{'Institution Name': 'Moore, Hull and Johnson', 'Location': 'France', 'Type of Institution': 'Private', 'Number of Years Worked There': 18, 'Medical Center Level': 'Tertiary', 'Number of Surgeries Performed': 996, 'Additional Responsibilities': ['Software engineer'], 'Percentage of Patients with Complications': 51.52100929666382,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 {'Institution Name': 'Parks PLC', 'Location': 'France', 'Type of Institution': 'Private', 'Number of Years Worked There': 20, 'Medical Center Level': 'Tertiary', 'Number of Surgeries Performed': 30, 'Additional Responsibilities': [], 'Percentage of Patients with Complications': 48.13801547226005,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t>
  </si>
  <si>
    <t>Petty, Joyce and Flores</t>
  </si>
  <si>
    <t>Brandon Norman</t>
  </si>
  <si>
    <t>350-559-4771x62231</t>
  </si>
  <si>
    <t>[('Neurosurgery', 98, datetime.date(2001, 3, 30), datetime.date(1996, 4, 15)), ('Neurosurgery', 78, datetime.date(2001, 11, 19), datetime.date(2003, 1, 23)), ('Vascular Surgery', 67, datetime.date(1996, 11, 13), datetime.date(1995, 7, 12)), ('Pharmacology', 97, datetime.date(2002, 2, 8), datetime.date(2002, 2, 4)), ('Cardiothoracic Surgery', 90, datetime.date(1995, 5, 27), datetime.date(1998, 3, 20)), ('Orthopedic Surgery', 58, datetime.date(1995, 11, 18), datetime.date(2002, 12, 2)), ('Vascular Surgery', 57, datetime.date(2003, 4, 4), datetime.date(1998, 2, 2)), ('Anesthesiology', 89, datetime.date(2000, 4, 27), datetime.date(2003, 8, 21)), ('Vascular Surgery', 87, datetime.date(2000, 1, 31), datetime.date(2003, 8, 17)), ('Robotic Surgery', 58, datetime.date(2002, 2, 8), datetime.date(1996, 9, 1))]</t>
  </si>
  <si>
    <t>[{'Institution Name': 'Rodgers, Henry and Salazar', 'Location': 'France', 'Type of Institution': 'Public', 'Number of Years Worked There': 17, 'Medical Center Level': 'Secondary', 'Number of Surgeries Performed': 305, 'Additional Responsibilities': ['Producer, radio', 'Development worker, international aid', 'Museum education officer', 'Chemist, analytical'], 'Percentage of Patients with Complications': 8.80677757417423,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 {'Institution Name': 'Miranda-Rodriguez', 'Location': 'France', 'Type of Institution': 'Public', 'Number of Years Worked There': 26, 'Medical Center Level': 'Tertiary', 'Number of Surgeries Performed': 803, 'Additional Responsibilities': ['Legal secretary', 'Industrial/product designer'], 'Percentage of Patients with Complications': 37.86406170049666,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t>
  </si>
  <si>
    <t>Brian Carter</t>
  </si>
  <si>
    <t>[('Anatomy', 60, datetime.date(2001, 5, 14), datetime.date(2004, 7, 14)), ('Orthopedic Surgery', 75, datetime.date(2006, 4, 4), datetime.date(2004, 5, 6)), ('Cardiothoracic Surgery', 50, datetime.date(2001, 11, 20), datetime.date(2002, 9, 18)), ('Physiology', 76, datetime.date(2005, 8, 13), datetime.date(2005, 11, 1)), ('Trauma Surgery', 82, datetime.date(2001, 6, 14), datetime.date(2004, 10, 27)), ('Pathology', 54, datetime.date(2005, 6, 15), datetime.date(2004, 5, 4)), ('Orthopedic Surgery', 75, datetime.date(1998, 11, 18), datetime.date(1999, 2, 28)), ('Anatomy', 88, datetime.date(2003, 9, 11), datetime.date(2004, 10, 29)), ('Physiology', 50, datetime.date(2007, 5, 20), datetime.date(1999, 2, 12)), ('Surgical Techniques', 78, datetime.date(2001, 2, 20), datetime.date(1999, 4, 5))]</t>
  </si>
  <si>
    <t>[{'Institution Name': 'Caldwell Ltd', 'Location': 'France', 'Type of Institution': 'Private', 'Number of Years Worked There': 18, 'Medical Center Level': 'Tertiary', 'Number of Surgeries Performed': 450, 'Additional Responsibilities': ['Arboriculturist'], 'Percentage of Patients with Complications': 58.455453154490215, 'Patient Feedback': 'The results were not what I hoped for.', 'Patient Feedback Label': 2, 'Recommendation Letters': "The surgeon's approach is sometimes problematic.", 'Recommendation Letters Label': 2, 'Recommendations from Former Employers': "This surgeon's professional conduct had some issues.", 'Recommendations from Former Employers Label': 2}]</t>
  </si>
  <si>
    <t>Gutierrez, Erickson and Barker</t>
  </si>
  <si>
    <t>Eric Cochran</t>
  </si>
  <si>
    <t>(383)715-5730</t>
  </si>
  <si>
    <t>[('Physiology', 96, datetime.date(1997, 8, 29), datetime.date(2004, 3, 5)), ('Pathology', 94, datetime.date(2000, 5, 23), datetime.date(2001, 6, 25)), ('Ethics in Medical Practice', 73, datetime.date(2002, 4, 28), datetime.date(1998, 10, 21)), ('Pathology', 78, datetime.date(2000, 12, 22), datetime.date(2000, 10, 4)), ('Microbiology', 88, datetime.date(2003, 5, 29), datetime.date(2003, 6, 15)), ('Anatomy', 98, datetime.date(1995, 9, 25), datetime.date(1998, 5, 10)), ('Biochemistry', 98, datetime.date(1996, 9, 23), datetime.date(2004, 3, 20)), ('Neurosurgery', 76, datetime.date(2002, 2, 15), datetime.date(1996, 6, 27)), ('Pediatric Surgery', 68, datetime.date(1999, 10, 23), datetime.date(2000, 11, 8)), ('Trauma Surgery', 86, datetime.date(2004, 6, 6), datetime.date(1995, 11, 27))]</t>
  </si>
  <si>
    <t>[{'Institution Name': 'Larson, Brown and Stewart', 'Location': 'Russia', 'Type of Institution': 'Public', 'Number of Years Worked There': 11, 'Medical Center Level': 'Primary', 'Number of Surgeries Performed': 162, 'Additional Responsibilities': ['Product manager', 'Analytical chemist', 'Barrister'], 'Percentage of Patients with Complications': 31.296870497972574,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'Martin-Vaughn', 'Location': 'Russia', 'Type of Institution': 'Private', 'Number of Years Worked There': 22, 'Medical Center Level': 'Tertiary', 'Number of Surgeries Performed': 675, 'Additional Responsibilities': [], 'Percentage of Patients with Complications': 60.072383440031764,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'Alexander-Oconnell', 'Location': 'Russia', 'Type of Institution': 'Public', 'Number of Years Worked There': 16, 'Medical Center Level': 'Secondary', 'Number of Surgeries Performed': 280, 'Additional Responsibilities': ['Higher education lecturer', 'Pension scheme manager', 'Therapist, occupational', 'Pharmacologist', 'Chief Strategy Officer'], 'Percentage of Patients with Complications': 21.69117895689646,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'Johnson PLC', 'Location': 'Russia', 'Type of Institution': 'Public', 'Number of Years Worked There': 22, 'Medical Center Level': 'Primary', 'Number of Surgeries Performed': 795, 'Additional Responsibilities': ['Immunologist', 'Artist', 'Biomedical engineer', 'Administrator', 'Runner, broadcasting/film/video'], 'Percentage of Patients with Complications': 88.4375628418867,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t>
  </si>
  <si>
    <t>Insurance record indicates minimal claims, low risk.</t>
  </si>
  <si>
    <t>Lewis, Castro and Ballard</t>
  </si>
  <si>
    <t>Jasmine Kelley</t>
  </si>
  <si>
    <t>[('Pathology', 75, datetime.date(1998, 6, 1), datetime.date(1997, 5, 1)), ('Neurosurgery', 90, datetime.date(1999, 10, 21), datetime.date(2000, 6, 27)), ('Oncological Surgery', 52, datetime.date(2000, 8, 4), datetime.date(1997, 10, 3)), ('Anesthesiology', 79, datetime.date(1996, 9, 12), datetime.date(1998, 8, 26)), ('Pediatric Surgery', 62, datetime.date(1999, 5, 25), datetime.date(1998, 3, 6)), ('Anesthesiology', 76, datetime.date(1998, 10, 27), datetime.date(1999, 3, 4)), ('Microbiology', 85, datetime.date(2000, 6, 6), datetime.date(1997, 11, 19)), ('Oncological Surgery', 92, datetime.date(1999, 4, 21), datetime.date(1996, 10, 20)), ('Surgical Techniques', 98, datetime.date(1998, 2, 10), datetime.date(2000, 7, 15)), ('Physiology', 86, datetime.date(2000, 12, 15), datetime.date(2000, 11, 3))]</t>
  </si>
  <si>
    <t>[{'Institution Name': 'Acosta, Hart and Wilkerson', 'Location': 'South Africa', 'Type of Institution': 'Public', 'Number of Years Worked There': 22, 'Medical Center Level': 'Tertiary', 'Number of Surgeries Performed': 543, 'Additional Responsibilities': ['Environmental manager'], 'Percentage of Patients with Complications': 57.71763960886095,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'Hanson and Sons', 'Location': 'South Africa', 'Type of Institution': 'Private', 'Number of Years Worked There': 8, 'Medical Center Level': 'Primary', 'Number of Surgeries Performed': 41, 'Additional Responsibilities': ['Conservation officer, nature'], 'Percentage of Patients with Complications': 32.19396137451655,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'Park-Roach', 'Location': 'South Africa', 'Type of Institution': 'Public', 'Number of Years Worked There': 20, 'Medical Center Level': 'Tertiary', 'Number of Surgeries Performed': 230, 'Additional Responsibilities': [], 'Percentage of Patients with Complications': 28.62709536673401,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'Weber Group', 'Location': 'South Africa', 'Type of Institution': 'Public', 'Number of Years Worked There': 8, 'Medical Center Level': 'Tertiary', 'Number of Surgeries Performed': 769, 'Additional Responsibilities': ['Video editor', 'Actuary', 'Commercial art gallery manager', 'Minerals surveyor', 'Publishing copy'], 'Percentage of Patients with Complications': 23.93832411585143,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t>
  </si>
  <si>
    <t>Graham LLC</t>
  </si>
  <si>
    <t>Jennifer Martinez</t>
  </si>
  <si>
    <t>001-362-774-7542x418</t>
  </si>
  <si>
    <t>[('Pharmacology', 68, datetime.date(2002, 4, 5), datetime.date(2002, 5, 11)), ('Microbiology', 94, datetime.date(2001, 11, 10), datetime.date(2001, 11, 15)), ('Anesthesiology', 82, datetime.date(2002, 5, 26), datetime.date(2002, 5, 5)), ('Neurosurgery', 97, datetime.date(2002, 2, 14), datetime.date(2002, 3, 13)), ('Surgical Techniques', 73, datetime.date(2002, 2, 26), datetime.date(2002, 2, 24)), ('Trauma Surgery', 76, datetime.date(2001, 10, 24), datetime.date(2001, 11, 2)), ('Ethics in Medical Practice', 75, datetime.date(2002, 1, 27), datetime.date(2002, 1, 30)), ('Plastic and Reconstructive Surgery', 83, datetime.date(2002, 4, 8), datetime.date(2001, 12, 14)), ('Oncological Surgery', 97, datetime.date(2002, 2, 24), datetime.date(2001, 11, 3)), ('Anesthesiology', 99, datetime.date(2002, 3, 24), datetime.date(2002, 3, 2))]</t>
  </si>
  <si>
    <t>[{'Institution Name': 'Fox Group', 'Location': 'France', 'Type of Institution': 'Public', 'Number of Years Worked There': 10, 'Medical Center Level': 'Tertiary', 'Number of Surgeries Performed': 797, 'Additional Responsibilities': ['Designer, jewellery', 'Legal executive', 'Clinical scientist, histocompatibility and immunogenetics', 'Geologist, wellsite', 'Science writer'], 'Percentage of Patients with Complications': 82.06811086486687,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'Jones Inc', 'Location': 'France', 'Type of Institution': 'Private', 'Number of Years Worked There': 28, 'Medical Center Level': 'Secondary', 'Number of Surgeries Performed': 871, 'Additional Responsibilities': ['Professor Emeritus', 'Prison officer', 'Gaffer'], 'Percentage of Patients with Complications': 47.8200971990813,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'Sutton-Hoover', 'Location': 'France', 'Type of Institution': 'Private', 'Number of Years Worked There': 15, 'Medical Center Level': 'Tertiary', 'Number of Surgeries Performed': 360, 'Additional Responsibilities': ['Museum/gallery conservator', 'Health promotion specialist'], 'Percentage of Patients with Complications': 87.81892524152634,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'Terry-Williams', 'Location': 'France', 'Type of Institution': 'Private', 'Number of Years Worked There': 29, 'Medical Center Level': 'Secondary', 'Number of Surgeries Performed': 292, 'Additional Responsibilities': [], 'Percentage of Patients with Complications': 20.016091205893815,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'Lucas and Sons', 'Location': 'France', 'Type of Institution': 'Private', 'Number of Years Worked There': 11, 'Medical Center Level': 'Secondary', 'Number of Surgeries Performed': 886, 'Additional Responsibilities': [], 'Percentage of Patients with Complications': 11.900975296692218,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t>
  </si>
  <si>
    <t>High number of claims filed and unresolved.</t>
  </si>
  <si>
    <t>Ruiz, Tran and Mays</t>
  </si>
  <si>
    <t>Samuel Hansen</t>
  </si>
  <si>
    <t>(446)579-5304x777</t>
  </si>
  <si>
    <t>[('Trauma Surgery', 80, datetime.date(2001, 11, 21), datetime.date(2003, 3, 1)), ('Oncological Surgery', 91, datetime.date(2001, 10, 14), datetime.date(2002, 11, 17)), ('Anesthesiology', 98, datetime.date(2002, 1, 25), datetime.date(2002, 5, 31)), ('Oncological Surgery', 60, datetime.date(2001, 10, 16), datetime.date(2002, 7, 24)), ('Oncological Surgery', 91, datetime.date(2003, 1, 29), datetime.date(2003, 3, 14)), ('Pathology', 66, datetime.date(2002, 11, 22), datetime.date(2002, 6, 5)), ('Pharmacology', 80, datetime.date(2001, 10, 19), datetime.date(2003, 3, 26)), ('Trauma Surgery', 52, datetime.date(2002, 11, 22), datetime.date(2002, 4, 7)), ('Anesthesiology', 59, datetime.date(2003, 3, 27), datetime.date(2002, 12, 30)), ('Ethics in Medical Practice', 78, datetime.date(2002, 1, 18), datetime.date(2002, 12, 2))]</t>
  </si>
  <si>
    <t>[{'Institution Name': 'Miller-Khan', 'Location': 'Ukraine', 'Type of Institution': 'Private', 'Number of Years Worked There': 25, 'Medical Center Level': 'Primary', 'Number of Surgeries Performed': 801, 'Additional Responsibilities': ['Sales promotion account executive', 'Personal assistant', 'Forensic scientist', 'Psychiatric nurse'], 'Percentage of Patients with Complications': 41.94651041089335,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'Mccormick PLC', 'Location': 'Ukraine', 'Type of Institution': 'Private', 'Number of Years Worked There': 29, 'Medical Center Level': 'Primary', 'Number of Surgeries Performed': 920, 'Additional Responsibilities': ['Clinical embryologist', 'Manufacturing engineer', 'Optician, dispensing'], 'Percentage of Patients with Complications': 1.1611632406414718,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'Greene-Harrison', 'Location': 'Ukraine', 'Type of Institution': 'Public', 'Number of Years Worked There': 9, 'Medical Center Level': 'Primary', 'Number of Surgeries Performed': 1, 'Additional Responsibilities': ['Environmental manager', 'Broadcast presenter', 'Accommodation manager'], 'Percentage of Patients with Complications': 36.19012049983136,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t>
  </si>
  <si>
    <t>Henderson-Smith</t>
  </si>
  <si>
    <t>Jessica Mclean</t>
  </si>
  <si>
    <t>218-259-7691</t>
  </si>
  <si>
    <t>[('Ethics in Medical Practice', 94, datetime.date(1996, 5, 4), datetime.date(1997, 12, 9)), ('Anatomy', 80, datetime.date(1997, 3, 10), datetime.date(1998, 1, 3)), ('Ethics in Medical Practice', 89, datetime.date(1997, 5, 16), datetime.date(1998, 1, 13)), ('Transplant Surgery', 53, datetime.date(1998, 8, 9), datetime.date(1998, 5, 24)), ('Trauma Surgery', 58, datetime.date(1996, 2, 8), datetime.date(1996, 1, 12)), ('Anatomy', 70, datetime.date(1996, 11, 22), datetime.date(1997, 1, 22)), ('Cardiothoracic Surgery', 62, datetime.date(1996, 2, 28), datetime.date(1996, 4, 17)), ('Physiology', 90, datetime.date(1996, 11, 18), datetime.date(1997, 4, 22)), ('Microbiology', 56, datetime.date(1997, 10, 14), datetime.date(1997, 7, 31)), ('Plastic and Reconstructive Surgery', 58, datetime.date(1998, 2, 23), datetime.date(1998, 4, 23))]</t>
  </si>
  <si>
    <t>[{'Institution Name': 'Knapp Group', 'Location': 'Romania', 'Type of Institution': 'Public', 'Number of Years Worked There': 27, 'Medical Center Level': 'Primary', 'Number of Surgeries Performed': 242, 'Additional Responsibilities': [], 'Percentage of Patients with Complications': 91.55349516583097,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'Gray-Brown', 'Location': 'Romania', 'Type of Institution': 'Public', 'Number of Years Worked There': 11, 'Medical Center Level': 'Secondary', 'Number of Surgeries Performed': 972, 'Additional Responsibilities': [], 'Percentage of Patients with Complications': 73.4033287186736,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'Webb-York', 'Location': 'Romania', 'Type of Institution': 'Public', 'Number of Years Worked There': 3, 'Medical Center Level': 'Primary', 'Number of Surgeries Performed': 43, 'Additional Responsibilities': ['Administrator, sports', 'Trade mark attorney'], 'Percentage of Patients with Complications': 5.273397373757471,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t>
  </si>
  <si>
    <t>Washington-Lamb</t>
  </si>
  <si>
    <t>Sharon Lewis</t>
  </si>
  <si>
    <t>001-271-977-0092x019</t>
  </si>
  <si>
    <t>[('Trauma Surgery', 85, datetime.date(1998, 8, 19), datetime.date(1998, 10, 18)), ('Anatomy', 74, datetime.date(1998, 12, 17), datetime.date(1998, 7, 21)), ('Robotic Surgery', 61, datetime.date(1998, 12, 17), datetime.date(1998, 8, 3)), ('Surgical Techniques', 75, datetime.date(1999, 1, 4), datetime.date(1998, 8, 25)), ('Emergency Medicine', 96, datetime.date(1999, 1, 29), datetime.date(1999, 2, 8)), ('Ethics in Medical Practice', 63, datetime.date(1998, 7, 12), datetime.date(1998, 8, 19)), ('Physiology', 82, datetime.date(1999, 1, 26), datetime.date(1998, 12, 21)), ('Plastic and Reconstructive Surgery', 67, datetime.date(1998, 11, 18), datetime.date(1998, 9, 26)), ('Microbiology', 96, datetime.date(1998, 7, 18), datetime.date(1998, 8, 7)), ('Neurosurgery', 59, datetime.date(1998, 9, 23), datetime.date(1999, 1, 18))]</t>
  </si>
  <si>
    <t>[{'Institution Name': 'Oconnell-Cummings', 'Location': 'Uzbekistan', 'Type of Institution': 'Private', 'Number of Years Worked There': 29, 'Medical Center Level': 'Secondary', 'Number of Surgeries Performed': 949, 'Additional Responsibilities': ['Geophysicist/field seismologist', 'Engineer, structural'], 'Percentage of Patients with Complications': 13.22685018345261,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'Harmon, Jones and Gonzalez', 'Location': 'Uzbekistan', 'Type of Institution': 'Private', 'Number of Years Worked There': 7, 'Medical Center Level': 'Primary', 'Number of Surgeries Performed': 349, 'Additional Responsibilities': ['Programmer, systems', 'Tax adviser', 'Animator', 'Telecommunications researcher'], 'Percentage of Patients with Complications': 43.46521465596894,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'Dixon, Vincent and Brown', 'Location': 'Uzbekistan', 'Type of Institution': 'Public', 'Number of Years Worked There': 1, 'Medical Center Level': 'Secondary', 'Number of Surgeries Performed': 789, 'Additional Responsibilities': [], 'Percentage of Patients with Complications': 12.705716767758958,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'Rodgers, Alexander and Marshall', 'Location': 'Uzbekistan', 'Type of Institution': 'Public', 'Number of Years Worked There': 27, 'Medical Center Level': 'Secondary', 'Number of Surgeries Performed': 165, 'Additional Responsibilities': ['Conservator, museum/gallery'], 'Percentage of Patients with Complications': 64.96054053043026,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'Merritt Inc', 'Location': 'Uzbekistan', 'Type of Institution': 'Public', 'Number of Years Worked There': 21, 'Medical Center Level': 'Tertiary', 'Number of Surgeries Performed': 598, 'Additional Responsibilities': ['Education administrator', 'Charity fundraiser'], 'Percentage of Patients with Complications': 4.432506206799303,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t>
  </si>
  <si>
    <t>Insurance profile shows several claims filed.</t>
  </si>
  <si>
    <t>Glover PLC</t>
  </si>
  <si>
    <t>Jacob Marshall</t>
  </si>
  <si>
    <t>453-371-4931x703</t>
  </si>
  <si>
    <t>[('Cardiothoracic Surgery', 64, datetime.date(1996, 12, 8), datetime.date(1997, 12, 12)), ('Emergency Medicine', 76, datetime.date(2003, 4, 23), datetime.date(2003, 1, 15)), ('Emergency Medicine', 53, datetime.date(2001, 12, 9), datetime.date(1996, 9, 22)), ('Anesthesiology', 55, datetime.date(2004, 10, 3), datetime.date(1999, 1, 27)), ('Transplant Surgery', 53, datetime.date(2004, 11, 21), datetime.date(2004, 12, 29)), ('Ethics in Medical Practice', 95, datetime.date(1998, 11, 17), datetime.date(1999, 11, 9)), ('Emergency Medicine', 93, datetime.date(1998, 8, 26), datetime.date(2001, 6, 22)), ('Pediatric Surgery', 90, datetime.date(1999, 1, 17), datetime.date(2000, 6, 28)), ('Ethics in Medical Practice', 86, datetime.date(2004, 8, 27), datetime.date(2005, 1, 13)), ('Orthopedic Surgery', 71, datetime.date(2005, 1, 31), datetime.date(1999, 7, 10))]</t>
  </si>
  <si>
    <t>[{'Institution Name': 'Moore-Hall', 'Location': 'Brazil', 'Type of Institution': 'Public', 'Number of Years Worked There': 8, 'Medical Center Level': 'Tertiary', 'Number of Surgeries Performed': 38, 'Additional Responsibilities': ['Land/geomatics surveyor', 'Counsellor'], 'Percentage of Patients with Complications': 46.70007761889751,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'Kelly LLC', 'Location': 'Brazil', 'Type of Institution': 'Private', 'Number of Years Worked There': 11, 'Medical Center Level': 'Secondary', 'Number of Surgeries Performed': 10, 'Additional Responsibilities': ['Water engineer', 'Planning and development surveyor', 'Soil scientist', 'Microbiologist'], 'Percentage of Patients with Complications': 71.6628817475605,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'Smith, Wilson and Hughes', 'Location': 'Brazil', 'Type of Institution': 'Public', 'Number of Years Worked There': 20, 'Medical Center Level': 'Tertiary', 'Number of Surgeries Performed': 407, 'Additional Responsibilities': ['Development worker, community'], 'Percentage of Patients with Complications': 23.127278944881724,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t>
  </si>
  <si>
    <t>Rice-Osborne</t>
  </si>
  <si>
    <t>Sydney Thomas</t>
  </si>
  <si>
    <t>334.348.3687x375</t>
  </si>
  <si>
    <t>[('Anesthesiology', 58, datetime.date(1997, 6, 9), datetime.date(1999, 2, 12)), ('Pathology', 98, datetime.date(2000, 3, 30), datetime.date(1995, 7, 1)), ('Vascular Surgery', 96, datetime.date(1998, 4, 25), datetime.date(1995, 3, 25)), ('Anesthesiology', 95, datetime.date(1999, 7, 12), datetime.date(1998, 12, 22)), ('Transplant Surgery', 53, datetime.date(1997, 4, 16), datetime.date(1998, 6, 1)), ('Vascular Surgery', 73, datetime.date(1996, 9, 23), datetime.date(1995, 4, 19)), ('Emergency Medicine', 87, datetime.date(1996, 6, 29), datetime.date(2000, 2, 1)), ('Pathology', 60, datetime.date(1996, 12, 1), datetime.date(1996, 12, 6)), ('Emergency Medicine', 100, datetime.date(1997, 1, 1), datetime.date(1996, 3, 11)), ('Ethics in Medical Practice', 66, datetime.date(1997, 11, 13), datetime.date(1998, 9, 20))]</t>
  </si>
  <si>
    <t>[{'Institution Name': 'Marshall, Nixon and Johnson', 'Location': 'Russia', 'Type of Institution': 'Private', 'Number of Years Worked There': 20, 'Medical Center Level': 'Secondary', 'Number of Surgeries Performed': 730, 'Additional Responsibilities': ['Restaurant manager, fast food'], 'Percentage of Patients with Complications': 11.71251737788963,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'Aguilar-Davis', 'Location': 'Russia', 'Type of Institution': 'Private', 'Number of Years Worked There': 30, 'Medical Center Level': 'Secondary', 'Number of Surgeries Performed': 187, 'Additional Responsibilities': [], 'Percentage of Patients with Complications': 16.88829931753958,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'Vaughn LLC', 'Location': 'Russia', 'Type of Institution': 'Private', 'Number of Years Worked There': 10, 'Medical Center Level': 'Tertiary', 'Number of Surgeries Performed': 21, 'Additional Responsibilities': ['Marketing executive', 'Transport planner', 'Insurance claims handler', 'Licensed conveyancer', 'Administrator, sports'], 'Percentage of Patients with Complications': 0.2352738523708875,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'Nguyen, Ruiz and Jones', 'Location': 'Russia', 'Type of Institution': 'Public', 'Number of Years Worked There': 7, 'Medical Center Level': 'Secondary', 'Number of Surgeries Performed': 368, 'Additional Responsibilities': [], 'Percentage of Patients with Complications': 65.03005222051314,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t>
  </si>
  <si>
    <t>Hicks, Smith and Fletcher</t>
  </si>
  <si>
    <t>Veronica Moore</t>
  </si>
  <si>
    <t>[('Trauma Surgery', 100, datetime.date(2003, 9, 24), datetime.date(2004, 2, 27)), ('Pathology', 62, datetime.date(2003, 7, 9), datetime.date(2003, 6, 13)), ('Anatomy', 91, datetime.date(2003, 7, 24), datetime.date(2003, 7, 5)), ('Robotic Surgery', 82, datetime.date(2004, 12, 12), datetime.date(2003, 3, 3)), ('Plastic and Reconstructive Surgery', 60, datetime.date(2005, 5, 1), datetime.date(2004, 7, 3)), ('Surgical Techniques', 59, datetime.date(2004, 12, 6), datetime.date(2004, 4, 11)), ('Anesthesiology', 59, datetime.date(2002, 9, 24), datetime.date(2004, 6, 30)), ('Oncological Surgery', 75, datetime.date(2003, 11, 16), datetime.date(2002, 9, 2)), ('Vascular Surgery', 95, datetime.date(2004, 2, 9), datetime.date(2003, 2, 15)), ('Pharmacology', 72, datetime.date(2003, 9, 25), datetime.date(2004, 6, 17))]</t>
  </si>
  <si>
    <t>[{'Institution Name': 'Turner and Sons', 'Location': 'Romania', 'Type of Institution': 'Private', 'Number of Years Worked There': 13, 'Medical Center Level': 'Secondary', 'Number of Surgeries Performed': 502, 'Additional Responsibilities': ['Environmental education officer', 'Commercial horticulturist', 'Designer, graphic', 'Writer'], 'Percentage of Patients with Complications': 61.89788301197338,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 {'Institution Name': 'Robinson-Rivera', 'Location': 'Romania', 'Type of Institution': 'Private', 'Number of Years Worked There': 2, 'Medical Center Level': 'Tertiary', 'Number of Surgeries Performed': 560, 'Additional Responsibilities': ['Publishing rights manager', 'Editorial assistant', 'Biochemist, clinical'], 'Percentage of Patients with Complications': 78.13344584569082,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t>
  </si>
  <si>
    <t>Several claims filed, some unresolved issues.</t>
  </si>
  <si>
    <t>Allen LLC</t>
  </si>
  <si>
    <t>Christopher Bell</t>
  </si>
  <si>
    <t>317.795.8381x562</t>
  </si>
  <si>
    <t>[('Robotic Surgery', 62, datetime.date(2005, 2, 13), datetime.date(2004, 10, 2)), ('Robotic Surgery', 69, datetime.date(2003, 8, 3), datetime.date(2005, 11, 12)), ('Plastic and Reconstructive Surgery', 55, datetime.date(1998, 7, 21), datetime.date(1998, 4, 12)), ('Robotic Surgery', 66, datetime.date(2002, 12, 16), datetime.date(1999, 10, 6)), ('Trauma Surgery', 72, datetime.date(2001, 2, 24), datetime.date(2000, 3, 28)), ('Robotic Surgery', 100, datetime.date(2001, 2, 2), datetime.date(2005, 5, 14)), ('Robotic Surgery', 61, datetime.date(1998, 9, 22), datetime.date(1999, 3, 16)), ('Oncological Surgery', 82, datetime.date(2002, 2, 13), datetime.date(2005, 12, 9)), ('Pathology', 90, datetime.date(2000, 1, 30), datetime.date(1999, 9, 11)), ('Pathology', 83, datetime.date(2002, 10, 24), datetime.date(2003, 10, 13))]</t>
  </si>
  <si>
    <t>[{'Institution Name': 'Parks, Tyler and Taylor', 'Location': 'India', 'Type of Institution': 'Public', 'Number of Years Worked There': 17, 'Medical Center Level': 'Secondary', 'Number of Surgeries Performed': 562, 'Additional Responsibilities': [], 'Percentage of Patients with Complications': 77.14650408281527,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 {'Institution Name': 'Pope, Yates and Lang', 'Location': 'India', 'Type of Institution': 'Private', 'Number of Years Worked There': 15, 'Medical Center Level': 'Tertiary', 'Number of Surgeries Performed': 691, 'Additional Responsibilities': ['Fine artist', 'Aid worker', 'Water quality scientist', 'Engineer, agricultural', 'Production assistant, television'], 'Percentage of Patients with Complications': 51.21350432451077,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t>
  </si>
  <si>
    <t>Melendez and Sons</t>
  </si>
  <si>
    <t>Ronald Sanchez</t>
  </si>
  <si>
    <t>(254)607-6336</t>
  </si>
  <si>
    <t>[('Physiology', 57, datetime.date(2004, 9, 6), datetime.date(2005, 3, 25)), ('Emergency Medicine', 52, datetime.date(2004, 7, 12), datetime.date(2005, 2, 13)), ('Orthopedic Surgery', 78, datetime.date(2005, 5, 11), datetime.date(2003, 11, 27)), ('Physiology', 80, datetime.date(2004, 7, 4), datetime.date(2003, 12, 17)), ('Anesthesiology', 70, datetime.date(2005, 3, 19), datetime.date(2004, 8, 23)), ('Microbiology', 97, datetime.date(2004, 8, 20), datetime.date(2003, 9, 24)), ('Microbiology', 68, datetime.date(2003, 11, 3), datetime.date(2005, 2, 19)), ('Vascular Surgery', 64, datetime.date(2004, 5, 8), datetime.date(2004, 8, 19)), ('Anesthesiology', 67, datetime.date(2004, 10, 28), datetime.date(2004, 7, 16)), ('Physiology', 55, datetime.date(2005, 1, 2), datetime.date(2003, 9, 25))]</t>
  </si>
  <si>
    <t>[{'Institution Name': 'Martinez, Davis and Snyder', 'Location': 'Canada', 'Type of Institution': 'Public', 'Number of Years Worked There': 9, 'Medical Center Level': 'Primary', 'Number of Surgeries Performed': 752, 'Additional Responsibilities': ['Surveyor, building', 'Textile designer'], 'Percentage of Patients with Complications': 5.1305169702213105,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'Cowan, Roberts and Allison', 'Location': 'Canada', 'Type of Institution': 'Private', 'Number of Years Worked There': 2, 'Medical Center Level': 'Tertiary', 'Number of Surgeries Performed': 607, 'Additional Responsibilities': ['Geophysical data processor'], 'Percentage of Patients with Complications': 60.11896453032624,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'Goodwin-Kim', 'Location': 'Canada', 'Type of Institution': 'Public', 'Number of Years Worked There': 16, 'Medical Center Level': 'Secondary', 'Number of Surgeries Performed': 831, 'Additional Responsibilities': ['Theatre director', 'Corporate investment banker', 'Transport planner', 'Insurance risk surveyor', 'Clinical research associate'], 'Percentage of Patients with Complications': 20.402196754291925,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'Hooper PLC', 'Location': 'Canada', 'Type of Institution': 'Public', 'Number of Years Worked There': 17, 'Medical Center Level': 'Tertiary', 'Number of Surgeries Performed': 513, 'Additional Responsibilities': ['Chief Strategy Officer', 'Farm manager', 'Senior tax professional/tax inspector'], 'Percentage of Patients with Complications': 45.44448996953334,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'Bradford-Henson', 'Location': 'Canada', 'Type of Institution': 'Public', 'Number of Years Worked There': 1, 'Medical Center Level': 'Primary', 'Number of Surgeries Performed': 860, 'Additional Responsibilities': ['Historic buildings inspector/conservation officer', 'Environmental health practitioner', 'Psychologist, sport and exercise', 'Legal secretary'], 'Percentage of Patients with Complications': 96.67884637420259,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t>
  </si>
  <si>
    <t>Insurance history with multiple claims, moderate risk.</t>
  </si>
  <si>
    <t>Young-Graves</t>
  </si>
  <si>
    <t>Dennis White</t>
  </si>
  <si>
    <t>(671)758-1257x9855</t>
  </si>
  <si>
    <t>[('Anatomy', 95, datetime.date(1996, 4, 5), datetime.date(1996, 4, 17)), ('Surgical Techniques', 100, datetime.date(1996, 12, 3), datetime.date(1997, 1, 24)), ('Pathology', 89, datetime.date(1997, 4, 5), datetime.date(1998, 10, 13)), ('Vascular Surgery', 59, datetime.date(1998, 10, 15), datetime.date(1998, 8, 27)), ('Emergency Medicine', 87, datetime.date(1998, 5, 19), datetime.date(1996, 11, 5)), ('Pathology', 100, datetime.date(1997, 5, 24), datetime.date(1998, 8, 6)), ('Ethics in Medical Practice', 79, datetime.date(1997, 7, 20), datetime.date(1996, 7, 19)), ('Cardiothoracic Surgery', 89, datetime.date(1996, 11, 2), datetime.date(1997, 6, 15)), ('Biochemistry', 94, datetime.date(1996, 12, 6), datetime.date(1997, 11, 27)), ('Biochemistry', 84, datetime.date(1996, 6, 17), datetime.date(1998, 10, 21))]</t>
  </si>
  <si>
    <t>[{'Institution Name': 'Woodward, Smith and Robinson', 'Location': 'Belarus', 'Type of Institution': 'Public', 'Number of Years Worked There': 14, 'Medical Center Level': 'Primary', 'Number of Surgeries Performed': 853, 'Additional Responsibilities': [], 'Percentage of Patients with Complications': 65.46005084365493,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'Nolan-Jones', 'Location': 'Belarus', 'Type of Institution': 'Public', 'Number of Years Worked There': 3, 'Medical Center Level': 'Secondary', 'Number of Surgeries Performed': 780, 'Additional Responsibilities': ['Firefighter', 'Firefighter', 'Buyer, retail', 'Transport planner', 'Radio broadcast assistant'], 'Percentage of Patients with Complications': 33.052681521813554,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'Williams, Ellis and Baldwin', 'Location': 'Belarus', 'Type of Institution': 'Private', 'Number of Years Worked There': 20, 'Medical Center Level': 'Secondary', 'Number of Surgeries Performed': 835, 'Additional Responsibilities': [], 'Percentage of Patients with Complications': 61.78484259799728,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t>
  </si>
  <si>
    <t>Paul, Smith and Ramirez</t>
  </si>
  <si>
    <t>Lisa Lam</t>
  </si>
  <si>
    <t>[('Pathology', 54, datetime.date(2002, 3, 25), datetime.date(2002, 8, 7)), ('Plastic and Reconstructive Surgery', 83, datetime.date(2002, 2, 14), datetime.date(2003, 10, 31)), ('Robotic Surgery', 95, datetime.date(2003, 11, 12), datetime.date(2003, 11, 25)), ('Transplant Surgery', 77, datetime.date(2002, 5, 4), datetime.date(2002, 2, 8)), ('Vascular Surgery', 95, datetime.date(2002, 12, 8), datetime.date(2003, 7, 28)), ('Pharmacology', 56, datetime.date(2003, 3, 2), datetime.date(2004, 4, 17)), ('Neurosurgery', 70, datetime.date(2002, 2, 5), datetime.date(2002, 8, 10)), ('Oncological Surgery', 73, datetime.date(2003, 11, 28), datetime.date(2002, 4, 12)), ('Oncological Surgery', 60, datetime.date(2003, 7, 5), datetime.date(2002, 11, 26)), ('Emergency Medicine', 60, datetime.date(2003, 11, 4), datetime.date(2003, 2, 27))]</t>
  </si>
  <si>
    <t>[{'Institution Name': 'Knox-Cordova', 'Location': 'Philippines', 'Type of Institution': 'Public', 'Number of Years Worked There': 21, 'Medical Center Level': 'Tertiary', 'Number of Surgeries Performed': 704, 'Additional Responsibilities': [], 'Percentage of Patients with Complications': 39.55770681738798,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 {'Institution Name': 'Perez, Houston and Sanchez', 'Location': 'Philippines', 'Type of Institution': 'Private', 'Number of Years Worked There': 12, 'Medical Center Level': 'Tertiary', 'Number of Surgeries Performed': 762, 'Additional Responsibilities': [], 'Percentage of Patients with Complications': 33.060786704055786,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t>
  </si>
  <si>
    <t>Patterson and Sons</t>
  </si>
  <si>
    <t>Derek Fernandez</t>
  </si>
  <si>
    <t>001-479-438-0319x06419</t>
  </si>
  <si>
    <t>[('Pediatric Surgery', 68, datetime.date(2000, 9, 7), datetime.date(2001, 7, 10)), ('Neurosurgery', 86, datetime.date(2003, 2, 4), datetime.date(2005, 1, 23)), ('Transplant Surgery', 93, datetime.date(2005, 7, 24), datetime.date(1999, 8, 22)), ('Transplant Surgery', 53, datetime.date(2001, 6, 24), datetime.date(2006, 2, 15)), ('Cardiothoracic Surgery', 69, datetime.date(2003, 4, 3), datetime.date(1999, 9, 7)), ('Pathology', 80, datetime.date(2004, 4, 1), datetime.date(2003, 7, 25)), ('Pharmacology', 90, datetime.date(2005, 5, 22), datetime.date(2003, 9, 9)), ('Ethics in Medical Practice', 52, datetime.date(2005, 4, 9), datetime.date(2000, 2, 3)), ('Biochemistry', 97, datetime.date(2002, 3, 1), datetime.date(2000, 12, 19)), ('Anatomy', 72, datetime.date(2000, 11, 24), datetime.date(2004, 1, 15))]</t>
  </si>
  <si>
    <t>[{'Institution Name': 'Davis LLC', 'Location': 'South Africa', 'Type of Institution': 'Private', 'Number of Years Worked There': 20, 'Medical Center Level': 'Primary', 'Number of Surgeries Performed': 780, 'Additional Responsibilities': ['Set designer', 'Hydrogeologist', 'Nutritional therapist'], 'Percentage of Patients with Complications': 25.605412133754868,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'Gordon LLC', 'Location': 'South Africa', 'Type of Institution': 'Private', 'Number of Years Worked There': 9, 'Medical Center Level': 'Secondary', 'Number of Surgeries Performed': 808, 'Additional Responsibilities': ['Designer, industrial/product'], 'Percentage of Patients with Complications': 50.20571283489706,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'Bennett-Brown', 'Location': 'South Africa', 'Type of Institution': 'Private', 'Number of Years Worked There': 28, 'Medical Center Level': 'Secondary', 'Number of Surgeries Performed': 882, 'Additional Responsibilities': [], 'Percentage of Patients with Complications': 90.56117286775974,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'Williams-Evans', 'Location': 'South Africa', 'Type of Institution': 'Private', 'Number of Years Worked There': 20, 'Medical Center Level': 'Secondary', 'Number of Surgeries Performed': 296, 'Additional Responsibilities': [], 'Percentage of Patients with Complications': 73.77133295595384,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'Davis Inc', 'Location': 'South Africa', 'Type of Institution': 'Public', 'Number of Years Worked There': 23, 'Medical Center Level': 'Tertiary', 'Number of Surgeries Performed': 529, 'Additional Responsibilities': ['Haematologist'], 'Percentage of Patients with Complications': 97.4760892638382,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t>
  </si>
  <si>
    <t>Boyle and Sons</t>
  </si>
  <si>
    <t>William Soto</t>
  </si>
  <si>
    <t>797.620.5250</t>
  </si>
  <si>
    <t>[('Pathology', 92, datetime.date(2007, 9, 17), datetime.date(1995, 11, 23)), ('Neurosurgery', 74, datetime.date(2006, 6, 25), datetime.date(2002, 12, 27)), ('Microbiology', 67, datetime.date(2003, 6, 26), datetime.date(2003, 4, 2)), ('Surgical Techniques', 64, datetime.date(1998, 9, 12), datetime.date(1999, 9, 1)), ('Orthopedic Surgery', 77, datetime.date(2008, 8, 27), datetime.date(2002, 1, 26)), ('Ethics in Medical Practice', 98, datetime.date(2008, 12, 31), datetime.date(1995, 10, 4)), ('Pharmacology', 95, datetime.date(2004, 7, 17), datetime.date(1997, 7, 8)), ('Pharmacology', 68, datetime.date(2004, 9, 16), datetime.date(2009, 2, 19)), ('Pediatric Surgery', 92, datetime.date(2000, 3, 4), datetime.date(1995, 11, 28)), ('Physiology', 63, datetime.date(1995, 8, 16), datetime.date(2001, 3, 27))]</t>
  </si>
  <si>
    <t>[{'Institution Name': 'Olson-White', 'Location': 'Russia', 'Type of Institution': 'Private', 'Number of Years Worked There': 25, 'Medical Center Level': 'Primary', 'Number of Surgeries Performed': 282, 'Additional Responsibilities': ['Theatre director', 'Interior and spatial designer', 'Chief Marketing Officer'], 'Percentage of Patients with Complications': 92.8067523096906,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'Barrett, Patel and Walters', 'Location': 'Russia', 'Type of Institution': 'Private', 'Number of Years Worked There': 15, 'Medical Center Level': 'Tertiary', 'Number of Surgeries Performed': 223, 'Additional Responsibilities': ['Engineer, building services'], 'Percentage of Patients with Complications': 54.77122895298472,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'Smith-Jenkins', 'Location': 'Russia', 'Type of Institution': 'Public', 'Number of Years Worked There': 16, 'Medical Center Level': 'Tertiary', 'Number of Surgeries Performed': 42, 'Additional Responsibilities': ['Nurse, mental health', 'Scientist, forensic', 'Secondary school teacher', 'Health and safety adviser'], 'Percentage of Patients with Complications': 7.6032401682948,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'Dawson Group', 'Location': 'Russia', 'Type of Institution': 'Private', 'Number of Years Worked There': 6, 'Medical Center Level': 'Primary', 'Number of Surgeries Performed': 392, 'Additional Responsibilities': ['Child psychotherapist'], 'Percentage of Patients with Complications': 18.206745094135147,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'Owens, Smith and Thomas', 'Location': 'Russia', 'Type of Institution': 'Public', 'Number of Years Worked There': 18, 'Medical Center Level': 'Secondary', 'Number of Surgeries Performed': 425, 'Additional Responsibilities': [], 'Percentage of Patients with Complications': 65.22662302074133,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t>
  </si>
  <si>
    <t>Hernandez Group</t>
  </si>
  <si>
    <t>Andrew Allen</t>
  </si>
  <si>
    <t>860.843.5965x898</t>
  </si>
  <si>
    <t>[('Orthopedic Surgery', 66, datetime.date(2004, 4, 23), datetime.date(2006, 4, 21)), ('Cardiothoracic Surgery', 94, datetime.date(2003, 8, 23), datetime.date(2002, 7, 31)), ('Oncological Surgery', 56, datetime.date(2003, 12, 18), datetime.date(2004, 7, 8)), ('Trauma Surgery', 58, datetime.date(2003, 11, 30), datetime.date(2004, 1, 31)), ('Pharmacology', 72, datetime.date(2002, 5, 23), datetime.date(2003, 1, 21)), ('Oncological Surgery', 58, datetime.date(2003, 10, 2), datetime.date(2003, 5, 30)), ('Microbiology', 82, datetime.date(2004, 11, 10), datetime.date(2003, 9, 23)), ('Microbiology', 53, datetime.date(2003, 6, 3), datetime.date(2004, 2, 26)), ('Robotic Surgery', 95, datetime.date(2004, 6, 28), datetime.date(2004, 7, 1)), ('Vascular Surgery', 86, datetime.date(2003, 9, 22), datetime.date(2005, 8, 19))]</t>
  </si>
  <si>
    <t>[{'Institution Name': 'Cruz, Williams and Stewart', 'Location': 'Ukraine', 'Type of Institution': 'Private', 'Number of Years Worked There': 23, 'Medical Center Level': 'Primary', 'Number of Surgeries Performed': 152, 'Additional Responsibilities': ['Recruitment consultant'], 'Percentage of Patients with Complications': 27.739992891270294, 'Patient Feedback': 'The doctor did a good job and I am happy with the results.', 'Patient Feedback Label': 4, 'Recommendation Letters': 'This surgeon has had several performance issues.', 'Recommendation Letters Label': 2, 'Recommendations from Former Employers': 'I highly recommend this surgeon for their skills and professionalism.', 'Recommendations from Former Employers Label': 4}]</t>
  </si>
  <si>
    <t>Bates Ltd</t>
  </si>
  <si>
    <t>Victoria Bird</t>
  </si>
  <si>
    <t>[('Emergency Medicine', 78, datetime.date(2006, 4, 18), datetime.date(1998, 5, 29)), ('Oncological Surgery', 62, datetime.date(2005, 1, 18), datetime.date(2004, 5, 26)), ('Vascular Surgery', 91, datetime.date(2001, 2, 26), datetime.date(2002, 5, 29)), ('Neurosurgery', 69, datetime.date(1996, 5, 3), datetime.date(1997, 11, 7)), ('Anatomy', 91, datetime.date(2005, 11, 15), datetime.date(1996, 8, 26)), ('Biochemistry', 52, datetime.date(2004, 12, 3), datetime.date(2000, 4, 5)), ('Ethics in Medical Practice', 82, datetime.date(2005, 3, 14), datetime.date(2003, 11, 16)), ('Oncological Surgery', 98, datetime.date(1999, 12, 20), datetime.date(2006, 1, 6)), ('Trauma Surgery', 55, datetime.date(2004, 9, 30), datetime.date(2000, 7, 14)), ('Anesthesiology', 56, datetime.date(2003, 6, 5), datetime.date(1998, 12, 18))]</t>
  </si>
  <si>
    <t>[{'Institution Name': 'Fisher and Sons', 'Location': 'Russia', 'Type of Institution': 'Private', 'Number of Years Worked There': 3, 'Medical Center Level': 'Secondary', 'Number of Surgeries Performed': 998, 'Additional Responsibilities': ['Land/geomatics surveyor', 'Firefighter', 'Horticultural therapist'], 'Percentage of Patients with Complications': 3.1605624447013203,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'Doyle-Hoffman', 'Location': 'Russia', 'Type of Institution': 'Private', 'Number of Years Worked There': 9, 'Medical Center Level': 'Secondary', 'Number of Surgeries Performed': 714, 'Additional Responsibilities': ['Sports development officer', 'Accountant, chartered management'], 'Percentage of Patients with Complications': 53.88200973939893,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'Rogers-Fuller', 'Location': 'Russia', 'Type of Institution': 'Private', 'Number of Years Worked There': 5, 'Medical Center Level': 'Primary', 'Number of Surgeries Performed': 457, 'Additional Responsibilities': [], 'Percentage of Patients with Complications': 1.4393946104806488,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'Huff-Harrison', 'Location': 'Russia', 'Type of Institution': 'Public', 'Number of Years Worked There': 8, 'Medical Center Level': 'Tertiary', 'Number of Surgeries Performed': 618, 'Additional Responsibilities': ['Biomedical engineer', 'Midwife'], 'Percentage of Patients with Complications': 6.917415351463441,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t>
  </si>
  <si>
    <t>Burke, Lowe and Bernard</t>
  </si>
  <si>
    <t>Melanie Henson</t>
  </si>
  <si>
    <t>665.218.1219</t>
  </si>
  <si>
    <t>[('Anatomy', 65, datetime.date(2005, 7, 26), datetime.date(2002, 5, 30)), ('Vascular Surgery', 74, datetime.date(2002, 1, 30), datetime.date(2000, 11, 4)), ('Microbiology', 78, datetime.date(2003, 11, 11), datetime.date(2001, 7, 23)), ('Ethics in Medical Practice', 91, datetime.date(2006, 5, 24), datetime.date(2005, 10, 12)), ('Physiology', 51, datetime.date(2001, 9, 18), datetime.date(2006, 12, 28)), ('Pharmacology', 59, datetime.date(2002, 9, 25), datetime.date(2007, 6, 4)), ('Microbiology', 56, datetime.date(2004, 11, 12), datetime.date(2004, 2, 2)), ('Anesthesiology', 97, datetime.date(2003, 4, 5), datetime.date(2005, 10, 18)), ('Pharmacology', 55, datetime.date(2008, 7, 24), datetime.date(2006, 5, 31)), ('Trauma Surgery', 62, datetime.date(2007, 7, 20), datetime.date(2001, 6, 26))]</t>
  </si>
  <si>
    <t>[{'Institution Name': 'Smith, Miller and Merritt', 'Location': 'Romania', 'Type of Institution': 'Public', 'Number of Years Worked There': 15, 'Medical Center Level': 'Primary', 'Number of Surgeries Performed': 6, 'Additional Responsibilities': ['Purchasing manager', 'Field seismologist', 'Electrical engineer', 'Designer, blown glass/stained glass', 'Licensed conveyancer'], 'Percentage of Patients with Complications': 94.85929970576647, 'Patient Feedback': 'The procedure was performed with great care.', 'Patient Feedback Label': 4, 'Recommendation Letters': "The surgeon's performance is unparalleled.", 'Recommendation Letters Label': 5, 'Recommendations from Former Employers': "The surgeon's performance has been consistently exemplary.", 'Recommendations from Former Employers Label': 4}]</t>
  </si>
  <si>
    <t>George-Freeman</t>
  </si>
  <si>
    <t>Jennifer Johnson</t>
  </si>
  <si>
    <t>(700)758-3896</t>
  </si>
  <si>
    <t>[('Neurosurgery', 71, datetime.date(1998, 6, 13), datetime.date(1998, 6, 29)), ('Emergency Medicine', 82, datetime.date(2004, 5, 26), datetime.date(2002, 3, 13)), ('Orthopedic Surgery', 70, datetime.date(1997, 9, 11), datetime.date(2000, 9, 26)), ('Anesthesiology', 71, datetime.date(1999, 9, 15), datetime.date(1995, 1, 11)), ('Transplant Surgery', 97, datetime.date(2000, 6, 21), datetime.date(2002, 9, 26)), ('Vascular Surgery', 56, datetime.date(2003, 3, 2), datetime.date(2001, 6, 10)), ('Biochemistry', 75, datetime.date(2000, 5, 8), datetime.date(2004, 5, 25)), ('Biochemistry', 98, datetime.date(2005, 9, 13), datetime.date(1999, 9, 24)), ('Anesthesiology', 62, datetime.date(1995, 4, 5), datetime.date(2000, 12, 29)), ('Vascular Surgery', 68, datetime.date(1996, 5, 3), datetime.date(1999, 7, 10))]</t>
  </si>
  <si>
    <t>[{'Institution Name': 'Martinez, Camacho and Hale', 'Location': 'Russia', 'Type of Institution': 'Public', 'Number of Years Worked There': 21, 'Medical Center Level': 'Primary', 'Number of Surgeries Performed': 926, 'Additional Responsibilities': ['Translator', 'Designer, interior/spatial', 'Engineer, electronics', 'Surveyor, building control'], 'Percentage of Patients with Complications': 86.71482977041047,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'Spencer-Booth', 'Location': 'Russia', 'Type of Institution': 'Public', 'Number of Years Worked There': 9, 'Medical Center Level': 'Tertiary', 'Number of Surgeries Performed': 531, 'Additional Responsibilities': ['Outdoor activities/education manager', 'Tourism officer'], 'Percentage of Patients with Complications': 21.655193976383735,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'Hernandez-Medina', 'Location': 'Russia', 'Type of Institution': 'Public', 'Number of Years Worked There': 13, 'Medical Center Level': 'Primary', 'Number of Surgeries Performed': 168, 'Additional Responsibilities': ['Broadcast engineer', 'Diagnostic radiographer'], 'Percentage of Patients with Complications': 31.211157629961196,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'Anthony Ltd', 'Location': 'Russia', 'Type of Institution': 'Private', 'Number of Years Worked There': 17, 'Medical Center Level': 'Secondary', 'Number of Surgeries Performed': 39, 'Additional Responsibilities': ['Chief Operating Officer', 'Water engineer', 'Multimedia programmer', 'Special effects artist'], 'Percentage of Patients with Complications': 35.79814795852246,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t>
  </si>
  <si>
    <t>Shaw-Beck</t>
  </si>
  <si>
    <t>Mathew Reese</t>
  </si>
  <si>
    <t>(557)461-9402</t>
  </si>
  <si>
    <t>[('Pathology', 51, datetime.date(2000, 5, 3), datetime.date(1998, 11, 24)), ('Orthopedic Surgery', 89, datetime.date(1997, 12, 17), datetime.date(2000, 10, 7)), ('Physiology', 52, datetime.date(1997, 4, 3), datetime.date(1999, 8, 28)), ('Neurosurgery', 78, datetime.date(1998, 12, 7), datetime.date(2000, 10, 19)), ('Biochemistry', 59, datetime.date(1997, 8, 11), datetime.date(1998, 1, 5)), ('Pathology', 74, datetime.date(2000, 9, 17), datetime.date(1997, 5, 16)), ('Oncological Surgery', 69, datetime.date(1996, 10, 29), datetime.date(1997, 7, 12)), ('Plastic and Reconstructive Surgery', 55, datetime.date(1999, 9, 10), datetime.date(1996, 12, 11)), ('Anatomy', 62, datetime.date(1998, 5, 13), datetime.date(1999, 3, 1)), ('Pharmacology', 58, datetime.date(1999, 7, 25), datetime.date(1997, 5, 24))]</t>
  </si>
  <si>
    <t>[{'Institution Name': 'Mitchell, Thomas and Grimes', 'Location': 'Hungary', 'Type of Institution': 'Private', 'Number of Years Worked There': 2, 'Medical Center Level': 'Tertiary', 'Number of Surgeries Performed': 224, 'Additional Responsibilities': ['Community education officer', 'Teacher, music'], 'Percentage of Patients with Complications': 88.28790963135656, 'Patient Feedback': 'The doctor did an adequate job. Nothing special.', 'Patient Feedback Label': 3, 'Recommendation Letters': "The surgeon's conduct has raised some concerns.", 'Recommendation Letters Label': 2, 'Recommendations from Former Employers': 'I strongly recommend this surgeon for any high-level position.', 'Recommendations from Former Employers Label': 5}]</t>
  </si>
  <si>
    <t>Vincent, Bass and Jones</t>
  </si>
  <si>
    <t>Mr. Anthony Harvey</t>
  </si>
  <si>
    <t>(562)356-7197x63672</t>
  </si>
  <si>
    <t>[('Pharmacology', 79, datetime.date(2006, 7, 2), datetime.date(2004, 12, 14)), ('Robotic Surgery', 66, datetime.date(2005, 11, 1), datetime.date(2004, 5, 28)), ('Robotic Surgery', 80, datetime.date(2004, 5, 29), datetime.date(2007, 2, 6)), ('Surgical Techniques', 79, datetime.date(2006, 7, 1), datetime.date(2007, 7, 29)), ('Anesthesiology', 66, datetime.date(2004, 9, 17), datetime.date(2005, 12, 23)), ('Anesthesiology', 70, datetime.date(2007, 2, 15), datetime.date(2005, 11, 23)), ('Pharmacology', 63, datetime.date(2006, 12, 14), datetime.date(2006, 4, 13)), ('Plastic and Reconstructive Surgery', 58, datetime.date(2008, 3, 4), datetime.date(2004, 2, 25)), ('Microbiology', 62, datetime.date(2003, 11, 24), datetime.date(2003, 12, 22)), ('Emergency Medicine', 85, datetime.date(2004, 3, 27), datetime.date(2004, 6, 25))]</t>
  </si>
  <si>
    <t>[{'Institution Name': 'Vargas Inc', 'Location': 'France', 'Type of Institution': 'Private', 'Number of Years Worked There': 22, 'Medical Center Level': 'Secondary', 'Number of Surgeries Performed': 697, 'Additional Responsibilities': ['Senior tax professional/tax inspector', 'Chartered management accountant', 'Engineer, petroleum'], 'Percentage of Patients with Complications': 55.18190188453729,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'Jones-Lee', 'Location': 'France', 'Type of Institution': 'Private', 'Number of Years Worked There': 12, 'Medical Center Level': 'Secondary', 'Number of Surgeries Performed': 474, 'Additional Responsibilities': ['Chief Marketing Officer', 'Logistics and distribution manager'], 'Percentage of Patients with Complications': 18.962515292284532,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'Green-Ayers', 'Location': 'France', 'Type of Institution': 'Private', 'Number of Years Worked There': 9, 'Medical Center Level': 'Tertiary', 'Number of Surgeries Performed': 180, 'Additional Responsibilities': ['Training and development officer', 'Oceanographer', 'Designer, furniture', 'Exercise physiologist', 'Engineer, agricultural'], 'Percentage of Patients with Complications': 48.747523728276065,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t>
  </si>
  <si>
    <t>Lawson-Rodriguez</t>
  </si>
  <si>
    <t>Courtney Valencia</t>
  </si>
  <si>
    <t>001-216-989-3501x941</t>
  </si>
  <si>
    <t>[('Physiology', 97, datetime.date(2005, 1, 11), datetime.date(2009, 1, 27)), ('Robotic Surgery', 52, datetime.date(2009, 1, 1), datetime.date(2007, 7, 25)), ('Biochemistry', 51, datetime.date(2008, 4, 19), datetime.date(2007, 2, 3)), ('Anesthesiology', 53, datetime.date(2008, 6, 4), datetime.date(2009, 1, 15)), ('Pathology', 85, datetime.date(2006, 1, 5), datetime.date(2006, 4, 29)), ('Pediatric Surgery', 98, datetime.date(2006, 6, 25), datetime.date(2008, 9, 21)), ('Robotic Surgery', 79, datetime.date(2008, 4, 2), datetime.date(2008, 11, 11)), ('Pathology', 89, datetime.date(2005, 9, 7), datetime.date(2007, 3, 16)), ('Pharmacology', 100, datetime.date(2008, 4, 8), datetime.date(2006, 2, 10)), ('Cardiothoracic Surgery', 96, datetime.date(2008, 3, 2), datetime.date(2004, 6, 15))]</t>
  </si>
  <si>
    <t>[{'Institution Name': 'Fox-Miller', 'Location': 'Germany', 'Type of Institution': 'Private', 'Number of Years Worked There': 24, 'Medical Center Level': 'Tertiary', 'Number of Surgeries Performed': 22, 'Additional Responsibilities': ['Landscape architect', 'Warden/ranger', 'Community pharmacist', 'Paramedic'], 'Percentage of Patients with Complications': 98.54742879418168,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'Mcconnell Ltd', 'Location': 'Germany', 'Type of Institution': 'Private', 'Number of Years Worked There': 21, 'Medical Center Level': 'Primary', 'Number of Surgeries Performed': 865, 'Additional Responsibilities': ['Sport and exercise psychologist', 'Presenter, broadcasting', 'Fitness centre manager', 'Accounting technician', 'Corporate investment banker'], 'Percentage of Patients with Complications': 31.451155468660453,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'Giles LLC', 'Location': 'Germany', 'Type of Institution': 'Public', 'Number of Years Worked There': 4, 'Medical Center Level': 'Secondary', 'Number of Surgeries Performed': 324, 'Additional Responsibilities': ['Runner, broadcasting/film/video', 'Multimedia specialist', 'Designer, exhibition/display', 'Surveyor, building'], 'Percentage of Patients with Complications': 32.65576333727596,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'Moore, Lopez and Garza', 'Location': 'Germany', 'Type of Institution': 'Public', 'Number of Years Worked There': 21, 'Medical Center Level': 'Primary', 'Number of Surgeries Performed': 189, 'Additional Responsibilities': ['Animal nutritionist', 'Copywriter, advertising', 'Arts administrator', 'Plant breeder/geneticist', 'Scientist, physiological'], 'Percentage of Patients with Complications': 55.1690554360597,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'Smith, Porter and Villegas', 'Location': 'Germany', 'Type of Institution': 'Private', 'Number of Years Worked There': 15, 'Medical Center Level': 'Primary', 'Number of Surgeries Performed': 202, 'Additional Responsibilities': ['Minerals surveyor', 'Garment/textile technologist', 'Patent attorney', 'Occupational psychologist', 'Therapist, music'], 'Percentage of Patients with Complications': 54.65709525498321,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t>
  </si>
  <si>
    <t>Roberts-Kline</t>
  </si>
  <si>
    <t>Karen Ferguson</t>
  </si>
  <si>
    <t>001-643-861-4283x01960</t>
  </si>
  <si>
    <t>[('Pharmacology', 58, datetime.date(2003, 11, 6), datetime.date(2003, 10, 17)), ('Biochemistry', 87, datetime.date(2003, 12, 19), datetime.date(2003, 11, 11)), ('Vascular Surgery', 85, datetime.date(2003, 10, 25), datetime.date(2003, 12, 12)), ('Vascular Surgery', 69, datetime.date(2003, 12, 26), datetime.date(2003, 12, 9)), ('Cardiothoracic Surgery', 94, datetime.date(2003, 11, 5), datetime.date(2003, 12, 8)), ('Microbiology', 86, datetime.date(2004, 1, 4), datetime.date(2003, 11, 9)), ('Pediatric Surgery', 70, datetime.date(2003, 11, 3), datetime.date(2003, 12, 15)), ('Trauma Surgery', 99, datetime.date(2004, 1, 9), datetime.date(2003, 12, 17)), ('Pathology', 70, datetime.date(2003, 11, 20), datetime.date(2003, 10, 20)), ('Biochemistry', 53, datetime.date(2004, 1, 9), datetime.date(2003, 10, 19))]</t>
  </si>
  <si>
    <t>[{'Institution Name': 'Weber-Mccall', 'Location': 'Poland', 'Type of Institution': 'Private', 'Number of Years Worked There': 6, 'Medical Center Level': 'Primary', 'Number of Surgeries Performed': 456, 'Additional Responsibilities': ['Industrial/product designer', 'Engineer, energy', 'Pathologist', 'Producer, radio', 'Legal secretary'], 'Percentage of Patients with Complications': 3.0104939568100453,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'Lynch Ltd', 'Location': 'Poland', 'Type of Institution': 'Public', 'Number of Years Worked There': 6, 'Medical Center Level': 'Tertiary', 'Number of Surgeries Performed': 691, 'Additional Responsibilities': ['Patent examiner', 'Embryologist, clinical', 'Architect', 'Designer, exhibition/display'], 'Percentage of Patients with Complications': 15.73253077256409,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'Jackson, Reese and Hunt', 'Location': 'Poland', 'Type of Institution': 'Private', 'Number of Years Worked There': 27, 'Medical Center Level': 'Secondary', 'Number of Surgeries Performed': 306, 'Additional Responsibilities': ['Investment analyst', 'Community pharmacist', 'Animator', 'Water engineer', 'Air cabin crew'], 'Percentage of Patients with Complications': 77.4607983651593,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'Anthony-Young', 'Location': 'Poland', 'Type of Institution': 'Private', 'Number of Years Worked There': 12, 'Medical Center Level': 'Secondary', 'Number of Surgeries Performed': 607, 'Additional Responsibilities': [], 'Percentage of Patients with Complications': 61.11066479474571,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'Decker-Prince', 'Location': 'Poland', 'Type of Institution': 'Public', 'Number of Years Worked There': 23, 'Medical Center Level': 'Primary', 'Number of Surgeries Performed': 749, 'Additional Responsibilities': ['Land'], 'Percentage of Patients with Complications': 40.55671893716324,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t>
  </si>
  <si>
    <t>Hernandez and Sons</t>
  </si>
  <si>
    <t>Kenneth Gill</t>
  </si>
  <si>
    <t>[('Oncological Surgery', 79, datetime.date(2003, 8, 11), datetime.date(2005, 8, 28)), ('Pharmacology', 87, datetime.date(2006, 3, 30), datetime.date(2003, 1, 14)), ('Oncological Surgery', 91, datetime.date(2004, 8, 4), datetime.date(2004, 11, 3)), ('Robotic Surgery', 64, datetime.date(2004, 8, 19), datetime.date(2005, 12, 17)), ('Robotic Surgery', 62, datetime.date(2005, 4, 15), datetime.date(2003, 3, 16)), ('Pathology', 90, datetime.date(2006, 8, 20), datetime.date(2003, 10, 27)), ('Biochemistry', 77, datetime.date(2002, 12, 20), datetime.date(2004, 10, 30)), ('Orthopedic Surgery', 92, datetime.date(2003, 6, 9), datetime.date(2005, 9, 7)), ('Pharmacology', 54, datetime.date(2005, 12, 13), datetime.date(2004, 11, 14)), ('Anesthesiology', 58, datetime.date(2003, 3, 30), datetime.date(2006, 6, 20))]</t>
  </si>
  <si>
    <t>[{'Institution Name': 'Adams PLC', 'Location': 'Ukraine', 'Type of Institution': 'Private', 'Number of Years Worked There': 30, 'Medical Center Level': 'Tertiary', 'Number of Surgeries Performed': 593, 'Additional Responsibilities': ['Horticulturist, commercial', 'Chiropractor', 'Waste management officer', 'Horticulturist, commercial', 'Chief Financial Officer'], 'Percentage of Patients with Complications': 6.13829243982903,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'Mcdonald Ltd', 'Location': 'Ukraine', 'Type of Institution': 'Private', 'Number of Years Worked There': 19, 'Medical Center Level': 'Secondary', 'Number of Surgeries Performed': 742, 'Additional Responsibilities': ['Secretary, company', 'Environmental health practitioner'], 'Percentage of Patients with Complications': 96.14581364797284,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'Hendricks-Heath', 'Location': 'Ukraine', 'Type of Institution': 'Private', 'Number of Years Worked There': 24, 'Medical Center Level': 'Primary', 'Number of Surgeries Performed': 89, 'Additional Responsibilities': ['Charity fundraiser'], 'Percentage of Patients with Complications': 65.12107066548664,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'Johnson-Rangel', 'Location': 'Ukraine', 'Type of Institution': 'Public', 'Number of Years Worked There': 30, 'Medical Center Level': 'Primary', 'Number of Surgeries Performed': 752, 'Additional Responsibilities': ['Runner, broadcasting/film/video', 'Designer, industrial/product'], 'Percentage of Patients with Complications': 26.18882666278507,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t>
  </si>
  <si>
    <t>May and Sons</t>
  </si>
  <si>
    <t>Patrick Hernandez</t>
  </si>
  <si>
    <t>(203)755-2427x5897</t>
  </si>
  <si>
    <t>[('Oncological Surgery', 50, datetime.date(2001, 11, 8), datetime.date(1994, 9, 25)), ('Pharmacology', 69, datetime.date(2001, 11, 2), datetime.date(1996, 8, 18)), ('Anatomy', 50, datetime.date(2003, 1, 22), datetime.date(2004, 1, 17)), ('Transplant Surgery', 81, datetime.date(1995, 2, 27), datetime.date(2002, 5, 18)), ('Surgical Techniques', 100, datetime.date(1999, 2, 11), datetime.date(1996, 9, 19)), ('Transplant Surgery', 88, datetime.date(2001, 5, 2), datetime.date(1994, 8, 23)), ('Trauma Surgery', 60, datetime.date(1998, 8, 16), datetime.date(1997, 4, 8)), ('Plastic and Reconstructive Surgery', 79, datetime.date(2003, 2, 8), datetime.date(1995, 6, 28)), ('Emergency Medicine', 96, datetime.date(1997, 1, 27), datetime.date(2004, 10, 26)), ('Anatomy', 62, datetime.date(2001, 3, 4), datetime.date(2004, 7, 9))]</t>
  </si>
  <si>
    <t>[{'Institution Name': 'Vasquez-Fisher', 'Location': 'Lithuania', 'Type of Institution': 'Private', 'Number of Years Worked There': 23, 'Medical Center Level': 'Primary', 'Number of Surgeries Performed': 329, 'Additional Responsibilities': [], 'Percentage of Patients with Complications': 32.13510433878006,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 {'Institution Name': 'Gonzales and Sons', 'Location': 'Lithuania', 'Type of Institution': 'Public', 'Number of Years Worked There': 7, 'Medical Center Level': 'Tertiary', 'Number of Surgeries Performed': 46, 'Additional Responsibilities': ['Education officer, community', 'Glass blower/designer', 'Newspaper journalist', 'Garment/textile technologist', 'Scientist, product/process development'], 'Percentage of Patients with Complications': 97.86459657594439,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t>
  </si>
  <si>
    <t>Parker, Schneider and Wood</t>
  </si>
  <si>
    <t>Amanda Novak</t>
  </si>
  <si>
    <t>Moldova</t>
  </si>
  <si>
    <t>397.350.7429</t>
  </si>
  <si>
    <t>[('Pediatric Surgery', 58, datetime.date(2000, 7, 20), datetime.date(1998, 7, 14)), ('Anatomy', 60, datetime.date(1999, 9, 13), datetime.date(1997, 5, 18)), ('Transplant Surgery', 84, datetime.date(1997, 12, 4), datetime.date(1999, 4, 28)), ('Anesthesiology', 95, datetime.date(1998, 4, 21), datetime.date(1997, 3, 5)), ('Robotic Surgery', 65, datetime.date(1998, 1, 16), datetime.date(2000, 10, 24)), ('Ethics in Medical Practice', 59, datetime.date(1999, 8, 30), datetime.date(1996, 9, 24)), ('Pharmacology', 96, datetime.date(1998, 2, 11), datetime.date(1998, 4, 3)), ('Biochemistry', 80, datetime.date(1999, 9, 3), datetime.date(2000, 6, 21)), ('Emergency Medicine', 82, datetime.date(1998, 4, 21), datetime.date(1997, 11, 6)), ('Cardiothoracic Surgery', 98, datetime.date(1997, 7, 29), datetime.date(1998, 1, 27))]</t>
  </si>
  <si>
    <t>[{'Institution Name': 'Jackson, Reyes and Anderson', 'Location': 'Poland', 'Type of Institution': 'Public', 'Number of Years Worked There': 14, 'Medical Center Level': 'Primary', 'Number of Surgeries Performed': 244, 'Additional Responsibilities': ['Magazine features editor'], 'Percentage of Patients with Complications': 3.8139939602798822,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 {'Institution Name': 'Webster, Thomas and Griffith', 'Location': 'Poland', 'Type of Institution': 'Private', 'Number of Years Worked There': 28, 'Medical Center Level': 'Secondary', 'Number of Surgeries Performed': 925, 'Additional Responsibilities': ['Psychotherapist', 'Audiological scientist'], 'Percentage of Patients with Complications': 99.73193778917972,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t>
  </si>
  <si>
    <t>Low risk with minimal claims noted.</t>
  </si>
  <si>
    <t>Walker, Sanford and Reed</t>
  </si>
  <si>
    <t>John Hickman</t>
  </si>
  <si>
    <t>428-449-2767x2647</t>
  </si>
  <si>
    <t>[('Ethics in Medical Practice', 96, datetime.date(2003, 1, 17), datetime.date(2003, 3, 17)), ('Neurosurgery', 53, datetime.date(1998, 7, 18), datetime.date(2000, 3, 28)), ('Surgical Techniques', 67, datetime.date(2002, 9, 17), datetime.date(2001, 8, 9)), ('Emergency Medicine', 94, datetime.date(1999, 3, 23), datetime.date(1998, 12, 8)), ('Pharmacology', 92, datetime.date(2003, 4, 29), datetime.date(2003, 3, 16)), ('Vascular Surgery', 69, datetime.date(1999, 3, 2), datetime.date(2002, 3, 24)), ('Biochemistry', 80, datetime.date(2002, 2, 12), datetime.date(2001, 9, 5)), ('Transplant Surgery', 88, datetime.date(2003, 5, 29), datetime.date(1997, 5, 15)), ('Vascular Surgery', 73, datetime.date(2002, 10, 23), datetime.date(2001, 3, 22)), ('Anatomy', 57, datetime.date(1996, 7, 13), datetime.date(1999, 11, 25))]</t>
  </si>
  <si>
    <t>[{'Institution Name': 'Bowman LLC', 'Location': 'Ukraine', 'Type of Institution': 'Public', 'Number of Years Worked There': 27, 'Medical Center Level': 'Secondary', 'Number of Surgeries Performed': 73, 'Additional Responsibilities': ['Engineer, technical sales', 'Immunologist', 'Commercial horticulturist', 'Buyer, industrial', 'Tourist information centre manager'], 'Percentage of Patients with Complications': 86.63511020854186,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'Johnson-Schmitt', 'Location': 'Ukraine', 'Type of Institution': 'Public', 'Number of Years Worked There': 7, 'Medical Center Level': 'Tertiary', 'Number of Surgeries Performed': 41, 'Additional Responsibilities': ['Counsellor', 'Clothing/textile technologist'], 'Percentage of Patients with Complications': 69.40061265080546,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'Torres-Wyatt', 'Location': 'Ukraine', 'Type of Institution': 'Private', 'Number of Years Worked There': 15, 'Medical Center Level': 'Secondary', 'Number of Surgeries Performed': 272, 'Additional Responsibilities': ['Engineer, agricultural'], 'Percentage of Patients with Complications': 98.8559101587978,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t>
  </si>
  <si>
    <t>Cook-Stuart</t>
  </si>
  <si>
    <t>Brenda Jones</t>
  </si>
  <si>
    <t>001-901-620-7766x5816</t>
  </si>
  <si>
    <t>[('Pharmacology', 82, datetime.date(1996, 5, 23), datetime.date(1999, 10, 22)), ('Ethics in Medical Practice', 67, datetime.date(2002, 7, 19), datetime.date(2001, 1, 4)), ('Plastic and Reconstructive Surgery', 74, datetime.date(1996, 4, 5), datetime.date(1997, 1, 26)), ('Vascular Surgery', 60, datetime.date(1997, 1, 17), datetime.date(2001, 6, 28)), ('Ethics in Medical Practice', 59, datetime.date(2000, 8, 15), datetime.date(2002, 1, 9)), ('Cardiothoracic Surgery', 97, datetime.date(2001, 2, 3), datetime.date(2001, 8, 3)), ('Robotic Surgery', 81, datetime.date(1998, 9, 16), datetime.date(1998, 1, 8)), ('Ethics in Medical Practice', 83, datetime.date(2001, 8, 26), datetime.date(1997, 6, 5)), ('Physiology', 65, datetime.date(2002, 4, 27), datetime.date(1997, 11, 14)), ('Biochemistry', 67, datetime.date(2000, 10, 22), datetime.date(2001, 4, 29))]</t>
  </si>
  <si>
    <t>[{'Institution Name': 'Leon and Sons', 'Location': 'Canada', 'Type of Institution': 'Public', 'Number of Years Worked There': 18, 'Medical Center Level': 'Secondary', 'Number of Surgeries Performed': 276, 'Additional Responsibilities': ['Lecturer, higher education', 'Programmer, applications', 'Lighting technician, broadcasting/film/video'], 'Percentage of Patients with Complications': 85.96157601504905,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'Shelton, Clark and Moon', 'Location': 'Canada', 'Type of Institution': 'Private', 'Number of Years Worked There': 28, 'Medical Center Level': 'Tertiary', 'Number of Surgeries Performed': 841, 'Additional Responsibilities': ['Environmental education officer', 'Chartered legal executive (England and Wales)', 'Health physicist', 'Armed forces operational officer', 'Metallurgist'], 'Percentage of Patients with Complications': 80.36025250899922,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'Morse-Price', 'Location': 'Canada', 'Type of Institution': 'Public', 'Number of Years Worked There': 3, 'Medical Center Level': 'Tertiary', 'Number of Surgeries Performed': 83, 'Additional Responsibilities': ['Textile designer'], 'Percentage of Patients with Complications': 58.14958481736612,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t>
  </si>
  <si>
    <t>Ware, Garcia and Gray</t>
  </si>
  <si>
    <t>Johnny Evans</t>
  </si>
  <si>
    <t>(219)218-6492x306</t>
  </si>
  <si>
    <t>[('Neurosurgery', 81, datetime.date(2002, 10, 8), datetime.date(2003, 7, 30)), ('Plastic and Reconstructive Surgery', 70, datetime.date(2002, 5, 10), datetime.date(2002, 12, 7)), ('Transplant Surgery', 86, datetime.date(2002, 10, 3), datetime.date(2002, 4, 13)), ('Anatomy', 54, datetime.date(2002, 5, 14), datetime.date(2002, 9, 2)), ('Physiology', 97, datetime.date(2002, 9, 22), datetime.date(2002, 8, 2)), ('Biochemistry', 56, datetime.date(2003, 6, 25), datetime.date(2003, 6, 3)), ('Plastic and Reconstructive Surgery', 75, datetime.date(2003, 2, 20), datetime.date(2002, 9, 26)), ('Orthopedic Surgery', 100, datetime.date(2003, 7, 28), datetime.date(2003, 3, 21)), ('Anesthesiology', 79, datetime.date(2003, 2, 25), datetime.date(2002, 5, 29)), ('Biochemistry', 80, datetime.date(2002, 8, 20), datetime.date(2003, 7, 24))]</t>
  </si>
  <si>
    <t>[{'Institution Name': 'Hamilton PLC', 'Location': 'Argentina', 'Type of Institution': 'Public', 'Number of Years Worked There': 23, 'Medical Center Level': 'Secondary', 'Number of Surgeries Performed': 354, 'Additional Responsibilities': ['Engineering geologist', 'Programme researcher, broadcasting/film/video', 'Librarian, public', 'Research scientist (life sciences)'], 'Percentage of Patients with Complications': 13.209804560199,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 {'Institution Name': 'Lopez-Ryan', 'Location': 'Argentina', 'Type of Institution': 'Private', 'Number of Years Worked There': 11, 'Medical Center Level': 'Secondary', 'Number of Surgeries Performed': 205, 'Additional Responsibilities': ['Hospital pharmacist', 'Surveyor, building', 'Video editor', 'Hospital doctor', 'Information systems manager'], 'Percentage of Patients with Complications': 41.30047039133201,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t>
  </si>
  <si>
    <t>Frazier-Casey</t>
  </si>
  <si>
    <t>Caleb Rice</t>
  </si>
  <si>
    <t>(787)239-3549</t>
  </si>
  <si>
    <t>[('Pathology', 92, datetime.date(2005, 3, 1), datetime.date(2003, 6, 25)), ('Emergency Medicine', 81, datetime.date(2003, 11, 3), datetime.date(2004, 7, 29)), ('Physiology', 65, datetime.date(2003, 5, 18), datetime.date(2004, 11, 11)), ('Robotic Surgery', 52, datetime.date(2003, 9, 18), datetime.date(2005, 3, 9)), ('Oncological Surgery', 87, datetime.date(2002, 11, 18), datetime.date(2002, 10, 28)), ('Anatomy', 70, datetime.date(2002, 11, 6), datetime.date(2002, 8, 23)), ('Emergency Medicine', 61, datetime.date(2004, 11, 27), datetime.date(2003, 1, 9)), ('Orthopedic Surgery', 89, datetime.date(2002, 9, 6), datetime.date(2002, 8, 9)), ('Transplant Surgery', 54, datetime.date(2003, 8, 31), datetime.date(2002, 10, 11)), ('Anesthesiology', 88, datetime.date(2003, 5, 24), datetime.date(2005, 3, 7))]</t>
  </si>
  <si>
    <t>[{'Institution Name': 'Marquez, Wade and Mitchell', 'Location': 'Poland', 'Type of Institution': 'Public', 'Number of Years Worked There': 14, 'Medical Center Level': 'Tertiary', 'Number of Surgeries Performed': 382, 'Additional Responsibilities': ['Print production planner', 'Consulting civil engineer', 'Optometrist', 'Psychotherapist', 'Land'], 'Percentage of Patients with Complications': 81.04187367773241,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 {'Institution Name': 'Wilson Group', 'Location': 'Poland', 'Type of Institution': 'Public', 'Number of Years Worked There': 2, 'Medical Center Level': 'Secondary', 'Number of Surgeries Performed': 257, 'Additional Responsibilities': ['Programmer, systems', 'Lecturer, higher education', 'Scientist, water quality', 'Education officer, museum', 'Engineer, maintenance (IT)'], 'Percentage of Patients with Complications': 78.23927627924488,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t>
  </si>
  <si>
    <t>Claims record indicates minor issues, average risk.</t>
  </si>
  <si>
    <t>Hoover, Stewart and Martinez</t>
  </si>
  <si>
    <t>Victoria Espinoza</t>
  </si>
  <si>
    <t>001-907-820-6765</t>
  </si>
  <si>
    <t>[('Oncological Surgery', 52, datetime.date(2001, 4, 7), datetime.date(1999, 1, 23)), ('Surgical Techniques', 88, datetime.date(1999, 11, 9), datetime.date(1998, 10, 28)), ('Pathology', 69, datetime.date(1998, 7, 22), datetime.date(1999, 9, 25)), ('Neurosurgery', 63, datetime.date(2001, 10, 2), datetime.date(1997, 12, 17)), ('Anesthesiology', 87, datetime.date(2001, 6, 26), datetime.date(2000, 3, 28)), ('Ethics in Medical Practice', 72, datetime.date(2002, 2, 13), datetime.date(1999, 9, 2)), ('Pediatric Surgery', 80, datetime.date(2001, 11, 13), datetime.date(2001, 5, 13)), ('Plastic and Reconstructive Surgery', 60, datetime.date(2002, 3, 3), datetime.date(1998, 11, 18)), ('Biochemistry', 55, datetime.date(2000, 6, 24), datetime.date(1998, 5, 10)), ('Anatomy', 92, datetime.date(2001, 12, 24), datetime.date(1998, 8, 4))]</t>
  </si>
  <si>
    <t>[{'Institution Name': 'Gonzales LLC', 'Location': 'Hungary', 'Type of Institution': 'Public', 'Number of Years Worked There': 12, 'Medical Center Level': 'Primary', 'Number of Surgeries Performed': 888, 'Additional Responsibilities': ['Homeopath', 'Contracting civil engineer', 'Environmental manager', 'Local government officer', 'Charity fundraiser'], 'Percentage of Patients with Complications': 61.095337982800324,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'Tucker-Aguilar', 'Location': 'Hungary', 'Type of Institution': 'Private', 'Number of Years Worked There': 29, 'Medical Center Level': 'Secondary', 'Number of Surgeries Performed': 663, 'Additional Responsibilities': ['Dispensing optician', 'Conservation officer, nature', 'Exercise physiologist', 'Technical author', 'Surveyor, building'], 'Percentage of Patients with Complications': 53.92208399273214,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'Williams, Reynolds and Shaw', 'Location': 'Hungary', 'Type of Institution': 'Private', 'Number of Years Worked There': 24, 'Medical Center Level': 'Tertiary', 'Number of Surgeries Performed': 9, 'Additional Responsibilities': ['Armed forces training and education officer', 'Psychologist, occupational', 'Engineer, civil (consulting)', 'Amenity horticulturist'], 'Percentage of Patients with Complications': 91.18186614961584,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t>
  </si>
  <si>
    <t>Bradley, Compton and Pennington</t>
  </si>
  <si>
    <t>Brian Jensen</t>
  </si>
  <si>
    <t>765-439-7604</t>
  </si>
  <si>
    <t>[('Emergency Medicine', 64, datetime.date(1997, 5, 5), datetime.date(1999, 2, 10)), ('Trauma Surgery', 52, datetime.date(1997, 3, 21), datetime.date(1996, 4, 5)), ('Cardiothoracic Surgery', 96, datetime.date(1998, 10, 10), datetime.date(1998, 9, 10)), ('Cardiothoracic Surgery', 78, datetime.date(1997, 12, 8), datetime.date(1997, 6, 2)), ('Surgical Techniques', 82, datetime.date(1997, 3, 8), datetime.date(1998, 2, 6)), ('Transplant Surgery', 94, datetime.date(1997, 11, 18), datetime.date(1996, 4, 23)), ('Anatomy', 52, datetime.date(1996, 10, 19), datetime.date(1996, 3, 21)), ('Emergency Medicine', 78, datetime.date(1998, 11, 23), datetime.date(1997, 11, 29)), ('Pharmacology', 75, datetime.date(1999, 2, 19), datetime.date(1996, 12, 10)), ('Cardiothoracic Surgery', 75, datetime.date(1997, 2, 14), datetime.date(1998, 1, 8))]</t>
  </si>
  <si>
    <t>[{'Institution Name': 'Hoffman Ltd', 'Location': 'Russia', 'Type of Institution': 'Public', 'Number of Years Worked There': 11, 'Medical Center Level': 'Primary', 'Number of Surgeries Performed': 906, 'Additional Responsibilities': ['International aid/development worker', 'Public affairs consultant', 'Designer, interior/spatial'], 'Percentage of Patients with Complications': 8.800454961939309,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'Baker-Bush', 'Location': 'Russia', 'Type of Institution': 'Public', 'Number of Years Worked There': 7, 'Medical Center Level': 'Tertiary', 'Number of Surgeries Performed': 593, 'Additional Responsibilities': ['Horticulturist, amenity', 'Surveyor, land/geomatics', 'Civil Service fast streamer', 'Barista'], 'Percentage of Patients with Complications': 3.590518716868063,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'Richardson Ltd', 'Location': 'Russia', 'Type of Institution': 'Private', 'Number of Years Worked There': 18, 'Medical Center Level': 'Tertiary', 'Number of Surgeries Performed': 332, 'Additional Responsibilities': ['Charity officer', 'Nurse, learning disability', 'Therapist, music'], 'Percentage of Patients with Complications': 77.14797345780525,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t>
  </si>
  <si>
    <t>Excellent insurance history with no claims.</t>
  </si>
  <si>
    <t>Lewis-Reyes</t>
  </si>
  <si>
    <t>Samantha Barton</t>
  </si>
  <si>
    <t>(711)460-4316</t>
  </si>
  <si>
    <t>[('Microbiology', 92, datetime.date(2004, 12, 20), datetime.date(2006, 5, 5)), ('Oncological Surgery', 55, datetime.date(2004, 9, 3), datetime.date(2005, 12, 15)), ('Transplant Surgery', 93, datetime.date(2007, 1, 21), datetime.date(2004, 8, 24)), ('Surgical Techniques', 91, datetime.date(2005, 4, 18), datetime.date(2004, 7, 1)), ('Pharmacology', 70, datetime.date(2006, 1, 26), datetime.date(2004, 11, 23)), ('Trauma Surgery', 66, datetime.date(2006, 10, 6), datetime.date(2007, 4, 15)), ('Trauma Surgery', 51, datetime.date(2004, 11, 13), datetime.date(2005, 4, 18)), ('Pharmacology', 91, datetime.date(2005, 11, 11), datetime.date(2004, 2, 23)), ('Cardiothoracic Surgery', 67, datetime.date(2006, 2, 16), datetime.date(2003, 11, 14)), ('Transplant Surgery', 94, datetime.date(2006, 7, 27), datetime.date(2007, 2, 12))]</t>
  </si>
  <si>
    <t>[{'Institution Name': 'Gonzalez, Blake and Mcgee', 'Location': 'Hungary', 'Type of Institution': 'Public', 'Number of Years Worked There': 15, 'Medical Center Level': 'Primary', 'Number of Surgeries Performed': 24, 'Additional Responsibilities': ['Radiographer, diagnostic', 'Surveyor, minerals'], 'Percentage of Patients with Complications': 64.41335583404714,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'Cruz, Shea and Reed', 'Location': 'Hungary', 'Type of Institution': 'Private', 'Number of Years Worked There': 9, 'Medical Center Level': 'Tertiary', 'Number of Surgeries Performed': 585, 'Additional Responsibilities': ['Animator', 'Occupational hygienist', 'Community pharmacist'], 'Percentage of Patients with Complications': 54.47621224415155,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'Bradley, Foley and Gonzales', 'Location': 'Hungary', 'Type of Institution': 'Public', 'Number of Years Worked There': 9, 'Medical Center Level': 'Primary', 'Number of Surgeries Performed': 230, 'Additional Responsibilities': [], 'Percentage of Patients with Complications': 67.92365986372678,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t>
  </si>
  <si>
    <t>Aguilar PLC</t>
  </si>
  <si>
    <t>John Rodriguez</t>
  </si>
  <si>
    <t>[('Robotic Surgery', 69, datetime.date(1998, 7, 28), datetime.date(1998, 2, 26)), ('Transplant Surgery', 97, datetime.date(2001, 7, 4), datetime.date(2000, 1, 18)), ('Robotic Surgery', 50, datetime.date(2001, 7, 30), datetime.date(1997, 12, 23)), ('Anatomy', 66, datetime.date(1998, 12, 26), datetime.date(1998, 9, 7)), ('Cardiothoracic Surgery', 76, datetime.date(1997, 10, 25), datetime.date(1999, 4, 6)), ('Trauma Surgery', 99, datetime.date(2000, 2, 22), datetime.date(1999, 12, 29)), ('Oncological Surgery', 93, datetime.date(2001, 6, 26), datetime.date(1999, 12, 10)), ('Plastic and Reconstructive Surgery', 100, datetime.date(1999, 7, 19), datetime.date(1998, 6, 29)), ('Cardiothoracic Surgery', 73, datetime.date(1999, 12, 7), datetime.date(2000, 11, 8)), ('Cardiothoracic Surgery', 68, datetime.date(1998, 7, 9), datetime.date(1999, 1, 21))]</t>
  </si>
  <si>
    <t>[{'Institution Name': 'Garcia, West and Horne', 'Location': 'Canada', 'Type of Institution': 'Private', 'Number of Years Worked There': 11, 'Medical Center Level': 'Secondary', 'Number of Surgeries Performed': 673, 'Additional Responsibilities': ['Adult guidance worker', 'Planning and development surveyor', 'Race relations officer', 'Programmer, systems'], 'Percentage of Patients with Complications': 46.068066396591114,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'Howard Group', 'Location': 'Canada', 'Type of Institution': 'Public', 'Number of Years Worked There': 29, 'Medical Center Level': 'Tertiary', 'Number of Surgeries Performed': 942, 'Additional Responsibilities': ['Scientist, research (life sciences)', 'Horticulturist, commercial', 'Television production assistant'], 'Percentage of Patients with Complications': 22.083790342054943,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'Williams, Estes and Weaver', 'Location': 'Canada', 'Type of Institution': 'Public', 'Number of Years Worked There': 20, 'Medical Center Level': 'Secondary', 'Number of Surgeries Performed': 707, 'Additional Responsibilities': ['Drilling engineer', 'Learning mentor', 'Haematologist'], 'Percentage of Patients with Complications': 21.417741330281626,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'Hudson-Henderson', 'Location': 'Canada', 'Type of Institution': 'Public', 'Number of Years Worked There': 29, 'Medical Center Level': 'Tertiary', 'Number of Surgeries Performed': 962, 'Additional Responsibilities': ['Clinical psychologist'], 'Percentage of Patients with Complications': 66.22784332965668,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'White LLC', 'Location': 'Canada', 'Type of Institution': 'Private', 'Number of Years Worked There': 26, 'Medical Center Level': 'Secondary', 'Number of Surgeries Performed': 174, 'Additional Responsibilities': ['Immigration officer', 'Database administrator', 'Structural engineer', 'Event organiser'], 'Percentage of Patients with Complications': 12.770003865327261,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t>
  </si>
  <si>
    <t>Cunningham-Hamilton</t>
  </si>
  <si>
    <t>Daniel Shaw</t>
  </si>
  <si>
    <t>(420)300-9690</t>
  </si>
  <si>
    <t>[('Pharmacology', 86, datetime.date(1999, 4, 9), datetime.date(1996, 7, 10)), ('Robotic Surgery', 53, datetime.date(2004, 4, 26), datetime.date(2002, 4, 17)), ('Trauma Surgery', 64, datetime.date(2000, 5, 11), datetime.date(1996, 12, 6)), ('Oncological Surgery', 60, datetime.date(1997, 5, 29), datetime.date(1999, 8, 4)), ('Vascular Surgery', 90, datetime.date(2004, 7, 10), datetime.date(2002, 11, 8)), ('Neurosurgery', 98, datetime.date(1999, 3, 22), datetime.date(2001, 2, 24)), ('Emergency Medicine', 59, datetime.date(2004, 9, 30), datetime.date(2006, 10, 20)), ('Pathology', 59, datetime.date(1999, 1, 17), datetime.date(2005, 9, 11)), ('Physiology', 98, datetime.date(2001, 4, 2), datetime.date(2007, 3, 20)), ('Surgical Techniques', 63, datetime.date(2004, 12, 3), datetime.date(2000, 6, 14))]</t>
  </si>
  <si>
    <t>[{'Institution Name': 'Bean-Richardson', 'Location': 'Germany', 'Type of Institution': 'Private', 'Number of Years Worked There': 15, 'Medical Center Level': 'Secondary', 'Number of Surgeries Performed': 612, 'Additional Responsibilities': ['Surveyor, insurance', 'Scientist, research (medical)'], 'Percentage of Patients with Complications': 76.13354380465661,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'Knox-Hawkins', 'Location': 'Germany', 'Type of Institution': 'Private', 'Number of Years Worked There': 28, 'Medical Center Level': 'Secondary', 'Number of Surgeries Performed': 11, 'Additional Responsibilities': ['Graphic designer', 'Dramatherapist', 'Health service manager', 'Regulatory affairs officer', 'Education officer, environmental'], 'Percentage of Patients with Complications': 29.43789655231541,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'Chavez Inc', 'Location': 'Germany', 'Type of Institution': 'Private', 'Number of Years Worked There': 10, 'Medical Center Level': 'Primary', 'Number of Surgeries Performed': 16, 'Additional Responsibilities': [], 'Percentage of Patients with Complications': 17.488408380745526,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'Ryan, Terrell and Henry', 'Location': 'Germany', 'Type of Institution': 'Private', 'Number of Years Worked There': 30, 'Medical Center Level': 'Primary', 'Number of Surgeries Performed': 413, 'Additional Responsibilities': [], 'Percentage of Patients with Complications': 88.7679757062402,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'Hill Inc', 'Location': 'Germany', 'Type of Institution': 'Private', 'Number of Years Worked There': 1, 'Medical Center Level': 'Primary', 'Number of Surgeries Performed': 23, 'Additional Responsibilities': [], 'Percentage of Patients with Complications': 82.22715352661581,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t>
  </si>
  <si>
    <t>Martinez Ltd</t>
  </si>
  <si>
    <t>Haley Woods</t>
  </si>
  <si>
    <t>648-415-2875x9494</t>
  </si>
  <si>
    <t>[('Transplant Surgery', 57, datetime.date(2001, 11, 2), datetime.date(2001, 11, 28)), ('Plastic and Reconstructive Surgery', 95, datetime.date(2000, 6, 23), datetime.date(1999, 10, 18)), ('Vascular Surgery', 66, datetime.date(2001, 4, 6), datetime.date(1999, 7, 5)), ('Ethics in Medical Practice', 96, datetime.date(1999, 9, 27), datetime.date(2001, 9, 11)), ('Transplant Surgery', 76, datetime.date(2001, 8, 13), datetime.date(1999, 11, 1)), ('Oncological Surgery', 95, datetime.date(2001, 8, 6), datetime.date(2000, 8, 31)), ('Anesthesiology', 67, datetime.date(2001, 5, 5), datetime.date(2001, 5, 26)), ('Oncological Surgery', 85, datetime.date(2001, 3, 28), datetime.date(2000, 7, 26)), ('Transplant Surgery', 65, datetime.date(2001, 11, 20), datetime.date(1999, 7, 25)), ('Cardiothoracic Surgery', 74, datetime.date(2001, 1, 5), datetime.date(1999, 7, 7))]</t>
  </si>
  <si>
    <t>[{'Institution Name': 'Gonzales and Sons', 'Location': 'Ukraine', 'Type of Institution': 'Private', 'Number of Years Worked There': 7, 'Medical Center Level': 'Tertiary', 'Number of Surgeries Performed': 936, 'Additional Responsibilities': ['IT sales professional', 'Soil scientist'], 'Percentage of Patients with Complications': 87.35285752606359,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'Griffith, Perez and Aguilar', 'Location': 'Ukraine', 'Type of Institution': 'Private', 'Number of Years Worked There': 25, 'Medical Center Level': 'Primary', 'Number of Surgeries Performed': 944, 'Additional Responsibilities': ['Chief Executive Officer', 'Bookseller'], 'Percentage of Patients with Complications': 33.653964135983074,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'Brown, Farmer and Robbins', 'Location': 'Ukraine', 'Type of Institution': 'Private', 'Number of Years Worked There': 4, 'Medical Center Level': 'Secondary', 'Number of Surgeries Performed': 529, 'Additional Responsibilities': ['Trading standards officer'], 'Percentage of Patients with Complications': 47.01804765749451,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t>
  </si>
  <si>
    <t>Smith-Hunter</t>
  </si>
  <si>
    <t>Brett Nguyen</t>
  </si>
  <si>
    <t>001-382-813-3214x534</t>
  </si>
  <si>
    <t>[('Cardiothoracic Surgery', 63, datetime.date(2001, 1, 5), datetime.date(1995, 11, 26)), ('Microbiology', 51, datetime.date(2002, 6, 6), datetime.date(1995, 5, 3)), ('Pathology', 63, datetime.date(2003, 9, 17), datetime.date(2004, 6, 28)), ('Cardiothoracic Surgery', 62, datetime.date(1994, 11, 25), datetime.date(2004, 1, 11)), ('Anatomy', 60, datetime.date(1996, 6, 20), datetime.date(2004, 7, 30)), ('Pathology', 64, datetime.date(2003, 11, 12), datetime.date(1997, 10, 28)), ('Neurosurgery', 67, datetime.date(2001, 10, 6), datetime.date(1995, 10, 27)), ('Robotic Surgery', 79, datetime.date(2003, 3, 19), datetime.date(2001, 1, 30)), ('Microbiology', 75, datetime.date(1997, 12, 31), datetime.date(1997, 5, 8)), ('Trauma Surgery', 98, datetime.date(1997, 9, 7), datetime.date(1996, 11, 24))]</t>
  </si>
  <si>
    <t>[{'Institution Name': 'Barnes-Daniels', 'Location': 'Lithuania', 'Type of Institution': 'Private', 'Number of Years Worked There': 9, 'Medical Center Level': 'Secondary', 'Number of Surgeries Performed': 30, 'Additional Responsibilities': ['Physicist, medical', "Barrister's clerk", 'Engineer, mining', 'Engineer, communications', 'Engineer, manufacturing'], 'Percentage of Patients with Complications': 21.54033524404809,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'Ramirez, Allen and Thornton', 'Location': 'Lithuania', 'Type of Institution': 'Private', 'Number of Years Worked There': 29, 'Medical Center Level': 'Tertiary', 'Number of Surgeries Performed': 666, 'Additional Responsibilities': ['Diagnostic radiographer', 'Counselling psychologist', 'Lexicographer'], 'Percentage of Patients with Complications': 38.64277309081877,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'Thomas Group', 'Location': 'Lithuania', 'Type of Institution': 'Public', 'Number of Years Worked There': 12, 'Medical Center Level': 'Primary', 'Number of Surgeries Performed': 164, 'Additional Responsibilities': ['Psychotherapist, dance movement', 'Producer, radio'], 'Percentage of Patients with Complications': 32.16227963808653,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'Michael, Bruce and Phillips', 'Location': 'Lithuania', 'Type of Institution': 'Public', 'Number of Years Worked There': 19, 'Medical Center Level': 'Secondary', 'Number of Surgeries Performed': 337, 'Additional Responsibilities': ['Environmental education officer', 'Interior and spatial designer', 'Legal secretary', 'Commercial/residential surveyor', 'Radiographer, diagnostic'], 'Percentage of Patients with Complications': 21.718951358126446,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t>
  </si>
  <si>
    <t>Williams-Webster</t>
  </si>
  <si>
    <t>Andrea Kline</t>
  </si>
  <si>
    <t>595.794.0612x80271</t>
  </si>
  <si>
    <t>[('Robotic Surgery', 76, datetime.date(1994, 12, 18), datetime.date(2001, 7, 19)), ('Plastic and Reconstructive Surgery', 79, datetime.date(2008, 1, 10), datetime.date(1998, 3, 13)), ('Oncological Surgery', 88, datetime.date(1995, 12, 19), datetime.date(2003, 10, 16)), ('Pediatric Surgery', 95, datetime.date(1998, 6, 10), datetime.date(2005, 4, 17)), ('Pharmacology', 83, datetime.date(2008, 2, 3), datetime.date(2002, 9, 26)), ('Anesthesiology', 93, datetime.date(1995, 12, 17), datetime.date(1995, 5, 15)), ('Biochemistry', 61, datetime.date(2007, 1, 23), datetime.date(1996, 4, 5)), ('Surgical Techniques', 87, datetime.date(2000, 12, 30), datetime.date(2001, 7, 16)), ('Physiology', 84, datetime.date(1998, 2, 8), datetime.date(1994, 10, 30)), ('Microbiology', 79, datetime.date(2000, 9, 27), datetime.date(2007, 12, 4))]</t>
  </si>
  <si>
    <t>[{'Institution Name': 'Peterson Inc', 'Location': 'Hungary', 'Type of Institution': 'Private', 'Number of Years Worked There': 4, 'Medical Center Level': 'Tertiary', 'Number of Surgeries Performed': 973, 'Additional Responsibilities': ['Market researcher'], 'Percentage of Patients with Complications': 15.781332288147897,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'Moore and Sons', 'Location': 'Hungary', 'Type of Institution': 'Public', 'Number of Years Worked There': 23, 'Medical Center Level': 'Primary', 'Number of Surgeries Performed': 504, 'Additional Responsibilities': ['Surveyor, land/geomatics', 'Artist', 'Administrator, arts', 'Barrister'], 'Percentage of Patients with Complications': 32.16824903708674,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'Li-Ellis', 'Location': 'Hungary', 'Type of Institution': 'Public', 'Number of Years Worked There': 27, 'Medical Center Level': 'Primary', 'Number of Surgeries Performed': 307, 'Additional Responsibilities': ['Estate agent'], 'Percentage of Patients with Complications': 44.62552221231425,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'Phillips PLC', 'Location': 'Hungary', 'Type of Institution': 'Private', 'Number of Years Worked There': 22, 'Medical Center Level': 'Tertiary', 'Number of Surgeries Performed': 920, 'Additional Responsibilities': ['Analytical chemist'], 'Percentage of Patients with Complications': 17.416737669314685,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'Miller-Dominguez', 'Location': 'Hungary', 'Type of Institution': 'Private', 'Number of Years Worked There': 5, 'Medical Center Level': 'Primary', 'Number of Surgeries Performed': 871, 'Additional Responsibilities': ['Horticultural consultant', 'Special educational needs teacher', 'Musician', 'Magazine journalist'], 'Percentage of Patients with Complications': 42.91244425223477,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t>
  </si>
  <si>
    <t>Lawrence-Montoya</t>
  </si>
  <si>
    <t>Sabrina Owens</t>
  </si>
  <si>
    <t>288-758-0545x0018</t>
  </si>
  <si>
    <t>[('Vascular Surgery', 95, datetime.date(1996, 5, 25), datetime.date(1996, 5, 12)), ('Trauma Surgery', 54, datetime.date(1996, 6, 13), datetime.date(1996, 5, 19)), ('Anesthesiology', 59, datetime.date(1996, 6, 13), datetime.date(1996, 6, 8)), ('Transplant Surgery', 56, datetime.date(1996, 5, 21), datetime.date(1996, 6, 19)), ('Vascular Surgery', 93, datetime.date(1996, 5, 6), datetime.date(1996, 5, 11)), ('Robotic Surgery', 65, datetime.date(1996, 5, 27), datetime.date(1996, 4, 28)), ('Plastic and Reconstructive Surgery', 88, datetime.date(1996, 6, 8), datetime.date(1996, 4, 30)), ('Physiology', 77, datetime.date(1996, 6, 19), datetime.date(1996, 6, 20)), ('Transplant Surgery', 67, datetime.date(1996, 4, 20), datetime.date(1996, 4, 25)), ('Microbiology', 72, datetime.date(1996, 5, 7), datetime.date(1996, 4, 24))]</t>
  </si>
  <si>
    <t>[{'Institution Name': 'Wu-Woodard', 'Location': 'United States', 'Type of Institution': 'Public', 'Number of Years Worked There': 17, 'Medical Center Level': 'Tertiary', 'Number of Surgeries Performed': 335, 'Additional Responsibilities': ['Environmental health practitioner'], 'Percentage of Patients with Complications': 45.66815084420504,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'Bates-Blake', 'Location': 'United States', 'Type of Institution': 'Private', 'Number of Years Worked There': 16, 'Medical Center Level': 'Primary', 'Number of Surgeries Performed': 297, 'Additional Responsibilities': ['Financial risk analyst', 'Psychologist, counselling', 'Exhibitions officer, museum/gallery', 'Minerals surveyor', 'Stage manager'], 'Percentage of Patients with Complications': 82.04145712101608,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'Lewis PLC', 'Location': 'United States', 'Type of Institution': 'Private', 'Number of Years Worked There': 16, 'Medical Center Level': 'Primary', 'Number of Surgeries Performed': 86, 'Additional Responsibilities': ['Lexicographer'], 'Percentage of Patients with Complications': 35.673012080294576,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'Anderson and Sons', 'Location': 'United States', 'Type of Institution': 'Public', 'Number of Years Worked There': 9, 'Medical Center Level': 'Tertiary', 'Number of Surgeries Performed': 750, 'Additional Responsibilities': ['Radiographer, therapeutic', 'Forest/woodland manager', 'Accountant, chartered management', 'Hotel manager'], 'Percentage of Patients with Complications': 85.97545961343835,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t>
  </si>
  <si>
    <t>Garza Ltd</t>
  </si>
  <si>
    <t>Andrew Edwards</t>
  </si>
  <si>
    <t>905.757.4627</t>
  </si>
  <si>
    <t>[('Vascular Surgery', 73, datetime.date(2005, 11, 18), datetime.date(2007, 1, 7)), ('Biochemistry', 67, datetime.date(2007, 9, 8), datetime.date(2004, 6, 5)), ('Trauma Surgery', 50, datetime.date(2007, 5, 22), datetime.date(2005, 11, 15)), ('Biochemistry', 78, datetime.date(2004, 12, 19), datetime.date(2004, 2, 11)), ('Orthopedic Surgery', 82, datetime.date(2007, 1, 19), datetime.date(2004, 3, 29)), ('Microbiology', 69, datetime.date(2006, 5, 9), datetime.date(2007, 7, 29)), ('Neurosurgery', 96, datetime.date(2006, 7, 11), datetime.date(2008, 2, 20)), ('Neurosurgery', 75, datetime.date(2007, 9, 9), datetime.date(2006, 12, 3)), ('Microbiology', 90, datetime.date(2007, 8, 20), datetime.date(2005, 5, 22)), ('Orthopedic Surgery', 89, datetime.date(2006, 2, 9), datetime.date(2005, 7, 24))]</t>
  </si>
  <si>
    <t>[{'Institution Name': 'Rodriguez, Day and Allen', 'Location': 'United Kingdom', 'Type of Institution': 'Private', 'Number of Years Worked There': 3, 'Medical Center Level': 'Tertiary', 'Number of Surgeries Performed': 914, 'Additional Responsibilities': [], 'Percentage of Patients with Complications': 44.25145633835257,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'Anderson-Chavez', 'Location': 'United Kingdom', 'Type of Institution': 'Private', 'Number of Years Worked There': 16, 'Medical Center Level': 'Secondary', 'Number of Surgeries Performed': 354, 'Additional Responsibilities': ['Doctor, general practice', 'Structural engineer'], 'Percentage of Patients with Complications': 74.81965330558188,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'Chambers, Cervantes and Stone', 'Location': 'United Kingdom', 'Type of Institution': 'Public', 'Number of Years Worked There': 24, 'Medical Center Level': 'Secondary', 'Number of Surgeries Performed': 449, 'Additional Responsibilities': [], 'Percentage of Patients with Complications': 62.68250441604917,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t>
  </si>
  <si>
    <t>Insurance record shows minimal claims, low risk.</t>
  </si>
  <si>
    <t>Shane Robinson</t>
  </si>
  <si>
    <t>992.895.5148x015</t>
  </si>
  <si>
    <t>[('Anesthesiology', 55, datetime.date(2003, 6, 20), datetime.date(2003, 1, 26)), ('Biochemistry', 97, datetime.date(2003, 5, 4), datetime.date(2003, 2, 15)), ('Anatomy', 58, datetime.date(2003, 5, 1), datetime.date(2002, 10, 11)), ('Anatomy', 73, datetime.date(2002, 9, 21), datetime.date(2003, 11, 19)), ('Microbiology', 96, datetime.date(2003, 5, 13), datetime.date(2003, 9, 24)), ('Biochemistry', 64, datetime.date(2003, 4, 15), datetime.date(2003, 2, 28)), ('Plastic and Reconstructive Surgery', 87, datetime.date(2003, 4, 29), datetime.date(2002, 9, 16)), ('Trauma Surgery', 98, datetime.date(2003, 10, 9), datetime.date(2003, 9, 18)), ('Microbiology', 85, datetime.date(2003, 8, 5), datetime.date(2003, 3, 5)), ('Anatomy', 65, datetime.date(2003, 8, 9), datetime.date(2002, 10, 10))]</t>
  </si>
  <si>
    <t>[{'Institution Name': 'Barron Inc', 'Location': 'Uzbekistan', 'Type of Institution': 'Public', 'Number of Years Worked There': 26, 'Medical Center Level': 'Primary', 'Number of Surgeries Performed': 498, 'Additional Responsibilities': ['Clinical molecular geneticist', 'Hydrographic surveyor', 'TEFL teacher', 'Surveyor, minerals', 'Patent examiner'], 'Percentage of Patients with Complications': 91.91916901325837, 'Patient Feedback': 'The procedure was handled competently.', 'Patient Feedback Label': 3, 'Recommendation Letters': 'I am confident in recommending this surgeon for any position.', 'Recommendation Letters Label': 4, 'Recommendations from Former Employers': 'This surgeon is a top-notch professional.', 'Recommendations from Former Employers Label': 4}]</t>
  </si>
  <si>
    <t>King Group</t>
  </si>
  <si>
    <t>Donna Carroll</t>
  </si>
  <si>
    <t>001-420-468-5557</t>
  </si>
  <si>
    <t>[('Emergency Medicine', 55, datetime.date(1997, 7, 26), datetime.date(1996, 4, 9)), ('Pediatric Surgery', 96, datetime.date(1996, 6, 6), datetime.date(1997, 12, 6)), ('Pediatric Surgery', 93, datetime.date(1997, 2, 25), datetime.date(1996, 5, 25)), ('Ethics in Medical Practice', 70, datetime.date(1998, 1, 26), datetime.date(1996, 10, 7)), ('Transplant Surgery', 55, datetime.date(1997, 11, 13), datetime.date(1996, 5, 2)), ('Trauma Surgery', 54, datetime.date(1998, 1, 30), datetime.date(1996, 7, 21)), ('Surgical Techniques', 51, datetime.date(1997, 10, 27), datetime.date(1996, 12, 14)), ('Pathology', 65, datetime.date(1997, 5, 30), datetime.date(1997, 7, 22)), ('Transplant Surgery', 53, datetime.date(1997, 2, 21), datetime.date(1997, 10, 9)), ('Emergency Medicine', 91, datetime.date(1998, 2, 7), datetime.date(1996, 1, 31))]</t>
  </si>
  <si>
    <t>[{'Institution Name': 'Reid-Randolph', 'Location': 'Romania', 'Type of Institution': 'Public', 'Number of Years Worked There': 18, 'Medical Center Level': 'Primary', 'Number of Surgeries Performed': 507, 'Additional Responsibilities': ['Scientist, research (maths)', 'Community development worker'], 'Percentage of Patients with Complications': 83.4130106764144, 'Patient Feedback': 'The doctor did not provide sufficient information.', 'Patient Feedback Label': 2, 'Recommendation Letters': "The surgeon's overall performance is unacceptable.", 'Recommendation Letters Label': 1, 'Recommendations from Former Employers': "The surgeon's performance is consistently excellent.", 'Recommendations from Former Employers Label': 5}]</t>
  </si>
  <si>
    <t>Insurance history shows average risk level.</t>
  </si>
  <si>
    <t>Duran-Hodge</t>
  </si>
  <si>
    <t>Barbara Thomas</t>
  </si>
  <si>
    <t>258-743-2422</t>
  </si>
  <si>
    <t>[('Pathology', 60, datetime.date(1999, 2, 11), datetime.date(2009, 6, 5)), ('Cardiothoracic Surgery', 67, datetime.date(2009, 4, 8), datetime.date(2001, 9, 27)), ('Pediatric Surgery', 64, datetime.date(2003, 11, 25), datetime.date(2003, 10, 20)), ('Vascular Surgery', 73, datetime.date(2004, 9, 23), datetime.date(2006, 2, 3)), ('Ethics in Medical Practice', 56, datetime.date(2001, 3, 2), datetime.date(1995, 2, 16)), ('Oncological Surgery', 68, datetime.date(1997, 12, 24), datetime.date(1997, 9, 13)), ('Transplant Surgery', 93, datetime.date(2000, 1, 25), datetime.date(2000, 12, 4)), ('Trauma Surgery', 64, datetime.date(2004, 6, 21), datetime.date(1998, 9, 23)), ('Biochemistry', 72, datetime.date(1999, 6, 10), datetime.date(2004, 5, 5)), ('Neurosurgery', 88, datetime.date(2002, 5, 26), datetime.date(1999, 9, 3))]</t>
  </si>
  <si>
    <t>[{'Institution Name': 'Butler-Williams', 'Location': 'Romania', 'Type of Institution': 'Private', 'Number of Years Worked There': 24, 'Medical Center Level': 'Primary', 'Number of Surgeries Performed': 314, 'Additional Responsibilities': ['Copywriter, advertising', 'Retail manager'], 'Percentage of Patients with Complications': 21.30537413078232,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'Williams-White', 'Location': 'Romania', 'Type of Institution': 'Public', 'Number of Years Worked There': 8, 'Medical Center Level': 'Secondary', 'Number of Surgeries Performed': 14, 'Additional Responsibilities': ['Water quality scientist', 'Lexicographer', 'Sports coach', 'Chemical engineer'], 'Percentage of Patients with Complications': 50.8727733053815,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'Carter Group', 'Location': 'Romania', 'Type of Institution': 'Private', 'Number of Years Worked There': 17, 'Medical Center Level': 'Secondary', 'Number of Surgeries Performed': 581, 'Additional Responsibilities': [], 'Percentage of Patients with Complications': 87.19852776257325,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t>
  </si>
  <si>
    <t>Berry and Sons</t>
  </si>
  <si>
    <t>Geoffrey Craig</t>
  </si>
  <si>
    <t>(706)943-2944</t>
  </si>
  <si>
    <t>[('Vascular Surgery', 79, datetime.date(1996, 6, 19), datetime.date(2000, 6, 7)), ('Pediatric Surgery', 51, datetime.date(2001, 3, 31), datetime.date(2004, 12, 14)), ('Ethics in Medical Practice', 84, datetime.date(2004, 8, 28), datetime.date(1997, 7, 26)), ('Ethics in Medical Practice', 96, datetime.date(2004, 1, 4), datetime.date(1998, 5, 21)), ('Surgical Techniques', 73, datetime.date(1998, 9, 22), datetime.date(2001, 11, 2)), ('Anesthesiology', 52, datetime.date(1997, 1, 10), datetime.date(1997, 5, 8)), ('Neurosurgery', 51, datetime.date(1997, 3, 26), datetime.date(2004, 7, 27)), ('Transplant Surgery', 88, datetime.date(2000, 5, 10), datetime.date(2003, 9, 20)), ('Pharmacology', 92, datetime.date(2003, 5, 27), datetime.date(2005, 9, 25)), ('Orthopedic Surgery', 79, datetime.date(1997, 5, 29), datetime.date(2005, 10, 4))]</t>
  </si>
  <si>
    <t>[{'Institution Name': 'Browning-Jordan', 'Location': 'Ukraine', 'Type of Institution': 'Public', 'Number of Years Worked There': 4, 'Medical Center Level': 'Primary', 'Number of Surgeries Performed': 224, 'Additional Responsibilities': [], 'Percentage of Patients with Complications': 5.168871111840967,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 {'Institution Name': 'Miller Group', 'Location': 'Ukraine', 'Type of Institution': 'Private', 'Number of Years Worked There': 27, 'Medical Center Level': 'Tertiary', 'Number of Surgeries Performed': 908, 'Additional Responsibilities': ['Bookseller', 'Stage manager', 'Chiropractor', 'Phytotherapist', 'Equality and diversity officer'], 'Percentage of Patients with Complications': 54.17621917981772,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t>
  </si>
  <si>
    <t>Scott, Kim and Parks</t>
  </si>
  <si>
    <t>Jesse Smith</t>
  </si>
  <si>
    <t>[('Physiology', 52, datetime.date(2002, 6, 1), datetime.date(2007, 10, 8)), ('Pathology', 74, datetime.date(2004, 10, 24), datetime.date(2007, 7, 16)), ('Plastic and Reconstructive Surgery', 77, datetime.date(1999, 4, 6), datetime.date(2005, 1, 28)), ('Pathology', 76, datetime.date(2001, 8, 26), datetime.date(2006, 5, 14)), ('Cardiothoracic Surgery', 94, datetime.date(2008, 9, 14), datetime.date(2003, 11, 8)), ('Cardiothoracic Surgery', 64, datetime.date(2002, 1, 24), datetime.date(2001, 2, 2)), ('Microbiology', 80, datetime.date(2005, 6, 21), datetime.date(1999, 9, 25)), ('Pathology', 80, datetime.date(2005, 4, 15), datetime.date(2004, 6, 8)), ('Pediatric Surgery', 88, datetime.date(2006, 1, 6), datetime.date(2004, 4, 8)), ('Anatomy', 69, datetime.date(2005, 5, 21), datetime.date(1999, 3, 4))]</t>
  </si>
  <si>
    <t>[{'Institution Name': 'Bishop-Jimenez', 'Location': 'Ethiopia', 'Type of Institution': 'Private', 'Number of Years Worked There': 13, 'Medical Center Level': 'Secondary', 'Number of Surgeries Performed': 354, 'Additional Responsibilities': ['Paramedic'], 'Percentage of Patients with Complications': 14.32318158510183,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 {'Institution Name': 'Gomez, Kelley and Sharp', 'Location': 'Ethiopia', 'Type of Institution': 'Public', 'Number of Years Worked There': 3, 'Medical Center Level': 'Secondary', 'Number of Surgeries Performed': 308, 'Additional Responsibilities': ['Waste management officer', 'Structural engineer'], 'Percentage of Patients with Complications': 28.156778047856402,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t>
  </si>
  <si>
    <t>A few minor claims, insurance profile average.</t>
  </si>
  <si>
    <t>Smith-Flores</t>
  </si>
  <si>
    <t>Lisa Jones</t>
  </si>
  <si>
    <t>388-983-0958x1537</t>
  </si>
  <si>
    <t>[('Vascular Surgery', 92, datetime.date(2003, 8, 16), datetime.date(2002, 12, 3)), ('Anatomy', 50, datetime.date(2004, 5, 16), datetime.date(2007, 5, 11)), ('Pathology', 88, datetime.date(2003, 6, 22), datetime.date(2003, 11, 9)), ('Surgical Techniques', 62, datetime.date(2005, 5, 17), datetime.date(2003, 1, 5)), ('Anatomy', 89, datetime.date(2003, 1, 21), datetime.date(2003, 8, 4)), ('Anatomy', 61, datetime.date(2007, 6, 20), datetime.date(2007, 5, 27)), ('Oncological Surgery', 74, datetime.date(2003, 10, 30), datetime.date(2004, 11, 23)), ('Anesthesiology', 91, datetime.date(2004, 5, 15), datetime.date(2004, 11, 25)), ('Plastic and Reconstructive Surgery', 96, datetime.date(2006, 3, 8), datetime.date(2006, 10, 11)), ('Orthopedic Surgery', 80, datetime.date(2003, 2, 21), datetime.date(2003, 6, 2))]</t>
  </si>
  <si>
    <t>[{'Institution Name': 'King-Smith', 'Location': 'Russia', 'Type of Institution': 'Public', 'Number of Years Worked There': 30, 'Medical Center Level': 'Primary', 'Number of Surgeries Performed': 599, 'Additional Responsibilities': ['Planning and development surveyor', 'Adult guidance worker', 'Financial adviser', 'Science writer', 'Contractor'], 'Percentage of Patients with Complications': 41.2835870866218,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 {'Institution Name': 'Long-Rice', 'Location': 'Russia', 'Type of Institution': 'Private', 'Number of Years Worked There': 12, 'Medical Center Level': 'Tertiary', 'Number of Surgeries Performed': 744, 'Additional Responsibilities': [], 'Percentage of Patients with Complications': 13.258553081931412,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t>
  </si>
  <si>
    <t>Montgomery LLC</t>
  </si>
  <si>
    <t>Christopher Rowe</t>
  </si>
  <si>
    <t>903-974-4183</t>
  </si>
  <si>
    <t>[('Transplant Surgery', 95, datetime.date(2004, 4, 29), datetime.date(2000, 11, 23)), ('Oncological Surgery', 90, datetime.date(2003, 3, 28), datetime.date(2000, 11, 2)), ('Microbiology', 75, datetime.date(2001, 9, 6), datetime.date(1999, 5, 8)), ('Emergency Medicine', 79, datetime.date(2001, 2, 5), datetime.date(2002, 3, 10)), ('Pathology', 52, datetime.date(2004, 5, 24), datetime.date(2003, 6, 22)), ('Pediatric Surgery', 60, datetime.date(1999, 5, 7), datetime.date(2002, 6, 23)), ('Trauma Surgery', 71, datetime.date(2001, 12, 14), datetime.date(2002, 11, 11)), ('Anatomy', 87, datetime.date(2002, 1, 19), datetime.date(2002, 3, 14)), ('Neurosurgery', 61, datetime.date(2000, 2, 20), datetime.date(1999, 12, 23)), ('Anesthesiology', 72, datetime.date(2001, 11, 22), datetime.date(2004, 6, 14))]</t>
  </si>
  <si>
    <t>[{'Institution Name': 'Rogers, Bush and Sanders', 'Location': 'United States', 'Type of Institution': 'Public', 'Number of Years Worked There': 19, 'Medical Center Level': 'Secondary', 'Number of Surgeries Performed': 285, 'Additional Responsibilities': ['Phytotherapist', 'Advertising account planner', 'English as a second language teacher', 'Automotive engineer', 'Forest/woodland manager'], 'Percentage of Patients with Complications': 35.62436222499924,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'Gilmore-Parks', 'Location': 'United States', 'Type of Institution': 'Private', 'Number of Years Worked There': 1, 'Medical Center Level': 'Primary', 'Number of Surgeries Performed': 171, 'Additional Responsibilities': ['Trade union research officer', 'Chemical engineer', 'Civil Service fast streamer', 'Cabin crew', 'Higher education careers adviser'], 'Percentage of Patients with Complications': 73.56682763109623,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'Good-Long', 'Location': 'United States', 'Type of Institution': 'Private', 'Number of Years Worked There': 30, 'Medical Center Level': 'Tertiary', 'Number of Surgeries Performed': 113, 'Additional Responsibilities': [], 'Percentage of Patients with Complications': 89.30433362148098,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'Wright-Hicks', 'Location': 'United States', 'Type of Institution': 'Public', 'Number of Years Worked There': 21, 'Medical Center Level': 'Primary', 'Number of Surgeries Performed': 280, 'Additional Responsibilities': ['Child psychotherapist', 'Press photographer', 'Financial controller', 'Sales professional, IT', 'Geophysicist/field seismologist'], 'Percentage of Patients with Complications': 95.57087221479267,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t>
  </si>
  <si>
    <t>Richards, Jackson and Johnson</t>
  </si>
  <si>
    <t>269-896-0399x3990</t>
  </si>
  <si>
    <t>[('Emergency Medicine', 98, datetime.date(2004, 2, 20), datetime.date(2004, 4, 11)), ('Biochemistry', 85, datetime.date(2004, 1, 9), datetime.date(2004, 6, 9)), ('Vascular Surgery', 79, datetime.date(2003, 9, 21), datetime.date(2003, 10, 20)), ('Pathology', 82, datetime.date(2004, 4, 10), datetime.date(2003, 9, 23)), ('Anatomy', 78, datetime.date(2004, 3, 5), datetime.date(2003, 10, 25)), ('Plastic and Reconstructive Surgery', 86, datetime.date(2003, 11, 4), datetime.date(2004, 2, 4)), ('Microbiology', 64, datetime.date(2003, 12, 15), datetime.date(2004, 4, 19)), ('Orthopedic Surgery', 90, datetime.date(2004, 2, 9), datetime.date(2004, 4, 27)), ('Oncological Surgery', 80, datetime.date(2004, 5, 26), datetime.date(2003, 12, 18)), ('Pharmacology', 66, datetime.date(2004, 4, 1), datetime.date(2003, 12, 13))]</t>
  </si>
  <si>
    <t>[{'Institution Name': 'Morales Group', 'Location': 'France', 'Type of Institution': 'Private', 'Number of Years Worked There': 20, 'Medical Center Level': 'Primary', 'Number of Surgeries Performed': 567, 'Additional Responsibilities': [], 'Percentage of Patients with Complications': 96.17564076911268,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'Fisher-Wilkins', 'Location': 'France', 'Type of Institution': 'Private', 'Number of Years Worked There': 13, 'Medical Center Level': 'Tertiary', 'Number of Surgeries Performed': 510, 'Additional Responsibilities': ['Secretary/administrator', 'Podiatrist', 'Horticultural consultant', 'Maintenance engineer'], 'Percentage of Patients with Complications': 51.68200450815308,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'Arnold, Nicholson and Hale', 'Location': 'France', 'Type of Institution': 'Public', 'Number of Years Worked There': 24, 'Medical Center Level': 'Secondary', 'Number of Surgeries Performed': 752, 'Additional Responsibilities': [], 'Percentage of Patients with Complications': 91.19849796453165,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t>
  </si>
  <si>
    <t>Claims history indicates average risk.</t>
  </si>
  <si>
    <t>Hunter PLC</t>
  </si>
  <si>
    <t>Timothy Vargas</t>
  </si>
  <si>
    <t>903-438-0467</t>
  </si>
  <si>
    <t>[('Ethics in Medical Practice', 76, datetime.date(1999, 7, 19), datetime.date(1999, 2, 23)), ('Anesthesiology', 90, datetime.date(2000, 8, 28), datetime.date(2000, 1, 27)), ('Cardiothoracic Surgery', 88, datetime.date(1998, 8, 6), datetime.date(1999, 12, 31)), ('Orthopedic Surgery', 58, datetime.date(1999, 4, 12), datetime.date(1999, 7, 18)), ('Cardiothoracic Surgery', 82, datetime.date(1999, 5, 13), datetime.date(2000, 9, 10)), ('Oncological Surgery', 75, datetime.date(1998, 7, 28), datetime.date(2000, 6, 16)), ('Biochemistry', 72, datetime.date(1999, 6, 29), datetime.date(1998, 4, 23)), ('Biochemistry', 74, datetime.date(1999, 8, 9), datetime.date(1998, 3, 25)), ('Trauma Surgery', 91, datetime.date(1999, 2, 12), datetime.date(1999, 3, 23)), ('Transplant Surgery', 92, datetime.date(1998, 12, 12), datetime.date(2000, 7, 11))]</t>
  </si>
  <si>
    <t>[{'Institution Name': 'Mcdowell, Ramsey and Hogan', 'Location': 'Ethiopia', 'Type of Institution': 'Private', 'Number of Years Worked There': 29, 'Medical Center Level': 'Tertiary', 'Number of Surgeries Performed': 541, 'Additional Responsibilities': ['Mental health nurse', 'Ambulance person', 'Engineer, building services'], 'Percentage of Patients with Complications': 45.29706147550161,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'Andrews-Monroe', 'Location': 'Ethiopia', 'Type of Institution': 'Private', 'Number of Years Worked There': 30, 'Medical Center Level': 'Secondary', 'Number of Surgeries Performed': 513, 'Additional Responsibilities': ['Primary school teacher'], 'Percentage of Patients with Complications': 34.37767498419324,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'Farrell and Sons', 'Location': 'Ethiopia', 'Type of Institution': 'Public', 'Number of Years Worked There': 25, 'Medical Center Level': 'Primary', 'Number of Surgeries Performed': 725, 'Additional Responsibilities': [], 'Percentage of Patients with Complications': 12.561628189084583,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'Jackson, White and Esparza', 'Location': 'Ethiopia', 'Type of Institution': 'Private', 'Number of Years Worked There': 30, 'Medical Center Level': 'Secondary', 'Number of Surgeries Performed': 914, 'Additional Responsibilities': ['Armed forces technical officer', 'Engineer, automotive', 'Journalist, newspaper', 'Aid worker', 'Herpetologist'], 'Percentage of Patients with Complications': 39.263618167751225,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'Webb-Glenn', 'Location': 'Ethiopia', 'Type of Institution': 'Private', 'Number of Years Worked There': 2, 'Medical Center Level': 'Primary', 'Number of Surgeries Performed': 938, 'Additional Responsibilities': ['Architect'], 'Percentage of Patients with Complications': 47.22645904860939,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t>
  </si>
  <si>
    <t>Significant unresolved issues with multiple claims.</t>
  </si>
  <si>
    <t>Dominguez PLC</t>
  </si>
  <si>
    <t>Courtney Levy</t>
  </si>
  <si>
    <t>460-563-1558x0041</t>
  </si>
  <si>
    <t>[('Pharmacology', 70, datetime.date(2006, 9, 24), datetime.date(2003, 10, 7)), ('Transplant Surgery', 64, datetime.date(2004, 2, 17), datetime.date(2006, 10, 20)), ('Pharmacology', 55, datetime.date(2006, 8, 5), datetime.date(2005, 2, 7)), ('Pediatric Surgery', 87, datetime.date(2003, 10, 23), datetime.date(2006, 3, 6)), ('Cardiothoracic Surgery', 100, datetime.date(2004, 3, 21), datetime.date(2006, 9, 11)), ('Biochemistry', 98, datetime.date(2004, 8, 15), datetime.date(2005, 1, 31)), ('Trauma Surgery', 91, datetime.date(2004, 5, 18), datetime.date(2004, 9, 7)), ('Cardiothoracic Surgery', 54, datetime.date(2006, 3, 30), datetime.date(2007, 1, 12)), ('Transplant Surgery', 76, datetime.date(2004, 12, 23), datetime.date(2004, 11, 17)), ('Robotic Surgery', 80, datetime.date(2004, 5, 14), datetime.date(2006, 3, 26))]</t>
  </si>
  <si>
    <t>[{'Institution Name': 'Newman, Hopkins and Wade', 'Location': 'Poland', 'Type of Institution': 'Private', 'Number of Years Worked There': 16, 'Medical Center Level': 'Primary', 'Number of Surgeries Performed': 522, 'Additional Responsibilities': ['Television production assistant', 'Probation officer', 'Therapist, horticultural', 'Accountant, chartered', 'Patent examiner'], 'Percentage of Patients with Complications': 88.78140893458884,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'Savage Inc', 'Location': 'Poland', 'Type of Institution': 'Public', 'Number of Years Worked There': 2, 'Medical Center Level': 'Secondary', 'Number of Surgeries Performed': 778, 'Additional Responsibilities': ['Forest/woodland manager', 'Scientific laboratory technician', 'Energy engineer', 'Civil Service administrator', 'Education administrator'], 'Percentage of Patients with Complications': 72.02416247332187,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'Harris, Shea and Charles', 'Location': 'Poland', 'Type of Institution': 'Private', 'Number of Years Worked There': 23, 'Medical Center Level': 'Secondary', 'Number of Surgeries Performed': 367, 'Additional Responsibilities': ['Engineer, civil (consulting)', 'Oncologist', 'Forensic scientist'], 'Percentage of Patients with Complications': 9.562309414059545,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'Hendrix, Cisneros and Baker', 'Location': 'Poland', 'Type of Institution': 'Public', 'Number of Years Worked There': 26, 'Medical Center Level': 'Tertiary', 'Number of Surgeries Performed': 538, 'Additional Responsibilities': ['Trading standards officer'], 'Percentage of Patients with Complications': 62.98537706771984,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t>
  </si>
  <si>
    <t>Hurst, Conway and Jimenez</t>
  </si>
  <si>
    <t>Wendy Wilcox</t>
  </si>
  <si>
    <t>902.847.9672x091</t>
  </si>
  <si>
    <t>[('Oncological Surgery', 79, datetime.date(1994, 10, 13), datetime.date(1998, 10, 30)), ('Surgical Techniques', 89, datetime.date(1996, 9, 16), datetime.date(1997, 5, 8)), ('Surgical Techniques', 59, datetime.date(1998, 4, 11), datetime.date(1996, 10, 3)), ('Physiology', 57, datetime.date(1999, 1, 1), datetime.date(1995, 8, 6)), ('Neurosurgery', 85, datetime.date(1996, 2, 29), datetime.date(1996, 7, 26)), ('Microbiology', 96, datetime.date(1998, 3, 14), datetime.date(1998, 5, 15)), ('Cardiothoracic Surgery', 74, datetime.date(1998, 5, 7), datetime.date(1997, 9, 13)), ('Robotic Surgery', 62, datetime.date(1995, 8, 15), datetime.date(1998, 7, 22)), ('Anesthesiology', 80, datetime.date(1995, 2, 10), datetime.date(1996, 3, 1)), ('Anesthesiology', 96, datetime.date(1998, 4, 15), datetime.date(1995, 6, 19))]</t>
  </si>
  <si>
    <t>[{'Institution Name': 'Ford Ltd', 'Location': 'Moldova', 'Type of Institution': 'Public', 'Number of Years Worked There': 8, 'Medical Center Level': 'Secondary', 'Number of Surgeries Performed': 186, 'Additional Responsibilities': ['Production engineer', 'Heritage manager', 'Plant breeder/geneticist'], 'Percentage of Patients with Complications': 56.460851562716286,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'Hancock Ltd', 'Location': 'Moldova', 'Type of Institution': 'Private', 'Number of Years Worked There': 26, 'Medical Center Level': 'Tertiary', 'Number of Surgeries Performed': 510, 'Additional Responsibilities': [], 'Percentage of Patients with Complications': 46.468885155586726,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'Graham, Joyce and Johnson', 'Location': 'Moldova', 'Type of Institution': 'Private', 'Number of Years Worked There': 9, 'Medical Center Level': 'Tertiary', 'Number of Surgeries Performed': 115, 'Additional Responsibilities': ['Structural engineer', 'Product designer', 'Architect', 'Phytotherapist', 'Patent attorney'], 'Percentage of Patients with Complications': 2.4691961004923213,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t>
  </si>
  <si>
    <t>Zuniga LLC</t>
  </si>
  <si>
    <t>Eric Mcgee</t>
  </si>
  <si>
    <t>(998)937-9270x4457</t>
  </si>
  <si>
    <t>[('Cardiothoracic Surgery', 54, datetime.date(1997, 10, 7), datetime.date(1995, 4, 24)), ('Vascular Surgery', 98, datetime.date(1994, 11, 26), datetime.date(1995, 11, 17)), ('Vascular Surgery', 55, datetime.date(1994, 10, 31), datetime.date(1998, 12, 29)), ('Plastic and Reconstructive Surgery', 82, datetime.date(1995, 7, 29), datetime.date(1998, 3, 21)), ('Pathology', 76, datetime.date(1998, 6, 13), datetime.date(1995, 3, 10)), ('Microbiology', 85, datetime.date(1995, 6, 8), datetime.date(1995, 11, 11)), ('Pharmacology', 89, datetime.date(1998, 7, 28), datetime.date(1996, 4, 6)), ('Neurosurgery', 66, datetime.date(1997, 3, 24), datetime.date(1998, 3, 24)), ('Emergency Medicine', 91, datetime.date(1997, 9, 5), datetime.date(1996, 12, 18)), ('Pharmacology', 94, datetime.date(1997, 8, 16), datetime.date(1995, 8, 7))]</t>
  </si>
  <si>
    <t>[{'Institution Name': 'Webb Group', 'Location': 'Moldova', 'Type of Institution': 'Public', 'Number of Years Worked There': 2, 'Medical Center Level': 'Tertiary', 'Number of Surgeries Performed': 586, 'Additional Responsibilities': ['Risk manager', 'Publishing copy', 'Control and instrumentation engineer', 'Scientist, audiological', 'Immunologist'], 'Percentage of Patients with Complications': 53.73799313318084,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'James-Williams', 'Location': 'Moldova', 'Type of Institution': 'Private', 'Number of Years Worked There': 17, 'Medical Center Level': 'Tertiary', 'Number of Surgeries Performed': 930, 'Additional Responsibilities': ['Barrister', 'Amenity horticulturist', 'Nurse, learning disability'], 'Percentage of Patients with Complications': 63.10493250033306,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'Zhang, Hall and Pope', 'Location': 'Moldova', 'Type of Institution': 'Private', 'Number of Years Worked There': 6, 'Medical Center Level': 'Secondary', 'Number of Surgeries Performed': 360, 'Additional Responsibilities': ['Brewing technologist', 'Claims inspector/assessor', 'Management consultant'], 'Percentage of Patients with Complications': 23.17452536376746,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'Robinson-Lee', 'Location': 'Moldova', 'Type of Institution': 'Public', 'Number of Years Worked There': 27, 'Medical Center Level': 'Tertiary', 'Number of Surgeries Performed': 733, 'Additional Responsibilities': ['Mental health nurse', 'Occupational psychologist'], 'Percentage of Patients with Complications': 66.69612223894065,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t>
  </si>
  <si>
    <t>Insurance profile shows moderate risk level.</t>
  </si>
  <si>
    <t>Crawford, Marsh and Jensen</t>
  </si>
  <si>
    <t>Michael Nelson</t>
  </si>
  <si>
    <t>859-707-1798</t>
  </si>
  <si>
    <t>[('Anatomy', 86, datetime.date(1996, 2, 22), datetime.date(1996, 1, 5)), ('Trauma Surgery', 58, datetime.date(1995, 12, 7), datetime.date(1996, 1, 3)), ('Orthopedic Surgery', 54, datetime.date(1996, 4, 3), datetime.date(1996, 1, 22)), ('Anatomy', 56, datetime.date(1995, 12, 30), datetime.date(1996, 3, 5)), ('Oncological Surgery', 76, datetime.date(1995, 12, 24), datetime.date(1995, 11, 16)), ('Pediatric Surgery', 100, datetime.date(1996, 3, 12), datetime.date(1996, 1, 9)), ('Ethics in Medical Practice', 52, datetime.date(1996, 2, 3), datetime.date(1996, 1, 28)), ('Trauma Surgery', 92, datetime.date(1996, 3, 8), datetime.date(1996, 2, 9)), ('Ethics in Medical Practice', 78, datetime.date(1996, 2, 9), datetime.date(1996, 2, 11)), ('Anesthesiology', 76, datetime.date(1996, 1, 22), datetime.date(1995, 12, 7))]</t>
  </si>
  <si>
    <t>[{'Institution Name': 'Morales, Cooper and Weaver', 'Location': 'Brazil', 'Type of Institution': 'Public', 'Number of Years Worked There': 26, 'Medical Center Level': 'Tertiary', 'Number of Surgeries Performed': 726, 'Additional Responsibilities': ['Magazine features editor'], 'Percentage of Patients with Complications': 50.79966308912236,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'Ayala-Garcia', 'Location': 'Brazil', 'Type of Institution': 'Private', 'Number of Years Worked There': 20, 'Medical Center Level': 'Primary', 'Number of Surgeries Performed': 521, 'Additional Responsibilities': ['Doctor, general practice', 'Customer service manager', 'Psychologist, occupational'], 'Percentage of Patients with Complications': 22.158665053657632,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'Thomas Inc', 'Location': 'Brazil', 'Type of Institution': 'Private', 'Number of Years Worked There': 19, 'Medical Center Level': 'Secondary', 'Number of Surgeries Performed': 822, 'Additional Responsibilities': ['Television floor manager', 'Commercial/residential surveyor', 'Communications engineer'], 'Percentage of Patients with Complications': 92.45203641671681,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'Obrien-Cherry', 'Location': 'Brazil', 'Type of Institution': 'Public', 'Number of Years Worked There': 13, 'Medical Center Level': 'Secondary', 'Number of Surgeries Performed': 829, 'Additional Responsibilities': ['Commissioning editor', 'Production manager', 'Exhibitions officer, museum/gallery', 'Lecturer, higher education'], 'Percentage of Patients with Complications': 11.453784164423176,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t>
  </si>
  <si>
    <t>Adams PLC</t>
  </si>
  <si>
    <t>Amy White</t>
  </si>
  <si>
    <t>(437)850-0724x558</t>
  </si>
  <si>
    <t>[('Pathology', 71, datetime.date(2005, 2, 28), datetime.date(1998, 5, 3)), ('Anesthesiology', 60, datetime.date(1995, 11, 15), datetime.date(2006, 2, 5)), ('Trauma Surgery', 97, datetime.date(1996, 2, 14), datetime.date(1995, 7, 20)), ('Ethics in Medical Practice', 71, datetime.date(2004, 10, 5), datetime.date(1999, 7, 1)), ('Pathology', 87, datetime.date(2002, 11, 21), datetime.date(1996, 9, 24)), ('Biochemistry', 98, datetime.date(2005, 8, 3), datetime.date(2005, 5, 13)), ('Pathology', 68, datetime.date(2002, 3, 7), datetime.date(2002, 11, 10)), ('Pathology', 80, datetime.date(1997, 6, 11), datetime.date(2006, 9, 23)), ('Orthopedic Surgery', 53, datetime.date(2000, 9, 14), datetime.date(2004, 9, 29)), ('Trauma Surgery', 91, datetime.date(1996, 12, 15), datetime.date(2006, 1, 24))]</t>
  </si>
  <si>
    <t>[{'Institution Name': 'Anderson and Sons', 'Location': 'Canada', 'Type of Institution': 'Public', 'Number of Years Worked There': 22, 'Medical Center Level': 'Tertiary', 'Number of Surgeries Performed': 739, 'Additional Responsibilities': ['Podiatrist'], 'Percentage of Patients with Complications': 7.301005451851239,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'Gilbert LLC', 'Location': 'Canada', 'Type of Institution': 'Public', 'Number of Years Worked There': 2, 'Medical Center Level': 'Primary', 'Number of Surgeries Performed': 177, 'Additional Responsibilities': ['Video editor', 'Operational researcher'], 'Percentage of Patients with Complications': 4.529146105243676,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'Brown-Meyer', 'Location': 'Canada', 'Type of Institution': 'Private', 'Number of Years Worked There': 20, 'Medical Center Level': 'Tertiary', 'Number of Surgeries Performed': 655, 'Additional Responsibilities': ['Market researcher'], 'Percentage of Patients with Complications': 29.278978891955234,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t>
  </si>
  <si>
    <t>Robertson LLC</t>
  </si>
  <si>
    <t>Carol Robinson</t>
  </si>
  <si>
    <t>+1-680-727-9461x0688</t>
  </si>
  <si>
    <t>[('Anatomy', 54, datetime.date(2005, 7, 23), datetime.date(2001, 6, 23)), ('Emergency Medicine', 61, datetime.date(2004, 3, 15), datetime.date(2004, 7, 24)), ('Biochemistry', 77, datetime.date(2005, 2, 24), datetime.date(2001, 4, 7)), ('Physiology', 93, datetime.date(2000, 7, 10), datetime.date(2003, 4, 27)), ('Cardiothoracic Surgery', 98, datetime.date(2004, 12, 4), datetime.date(2005, 6, 28)), ('Physiology', 54, datetime.date(2001, 5, 6), datetime.date(2003, 7, 24)), ('Robotic Surgery', 65, datetime.date(2002, 7, 31), datetime.date(2001, 8, 15)), ('Plastic and Reconstructive Surgery', 71, datetime.date(2004, 4, 19), datetime.date(2000, 8, 17)), ('Microbiology', 96, datetime.date(2003, 7, 25), datetime.date(2004, 7, 28)), ('Plastic and Reconstructive Surgery', 88, datetime.date(2005, 10, 3), datetime.date(2001, 11, 9))]</t>
  </si>
  <si>
    <t>[{'Institution Name': 'Parsons-Thompson', 'Location': 'Belarus', 'Type of Institution': 'Public', 'Number of Years Worked There': 15, 'Medical Center Level': 'Primary', 'Number of Surgeries Performed': 76, 'Additional Responsibilities': ['Sports therapist', "Nurse, children's"], 'Percentage of Patients with Complications': 88.94321163303314,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'Barrett-Carroll', 'Location': 'Belarus', 'Type of Institution': 'Public', 'Number of Years Worked There': 20, 'Medical Center Level': 'Secondary', 'Number of Surgeries Performed': 994, 'Additional Responsibilities': ['Sales professional, IT'], 'Percentage of Patients with Complications': 21.16782414606073,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'Johnson-Hanson', 'Location': 'Belarus', 'Type of Institution': 'Private', 'Number of Years Worked There': 8, 'Medical Center Level': 'Secondary', 'Number of Surgeries Performed': 401, 'Additional Responsibilities': ['Medical technical officer', 'Scientist, biomedical', 'Glass blower/designer', 'Intelligence analyst', 'Risk analyst'], 'Percentage of Patients with Complications': 60.99316934890797,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t>
  </si>
  <si>
    <t>Young LLC</t>
  </si>
  <si>
    <t>Jennifer Combs</t>
  </si>
  <si>
    <t>901.715.6152x953</t>
  </si>
  <si>
    <t>[('Orthopedic Surgery', 57, datetime.date(2003, 12, 19), datetime.date(2004, 5, 26)), ('Trauma Surgery', 96, datetime.date(2003, 10, 15), datetime.date(2004, 9, 6)), ('Pharmacology', 50, datetime.date(2005, 4, 21), datetime.date(2004, 11, 29)), ('Biochemistry', 74, datetime.date(2004, 4, 3), datetime.date(2005, 2, 11)), ('Trauma Surgery', 63, datetime.date(2004, 1, 24), datetime.date(2005, 3, 15)), ('Biochemistry', 64, datetime.date(2003, 8, 21), datetime.date(2005, 7, 6)), ('Ethics in Medical Practice', 61, datetime.date(2003, 12, 11), datetime.date(2003, 12, 31)), ('Physiology', 68, datetime.date(2004, 12, 21), datetime.date(2005, 1, 12)), ('Trauma Surgery', 97, datetime.date(2005, 4, 13), datetime.date(2004, 6, 23)), ('Physiology', 99, datetime.date(2003, 11, 28), datetime.date(2005, 4, 13))]</t>
  </si>
  <si>
    <t>[{'Institution Name': 'Mitchell Ltd', 'Location': 'Belarus', 'Type of Institution': 'Private', 'Number of Years Worked There': 10, 'Medical Center Level': 'Secondary', 'Number of Surgeries Performed': 309, 'Additional Responsibilities': ['Engineer, communications', 'Television camera operator', 'Tax adviser', 'Charity fundraiser', 'Scientist, audiological'], 'Percentage of Patients with Complications': 49.866494971566986,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'Taylor Group', 'Location': 'Belarus', 'Type of Institution': 'Private', 'Number of Years Worked There': 23, 'Medical Center Level': 'Secondary', 'Number of Surgeries Performed': 737, 'Additional Responsibilities': ['Purchasing manager', 'Midwife', 'Graphic designer', 'Physiotherapist'], 'Percentage of Patients with Complications': 58.06743572154964,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'White, Washington and Scott', 'Location': 'Belarus', 'Type of Institution': 'Public', 'Number of Years Worked There': 2, 'Medical Center Level': 'Tertiary', 'Number of Surgeries Performed': 415, 'Additional Responsibilities': ['Chartered loss adjuster', 'Scientist, research (physical sciences)', 'Oceanographer', 'Radio producer'], 'Percentage of Patients with Complications': 86.37875432002116,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'Cabrera Group', 'Location': 'Belarus', 'Type of Institution': 'Public', 'Number of Years Worked There': 16, 'Medical Center Level': 'Tertiary', 'Number of Surgeries Performed': 36, 'Additional Responsibilities': [], 'Percentage of Patients with Complications': 9.784252381104587,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'Mckay, Fox and Franco', 'Location': 'Belarus', 'Type of Institution': 'Public', 'Number of Years Worked There': 7, 'Medical Center Level': 'Primary', 'Number of Surgeries Performed': 166, 'Additional Responsibilities': ['Primary school teacher', 'Librarian, academic', 'Building services engineer'], 'Percentage of Patients with Complications': 89.66574010589177,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t>
  </si>
  <si>
    <t>Hernandez, Pacheco and Lamb</t>
  </si>
  <si>
    <t>Johnny Caldwell</t>
  </si>
  <si>
    <t>(818)202-4868x376</t>
  </si>
  <si>
    <t>[('Physiology', 66, datetime.date(1999, 8, 28), datetime.date(2000, 2, 12)), ('Plastic and Reconstructive Surgery', 53, datetime.date(2003, 7, 14), datetime.date(2001, 8, 28)), ('Pediatric Surgery', 80, datetime.date(2004, 6, 5), datetime.date(2001, 9, 5)), ('Anesthesiology', 62, datetime.date(2004, 11, 21), datetime.date(2002, 10, 25)), ('Neurosurgery', 76, datetime.date(2003, 2, 27), datetime.date(2002, 3, 18)), ('Anatomy', 73, datetime.date(2001, 9, 25), datetime.date(1999, 9, 29)), ('Oncological Surgery', 50, datetime.date(2003, 2, 28), datetime.date(2003, 12, 22)), ('Pharmacology', 61, datetime.date(2001, 5, 9), datetime.date(1999, 9, 24)), ('Vascular Surgery', 69, datetime.date(2005, 5, 4), datetime.date(1997, 6, 25)), ('Surgical Techniques', 95, datetime.date(2003, 12, 1), datetime.date(2003, 7, 25))]</t>
  </si>
  <si>
    <t>[{'Institution Name': 'Costa, Walters and Allen', 'Location': 'India', 'Type of Institution': 'Public', 'Number of Years Worked There': 9, 'Medical Center Level': 'Tertiary', 'Number of Surgeries Performed': 211, 'Additional Responsibilities': [], 'Percentage of Patients with Complications': 89.27903526229439,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'Knight-Cardenas', 'Location': 'India', 'Type of Institution': 'Public', 'Number of Years Worked There': 8, 'Medical Center Level': 'Secondary', 'Number of Surgeries Performed': 762, 'Additional Responsibilities': ['Development worker, community', 'Conservation officer, nature', 'Therapist, drama'], 'Percentage of Patients with Complications': 40.257548079681186,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'Cross-Dillon', 'Location': 'India', 'Type of Institution': 'Private', 'Number of Years Worked There': 11, 'Medical Center Level': 'Primary', 'Number of Surgeries Performed': 934, 'Additional Responsibilities': ['Dealer'], 'Percentage of Patients with Complications': 4.756459165912319,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t>
  </si>
  <si>
    <t>Graham, Cooper and Sloan</t>
  </si>
  <si>
    <t>John Carrillo</t>
  </si>
  <si>
    <t>(251)724-4428x3456</t>
  </si>
  <si>
    <t>[('Orthopedic Surgery', 76, datetime.date(1996, 1, 5), datetime.date(1997, 12, 7)), ('Orthopedic Surgery', 86, datetime.date(1998, 12, 10), datetime.date(2000, 2, 23)), ('Pharmacology', 91, datetime.date(1997, 3, 19), datetime.date(1998, 11, 7)), ('Pharmacology', 82, datetime.date(1997, 6, 19), datetime.date(2000, 6, 1)), ('Neurosurgery', 70, datetime.date(2001, 12, 28), datetime.date(1997, 10, 9)), ('Transplant Surgery', 96, datetime.date(2000, 1, 29), datetime.date(1996, 6, 10)), ('Pediatric Surgery', 93, datetime.date(2000, 1, 5), datetime.date(1997, 2, 13)), ('Robotic Surgery', 91, datetime.date(2001, 1, 14), datetime.date(1998, 6, 6)), ('Oncological Surgery', 65, datetime.date(1996, 4, 21), datetime.date(1998, 1, 5)), ('Neurosurgery', 74, datetime.date(1996, 1, 16), datetime.date(1996, 7, 28))]</t>
  </si>
  <si>
    <t>[{'Institution Name': 'Christensen, Walker and Mathews', 'Location': 'Poland', 'Type of Institution': 'Public', 'Number of Years Worked There': 26, 'Medical Center Level': 'Primary', 'Number of Surgeries Performed': 935, 'Additional Responsibilities': ['Operational researcher'], 'Percentage of Patients with Complications': 50.86243162434909,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'Lowery Ltd', 'Location': 'Poland', 'Type of Institution': 'Public', 'Number of Years Worked There': 14, 'Medical Center Level': 'Tertiary', 'Number of Surgeries Performed': 882, 'Additional Responsibilities': ['Programmer, systems', 'Designer, furniture'], 'Percentage of Patients with Complications': 22.092667570489056,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'Ruiz, Sanchez and Rodriguez', 'Location': 'Poland', 'Type of Institution': 'Private', 'Number of Years Worked There': 4, 'Medical Center Level': 'Primary', 'Number of Surgeries Performed': 317, 'Additional Responsibilities': ['Child psychotherapist', 'Learning mentor', 'Water quality scientist'], 'Percentage of Patients with Complications': 4.572119320567481,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'Williams Inc', 'Location': 'Poland', 'Type of Institution': 'Public', 'Number of Years Worked There': 28, 'Medical Center Level': 'Primary', 'Number of Surgeries Performed': 385, 'Additional Responsibilities': [], 'Percentage of Patients with Complications': 84.80080846950027,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t>
  </si>
  <si>
    <t>Numerous claims and ongoing issues.</t>
  </si>
  <si>
    <t>Herrera-Russell</t>
  </si>
  <si>
    <t>John Black</t>
  </si>
  <si>
    <t>[('Plastic and Reconstructive Surgery', 53, datetime.date(2006, 1, 25), datetime.date(2004, 8, 30)), ('Plastic and Reconstructive Surgery', 62, datetime.date(2004, 2, 7), datetime.date(2005, 2, 19)), ('Vascular Surgery', 91, datetime.date(2007, 5, 21), datetime.date(2006, 5, 11)), ('Transplant Surgery', 82, datetime.date(2003, 3, 25), datetime.date(2003, 4, 22)), ('Robotic Surgery', 57, datetime.date(2006, 10, 22), datetime.date(2003, 6, 9)), ('Orthopedic Surgery', 97, datetime.date(2005, 9, 15), datetime.date(2007, 5, 29)), ('Trauma Surgery', 79, datetime.date(2004, 7, 19), datetime.date(2006, 1, 31)), ('Anesthesiology', 71, datetime.date(2005, 7, 11), datetime.date(2006, 4, 15)), ('Oncological Surgery', 83, datetime.date(2004, 1, 14), datetime.date(2005, 5, 20)), ('Physiology', 94, datetime.date(2005, 9, 15), datetime.date(2005, 1, 22))]</t>
  </si>
  <si>
    <t>[{'Institution Name': 'Sharp, Lee and Gilmore', 'Location': 'Belarus', 'Type of Institution': 'Public', 'Number of Years Worked There': 12, 'Medical Center Level': 'Primary', 'Number of Surgeries Performed': 453, 'Additional Responsibilities': ['Social research officer, government', 'Research scientist (physical sciences)'], 'Percentage of Patients with Complications': 19.401906923251843,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'Kent LLC', 'Location': 'Belarus', 'Type of Institution': 'Private', 'Number of Years Worked There': 19, 'Medical Center Level': 'Secondary', 'Number of Surgeries Performed': 230, 'Additional Responsibilities': ['Psychologist, forensic', 'Scientific laboratory technician', 'Arts development officer', 'Surveyor, quantity'], 'Percentage of Patients with Complications': 99.22523611438433,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'Dawson LLC', 'Location': 'Belarus', 'Type of Institution': 'Private', 'Number of Years Worked There': 25, 'Medical Center Level': 'Primary', 'Number of Surgeries Performed': 566, 'Additional Responsibilities': ['Psychotherapist', 'Herbalist', 'Surveyor, rural practice', 'Quarry manager'], 'Percentage of Patients with Complications': 59.54867829819237,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'Sawyer, Hodges and West', 'Location': 'Belarus', 'Type of Institution': 'Public', 'Number of Years Worked There': 17, 'Medical Center Level': 'Secondary', 'Number of Surgeries Performed': 279, 'Additional Responsibilities': ['General practice doctor', 'Conservator, museum/gallery', 'Psychotherapist'], 'Percentage of Patients with Complications': 50.0715413311468,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t>
  </si>
  <si>
    <t>Morris Group</t>
  </si>
  <si>
    <t>Michelle Kim</t>
  </si>
  <si>
    <t>(728)648-6457x401</t>
  </si>
  <si>
    <t>[('Cardiothoracic Surgery', 93, datetime.date(2003, 1, 22), datetime.date(2002, 5, 14)), ('Trauma Surgery', 55, datetime.date(2001, 1, 12), datetime.date(2000, 7, 24)), ('Pharmacology', 77, datetime.date(2000, 4, 14), datetime.date(1999, 10, 5)), ('Neurosurgery', 80, datetime.date(2002, 1, 27), datetime.date(2001, 10, 23)), ('Anesthesiology', 94, datetime.date(2002, 2, 26), datetime.date(1999, 7, 23)), ('Trauma Surgery', 51, datetime.date(2000, 5, 12), datetime.date(2001, 11, 3)), ('Physiology', 60, datetime.date(1999, 3, 17), datetime.date(2000, 4, 6)), ('Surgical Techniques', 68, datetime.date(2002, 1, 1), datetime.date(2001, 1, 2)), ('Pharmacology', 97, datetime.date(2001, 6, 24), datetime.date(2000, 2, 13)), ('Pathology', 86, datetime.date(1999, 3, 22), datetime.date(2004, 9, 7))]</t>
  </si>
  <si>
    <t>[{'Institution Name': 'Potter Ltd', 'Location': 'Ethiopia', 'Type of Institution': 'Private', 'Number of Years Worked There': 2, 'Medical Center Level': 'Tertiary', 'Number of Surgeries Performed': 638, 'Additional Responsibilities': ['Insurance broker', 'Engineer, water', 'Press photographer', 'Advertising copywriter'], 'Percentage of Patients with Complications': 46.566157007373555,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'Gilmore-Herrera', 'Location': 'Ethiopia', 'Type of Institution': 'Public', 'Number of Years Worked There': 6, 'Medical Center Level': 'Primary', 'Number of Surgeries Performed': 665, 'Additional Responsibilities': ['Newspaper journalist', 'Copy', 'Teaching laboratory technician', 'Solicitor, Scotland', 'Event organiser'], 'Percentage of Patients with Complications': 25.980183359782327,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'Delacruz Inc', 'Location': 'Ethiopia', 'Type of Institution': 'Public', 'Number of Years Worked There': 16, 'Medical Center Level': 'Secondary', 'Number of Surgeries Performed': 818, 'Additional Responsibilities': ['TEFL teacher', 'Engineer, mining', 'IT sales professional', 'Housing manager/officer'], 'Percentage of Patients with Complications': 21.526087590888864,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'Hernandez Group', 'Location': 'Ethiopia', 'Type of Institution': 'Private', 'Number of Years Worked There': 23, 'Medical Center Level': 'Tertiary', 'Number of Surgeries Performed': 382, 'Additional Responsibilities': ['Pension scheme manager', 'Futures trader', 'Engineer, civil (contracting)'], 'Percentage of Patients with Complications': 11.708510052127929,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'Ford, Miller and Howard', 'Location': 'Ethiopia', 'Type of Institution': 'Public', 'Number of Years Worked There': 1, 'Medical Center Level': 'Secondary', 'Number of Surgeries Performed': 806, 'Additional Responsibilities': ['Brewing technologist', 'Planning and development surveyor', 'Clinical psychologist', 'Community arts worker', 'Geochemist'], 'Percentage of Patients with Complications': 2.544713635702456,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t>
  </si>
  <si>
    <t>Johnson Ltd</t>
  </si>
  <si>
    <t>Derrick Moore</t>
  </si>
  <si>
    <t>001-543-755-5556x8323</t>
  </si>
  <si>
    <t>[('Emergency Medicine', 57, datetime.date(2001, 3, 21), datetime.date(2001, 1, 15)), ('Biochemistry', 100, datetime.date(2005, 1, 7), datetime.date(1997, 11, 4)), ('Oncological Surgery', 52, datetime.date(1996, 12, 12), datetime.date(2007, 4, 25)), ('Microbiology', 54, datetime.date(2003, 8, 4), datetime.date(2001, 9, 18)), ('Biochemistry', 79, datetime.date(2001, 12, 11), datetime.date(2000, 11, 15)), ('Trauma Surgery', 55, datetime.date(1997, 5, 20), datetime.date(2005, 12, 13)), ('Oncological Surgery', 92, datetime.date(1996, 7, 15), datetime.date(1999, 7, 5)), ('Neurosurgery', 52, datetime.date(2004, 5, 1), datetime.date(1999, 5, 13)), ('Biochemistry', 80, datetime.date(2006, 8, 26), datetime.date(2005, 11, 13)), ('Surgical Techniques', 60, datetime.date(1998, 5, 17), datetime.date(1999, 2, 4))]</t>
  </si>
  <si>
    <t>[{'Institution Name': 'Gonzalez, Galvan and Marshall', 'Location': 'Poland', 'Type of Institution': 'Public', 'Number of Years Worked There': 25, 'Medical Center Level': 'Tertiary', 'Number of Surgeries Performed': 700, 'Additional Responsibilities': ['Data processing manager', 'Librarian, public'], 'Percentage of Patients with Complications': 23.01393139097342,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'Martinez Group', 'Location': 'Poland', 'Type of Institution': 'Public', 'Number of Years Worked There': 23, 'Medical Center Level': 'Primary', 'Number of Surgeries Performed': 932, 'Additional Responsibilities': ['Paramedic', 'Psychologist, occupational'], 'Percentage of Patients with Complications': 73.02777911820245,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'King-Moore', 'Location': 'Poland', 'Type of Institution': 'Private', 'Number of Years Worked There': 5, 'Medical Center Level': 'Secondary', 'Number of Surgeries Performed': 145, 'Additional Responsibilities': ['Museum/gallery exhibitions officer'], 'Percentage of Patients with Complications': 7.133825375036718,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'Rosario Ltd', 'Location': 'Poland', 'Type of Institution': 'Public', 'Number of Years Worked There': 16, 'Medical Center Level': 'Tertiary', 'Number of Surgeries Performed': 40, 'Additional Responsibilities': ['Counselling psychologist', 'Ranger/warden', 'Medical sales representative', 'Emergency planning/management officer'], 'Percentage of Patients with Complications': 8.585723535071555,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t>
  </si>
  <si>
    <t>Kim LLC</t>
  </si>
  <si>
    <t>Natalie Miranda</t>
  </si>
  <si>
    <t>360.398.9892</t>
  </si>
  <si>
    <t>[('Pediatric Surgery', 66, datetime.date(2004, 4, 29), datetime.date(2004, 9, 29)), ('Surgical Techniques', 64, datetime.date(2003, 12, 27), datetime.date(2005, 10, 12)), ('Biochemistry', 50, datetime.date(2003, 12, 25), datetime.date(2005, 7, 9)), ('Pathology', 89, datetime.date(2004, 10, 19), datetime.date(2005, 6, 30)), ('Plastic and Reconstructive Surgery', 58, datetime.date(2004, 6, 3), datetime.date(2003, 6, 6)), ('Trauma Surgery', 81, datetime.date(2003, 7, 20), datetime.date(2005, 9, 23)), ('Pathology', 93, datetime.date(2003, 11, 23), datetime.date(2004, 6, 13)), ('Surgical Techniques', 100, datetime.date(2004, 3, 28), datetime.date(2005, 4, 11)), ('Transplant Surgery', 86, datetime.date(2003, 12, 24), datetime.date(2004, 2, 18)), ('Anesthesiology', 87, datetime.date(2005, 2, 15), datetime.date(2005, 1, 24))]</t>
  </si>
  <si>
    <t>[{'Institution Name': 'Hopkins, Bates and Smith', 'Location': 'France', 'Type of Institution': 'Public', 'Number of Years Worked There': 22, 'Medical Center Level': 'Primary', 'Number of Surgeries Performed': 321, 'Additional Responsibilities': ['Ranger/warden', 'Textile designer'], 'Percentage of Patients with Complications': 4.901079349792569,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'Stephenson Ltd', 'Location': 'France', 'Type of Institution': 'Public', 'Number of Years Worked There': 24, 'Medical Center Level': 'Secondary', 'Number of Surgeries Performed': 910, 'Additional Responsibilities': ['Ecologist', 'Environmental health practitioner', 'Special educational needs teacher', 'Furniture designer', 'Outdoor activities/education manager'], 'Percentage of Patients with Complications': 30.225147612453227,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'Christian Inc', 'Location': 'France', 'Type of Institution': 'Public', 'Number of Years Worked There': 20, 'Medical Center Level': 'Tertiary', 'Number of Surgeries Performed': 661, 'Additional Responsibilities': ['Designer, blown glass/stained glass', 'Data scientist', 'Medical illustrator'], 'Percentage of Patients with Complications': 7.532063508523379,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'Tucker, Obrien and Francis', 'Location': 'France', 'Type of Institution': 'Private', 'Number of Years Worked There': 30, 'Medical Center Level': 'Secondary', 'Number of Surgeries Performed': 288, 'Additional Responsibilities': ['Patent examiner', 'Printmaker'], 'Percentage of Patients with Complications': 39.735225217808676,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'Oconnell, Ho and Wiley', 'Location': 'France', 'Type of Institution': 'Private', 'Number of Years Worked There': 16, 'Medical Center Level': 'Tertiary', 'Number of Surgeries Performed': 575, 'Additional Responsibilities': ['Conference centre manager', 'Chief Technology Officer', 'Barista'], 'Percentage of Patients with Complications': 45.6518182987339,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t>
  </si>
  <si>
    <t>Davis and Sons</t>
  </si>
  <si>
    <t>Brandy Bass</t>
  </si>
  <si>
    <t>448.616.0814x4817</t>
  </si>
  <si>
    <t>[('Biochemistry', 66, datetime.date(2001, 6, 18), datetime.date(1999, 11, 17)), ('Neurosurgery', 62, datetime.date(1998, 3, 26), datetime.date(1998, 5, 23)), ('Orthopedic Surgery', 82, datetime.date(2003, 12, 13), datetime.date(1998, 12, 29)), ('Ethics in Medical Practice', 54, datetime.date(2003, 6, 16), datetime.date(2003, 1, 31)), ('Pediatric Surgery', 86, datetime.date(2001, 3, 31), datetime.date(2001, 9, 13)), ('Vascular Surgery', 53, datetime.date(1999, 5, 18), datetime.date(2001, 12, 28)), ('Oncological Surgery', 95, datetime.date(2000, 7, 15), datetime.date(2001, 7, 28)), ('Neurosurgery', 66, datetime.date(2002, 4, 21), datetime.date(2003, 5, 14)), ('Plastic and Reconstructive Surgery', 85, datetime.date(2000, 8, 17), datetime.date(2004, 4, 7)), ('Pediatric Surgery', 66, datetime.date(2000, 2, 6), datetime.date(2000, 12, 13))]</t>
  </si>
  <si>
    <t>[{'Institution Name': 'Rodriguez Group', 'Location': 'Russia', 'Type of Institution': 'Private', 'Number of Years Worked There': 15, 'Medical Center Level': 'Tertiary', 'Number of Surgeries Performed': 324, 'Additional Responsibilities': [], 'Percentage of Patients with Complications': 63.16433439089899,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'Hansen-Miller', 'Location': 'Russia', 'Type of Institution': 'Public', 'Number of Years Worked There': 15, 'Medical Center Level': 'Primary', 'Number of Surgeries Performed': 270, 'Additional Responsibilities': ['Surveyor, quantity', 'Teacher, primary school', "Politician's assistant", 'Civil engineer, contracting', 'Applications developer'], 'Percentage of Patients with Complications': 86.98326043737825,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'Delacruz-Phelps', 'Location': 'Russia', 'Type of Institution': 'Private', 'Number of Years Worked There': 16, 'Medical Center Level': 'Secondary', 'Number of Surgeries Performed': 143, 'Additional Responsibilities': ['Optician, dispensing', 'Medical sales representative'], 'Percentage of Patients with Complications': 70.93159628724992,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t>
  </si>
  <si>
    <t>Collins, Lynch and Lee</t>
  </si>
  <si>
    <t>Carl Buchanan</t>
  </si>
  <si>
    <t>572-376-2950</t>
  </si>
  <si>
    <t>[('Vascular Surgery', 62, datetime.date(2006, 2, 2), datetime.date(2008, 4, 20)), ('Pathology', 80, datetime.date(2007, 10, 27), datetime.date(2004, 10, 23)), ('Trauma Surgery', 68, datetime.date(2006, 1, 17), datetime.date(2009, 1, 30)), ('Cardiothoracic Surgery', 51, datetime.date(2005, 9, 4), datetime.date(2008, 11, 13)), ('Robotic Surgery', 99, datetime.date(2008, 7, 16), datetime.date(2005, 7, 3)), ('Plastic and Reconstructive Surgery', 79, datetime.date(2007, 12, 30), datetime.date(2003, 11, 19)), ('Oncological Surgery', 82, datetime.date(2004, 2, 17), datetime.date(2007, 6, 27)), ('Pharmacology', 70, datetime.date(2008, 9, 17), datetime.date(2007, 12, 16)), ('Pediatric Surgery', 57, datetime.date(2007, 7, 27), datetime.date(2003, 6, 20)), ('Neurosurgery', 63, datetime.date(2005, 10, 4), datetime.date(2005, 5, 23))]</t>
  </si>
  <si>
    <t>[{'Institution Name': 'Fox-Carter', 'Location': 'Russia', 'Type of Institution': 'Public', 'Number of Years Worked There': 28, 'Medical Center Level': 'Tertiary', 'Number of Surgeries Performed': 282, 'Additional Responsibilities': ['Embryologist, clinical', 'Patent examiner', 'Research scientist (maths)', 'Embryologist, clinical'], 'Percentage of Patients with Complications': 56.504479788073816,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'Morales, Kelly and Bridges', 'Location': 'Russia', 'Type of Institution': 'Private', 'Number of Years Worked There': 17, 'Medical Center Level': 'Primary', 'Number of Surgeries Performed': 80, 'Additional Responsibilities': ['Buyer, industrial'], 'Percentage of Patients with Complications': 48.608198766612034,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'Foster-Berry', 'Location': 'Russia', 'Type of Institution': 'Private', 'Number of Years Worked There': 15, 'Medical Center Level': 'Primary', 'Number of Surgeries Performed': 761, 'Additional Responsibilities': ['General practice doctor', 'Structural engineer', 'Broadcast presenter'], 'Percentage of Patients with Complications': 49.54899699103939,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'Cohen LLC', 'Location': 'Russia', 'Type of Institution': 'Private', 'Number of Years Worked There': 11, 'Medical Center Level': 'Tertiary', 'Number of Surgeries Performed': 77, 'Additional Responsibilities': ['Surveyor, commercial/residential'], 'Percentage of Patients with Complications': 3.404610176350331,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t>
  </si>
  <si>
    <t>Lewis, Mcclain and Finley</t>
  </si>
  <si>
    <t>Jennifer Aguilar</t>
  </si>
  <si>
    <t>(947)848-9718x185</t>
  </si>
  <si>
    <t>[('Neurosurgery', 67, datetime.date(1998, 9, 26), datetime.date(1999, 6, 12)), ('Plastic and Reconstructive Surgery', 80, datetime.date(1999, 5, 7), datetime.date(1998, 10, 10)), ('Pathology', 65, datetime.date(1998, 9, 14), datetime.date(1999, 5, 27)), ('Pharmacology', 52, datetime.date(1999, 2, 18), datetime.date(1999, 7, 19)), ('Cardiothoracic Surgery', 89, datetime.date(1998, 9, 19), datetime.date(1998, 12, 1)), ('Vascular Surgery', 81, datetime.date(1999, 4, 12), datetime.date(1999, 8, 6)), ('Orthopedic Surgery', 63, datetime.date(1999, 4, 10), datetime.date(1998, 11, 1)), ('Robotic Surgery', 58, datetime.date(1999, 4, 5), datetime.date(1998, 12, 10)), ('Vascular Surgery', 83, datetime.date(1998, 12, 2), datetime.date(1998, 12, 27)), ('Pharmacology', 99, datetime.date(1998, 12, 25), datetime.date(1999, 7, 15))]</t>
  </si>
  <si>
    <t>[{'Institution Name': 'Bryant, Carpenter and Kelly', 'Location': 'France', 'Type of Institution': 'Private', 'Number of Years Worked There': 11, 'Medical Center Level': 'Primary', 'Number of Surgeries Performed': 320, 'Additional Responsibilities': ['Retail buyer'], 'Percentage of Patients with Complications': 75.83325759339364,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'Davis-Miller', 'Location': 'France', 'Type of Institution': 'Public', 'Number of Years Worked There': 15, 'Medical Center Level': 'Secondary', 'Number of Surgeries Performed': 805, 'Additional Responsibilities': ['Intelligence analyst', 'Travel agency manager', 'Chemical engineer'], 'Percentage of Patients with Complications': 2.9007987051195783,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'Watts, Baker and Garrett', 'Location': 'France', 'Type of Institution': 'Public', 'Number of Years Worked There': 5, 'Medical Center Level': 'Tertiary', 'Number of Surgeries Performed': 67, 'Additional Responsibilities': ['Medical laboratory scientific officer', 'Adult nurse', 'Psychologist, prison and probation services', 'Graphic designer'], 'Percentage of Patients with Complications': 9.010869377895336,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t>
  </si>
  <si>
    <t>Insurance history indicates average risk.</t>
  </si>
  <si>
    <t>Glass Ltd</t>
  </si>
  <si>
    <t>Dale Wells</t>
  </si>
  <si>
    <t>(784)265-0570x63672</t>
  </si>
  <si>
    <t>[('Plastic and Reconstructive Surgery', 61, datetime.date(2001, 4, 2), datetime.date(2000, 7, 1)), ('Plastic and Reconstructive Surgery', 56, datetime.date(1999, 9, 23), datetime.date(2001, 1, 12)), ('Pharmacology', 95, datetime.date(2000, 12, 20), datetime.date(2001, 3, 5)), ('Pharmacology', 100, datetime.date(1999, 11, 4), datetime.date(2000, 2, 13)), ('Neurosurgery', 51, datetime.date(1999, 12, 15), datetime.date(2000, 12, 27)), ('Neurosurgery', 88, datetime.date(1999, 11, 15), datetime.date(2000, 11, 4)), ('Plastic and Reconstructive Surgery', 54, datetime.date(1999, 10, 29), datetime.date(2000, 9, 18)), ('Microbiology', 77, datetime.date(2000, 10, 8), datetime.date(2000, 2, 8)), ('Pediatric Surgery', 83, datetime.date(1999, 11, 17), datetime.date(1999, 12, 9)), ('Anatomy', 63, datetime.date(2000, 6, 4), datetime.date(2000, 4, 10))]</t>
  </si>
  <si>
    <t>[{'Institution Name': 'Evans Group', 'Location': 'France', 'Type of Institution': 'Private', 'Number of Years Worked There': 17, 'Medical Center Level': 'Primary', 'Number of Surgeries Performed': 580, 'Additional Responsibilities': [], 'Percentage of Patients with Complications': 28.227004322065707,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'Briggs-Patel', 'Location': 'France', 'Type of Institution': 'Public', 'Number of Years Worked There': 27, 'Medical Center Level': 'Primary', 'Number of Surgeries Performed': 591, 'Additional Responsibilities': ['Dealer', 'Therapist, art', 'Psychotherapist, child', 'Freight forwarder'], 'Percentage of Patients with Complications': 65.33969471272513,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'Garcia PLC', 'Location': 'France', 'Type of Institution': 'Public', 'Number of Years Worked There': 2, 'Medical Center Level': 'Primary', 'Number of Surgeries Performed': 50, 'Additional Responsibilities': ['Learning mentor', 'Marine scientist'], 'Percentage of Patients with Complications': 41.116901521153096,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t>
  </si>
  <si>
    <t>Norris, Meadows and Mcgrath</t>
  </si>
  <si>
    <t>Tammy West</t>
  </si>
  <si>
    <t>883-494-7837x86009</t>
  </si>
  <si>
    <t>[('Neurosurgery', 81, datetime.date(2005, 10, 30), datetime.date(2008, 1, 28)), ('Physiology', 52, datetime.date(2007, 12, 23), datetime.date(2005, 4, 9)), ('Emergency Medicine', 73, datetime.date(2007, 3, 11), datetime.date(2004, 10, 26)), ('Neurosurgery', 96, datetime.date(2008, 1, 10), datetime.date(2007, 6, 3)), ('Anatomy', 64, datetime.date(2004, 9, 26), datetime.date(2006, 11, 24)), ('Surgical Techniques', 73, datetime.date(2004, 11, 25), datetime.date(2006, 9, 4)), ('Microbiology', 79, datetime.date(2005, 4, 13), datetime.date(2006, 11, 12)), ('Pathology', 83, datetime.date(2007, 4, 16), datetime.date(2005, 3, 31)), ('Biochemistry', 98, datetime.date(2007, 7, 1), datetime.date(2004, 11, 10)), ('Microbiology', 66, datetime.date(2006, 7, 28), datetime.date(2005, 10, 19))]</t>
  </si>
  <si>
    <t>[{'Institution Name': 'George, Gibson and Ibarra', 'Location': 'United States', 'Type of Institution': 'Private', 'Number of Years Worked There': 12, 'Medical Center Level': 'Secondary', 'Number of Surgeries Performed': 478, 'Additional Responsibilities': ['Designer, blown glass/stained glass', 'Web designer', 'Media planner', 'Building control surveyor'], 'Percentage of Patients with Complications': 5.626448895377578,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'Henry-Mckinney', 'Location': 'United States', 'Type of Institution': 'Private', 'Number of Years Worked There': 2, 'Medical Center Level': 'Tertiary', 'Number of Surgeries Performed': 102, 'Additional Responsibilities': ['Operational investment banker', 'Mechanical engineer', 'Music tutor', 'Sales executive'], 'Percentage of Patients with Complications': 22.052105267796396,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'Davis and Sons', 'Location': 'United States', 'Type of Institution': 'Private', 'Number of Years Worked There': 18, 'Medical Center Level': 'Tertiary', 'Number of Surgeries Performed': 231, 'Additional Responsibilities': [], 'Percentage of Patients with Complications': 66.42612329043506,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'Baker-Mason', 'Location': 'United States', 'Type of Institution': 'Public', 'Number of Years Worked There': 18, 'Medical Center Level': 'Secondary', 'Number of Surgeries Performed': 555, 'Additional Responsibilities': ['Armed forces technical officer', 'Television/film/video producer'], 'Percentage of Patients with Complications': 33.95654073522738,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t>
  </si>
  <si>
    <t>Gray, Reid and Richardson</t>
  </si>
  <si>
    <t>Michele Lopez</t>
  </si>
  <si>
    <t>(747)679-5981</t>
  </si>
  <si>
    <t>[('Plastic and Reconstructive Surgery', 78, datetime.date(2001, 5, 3), datetime.date(2001, 10, 20)), ('Robotic Surgery', 63, datetime.date(2005, 12, 8), datetime.date(2002, 2, 9)), ('Oncological Surgery', 60, datetime.date(2008, 7, 28), datetime.date(2002, 10, 3)), ('Transplant Surgery', 54, datetime.date(2003, 1, 10), datetime.date(2007, 6, 29)), ('Orthopedic Surgery', 88, datetime.date(2001, 9, 27), datetime.date(2006, 4, 21)), ('Pathology', 94, datetime.date(2007, 5, 31), datetime.date(2007, 2, 18)), ('Robotic Surgery', 99, datetime.date(2008, 5, 9), datetime.date(2009, 5, 10)), ('Vascular Surgery', 70, datetime.date(2007, 5, 4), datetime.date(2008, 4, 22)), ('Physiology', 54, datetime.date(2007, 1, 8), datetime.date(2002, 11, 10)), ('Pathology', 95, datetime.date(2000, 3, 2), datetime.date(2001, 12, 14))]</t>
  </si>
  <si>
    <t>[{'Institution Name': 'Bautista, Odonnell and Paul', 'Location': 'United States', 'Type of Institution': 'Public', 'Number of Years Worked There': 19, 'Medical Center Level': 'Primary', 'Number of Surgeries Performed': 763, 'Additional Responsibilities': ['Ranger/warden', 'Financial risk analyst', 'Engineer, manufacturing', 'Therapist, drama', 'Physiotherapist'], 'Percentage of Patients with Complications': 59.19481719339561,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 {'Institution Name': 'Smith Ltd', 'Location': 'United States', 'Type of Institution': 'Public', 'Number of Years Worked There': 9, 'Medical Center Level': 'Tertiary', 'Number of Surgeries Performed': 169, 'Additional Responsibilities': ['Health and safety adviser', 'Communications engineer', 'Quarry manager', 'IT consultant'], 'Percentage of Patients with Complications': 21.02536644392815,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t>
  </si>
  <si>
    <t>Morris-Chaney</t>
  </si>
  <si>
    <t>Angel King</t>
  </si>
  <si>
    <t>246.512.1706</t>
  </si>
  <si>
    <t>[('Anatomy', 74, datetime.date(1996, 9, 8), datetime.date(1998, 3, 3)), ('Biochemistry', 51, datetime.date(1997, 8, 14), datetime.date(1997, 4, 8)), ('Pediatric Surgery', 52, datetime.date(1999, 9, 22), datetime.date(1999, 5, 10)), ('Trauma Surgery', 50, datetime.date(2000, 4, 28), datetime.date(1996, 12, 12)), ('Robotic Surgery', 100, datetime.date(1997, 12, 7), datetime.date(1996, 10, 11)), ('Pediatric Surgery', 61, datetime.date(2000, 9, 20), datetime.date(1997, 7, 14)), ('Pharmacology', 51, datetime.date(2000, 12, 6), datetime.date(1998, 1, 7)), ('Ethics in Medical Practice', 100, datetime.date(1996, 10, 4), datetime.date(2000, 7, 6)), ('Anatomy', 100, datetime.date(1996, 6, 16), datetime.date(1997, 11, 21)), ('Robotic Surgery', 69, datetime.date(1997, 8, 25), datetime.date(2000, 12, 27))]</t>
  </si>
  <si>
    <t>[{'Institution Name': 'Hobbs-Reilly', 'Location': 'Argentina', 'Type of Institution': 'Public', 'Number of Years Worked There': 21, 'Medical Center Level': 'Secondary', 'Number of Surgeries Performed': 618, 'Additional Responsibilities': ['Photographer', 'Risk manager', 'Forensic psychologist', 'Producer, radio', 'Geneticist, molecular'], 'Percentage of Patients with Complications': 83.66501093726869, 'Patient Feedback': 'I am extremely satisfied with the surgery and the care provided.', 'Patient Feedback Label': 5, 'Recommendation Letters': "The surgeon's approach to patient care is inadequate.", 'Recommendation Letters Label': 1, 'Recommendations from Former Employers': 'This surgeon exhibited a lack of professionalism.', 'Recommendations from Former Employers Label': 1}]</t>
  </si>
  <si>
    <t>Rodriguez, Oconnor and Bentley</t>
  </si>
  <si>
    <t>Jack Pena</t>
  </si>
  <si>
    <t>001-488-335-0063x04946</t>
  </si>
  <si>
    <t>[('Biochemistry', 95, datetime.date(2004, 7, 11), datetime.date(2007, 6, 5)), ('Surgical Techniques', 77, datetime.date(2005, 5, 26), datetime.date(2007, 2, 11)), ('Transplant Surgery', 52, datetime.date(2005, 5, 27), datetime.date(2004, 6, 30)), ('Plastic and Reconstructive Surgery', 59, datetime.date(2006, 2, 9), datetime.date(2007, 1, 9)), ('Microbiology', 64, datetime.date(2004, 6, 13), datetime.date(2003, 6, 14)), ('Ethics in Medical Practice', 97, datetime.date(2005, 8, 28), datetime.date(2005, 11, 30)), ('Anatomy', 97, datetime.date(2004, 6, 16), datetime.date(2007, 4, 21)), ('Plastic and Reconstructive Surgery', 60, datetime.date(2003, 12, 24), datetime.date(2005, 2, 7)), ('Oncological Surgery', 55, datetime.date(2005, 2, 1), datetime.date(2007, 9, 3)), ('Physiology', 58, datetime.date(2006, 9, 9), datetime.date(2007, 6, 8))]</t>
  </si>
  <si>
    <t>[{'Institution Name': 'Wall, Grant and Barrett', 'Location': 'United States', 'Type of Institution': 'Public', 'Number of Years Worked There': 11, 'Medical Center Level': 'Tertiary', 'Number of Surgeries Performed': 957, 'Additional Responsibilities': ['Armed forces logistics/support/administrative officer', 'Intelligence analyst', 'Microbiologist', 'Ophthalmologist', 'Pilot, airline'], 'Percentage of Patients with Complications': 89.13454135596615,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'Weber-Castro', 'Location': 'United States', 'Type of Institution': 'Private', 'Number of Years Worked There': 17, 'Medical Center Level': 'Secondary', 'Number of Surgeries Performed': 285, 'Additional Responsibilities': ['Research scientist (medical)', 'Journalist, newspaper', 'Clinical research associate'], 'Percentage of Patients with Complications': 4.303576350927896,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'Jones, Sweeney and Jones', 'Location': 'United States', 'Type of Institution': 'Public', 'Number of Years Worked There': 10, 'Medical Center Level': 'Secondary', 'Number of Surgeries Performed': 373, 'Additional Responsibilities': ['Producer, radio', 'Runner, broadcasting/film/video', 'Engineer, technical sales'], 'Percentage of Patients with Complications': 69.8116426205032,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'Black, Brown and Parks', 'Location': 'United States', 'Type of Institution': 'Private', 'Number of Years Worked There': 15, 'Medical Center Level': 'Primary', 'Number of Surgeries Performed': 485, 'Additional Responsibilities': ['Passenger transport manager', 'Prison officer', 'Chiropodist', 'Quantity surveyor'], 'Percentage of Patients with Complications': 86.30919360335338,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'Kennedy LLC', 'Location': 'United States', 'Type of Institution': 'Private', 'Number of Years Worked There': 12, 'Medical Center Level': 'Primary', 'Number of Surgeries Performed': 741, 'Additional Responsibilities': ['Merchant navy officer', 'Further education lecturer', 'Orthoptist'], 'Percentage of Patients with Complications': 14.050831018294907,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t>
  </si>
  <si>
    <t>Daugherty PLC</t>
  </si>
  <si>
    <t>Erin Wise</t>
  </si>
  <si>
    <t>745.474.8732</t>
  </si>
  <si>
    <t>[('Plastic and Reconstructive Surgery', 82, datetime.date(2001, 5, 4), datetime.date(2003, 6, 26)), ('Cardiothoracic Surgery', 86, datetime.date(2000, 2, 26), datetime.date(2002, 4, 7)), ('Biochemistry', 54, datetime.date(2000, 7, 5), datetime.date(2004, 12, 1)), ('Anatomy', 86, datetime.date(1999, 4, 4), datetime.date(2004, 12, 2)), ('Neurosurgery', 78, datetime.date(2000, 5, 7), datetime.date(1999, 5, 13)), ('Vascular Surgery', 65, datetime.date(1999, 5, 27), datetime.date(2001, 7, 28)), ('Cardiothoracic Surgery', 50, datetime.date(2004, 12, 13), datetime.date(2002, 10, 29)), ('Neurosurgery', 92, datetime.date(1998, 8, 3), datetime.date(2003, 3, 8)), ('Vascular Surgery', 84, datetime.date(2004, 6, 18), datetime.date(1999, 7, 20)), ('Surgical Techniques', 51, datetime.date(2000, 12, 11), datetime.date(2004, 4, 8))]</t>
  </si>
  <si>
    <t>[{'Institution Name': 'Gregory-Vega', 'Location': 'Philippines', 'Type of Institution': 'Public', 'Number of Years Worked There': 11, 'Medical Center Level': 'Primary', 'Number of Surgeries Performed': 457, 'Additional Responsibilities': ['Special educational needs teacher'], 'Percentage of Patients with Complications': 70.33218243593801,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 {'Institution Name': 'Harris, Huffman and Burton', 'Location': 'Philippines', 'Type of Institution': 'Public', 'Number of Years Worked There': 1, 'Medical Center Level': 'Primary', 'Number of Surgeries Performed': 937, 'Additional Responsibilities': ['Hydrologist', 'Surveyor, insurance', 'Psychiatrist', 'Air broker', 'Research scientist (life sciences)'], 'Percentage of Patients with Complications': 43.702590561702394,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t>
  </si>
  <si>
    <t>Flores Group</t>
  </si>
  <si>
    <t>Nancy White</t>
  </si>
  <si>
    <t>850.891.0664</t>
  </si>
  <si>
    <t>[('Robotic Surgery', 61, datetime.date(1999, 8, 6), datetime.date(1999, 6, 6)), ('Pathology', 76, datetime.date(1998, 12, 23), datetime.date(1999, 3, 24)), ('Anatomy', 84, datetime.date(1999, 1, 6), datetime.date(1999, 2, 5)), ('Pathology', 69, datetime.date(1999, 12, 16), datetime.date(1999, 3, 13)), ('Pathology', 70, datetime.date(1998, 12, 21), datetime.date(1999, 11, 14)), ('Emergency Medicine', 85, datetime.date(1999, 11, 2), datetime.date(1999, 9, 16)), ('Pediatric Surgery', 59, datetime.date(1999, 10, 16), datetime.date(1999, 4, 12)), ('Biochemistry', 85, datetime.date(1998, 12, 18), datetime.date(1999, 6, 17)), ('Anesthesiology', 64, datetime.date(2000, 1, 13), datetime.date(1998, 11, 22)), ('Pediatric Surgery', 61, datetime.date(1999, 3, 6), datetime.date(2000, 1, 19))]</t>
  </si>
  <si>
    <t>[{'Institution Name': 'Cooper, Martinez and Nichols', 'Location': 'France', 'Type of Institution': 'Public', 'Number of Years Worked There': 16, 'Medical Center Level': 'Primary', 'Number of Surgeries Performed': 614, 'Additional Responsibilities': ['Programmer, systems', 'Herbalist', 'Occupational psychologist', 'Brewing technologist', 'Art gallery manager'], 'Percentage of Patients with Complications': 11.671635001079316,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'Coleman-Donovan', 'Location': 'France', 'Type of Institution': 'Private', 'Number of Years Worked There': 2, 'Medical Center Level': 'Primary', 'Number of Surgeries Performed': 215, 'Additional Responsibilities': ['Careers adviser', 'Firefighter', 'Patent examiner'], 'Percentage of Patients with Complications': 40.10645869764177,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'Duran-Gonzalez', 'Location': 'France', 'Type of Institution': 'Private', 'Number of Years Worked There': 20, 'Medical Center Level': 'Secondary', 'Number of Surgeries Performed': 390, 'Additional Responsibilities': ['Product designer', 'Animal nutritionist', 'Doctor, hospital', 'Energy manager'], 'Percentage of Patients with Complications': 17.925982607299417,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'Morgan, Morales and Richards', 'Location': 'France', 'Type of Institution': 'Private', 'Number of Years Worked There': 12, 'Medical Center Level': 'Primary', 'Number of Surgeries Performed': 465, 'Additional Responsibilities': ['Comptroller', 'Sound technician, broadcasting/film/video', 'Engineer, drilling'], 'Percentage of Patients with Complications': 62.710113458822605,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t>
  </si>
  <si>
    <t>Perez, Camacho and Valdez</t>
  </si>
  <si>
    <t>Kelly Ramirez</t>
  </si>
  <si>
    <t>001-362-401-8899</t>
  </si>
  <si>
    <t>[('Pathology', 92, datetime.date(2001, 2, 14), datetime.date(1998, 5, 2)), ('Anatomy', 73, datetime.date(1998, 6, 26), datetime.date(1998, 11, 24)), ('Emergency Medicine', 83, datetime.date(1998, 2, 25), datetime.date(2001, 4, 3)), ('Surgical Techniques', 51, datetime.date(1998, 11, 17), datetime.date(1999, 3, 24)), ('Orthopedic Surgery', 60, datetime.date(2000, 11, 18), datetime.date(1999, 3, 9)), ('Physiology', 58, datetime.date(1999, 8, 31), datetime.date(2001, 3, 10)), ('Surgical Techniques', 88, datetime.date(2003, 1, 18), datetime.date(2005, 2, 10)), ('Pediatric Surgery', 64, datetime.date(2004, 9, 22), datetime.date(2004, 5, 3)), ('Surgical Techniques', 52, datetime.date(2001, 12, 14), datetime.date(2003, 8, 31)), ('Orthopedic Surgery', 57, datetime.date(2000, 4, 5), datetime.date(2001, 2, 12))]</t>
  </si>
  <si>
    <t>[{'Institution Name': 'Jones, Richardson and Coleman', 'Location': 'Ukraine', 'Type of Institution': 'Public', 'Number of Years Worked There': 28, 'Medical Center Level': 'Tertiary', 'Number of Surgeries Performed': 514, 'Additional Responsibilities': ['Landscape architect', 'Quantity surveyor'], 'Percentage of Patients with Complications': 82.09629317975966,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'Duran, Robinson and Hopkins', 'Location': 'Ukraine', 'Type of Institution': 'Public', 'Number of Years Worked There': 25, 'Medical Center Level': 'Secondary', 'Number of Surgeries Performed': 591, 'Additional Responsibilities': [], 'Percentage of Patients with Complications': 16.92489346843421,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'Kirk-Lynn', 'Location': 'Ukraine', 'Type of Institution': 'Private', 'Number of Years Worked There': 5, 'Medical Center Level': 'Primary', 'Number of Surgeries Performed': 594, 'Additional Responsibilities': ['Therapist, music'], 'Percentage of Patients with Complications': 47.673805873163424,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'Knight PLC', 'Location': 'Ukraine', 'Type of Institution': 'Public', 'Number of Years Worked There': 27, 'Medical Center Level': 'Tertiary', 'Number of Surgeries Performed': 711, 'Additional Responsibilities': ['Therapist, music', 'Information officer', 'Curator'], 'Percentage of Patients with Complications': 15.699579031899935,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t>
  </si>
  <si>
    <t>Lopez, Cole and Walker</t>
  </si>
  <si>
    <t>Matthew Fowler</t>
  </si>
  <si>
    <t>[('Plastic and Reconstructive Surgery', 66, datetime.date(2002, 6, 28), datetime.date(2002, 2, 21)), ('Physiology', 63, datetime.date(2002, 8, 8), datetime.date(2002, 5, 16)), ('Biochemistry', 60, datetime.date(2001, 12, 6), datetime.date(2002, 3, 6)), ('Robotic Surgery', 64, datetime.date(2002, 5, 6), datetime.date(2001, 11, 20)), ('Trauma Surgery', 67, datetime.date(2002, 4, 2), datetime.date(2002, 1, 23)), ('Cardiothoracic Surgery', 75, datetime.date(2002, 3, 24), datetime.date(2002, 2, 24)), ('Oncological Surgery', 90, datetime.date(2002, 1, 27), datetime.date(2002, 7, 15)), ('Ethics in Medical Practice', 93, datetime.date(2002, 3, 14), datetime.date(2002, 2, 25)), ('Transplant Surgery', 57, datetime.date(2002, 3, 4), datetime.date(2002, 7, 8)), ('Oncological Surgery', 71, datetime.date(2002, 5, 21), datetime.date(2002, 3, 25))]</t>
  </si>
  <si>
    <t>[{'Institution Name': 'Holland-Nguyen', 'Location': 'Uzbekistan', 'Type of Institution': 'Private', 'Number of Years Worked There': 27, 'Medical Center Level': 'Tertiary', 'Number of Surgeries Performed': 508, 'Additional Responsibilities': [], 'Percentage of Patients with Complications': 48.48039111787465,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 {'Institution Name': 'Kennedy-Gonzalez', 'Location': 'Uzbekistan', 'Type of Institution': 'Public', 'Number of Years Worked There': 7, 'Medical Center Level': 'Secondary', 'Number of Surgeries Performed': 102, 'Additional Responsibilities': ['Interior and spatial designer', 'Chartered certified accountant', 'Chartered accountant', 'Warehouse manager'], 'Percentage of Patients with Complications': 51.13971416525567,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t>
  </si>
  <si>
    <t>Cherry PLC</t>
  </si>
  <si>
    <t>Stephen Payne</t>
  </si>
  <si>
    <t>(601)381-6429x551</t>
  </si>
  <si>
    <t>[('Surgical Techniques', 68, datetime.date(2005, 6, 5), datetime.date(2004, 9, 22)), ('Surgical Techniques', 95, datetime.date(2006, 9, 22), datetime.date(2006, 9, 17)), ('Physiology', 88, datetime.date(2004, 12, 27), datetime.date(2007, 1, 31)), ('Anatomy', 51, datetime.date(2005, 2, 7), datetime.date(2006, 12, 14)), ('Emergency Medicine', 55, datetime.date(2004, 8, 16), datetime.date(2007, 5, 1)), ('Anesthesiology', 96, datetime.date(2006, 10, 4), datetime.date(2004, 12, 16)), ('Pharmacology', 95, datetime.date(2007, 3, 22), datetime.date(2005, 5, 19)), ('Surgical Techniques', 80, datetime.date(2004, 12, 9), datetime.date(2005, 4, 2)), ('Anatomy', 66, datetime.date(2004, 10, 9), datetime.date(2006, 1, 31)), ('Microbiology', 55, datetime.date(2004, 7, 8), datetime.date(2006, 11, 5))]</t>
  </si>
  <si>
    <t>[{'Institution Name': 'Miller Inc', 'Location': 'Ukraine', 'Type of Institution': 'Private', 'Number of Years Worked There': 24, 'Medical Center Level': 'Primary', 'Number of Surgeries Performed': 926, 'Additional Responsibilities': ['Financial risk analyst', 'Armed forces operational officer'], 'Percentage of Patients with Complications': 10.653928912208954,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'Jensen-Norman', 'Location': 'Ukraine', 'Type of Institution': 'Public', 'Number of Years Worked There': 2, 'Medical Center Level': 'Primary', 'Number of Surgeries Performed': 51, 'Additional Responsibilities': ['Research scientist (life sciences)', 'Surveyor, hydrographic', 'Scientist, product/process development', 'Exercise physiologist', 'Petroleum engineer'], 'Percentage of Patients with Complications': 44.512213176192084,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'Evans-Schneider', 'Location': 'Ukraine', 'Type of Institution': 'Public', 'Number of Years Worked There': 29, 'Medical Center Level': 'Primary', 'Number of Surgeries Performed': 233, 'Additional Responsibilities': ['Nature conservation officer', 'Psychologist, forensic', 'Engineer, water', 'Scientist, biomedical'], 'Percentage of Patients with Complications': 4.624781910023234,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t>
  </si>
  <si>
    <t>Morris-Nixon</t>
  </si>
  <si>
    <t>Laura Gibson</t>
  </si>
  <si>
    <t>823-992-9539</t>
  </si>
  <si>
    <t>[('Emergency Medicine', 81, datetime.date(2002, 10, 29), datetime.date(2002, 6, 20)), ('Ethics in Medical Practice', 81, datetime.date(2005, 9, 28), datetime.date(2007, 7, 11)), ('Neurosurgery', 86, datetime.date(2005, 5, 6), datetime.date(2007, 1, 9)), ('Robotic Surgery', 76, datetime.date(2006, 12, 7), datetime.date(2001, 6, 12)), ('Anatomy', 69, datetime.date(2003, 1, 8), datetime.date(2003, 7, 13)), ('Cardiothoracic Surgery', 53, datetime.date(2005, 9, 22), datetime.date(2002, 6, 16)), ('Surgical Techniques', 85, datetime.date(2007, 7, 7), datetime.date(2004, 7, 20)), ('Biochemistry', 85, datetime.date(2003, 1, 24), datetime.date(2002, 8, 16)), ('Anesthesiology', 67, datetime.date(2005, 10, 8), datetime.date(2004, 4, 3)), ('Orthopedic Surgery', 79, datetime.date(2005, 1, 31), datetime.date(2003, 1, 1))]</t>
  </si>
  <si>
    <t>[{'Institution Name': 'Ellis, Owen and Aguilar', 'Location': 'Uzbekistan', 'Type of Institution': 'Public', 'Number of Years Worked There': 27, 'Medical Center Level': 'Primary', 'Number of Surgeries Performed': 200, 'Additional Responsibilities': ['Teacher, primary school', 'Set designer', 'Orthoptist', 'Engineer, biomedical', 'Illustrator'], 'Percentage of Patients with Complications': 81.00617527231358,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'Gomez Ltd', 'Location': 'Uzbekistan', 'Type of Institution': 'Public', 'Number of Years Worked There': 18, 'Medical Center Level': 'Primary', 'Number of Surgeries Performed': 887, 'Additional Responsibilities': ['Horticultural therapist'], 'Percentage of Patients with Complications': 97.98642143808058,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'Doyle-Ortega', 'Location': 'Uzbekistan', 'Type of Institution': 'Public', 'Number of Years Worked There': 17, 'Medical Center Level': 'Tertiary', 'Number of Surgeries Performed': 10, 'Additional Responsibilities': ['Adult guidance worker', 'Designer, interior/spatial', 'Volunteer coordinator'], 'Percentage of Patients with Complications': 84.28925257291866,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'Archer LLC', 'Location': 'Uzbekistan', 'Type of Institution': 'Private', 'Number of Years Worked There': 11, 'Medical Center Level': 'Primary', 'Number of Surgeries Performed': 577, 'Additional Responsibilities': ['Human resources officer', 'Special educational needs teacher', 'Medical illustrator', 'Buyer, industrial', 'Social worker'], 'Percentage of Patients with Complications': 53.16694787065159,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'Ryan, Barnett and Knox', 'Location': 'Uzbekistan', 'Type of Institution': 'Public', 'Number of Years Worked There': 5, 'Medical Center Level': 'Secondary', 'Number of Surgeries Performed': 663, 'Additional Responsibilities': ['Retail banker', 'Arboriculturist', 'Insurance broker', 'Speech and language therapist', 'Sport and exercise psychologist'], 'Percentage of Patients with Complications': 20.89438659773839,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t>
  </si>
  <si>
    <t>Daniels-Flowers</t>
  </si>
  <si>
    <t>Brandon Roberts</t>
  </si>
  <si>
    <t>001-207-610-3874x2607</t>
  </si>
  <si>
    <t>[('Physiology', 81, datetime.date(1998, 2, 14), datetime.date(1997, 5, 10)), ('Transplant Surgery', 85, datetime.date(1997, 3, 15), datetime.date(1998, 5, 12)), ('Transplant Surgery', 84, datetime.date(1998, 11, 4), datetime.date(1998, 4, 3)), ('Vascular Surgery', 69, datetime.date(1997, 12, 8), datetime.date(1997, 7, 4)), ('Anesthesiology', 68, datetime.date(1997, 7, 30), datetime.date(1998, 5, 27)), ('Biochemistry', 77, datetime.date(1998, 5, 4), datetime.date(1998, 2, 3)), ('Microbiology', 50, datetime.date(1997, 1, 17), datetime.date(1998, 9, 30)), ('Anatomy', 75, datetime.date(1997, 10, 1), datetime.date(1997, 4, 21)), ('Ethics in Medical Practice', 93, datetime.date(1998, 1, 24), datetime.date(1998, 3, 6)), ('Pathology', 78, datetime.date(1998, 5, 15), datetime.date(1998, 7, 26))]</t>
  </si>
  <si>
    <t>[{'Institution Name': 'Lewis-Romero', 'Location': 'Lithuania', 'Type of Institution': 'Public', 'Number of Years Worked There': 9, 'Medical Center Level': 'Tertiary', 'Number of Surgeries Performed': 345, 'Additional Responsibilities': ['Museum/gallery conservator', 'Geologist, engineering', 'Leisure centre manager'], 'Percentage of Patients with Complications': 27.755524514460973,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'Cobb, Price and Collins', 'Location': 'Lithuania', 'Type of Institution': 'Private', 'Number of Years Worked There': 26, 'Medical Center Level': 'Tertiary', 'Number of Surgeries Performed': 86, 'Additional Responsibilities': ['Trade mark attorney'], 'Percentage of Patients with Complications': 5.687790011311278,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'Nelson, Oconnell and Edwards', 'Location': 'Lithuania', 'Type of Institution': 'Public', 'Number of Years Worked There': 18, 'Medical Center Level': 'Secondary', 'Number of Surgeries Performed': 13, 'Additional Responsibilities': ['Production manager', 'Tourism officer', 'Statistician', 'Therapist, speech and language'], 'Percentage of Patients with Complications': 24.33926334705011,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'Rodriguez, Pierce and King', 'Location': 'Lithuania', 'Type of Institution': 'Public', 'Number of Years Worked There': 1, 'Medical Center Level': 'Primary', 'Number of Surgeries Performed': 931, 'Additional Responsibilities': ['Administrator', 'Gaffer', 'Pharmacologist', 'Surveyor, quantity', 'Armed forces operational officer'], 'Percentage of Patients with Complications': 97.86200789146245,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t>
  </si>
  <si>
    <t>Walters Group</t>
  </si>
  <si>
    <t>Rachel Martinez</t>
  </si>
  <si>
    <t>(454)281-4719x415</t>
  </si>
  <si>
    <t>[('Anesthesiology', 94, datetime.date(2000, 12, 26), datetime.date(1998, 6, 22)), ('Surgical Techniques', 95, datetime.date(1996, 12, 10), datetime.date(1997, 4, 18)), ('Surgical Techniques', 57, datetime.date(1998, 4, 15), datetime.date(2000, 10, 13)), ('Physiology', 66, datetime.date(2000, 5, 29), datetime.date(1996, 7, 19)), ('Transplant Surgery', 76, datetime.date(2000, 7, 13), datetime.date(1996, 4, 28)), ('Anatomy', 58, datetime.date(1999, 11, 2), datetime.date(1998, 2, 27)), ('Anesthesiology', 85, datetime.date(1995, 9, 26), datetime.date(1999, 6, 17)), ('Neurosurgery', 69, datetime.date(2000, 2, 17), datetime.date(1995, 6, 28)), ('Orthopedic Surgery', 87, datetime.date(1999, 7, 24), datetime.date(2000, 2, 7)), ('Pharmacology', 70, datetime.date(1998, 8, 4), datetime.date(2000, 3, 19))]</t>
  </si>
  <si>
    <t>[{'Institution Name': 'Mcguire-Bell', 'Location': 'Philippines', 'Type of Institution': 'Private', 'Number of Years Worked There': 16, 'Medical Center Level': 'Primary', 'Number of Surgeries Performed': 410, 'Additional Responsibilities': ['Rural practice surveyor', 'Textile designer', 'Food technologist', 'Multimedia programmer'], 'Percentage of Patients with Complications': 63.98111572343572,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'Stevens, Barrett and Robinson', 'Location': 'Philippines', 'Type of Institution': 'Private', 'Number of Years Worked There': 24, 'Medical Center Level': 'Primary', 'Number of Surgeries Performed': 837, 'Additional Responsibilities': [], 'Percentage of Patients with Complications': 10.417015490543713,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'Davis, Hart and Hill', 'Location': 'Philippines', 'Type of Institution': 'Public', 'Number of Years Worked There': 12, 'Medical Center Level': 'Primary', 'Number of Surgeries Performed': 91, 'Additional Responsibilities': ['Naval architect', 'Advice worker', 'Occupational psychologist', 'Logistics and distribution manager'], 'Percentage of Patients with Complications': 4.135912025305566,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'Howard, Hines and Bowman', 'Location': 'Philippines', 'Type of Institution': 'Public', 'Number of Years Worked There': 12, 'Medical Center Level': 'Secondary', 'Number of Surgeries Performed': 149, 'Additional Responsibilities': ['Exhibition designer'], 'Percentage of Patients with Complications': 96.17672154839326,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'Medina-Jones', 'Location': 'Philippines', 'Type of Institution': 'Private', 'Number of Years Worked There': 20, 'Medical Center Level': 'Primary', 'Number of Surgeries Performed': 186, 'Additional Responsibilities': ['Therapist, speech and language', 'Research officer, government', 'Chief Marketing Officer', 'Armed forces training and education officer', 'Camera operator'], 'Percentage of Patients with Complications': 52.316469542035435,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t>
  </si>
  <si>
    <t>Marshall and Sons</t>
  </si>
  <si>
    <t>Edwin White</t>
  </si>
  <si>
    <t>(769)904-8384</t>
  </si>
  <si>
    <t>[('Anesthesiology', 99, datetime.date(2003, 5, 8), datetime.date(1996, 4, 6)), ('Anatomy', 51, datetime.date(1996, 1, 14), datetime.date(2005, 1, 20)), ('Robotic Surgery', 60, datetime.date(1995, 9, 24), datetime.date(1996, 1, 23)), ('Pharmacology', 94, datetime.date(1995, 6, 25), datetime.date(2002, 2, 20)), ('Emergency Medicine', 69, datetime.date(2002, 7, 31), datetime.date(2004, 6, 29)), ('Transplant Surgery', 66, datetime.date(2005, 2, 6), datetime.date(2003, 12, 28)), ('Robotic Surgery', 51, datetime.date(1995, 2, 13), datetime.date(1995, 11, 14)), ('Oncological Surgery', 93, datetime.date(2002, 8, 27), datetime.date(1995, 9, 18)), ('Ethics in Medical Practice', 84, datetime.date(2005, 1, 29), datetime.date(2004, 8, 3)), ('Anatomy', 85, datetime.date(2002, 12, 29), datetime.date(2005, 2, 20))]</t>
  </si>
  <si>
    <t>[{'Institution Name': 'Turner-Marshall', 'Location': 'Poland', 'Type of Institution': 'Private', 'Number of Years Worked There': 17, 'Medical Center Level': 'Tertiary', 'Number of Surgeries Performed': 632, 'Additional Responsibilities': ['Geophysicist/field seismologist', 'Accounting technician', 'Conservation officer, nature'], 'Percentage of Patients with Complications': 9.173054336739883,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'Duarte, Rosales and Davidson', 'Location': 'Poland', 'Type of Institution': 'Public', 'Number of Years Worked There': 26, 'Medical Center Level': 'Primary', 'Number of Surgeries Performed': 915, 'Additional Responsibilities': ['Brewing technologist', 'Immunologist', 'Psychotherapist, child', 'Civil engineer, consulting', 'Radio producer'], 'Percentage of Patients with Complications': 73.57424302068101,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'Doyle-Wilson', 'Location': 'Poland', 'Type of Institution': 'Private', 'Number of Years Worked There': 4, 'Medical Center Level': 'Tertiary', 'Number of Surgeries Performed': 348, 'Additional Responsibilities': ['Immigration officer', 'Sports therapist', 'Fast food restaurant manager'], 'Percentage of Patients with Complications': 0.5557965143851762,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t>
  </si>
  <si>
    <t>Wolfe-Lewis</t>
  </si>
  <si>
    <t>Allison Valdez</t>
  </si>
  <si>
    <t>548.432.5037</t>
  </si>
  <si>
    <t>[('Orthopedic Surgery', 82, datetime.date(1996, 9, 3), datetime.date(2001, 4, 30)), ('Trauma Surgery', 61, datetime.date(2002, 6, 28), datetime.date(1998, 7, 15)), ('Neurosurgery', 95, datetime.date(2002, 5, 1), datetime.date(1999, 1, 21)), ('Robotic Surgery', 58, datetime.date(1995, 3, 12), datetime.date(2002, 7, 20)), ('Cardiothoracic Surgery', 76, datetime.date(2001, 6, 14), datetime.date(1994, 9, 28)), ('Plastic and Reconstructive Surgery', 65, datetime.date(2000, 8, 31), datetime.date(1999, 7, 10)), ('Neurosurgery', 66, datetime.date(1999, 12, 2), datetime.date(2002, 4, 29)), ('Orthopedic Surgery', 54, datetime.date(1999, 6, 21), datetime.date(1998, 8, 28)), ('Plastic and Reconstructive Surgery', 57, datetime.date(1999, 4, 14), datetime.date(1995, 5, 19)), ('Surgical Techniques', 92, datetime.date(2000, 10, 11), datetime.date(1995, 11, 18))]</t>
  </si>
  <si>
    <t>[{'Institution Name': 'Walker-Palmer', 'Location': 'Ukraine', 'Type of Institution': 'Public', 'Number of Years Worked There': 2, 'Medical Center Level': 'Primary', 'Number of Surgeries Performed': 673, 'Additional Responsibilities': ['Engineer, water', 'Surveyor, building', 'Chartered legal executive (England and Wales)', 'Engineer, maintenance', 'Early years teacher'], 'Percentage of Patients with Complications': 33.70363152175392, 'Patient Feedback': 'The surgery exceeded all my expectations.', 'Patient Feedback Label': 5, 'Recommendation Letters': 'This surgeon has shown great dedication and skill.', 'Recommendation Letters Label': 4, 'Recommendations from Former Employers': 'I highly recommend this surgeon for their exemplary work.', 'Recommendations from Former Employers Label': 5}]</t>
  </si>
  <si>
    <t>Gregory, Gomez and Kramer</t>
  </si>
  <si>
    <t>Norman Welch</t>
  </si>
  <si>
    <t>(674)683-7360x77975</t>
  </si>
  <si>
    <t>[('Transplant Surgery', 99, datetime.date(2002, 12, 29), datetime.date(2004, 6, 6)), ('Transplant Surgery', 80, datetime.date(2007, 9, 12), datetime.date(2006, 1, 4)), ('Robotic Surgery', 79, datetime.date(2005, 5, 21), datetime.date(2007, 8, 25)), ('Surgical Techniques', 58, datetime.date(2007, 8, 18), datetime.date(2004, 3, 9)), ('Trauma Surgery', 55, datetime.date(2004, 12, 17), datetime.date(2007, 8, 12)), ('Orthopedic Surgery', 86, datetime.date(2006, 9, 17), datetime.date(2002, 8, 16)), ('Anesthesiology', 94, datetime.date(2003, 12, 3), datetime.date(2004, 11, 16)), ('Pathology', 88, datetime.date(2004, 9, 11), datetime.date(2003, 9, 27)), ('Pathology', 53, datetime.date(2004, 4, 19), datetime.date(2003, 2, 3)), ('Anatomy', 100, datetime.date(2002, 8, 26), datetime.date(2006, 12, 9))]</t>
  </si>
  <si>
    <t>[{'Institution Name': 'Hernandez-Perez', 'Location': 'Lithuania', 'Type of Institution': 'Public', 'Number of Years Worked There': 6, 'Medical Center Level': 'Tertiary', 'Number of Surgeries Performed': 156, 'Additional Responsibilities': [], 'Percentage of Patients with Complications': 47.02548561828082,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'Carey, Ramos and James', 'Location': 'Lithuania', 'Type of Institution': 'Private', 'Number of Years Worked There': 15, 'Medical Center Level': 'Primary', 'Number of Surgeries Performed': 359, 'Additional Responsibilities': [], 'Percentage of Patients with Complications': 25.09889012888418,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'Abbott LLC', 'Location': 'Lithuania', 'Type of Institution': 'Private', 'Number of Years Worked There': 2, 'Medical Center Level': 'Tertiary', 'Number of Surgeries Performed': 542, 'Additional Responsibilities': ['Research scientist (medical)', 'Printmaker'], 'Percentage of Patients with Complications': 22.96861045043187,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t>
  </si>
  <si>
    <t>Hernandez-Morgan</t>
  </si>
  <si>
    <t>Laura Rivera</t>
  </si>
  <si>
    <t>630.536.3231</t>
  </si>
  <si>
    <t>[('Pathology', 53, datetime.date(2003, 5, 24), datetime.date(2005, 4, 5)), ('Physiology', 79, datetime.date(2002, 4, 9), datetime.date(2005, 8, 6)), ('Physiology', 80, datetime.date(2006, 11, 8), datetime.date(2003, 7, 26)), ('Anesthesiology', 59, datetime.date(2007, 1, 6), datetime.date(2002, 4, 26)), ('Anatomy', 70, datetime.date(2005, 6, 24), datetime.date(2004, 12, 19)), ('Physiology', 74, datetime.date(2003, 11, 12), datetime.date(2005, 10, 26)), ('Surgical Techniques', 52, datetime.date(2005, 9, 23), datetime.date(2003, 7, 13)), ('Plastic and Reconstructive Surgery', 51, datetime.date(2006, 12, 11), datetime.date(2002, 6, 2)), ('Orthopedic Surgery', 86, datetime.date(2005, 10, 29), datetime.date(2002, 11, 26)), ('Pharmacology', 53, datetime.date(2004, 3, 5), datetime.date(2006, 2, 24))]</t>
  </si>
  <si>
    <t>[{'Institution Name': 'Johnson-Duffy', 'Location': 'United States', 'Type of Institution': 'Private', 'Number of Years Worked There': 24, 'Medical Center Level': 'Primary', 'Number of Surgeries Performed': 417, 'Additional Responsibilities': ['English as a foreign language teacher'], 'Percentage of Patients with Complications': 58.72855190541203,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'Rivera-Harris', 'Location': 'United States', 'Type of Institution': 'Public', 'Number of Years Worked There': 16, 'Medical Center Level': 'Secondary', 'Number of Surgeries Performed': 45, 'Additional Responsibilities': [], 'Percentage of Patients with Complications': 66.76994745418736,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'Frazier Inc', 'Location': 'United States', 'Type of Institution': 'Private', 'Number of Years Worked There': 30, 'Medical Center Level': 'Tertiary', 'Number of Surgeries Performed': 446, 'Additional Responsibilities': ['Advertising art director', 'Printmaker'], 'Percentage of Patients with Complications': 18.554048652092327,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'Williamson, Phillips and Brown', 'Location': 'United States', 'Type of Institution': 'Public', 'Number of Years Worked There': 20, 'Medical Center Level': 'Secondary', 'Number of Surgeries Performed': 978, 'Additional Responsibilities': ['Hydrogeologist', 'Occupational hygienist', 'Systems analyst', 'Probation officer'], 'Percentage of Patients with Complications': 3.205873190290076,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t>
  </si>
  <si>
    <t>Smith, Miller and Hinton</t>
  </si>
  <si>
    <t>Dean Cole</t>
  </si>
  <si>
    <t>+1-279-612-1832x33850</t>
  </si>
  <si>
    <t>[('Robotic Surgery', 60, datetime.date(1998, 12, 19), datetime.date(1998, 8, 23)), ('Trauma Surgery', 68, datetime.date(1996, 4, 14), datetime.date(1996, 11, 21)), ('Anesthesiology', 57, datetime.date(1995, 2, 9), datetime.date(2001, 2, 11)), ('Neurosurgery', 76, datetime.date(1998, 11, 16), datetime.date(1998, 2, 14)), ('Vascular Surgery', 78, datetime.date(2001, 1, 12), datetime.date(1994, 10, 7)), ('Pediatric Surgery', 80, datetime.date(1998, 1, 19), datetime.date(1998, 3, 18)), ('Robotic Surgery', 100, datetime.date(1994, 11, 30), datetime.date(1999, 4, 11)), ('Pediatric Surgery', 52, datetime.date(1994, 11, 5), datetime.date(1997, 8, 21)), ('Microbiology', 54, datetime.date(1999, 8, 29), datetime.date(1998, 3, 15)), ('Transplant Surgery', 51, datetime.date(1997, 3, 29), datetime.date(1999, 11, 9))]</t>
  </si>
  <si>
    <t>[{'Institution Name': 'Parks LLC', 'Location': 'Ethiopia', 'Type of Institution': 'Private', 'Number of Years Worked There': 13, 'Medical Center Level': 'Primary', 'Number of Surgeries Performed': 605, 'Additional Responsibilities': ['Administrator, education'], 'Percentage of Patients with Complications': 14.346804400194946,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'Moore-Miller', 'Location': 'Ethiopia', 'Type of Institution': 'Public', 'Number of Years Worked There': 7, 'Medical Center Level': 'Secondary', 'Number of Surgeries Performed': 290, 'Additional Responsibilities': ['Radiographer, therapeutic', 'Sales promotion account executive'], 'Percentage of Patients with Complications': 28.70969996299426,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'Dunn, Myers and Davis', 'Location': 'Ethiopia', 'Type of Institution': 'Private', 'Number of Years Worked There': 26, 'Medical Center Level': 'Tertiary', 'Number of Surgeries Performed': 661, 'Additional Responsibilities': ['Broadcast presenter', 'Scientist, clinical (histocompatibility and immunogenetics)', 'Health physicist'], 'Percentage of Patients with Complications': 0.656817762074724,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'Cox-Thomas', 'Location': 'Ethiopia', 'Type of Institution': 'Public', 'Number of Years Worked There': 21, 'Medical Center Level': 'Primary', 'Number of Surgeries Performed': 808, 'Additional Responsibilities': ['Immigration officer', 'Catering manager', 'Land/geomatics surveyor'], 'Percentage of Patients with Complications': 53.465571175318814,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t>
  </si>
  <si>
    <t>Bullock, King and Hess</t>
  </si>
  <si>
    <t>Gregory Martin</t>
  </si>
  <si>
    <t>747-959-6622x30492</t>
  </si>
  <si>
    <t>[('Transplant Surgery', 81, datetime.date(2003, 1, 17), datetime.date(2003, 5, 22)), ('Surgical Techniques', 72, datetime.date(2001, 10, 20), datetime.date(2002, 11, 12)), ('Robotic Surgery', 84, datetime.date(2001, 10, 1), datetime.date(2003, 5, 15)), ('Physiology', 97, datetime.date(2003, 1, 29), datetime.date(2002, 10, 16)), ('Vascular Surgery', 82, datetime.date(2001, 11, 1), datetime.date(2001, 11, 10)), ('Physiology', 61, datetime.date(2001, 12, 7), datetime.date(2002, 3, 6)), ('Plastic and Reconstructive Surgery', 88, datetime.date(2003, 3, 10), datetime.date(2002, 12, 1)), ('Biochemistry', 78, datetime.date(2003, 2, 2), datetime.date(2003, 1, 16)), ('Surgical Techniques', 63, datetime.date(2002, 10, 13), datetime.date(2003, 5, 30)), ('Physiology', 72, datetime.date(2003, 1, 25), datetime.date(2003, 7, 6))]</t>
  </si>
  <si>
    <t>[{'Institution Name': 'Miller-Serrano', 'Location': 'Russia', 'Type of Institution': 'Private', 'Number of Years Worked There': 2, 'Medical Center Level': 'Primary', 'Number of Surgeries Performed': 115, 'Additional Responsibilities': ['Community development worker', 'Hotel manager', 'Farm manager'], 'Percentage of Patients with Complications': 89.01875910756708,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'Wallace, Adkins and Greer', 'Location': 'Russia', 'Type of Institution': 'Private', 'Number of Years Worked There': 6, 'Medical Center Level': 'Tertiary', 'Number of Surgeries Performed': 218, 'Additional Responsibilities': ['Telecommunications researcher', 'Administrator, Civil Service', 'Animal technologist', 'Immigration officer'], 'Percentage of Patients with Complications': 48.731425860170994,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'Ferguson LLC', 'Location': 'Russia', 'Type of Institution': 'Private', 'Number of Years Worked There': 24, 'Medical Center Level': 'Tertiary', 'Number of Surgeries Performed': 518, 'Additional Responsibilities': ['Estate agent', 'Systems analyst', 'Landscape architect'], 'Percentage of Patients with Complications': 54.7776469553348,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'Williams, Carter and Pope', 'Location': 'Russia', 'Type of Institution': 'Private', 'Number of Years Worked There': 1, 'Medical Center Level': 'Secondary', 'Number of Surgeries Performed': 733, 'Additional Responsibilities': ['Interior and spatial designer', 'Music therapist', 'Community education officer'], 'Percentage of Patients with Complications': 40.51241032805777,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t>
  </si>
  <si>
    <t>Meyers, Best and Montoya</t>
  </si>
  <si>
    <t>Angela Levine</t>
  </si>
  <si>
    <t>001-214-857-6965x432</t>
  </si>
  <si>
    <t>[('Anatomy', 57, datetime.date(2002, 6, 7), datetime.date(2003, 9, 15)), ('Anesthesiology', 67, datetime.date(2004, 5, 18), datetime.date(2005, 10, 5)), ('Biochemistry', 50, datetime.date(2002, 12, 23), datetime.date(2005, 11, 8)), ('Trauma Surgery', 76, datetime.date(2002, 11, 19), datetime.date(2005, 1, 21)), ('Orthopedic Surgery', 61, datetime.date(2003, 3, 4), datetime.date(2005, 7, 11)), ('Cardiothoracic Surgery', 81, datetime.date(2003, 12, 10), datetime.date(2004, 7, 14)), ('Surgical Techniques', 71, datetime.date(2003, 12, 26), datetime.date(2002, 10, 11)), ('Pathology', 78, datetime.date(2004, 3, 21), datetime.date(2003, 9, 25)), ('Robotic Surgery', 81, datetime.date(2005, 10, 16), datetime.date(2004, 5, 4)), ('Vascular Surgery', 62, datetime.date(2005, 2, 24), datetime.date(2002, 9, 29))]</t>
  </si>
  <si>
    <t>[{'Institution Name': 'Thomas-Melton', 'Location': 'France', 'Type of Institution': 'Private', 'Number of Years Worked There': 18, 'Medical Center Level': 'Primary', 'Number of Surgeries Performed': 435, 'Additional Responsibilities': ['Commissioning editor', 'Sub'], 'Percentage of Patients with Complications': 43.88850420482814,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 {'Institution Name': 'Thomas, Parker and Gould', 'Location': 'France', 'Type of Institution': 'Public', 'Number of Years Worked There': 23, 'Medical Center Level': 'Secondary', 'Number of Surgeries Performed': 876, 'Additional Responsibilities': ['Sound technician, broadcasting/film/video'], 'Percentage of Patients with Complications': 90.48854446027467,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t>
  </si>
  <si>
    <t>Malone Ltd</t>
  </si>
  <si>
    <t>Katherine Smith</t>
  </si>
  <si>
    <t>(985)873-6002</t>
  </si>
  <si>
    <t>[('Physiology', 54, datetime.date(2005, 1, 13), datetime.date(2000, 9, 21)), ('Emergency Medicine', 90, datetime.date(1999, 7, 26), datetime.date(2003, 6, 15)), ('Transplant Surgery', 62, datetime.date(2001, 4, 11), datetime.date(1999, 12, 11)), ('Emergency Medicine', 60, datetime.date(2002, 5, 22), datetime.date(2000, 2, 8)), ('Surgical Techniques', 80, datetime.date(2000, 1, 12), datetime.date(2005, 12, 22)), ('Pharmacology', 91, datetime.date(2001, 6, 6), datetime.date(2001, 12, 31)), ('Emergency Medicine', 55, datetime.date(2001, 10, 3), datetime.date(2004, 8, 1)), ('Pathology', 76, datetime.date(2003, 7, 9), datetime.date(2000, 5, 2)), ('Cardiothoracic Surgery', 68, datetime.date(2004, 10, 27), datetime.date(2001, 9, 9)), ('Anesthesiology', 66, datetime.date(2005, 4, 4), datetime.date(2000, 11, 14))]</t>
  </si>
  <si>
    <t>[{'Institution Name': 'Wright Ltd', 'Location': 'Argentina', 'Type of Institution': 'Private', 'Number of Years Worked There': 10, 'Medical Center Level': 'Secondary', 'Number of Surgeries Performed': 124, 'Additional Responsibilities': ['Learning mentor', 'Health promotion specialist', 'Video editor'], 'Percentage of Patients with Complications': 38.66639306744703,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'Wilson-Williams', 'Location': 'Argentina', 'Type of Institution': 'Public', 'Number of Years Worked There': 9, 'Medical Center Level': 'Primary', 'Number of Surgeries Performed': 460, 'Additional Responsibilities': ['Quality manager'], 'Percentage of Patients with Complications': 63.023777284597415,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'Parker-Nicholson', 'Location': 'Argentina', 'Type of Institution': 'Private', 'Number of Years Worked There': 27, 'Medical Center Level': 'Tertiary', 'Number of Surgeries Performed': 360, 'Additional Responsibilities': [], 'Percentage of Patients with Complications': 59.088686017818894,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'Cox, Harris and Ward', 'Location': 'Argentina', 'Type of Institution': 'Private', 'Number of Years Worked There': 19, 'Medical Center Level': 'Tertiary', 'Number of Surgeries Performed': 512, 'Additional Responsibilities': ['Chemist, analytical'], 'Percentage of Patients with Complications': 61.322481622230086,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'Huff-Mckay', 'Location': 'Argentina', 'Type of Institution': 'Public', 'Number of Years Worked There': 13, 'Medical Center Level': 'Tertiary', 'Number of Surgeries Performed': 701, 'Additional Responsibilities': ['Engineer, chemical', 'Surgeon'], 'Percentage of Patients with Complications': 47.441339970341204,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t>
  </si>
  <si>
    <t>Rose, Ellis and Conley</t>
  </si>
  <si>
    <t>Tristan Ramos</t>
  </si>
  <si>
    <t>[('Vascular Surgery', 56, datetime.date(2003, 9, 19), datetime.date(2004, 10, 22)), ('Microbiology', 78, datetime.date(2003, 11, 21), datetime.date(2003, 6, 24)), ('Microbiology', 69, datetime.date(2004, 11, 23), datetime.date(2004, 1, 9)), ('Pediatric Surgery', 75, datetime.date(2003, 8, 17), datetime.date(2004, 6, 3)), ('Transplant Surgery', 77, datetime.date(2004, 4, 20), datetime.date(2003, 8, 17)), ('Transplant Surgery', 85, datetime.date(2004, 5, 16), datetime.date(2004, 1, 30)), ('Ethics in Medical Practice', 94, datetime.date(2004, 4, 3), datetime.date(2003, 9, 28)), ('Oncological Surgery', 88, datetime.date(2003, 8, 18), datetime.date(2004, 1, 17)), ('Pathology', 80, datetime.date(2004, 9, 4), datetime.date(2004, 12, 4)), ('Oncological Surgery', 65, datetime.date(2004, 5, 18), datetime.date(2003, 11, 19))]</t>
  </si>
  <si>
    <t>[{'Institution Name': 'Holder, Pham and Anderson', 'Location': 'Russia', 'Type of Institution': 'Private', 'Number of Years Worked There': 13, 'Medical Center Level': 'Tertiary', 'Number of Surgeries Performed': 687, 'Additional Responsibilities': ['Financial trader', 'Hotel manager', 'Financial adviser'], 'Percentage of Patients with Complications': 89.02700594511343,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'Burke and Sons', 'Location': 'Russia', 'Type of Institution': 'Public', 'Number of Years Worked There': 17, 'Medical Center Level': 'Tertiary', 'Number of Surgeries Performed': 570, 'Additional Responsibilities': ['Travel agency manager', 'Chemical engineer', 'Hydrologist', 'Film/video editor', 'Brewing technologist'], 'Percentage of Patients with Complications': 93.82796725537219,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'Burton, Williams and Alexander', 'Location': 'Russia', 'Type of Institution': 'Public', 'Number of Years Worked There': 9, 'Medical Center Level': 'Tertiary', 'Number of Surgeries Performed': 615, 'Additional Responsibilities': ['Geochemist', 'Conservation officer, historic buildings'], 'Percentage of Patients with Complications': 87.32880173490133,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'Wong, Rodgers and Griffin', 'Location': 'Russia', 'Type of Institution': 'Public', 'Number of Years Worked There': 19, 'Medical Center Level': 'Tertiary', 'Number of Surgeries Performed': 179, 'Additional Responsibilities': ['Jewellery designer', 'Teacher, music', 'Accountant, chartered public finance', 'Manufacturing engineer'], 'Percentage of Patients with Complications': 95.99861067968745,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t>
  </si>
  <si>
    <t>Flowers Inc</t>
  </si>
  <si>
    <t>Elizabeth Myers</t>
  </si>
  <si>
    <t>+1-609-915-1111x39534</t>
  </si>
  <si>
    <t>[('Ethics in Medical Practice', 52, datetime.date(2004, 6, 27), datetime.date(2004, 6, 6)), ('Emergency Medicine', 94, datetime.date(2005, 1, 14), datetime.date(2005, 5, 18)), ('Trauma Surgery', 66, datetime.date(2005, 1, 1), datetime.date(2008, 1, 8)), ('Neurosurgery', 97, datetime.date(2005, 8, 9), datetime.date(2005, 1, 21)), ('Cardiothoracic Surgery', 80, datetime.date(2007, 7, 31), datetime.date(2006, 8, 24)), ('Biochemistry', 94, datetime.date(2008, 4, 25), datetime.date(2006, 10, 22)), ('Transplant Surgery', 57, datetime.date(2004, 12, 3), datetime.date(2006, 5, 29)), ('Emergency Medicine', 90, datetime.date(2005, 11, 30), datetime.date(2008, 4, 1)), ('Neurosurgery', 53, datetime.date(2007, 7, 13), datetime.date(2007, 11, 8)), ('Robotic Surgery', 90, datetime.date(2004, 9, 16), datetime.date(2007, 9, 4))]</t>
  </si>
  <si>
    <t>[{'Institution Name': 'Bowman-Morales', 'Location': 'Romania', 'Type of Institution': 'Public', 'Number of Years Worked There': 22, 'Medical Center Level': 'Secondary', 'Number of Surgeries Performed': 798, 'Additional Responsibilities': ['Education officer, museum'], 'Percentage of Patients with Complications': 88.29286183217403,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'Johnson and Sons', 'Location': 'Romania', 'Type of Institution': 'Public', 'Number of Years Worked There': 17, 'Medical Center Level': 'Secondary', 'Number of Surgeries Performed': 844, 'Additional Responsibilities': ['Leisure centre manager', 'Minerals surveyor', 'Therapeutic radiographer', 'Diplomatic Services operational officer', 'Chartered certified accountant'], 'Percentage of Patients with Complications': 35.31174172605135,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'Warren, Rodriguez and Jimenez', 'Location': 'Romania', 'Type of Institution': 'Public', 'Number of Years Worked There': 22, 'Medical Center Level': 'Tertiary', 'Number of Surgeries Performed': 633, 'Additional Responsibilities': ['Arts administrator'], 'Percentage of Patients with Complications': 97.13720738795631,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'Mcdonald, Jones and Palmer', 'Location': 'Romania', 'Type of Institution': 'Private', 'Number of Years Worked There': 17, 'Medical Center Level': 'Primary', 'Number of Surgeries Performed': 550, 'Additional Responsibilities': ['Teaching laboratory technician', 'Lecturer, higher education', 'Buyer, retail'], 'Percentage of Patients with Complications': 99.48718626317182,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'Nash Inc', 'Location': 'Romania', 'Type of Institution': 'Private', 'Number of Years Worked There': 10, 'Medical Center Level': 'Tertiary', 'Number of Surgeries Performed': 424, 'Additional Responsibilities': ['Systems developer'], 'Percentage of Patients with Complications': 59.12438363935003,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t>
  </si>
  <si>
    <t>Goodwin, Warren and Edwards</t>
  </si>
  <si>
    <t>Ricky Johnson</t>
  </si>
  <si>
    <t>+1-949-215-1102x62367</t>
  </si>
  <si>
    <t>[('Trauma Surgery', 60, datetime.date(2000, 10, 13), datetime.date(2000, 6, 28)), ('Trauma Surgery', 88, datetime.date(2000, 8, 15), datetime.date(2002, 3, 5)), ('Biochemistry', 59, datetime.date(2001, 3, 11), datetime.date(2002, 3, 16)), ('Orthopedic Surgery', 62, datetime.date(2001, 2, 26), datetime.date(2000, 11, 21)), ('Pharmacology', 86, datetime.date(2001, 5, 19), datetime.date(2002, 2, 20)), ('Biochemistry', 55, datetime.date(2002, 7, 5), datetime.date(2000, 7, 7)), ('Pathology', 76, datetime.date(2000, 11, 22), datetime.date(2002, 7, 10)), ('Oncological Surgery', 73, datetime.date(2001, 11, 17), datetime.date(2002, 8, 17)), ('Physiology', 61, datetime.date(2002, 9, 30), datetime.date(2000, 9, 19)), ('Pathology', 87, datetime.date(2001, 11, 14), datetime.date(2002, 1, 24))]</t>
  </si>
  <si>
    <t>[{'Institution Name': 'Ramirez Ltd', 'Location': 'India', 'Type of Institution': 'Public', 'Number of Years Worked There': 10, 'Medical Center Level': 'Primary', 'Number of Surgeries Performed': 580, 'Additional Responsibilities': ['Learning mentor', 'Nutritional therapist', 'Psychologist, occupational', 'Biomedical scientist'], 'Percentage of Patients with Complications': 39.845486587854694, 'Patient Feedback': 'The doctor did a good job and I am happy with the results.', 'Patient Feedback Label': 4, 'Recommendation Letters': "The surgeon's conduct has raised some concerns.", 'Recommendation Letters Label': 2, 'Recommendations from Former Employers': "The surgeon's performance is up to standard.", 'Recommendations from Former Employers Label': 3}]</t>
  </si>
  <si>
    <t>Simpson-Hicks</t>
  </si>
  <si>
    <t>Nina Spencer</t>
  </si>
  <si>
    <t>645.416.7111</t>
  </si>
  <si>
    <t>[('Pathology', 67, datetime.date(2001, 1, 16), datetime.date(2000, 11, 22)), ('Cardiothoracic Surgery', 51, datetime.date(2001, 12, 20), datetime.date(2002, 5, 15)), ('Microbiology', 76, datetime.date(2002, 1, 21), datetime.date(2001, 6, 22)), ('Anatomy', 88, datetime.date(2001, 10, 10), datetime.date(2001, 8, 25)), ('Neurosurgery', 54, datetime.date(2001, 11, 14), datetime.date(2002, 4, 21)), ('Biochemistry', 54, datetime.date(2001, 4, 6), datetime.date(2002, 4, 25)), ('Anesthesiology', 81, datetime.date(2001, 3, 18), datetime.date(2001, 3, 25)), ('Orthopedic Surgery', 70, datetime.date(2000, 12, 26), datetime.date(2002, 3, 18)), ('Microbiology', 92, datetime.date(2001, 12, 2), datetime.date(2002, 6, 16)), ('Surgical Techniques', 65, datetime.date(2001, 11, 17), datetime.date(2002, 2, 20))]</t>
  </si>
  <si>
    <t>[{'Institution Name': 'Blanchard LLC', 'Location': 'Ukraine', 'Type of Institution': 'Private', 'Number of Years Worked There': 16, 'Medical Center Level': 'Primary', 'Number of Surgeries Performed': 300, 'Additional Responsibilities': ['Surveyor, building control', 'Control and instrumentation engineer', 'Personal assistant', 'Air traffic controller', 'Engineer, electrical'], 'Percentage of Patients with Complications': 67.63705872214332, 'Patient Feedback': 'Disappointed with the procedure and the lack of care.', 'Patient Feedback Label': 2, 'Recommendation Letters': 'I highly recommend this surgeon for their skills and professionalism.', 'Recommendation Letters Label': 4, 'Recommendations from Former Employers': "This surgeon's performance had highs and lows.", 'Recommendations from Former Employers Label': 2}]</t>
  </si>
  <si>
    <t>Smith, Perez and Miller</t>
  </si>
  <si>
    <t>Brandon Peck</t>
  </si>
  <si>
    <t>+1-209-357-5115x4674</t>
  </si>
  <si>
    <t>[('Oncological Surgery', 70, datetime.date(2002, 9, 5), datetime.date(2003, 8, 14)), ('Pharmacology', 80, datetime.date(2004, 1, 29), datetime.date(2006, 9, 10)), ('Robotic Surgery', 99, datetime.date(2004, 1, 12), datetime.date(2003, 8, 1)), ('Orthopedic Surgery', 56, datetime.date(2005, 6, 18), datetime.date(2006, 2, 13)), ('Microbiology', 85, datetime.date(2006, 4, 13), datetime.date(2005, 7, 2)), ('Neurosurgery', 61, datetime.date(2006, 3, 15), datetime.date(2003, 4, 13)), ('Microbiology', 90, datetime.date(2003, 9, 27), datetime.date(2005, 9, 6)), ('Pediatric Surgery', 93, datetime.date(2002, 10, 30), datetime.date(2006, 6, 20)), ('Cardiothoracic Surgery', 90, datetime.date(2001, 10, 30), datetime.date(2006, 9, 18)), ('Trauma Surgery', 93, datetime.date(2002, 8, 2), datetime.date(2004, 9, 18))]</t>
  </si>
  <si>
    <t>[{'Institution Name': 'Barnes, Rivera and Garcia', 'Location': 'Philippines', 'Type of Institution': 'Public', 'Number of Years Worked There': 3, 'Medical Center Level': 'Tertiary', 'Number of Surgeries Performed': 203, 'Additional Responsibilities': [], 'Percentage of Patients with Complications': 42.41580213769996,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'Reed-Bennett', 'Location': 'Philippines', 'Type of Institution': 'Private', 'Number of Years Worked There': 20, 'Medical Center Level': 'Tertiary', 'Number of Surgeries Performed': 591, 'Additional Responsibilities': ['Manufacturing engineer', 'Careers adviser', 'Lexicographer', 'Merchandiser, retail', 'Designer, ceramics/pottery'], 'Percentage of Patients with Complications': 27.846986056656654,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'Callahan, Williams and Fischer', 'Location': 'Philippines', 'Type of Institution': 'Private', 'Number of Years Worked There': 8, 'Medical Center Level': 'Tertiary', 'Number of Surgeries Performed': 223, 'Additional Responsibilities': ['Operations geologist', 'Community education officer', 'Holiday representative'], 'Percentage of Patients with Complications': 37.98971837801199,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t>
  </si>
  <si>
    <t>Cameron-Green</t>
  </si>
  <si>
    <t>Jason Adams</t>
  </si>
  <si>
    <t>001-485-560-7755x1567</t>
  </si>
  <si>
    <t>[('Vascular Surgery', 94, datetime.date(2003, 8, 6), datetime.date(2004, 7, 28)), ('Plastic and Reconstructive Surgery', 83, datetime.date(2003, 12, 2), datetime.date(2005, 6, 10)), ('Robotic Surgery', 94, datetime.date(2005, 7, 16), datetime.date(2003, 7, 2)), ('Biochemistry', 84, datetime.date(2003, 7, 19), datetime.date(2005, 1, 2)), ('Pharmacology', 94, datetime.date(2005, 10, 23), datetime.date(2004, 7, 6)), ('Trauma Surgery', 99, datetime.date(2004, 12, 24), datetime.date(2003, 6, 2)), ('Anatomy', 55, datetime.date(2004, 1, 23), datetime.date(2005, 12, 28)), ('Oncological Surgery', 64, datetime.date(2005, 3, 9), datetime.date(2005, 4, 17)), ('Biochemistry', 85, datetime.date(2003, 12, 26), datetime.date(2004, 7, 3)), ('Physiology', 66, datetime.date(2005, 11, 6), datetime.date(2005, 8, 21))]</t>
  </si>
  <si>
    <t>[{'Institution Name': 'Roberts, Clark and Patel', 'Location': 'Ukraine', 'Type of Institution': 'Public', 'Number of Years Worked There': 21, 'Medical Center Level': 'Tertiary', 'Number of Surgeries Performed': 107, 'Additional Responsibilities': ['Health and safety adviser'], 'Percentage of Patients with Complications': 58.118236268054666,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'Wallace, Harris and Williamson', 'Location': 'Ukraine', 'Type of Institution': 'Public', 'Number of Years Worked There': 12, 'Medical Center Level': 'Primary', 'Number of Surgeries Performed': 885, 'Additional Responsibilities': ['Risk manager', 'Engineer, building services', 'Scientist, research (maths)', 'Diagnostic radiographer'], 'Percentage of Patients with Complications': 69.84126221713395,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'Jacobs, Moore and King', 'Location': 'Ukraine', 'Type of Institution': 'Public', 'Number of Years Worked There': 25, 'Medical Center Level': 'Tertiary', 'Number of Surgeries Performed': 764, 'Additional Responsibilities': ['Educational psychologist'], 'Percentage of Patients with Complications': 75.47659278510856,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'Charles LLC', 'Location': 'Ukraine', 'Type of Institution': 'Public', 'Number of Years Worked There': 3, 'Medical Center Level': 'Secondary', 'Number of Surgeries Performed': 59, 'Additional Responsibilities': ['Surveyor, building'], 'Percentage of Patients with Complications': 16.54646311786291,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'Miller-Luna', 'Location': 'Ukraine', 'Type of Institution': 'Private', 'Number of Years Worked There': 10, 'Medical Center Level': 'Primary', 'Number of Surgeries Performed': 215, 'Additional Responsibilities': ['Air traffic controller'], 'Percentage of Patients with Complications': 36.598241122141616,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t>
  </si>
  <si>
    <t>Few claims noted, insurance profile low risk.</t>
  </si>
  <si>
    <t>Gutierrez-Davis</t>
  </si>
  <si>
    <t>Savannah Abbott</t>
  </si>
  <si>
    <t>001-658-833-3404x80880</t>
  </si>
  <si>
    <t>[('Surgical Techniques', 52, datetime.date(2000, 4, 13), datetime.date(1999, 9, 10)), ('Microbiology', 65, datetime.date(2000, 4, 28), datetime.date(2000, 3, 12)), ('Pathology', 95, datetime.date(1999, 5, 24), datetime.date(1999, 11, 1)), ('Cardiothoracic Surgery', 60, datetime.date(1999, 8, 23), datetime.date(2000, 1, 19)), ('Physiology', 93, datetime.date(1999, 9, 6), datetime.date(1999, 6, 3)), ('Microbiology', 85, datetime.date(2000, 2, 24), datetime.date(1999, 6, 13)), ('Pediatric Surgery', 74, datetime.date(2000, 4, 10), datetime.date(2000, 4, 27)), ('Vascular Surgery', 76, datetime.date(2000, 2, 7), datetime.date(2000, 5, 21)), ('Pediatric Surgery', 52, datetime.date(2000, 1, 10), datetime.date(1999, 10, 5)), ('Pathology', 99, datetime.date(2000, 4, 19), datetime.date(2000, 5, 3))]</t>
  </si>
  <si>
    <t>[{'Institution Name': 'Wang, Mccarthy and Koch', 'Location': 'Russia', 'Type of Institution': 'Private', 'Number of Years Worked There': 11, 'Medical Center Level': 'Tertiary', 'Number of Surgeries Performed': 388, 'Additional Responsibilities': ['Charity officer', 'Claims inspector/assessor', 'Chartered loss adjuster'], 'Percentage of Patients with Complications': 96.77943769141383, 'Patient Feedback': 'I am extremely happy with the surgery and the care provided.', 'Patient Feedback Label': 5, 'Recommendation Letters': "There are major issues with this surgeon's practice.", 'Recommendation Letters Label': 1, 'Recommendations from Former Employers': "There were minor concerns about this surgeon's behavior.", 'Recommendations from Former Employers Label': 2}]</t>
  </si>
  <si>
    <t>Average risk with minor claims noted.</t>
  </si>
  <si>
    <t>Walker-Juarez</t>
  </si>
  <si>
    <t>Kaitlyn Brown</t>
  </si>
  <si>
    <t>(816)684-6509</t>
  </si>
  <si>
    <t>[('Oncological Surgery', 50, datetime.date(1999, 8, 26), datetime.date(1997, 1, 10)), ('Physiology', 59, datetime.date(1997, 7, 10), datetime.date(1998, 3, 29)), ('Pharmacology', 73, datetime.date(1997, 7, 25), datetime.date(1999, 9, 17)), ('Anatomy', 67, datetime.date(1997, 6, 7), datetime.date(2001, 7, 18)), ('Cardiothoracic Surgery', 71, datetime.date(1998, 10, 1), datetime.date(2001, 5, 23)), ('Cardiothoracic Surgery', 61, datetime.date(1998, 1, 15), datetime.date(1999, 8, 7)), ('Pharmacology', 78, datetime.date(2001, 8, 11), datetime.date(1998, 2, 25)), ('Anatomy', 70, datetime.date(1998, 12, 2), datetime.date(1999, 11, 26)), ('Robotic Surgery', 85, datetime.date(1998, 5, 8), datetime.date(1999, 1, 19)), ('Pathology', 95, datetime.date(2000, 7, 29), datetime.date(1999, 10, 27))]</t>
  </si>
  <si>
    <t>[{'Institution Name': 'Tanner, Navarro and Barrett', 'Location': 'Belarus', 'Type of Institution': 'Public', 'Number of Years Worked There': 14, 'Medical Center Level': 'Secondary', 'Number of Surgeries Performed': 962, 'Additional Responsibilities': ['Psychotherapist, child', 'Product/process development scientist', 'Buyer, industrial', 'Chartered loss adjuster', 'Private music teacher'], 'Percentage of Patients with Complications': 73.14133729543036,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'Johnson and Sons', 'Location': 'Belarus', 'Type of Institution': 'Private', 'Number of Years Worked There': 30, 'Medical Center Level': 'Secondary', 'Number of Surgeries Performed': 338, 'Additional Responsibilities': ['Community education officer', 'Landscape architect', 'Further education lecturer', 'Medical secretary'], 'Percentage of Patients with Complications': 95.3923871265283,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'Roberts and Sons', 'Location': 'Belarus', 'Type of Institution': 'Public', 'Number of Years Worked There': 18, 'Medical Center Level': 'Primary', 'Number of Surgeries Performed': 518, 'Additional Responsibilities': ['Legal executive', 'Comptroller', 'Dispensing optician'], 'Percentage of Patients with Complications': 26.49063874343597,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t>
  </si>
  <si>
    <t>Cantu, Sanchez and Dudley</t>
  </si>
  <si>
    <t>Mark Armstrong</t>
  </si>
  <si>
    <t>951-525-7207x79968</t>
  </si>
  <si>
    <t>[('Robotic Surgery', 82, datetime.date(2002, 6, 26), datetime.date(2003, 2, 6)), ('Cardiothoracic Surgery', 73, datetime.date(2002, 2, 17), datetime.date(2002, 2, 19)), ('Anatomy', 55, datetime.date(2003, 8, 11), datetime.date(2002, 9, 11)), ('Pharmacology', 92, datetime.date(2002, 8, 18), datetime.date(2002, 8, 22)), ('Pediatric Surgery', 87, datetime.date(2002, 4, 30), datetime.date(2002, 6, 8)), ('Vascular Surgery', 70, datetime.date(2003, 2, 16), datetime.date(2003, 2, 16)), ('Pediatric Surgery', 91, datetime.date(2003, 5, 18), datetime.date(2003, 6, 21)), ('Neurosurgery', 79, datetime.date(2003, 9, 5), datetime.date(2002, 9, 24)), ('Pathology', 70, datetime.date(2003, 3, 30), datetime.date(2002, 3, 6)), ('Pediatric Surgery', 77, datetime.date(2002, 4, 28), datetime.date(2002, 12, 17))]</t>
  </si>
  <si>
    <t>[{'Institution Name': 'Murray-Mullins', 'Location': 'United States', 'Type of Institution': 'Public', 'Number of Years Worked There': 21, 'Medical Center Level': 'Tertiary', 'Number of Surgeries Performed': 438, 'Additional Responsibilities': ['IT sales professional', 'Tree surgeon'], 'Percentage of Patients with Complications': 62.38867484926152,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'Walker-Thomas', 'Location': 'United States', 'Type of Institution': 'Private', 'Number of Years Worked There': 18, 'Medical Center Level': 'Tertiary', 'Number of Surgeries Performed': 352, 'Additional Responsibilities': ['Network engineer', 'Production manager', 'Therapist, drama', 'Graphic designer'], 'Percentage of Patients with Complications': 54.256375525068066,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'Lindsey, Ramirez and Clark', 'Location': 'United States', 'Type of Institution': 'Private', 'Number of Years Worked There': 16, 'Medical Center Level': 'Primary', 'Number of Surgeries Performed': 681, 'Additional Responsibilities': ['Farm manager'], 'Percentage of Patients with Complications': 59.68824072594925,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'Leon and Sons', 'Location': 'United States', 'Type of Institution': 'Private', 'Number of Years Worked There': 2, 'Medical Center Level': 'Primary', 'Number of Surgeries Performed': 349, 'Additional Responsibilities': [], 'Percentage of Patients with Complications': 96.08849028660612,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'Dougherty, Torres and Peterson', 'Location': 'United States', 'Type of Institution': 'Public', 'Number of Years Worked There': 18, 'Medical Center Level': 'Tertiary', 'Number of Surgeries Performed': 257, 'Additional Responsibilities': ['Conservator, museum/gallery', 'Immunologist', 'Chartered loss adjuster'], 'Percentage of Patients with Complications': 95.7513148465258,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t>
  </si>
  <si>
    <t>Pamela Jones</t>
  </si>
  <si>
    <t>907-958-4374x481</t>
  </si>
  <si>
    <t>[('Transplant Surgery', 77, datetime.date(2005, 8, 11), datetime.date(2004, 12, 12)), ('Pediatric Surgery', 65, datetime.date(2004, 7, 11), datetime.date(2005, 3, 29)), ('Physiology', 71, datetime.date(2005, 3, 30), datetime.date(2004, 12, 16)), ('Ethics in Medical Practice', 66, datetime.date(2004, 12, 6), datetime.date(2004, 10, 16)), ('Microbiology', 76, datetime.date(2004, 6, 4), datetime.date(2004, 6, 7)), ('Vascular Surgery', 82, datetime.date(2005, 3, 23), datetime.date(2005, 7, 31)), ('Biochemistry', 55, datetime.date(2004, 12, 17), datetime.date(2005, 2, 18)), ('Oncological Surgery', 65, datetime.date(2005, 6, 27), datetime.date(2005, 5, 1)), ('Cardiothoracic Surgery', 72, datetime.date(2004, 5, 19), datetime.date(2004, 10, 8)), ('Vascular Surgery', 93, datetime.date(2005, 3, 24), datetime.date(2004, 7, 10))]</t>
  </si>
  <si>
    <t>[{'Institution Name': 'Ramirez, Anderson and Fischer', 'Location': 'Germany', 'Type of Institution': 'Private', 'Number of Years Worked There': 11, 'Medical Center Level': 'Secondary', 'Number of Surgeries Performed': 315, 'Additional Responsibilities': ['Medical secretary'], 'Percentage of Patients with Complications': 98.80306335948649,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'Huang, Long and Jensen', 'Location': 'Germany', 'Type of Institution': 'Public', 'Number of Years Worked There': 10, 'Medical Center Level': 'Tertiary', 'Number of Surgeries Performed': 61, 'Additional Responsibilities': ['Housing manager/officer', 'Homeopath', 'Copywriter, advertising', 'Acupuncturist', 'Mental health nurse'], 'Percentage of Patients with Complications': 76.68372411970259,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'Lowe-Coffey', 'Location': 'Germany', 'Type of Institution': 'Public', 'Number of Years Worked There': 6, 'Medical Center Level': 'Primary', 'Number of Surgeries Performed': 674, 'Additional Responsibilities': ['Contracting civil engineer', 'Press photographer'], 'Percentage of Patients with Complications': 68.76527528642298,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'Watson-Chapman', 'Location': 'Germany', 'Type of Institution': 'Public', 'Number of Years Worked There': 21, 'Medical Center Level': 'Tertiary', 'Number of Surgeries Performed': 924, 'Additional Responsibilities': ['Psychotherapist, child', 'Psychologist, occupational'], 'Percentage of Patients with Complications': 68.8704339927011,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'Rogers, Howard and Fernandez', 'Location': 'Germany', 'Type of Institution': 'Private', 'Number of Years Worked There': 6, 'Medical Center Level': 'Secondary', 'Number of Surgeries Performed': 607, 'Additional Responsibilities': ['Immigration officer', 'Accommodation manager', 'Contractor', 'Patent attorney'], 'Percentage of Patients with Complications': 44.88284031667504,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t>
  </si>
  <si>
    <t>Gray Ltd</t>
  </si>
  <si>
    <t>Frank Jackson</t>
  </si>
  <si>
    <t>(393)360-0310x469</t>
  </si>
  <si>
    <t>[('Physiology', 79, datetime.date(1997, 8, 2), datetime.date(1997, 10, 6)), ('Pediatric Surgery', 95, datetime.date(1998, 9, 23), datetime.date(1998, 7, 17)), ('Emergency Medicine', 59, datetime.date(1997, 6, 15), datetime.date(1998, 3, 20)), ('Cardiothoracic Surgery', 88, datetime.date(1998, 6, 25), datetime.date(1997, 8, 1)), ('Anesthesiology', 69, datetime.date(1998, 7, 28), datetime.date(1997, 10, 21)), ('Pharmacology', 72, datetime.date(1997, 6, 7), datetime.date(1998, 5, 19)), ('Trauma Surgery', 66, datetime.date(1998, 7, 27), datetime.date(1997, 6, 26)), ('Biochemistry', 60, datetime.date(1998, 1, 2), datetime.date(1998, 8, 31)), ('Cardiothoracic Surgery', 95, datetime.date(1997, 12, 15), datetime.date(1997, 7, 23)), ('Pharmacology', 69, datetime.date(1997, 7, 12), datetime.date(1998, 7, 17))]</t>
  </si>
  <si>
    <t>[{'Institution Name': 'Morgan Group', 'Location': 'Brazil', 'Type of Institution': 'Private', 'Number of Years Worked There': 30, 'Medical Center Level': 'Secondary', 'Number of Surgeries Performed': 751, 'Additional Responsibilities': ['Designer, textile', 'Clinical cytogeneticist', 'Chartered certified accountant', 'Designer, furniture'], 'Percentage of Patients with Complications': 28.831951593526426,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'Miller-Mccarty', 'Location': 'Brazil', 'Type of Institution': 'Public', 'Number of Years Worked There': 9, 'Medical Center Level': 'Primary', 'Number of Surgeries Performed': 803, 'Additional Responsibilities': ['Physicist, medical', 'Minerals surveyor', 'Conservation officer, historic buildings', 'Architect'], 'Percentage of Patients with Complications': 5.222943383358691,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'Anderson-Beasley', 'Location': 'Brazil', 'Type of Institution': 'Private', 'Number of Years Worked There': 10, 'Medical Center Level': 'Primary', 'Number of Surgeries Performed': 125, 'Additional Responsibilities': [], 'Percentage of Patients with Complications': 45.794493458495964,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t>
  </si>
  <si>
    <t>Crawford Group</t>
  </si>
  <si>
    <t>Ryan Pierce</t>
  </si>
  <si>
    <t>+1-437-751-7383x48618</t>
  </si>
  <si>
    <t>[('Pharmacology', 69, datetime.date(2007, 6, 26), datetime.date(2004, 10, 24)), ('Surgical Techniques', 74, datetime.date(2007, 3, 24), datetime.date(2006, 1, 20)), ('Microbiology', 67, datetime.date(2005, 6, 1), datetime.date(2007, 6, 27)), ('Physiology', 55, datetime.date(2004, 4, 24), datetime.date(2008, 2, 23)), ('Ethics in Medical Practice', 61, datetime.date(2007, 9, 7), datetime.date(2004, 11, 18)), ('Trauma Surgery', 74, datetime.date(2005, 6, 18), datetime.date(2007, 7, 5)), ('Anesthesiology', 73, datetime.date(2005, 3, 4), datetime.date(2005, 9, 23)), ('Orthopedic Surgery', 55, datetime.date(2005, 3, 26), datetime.date(2007, 3, 30)), ('Neurosurgery', 80, datetime.date(2005, 4, 27), datetime.date(2007, 9, 27)), ('Orthopedic Surgery', 53, datetime.date(2004, 9, 12), datetime.date(2006, 10, 30))]</t>
  </si>
  <si>
    <t>[{'Institution Name': 'Kerr, Harvey and Hardin', 'Location': 'Russia', 'Type of Institution': 'Private', 'Number of Years Worked There': 14, 'Medical Center Level': 'Secondary', 'Number of Surgeries Performed': 1000, 'Additional Responsibilities': ['Control and instrumentation engineer', 'Engineer, civil (contracting)'], 'Percentage of Patients with Complications': 45.163900730278826,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 {'Institution Name': 'Johnson LLC', 'Location': 'Russia', 'Type of Institution': 'Public', 'Number of Years Worked There': 13, 'Medical Center Level': 'Secondary', 'Number of Surgeries Performed': 833, 'Additional Responsibilities': ['Warden/ranger', 'Water quality scientist'], 'Percentage of Patients with Complications': 3.2848599824528923,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t>
  </si>
  <si>
    <t>Lopez PLC</t>
  </si>
  <si>
    <t>Alicia Johnson</t>
  </si>
  <si>
    <t>(835)762-8906</t>
  </si>
  <si>
    <t>[('Plastic and Reconstructive Surgery', 59, datetime.date(2000, 11, 6), datetime.date(2001, 4, 27)), ('Vascular Surgery', 65, datetime.date(2001, 4, 18), datetime.date(2002, 9, 29)), ('Surgical Techniques', 69, datetime.date(2001, 5, 20), datetime.date(2003, 11, 20)), ('Transplant Surgery', 94, datetime.date(2002, 1, 11), datetime.date(2000, 10, 17)), ('Anesthesiology', 63, datetime.date(2003, 1, 17), datetime.date(2000, 10, 10)), ('Trauma Surgery', 100, datetime.date(2003, 9, 19), datetime.date(2001, 7, 24)), ('Pediatric Surgery', 73, datetime.date(2004, 1, 11), datetime.date(2001, 10, 13)), ('Trauma Surgery', 88, datetime.date(2005, 5, 14), datetime.date(2002, 10, 17)), ('Plastic and Reconstructive Surgery', 86, datetime.date(2003, 2, 14), datetime.date(2004, 9, 7)), ('Anesthesiology', 66, datetime.date(2001, 1, 13), datetime.date(2003, 4, 11))]</t>
  </si>
  <si>
    <t>[{'Institution Name': 'Campbell-Cruz', 'Location': 'Canada', 'Type of Institution': 'Public', 'Number of Years Worked There': 23, 'Medical Center Level': 'Secondary', 'Number of Surgeries Performed': 171, 'Additional Responsibilities': [], 'Percentage of Patients with Complications': 63.43089082579952,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'Davis-Lopez', 'Location': 'Canada', 'Type of Institution': 'Public', 'Number of Years Worked There': 6, 'Medical Center Level': 'Primary', 'Number of Surgeries Performed': 474, 'Additional Responsibilities': ['Proofreader'], 'Percentage of Patients with Complications': 94.75176613813277,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'Wilson LLC', 'Location': 'Canada', 'Type of Institution': 'Private', 'Number of Years Worked There': 8, 'Medical Center Level': 'Primary', 'Number of Surgeries Performed': 220, 'Additional Responsibilities': ['Financial adviser', 'Engineer, land', 'Commercial art gallery manager'], 'Percentage of Patients with Complications': 32.8545380323376,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'Rodriguez, Turner and Grant', 'Location': 'Canada', 'Type of Institution': 'Private', 'Number of Years Worked There': 21, 'Medical Center Level': 'Tertiary', 'Number of Surgeries Performed': 438, 'Additional Responsibilities': ['Automotive engineer', 'Automotive engineer'], 'Percentage of Patients with Complications': 74.61865309796998,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t>
  </si>
  <si>
    <t>Multiple claims filed, some unresolved matters.</t>
  </si>
  <si>
    <t>Gonzales, Braun and Wilson</t>
  </si>
  <si>
    <t>William Watson</t>
  </si>
  <si>
    <t>670-533-3561x6970</t>
  </si>
  <si>
    <t>[('Robotic Surgery', 50, datetime.date(1997, 12, 11), datetime.date(1998, 8, 7)), ('Transplant Surgery', 76, datetime.date(1998, 9, 27), datetime.date(1997, 11, 15)), ('Emergency Medicine', 95, datetime.date(1998, 11, 19), datetime.date(1997, 8, 13)), ('Vascular Surgery', 59, datetime.date(1999, 4, 11), datetime.date(1998, 2, 1)), ('Pediatric Surgery', 68, datetime.date(1997, 8, 27), datetime.date(1999, 3, 12)), ('Oncological Surgery', 54, datetime.date(1998, 12, 31), datetime.date(1998, 2, 10)), ('Emergency Medicine', 62, datetime.date(1997, 4, 28), datetime.date(1999, 6, 20)), ('Surgical Techniques', 56, datetime.date(1996, 12, 18), datetime.date(1998, 5, 28)), ('Biochemistry', 89, datetime.date(1999, 5, 8), datetime.date(1998, 10, 28)), ('Orthopedic Surgery', 73, datetime.date(1997, 3, 23), datetime.date(1997, 7, 8))]</t>
  </si>
  <si>
    <t>[{'Institution Name': 'Curry, Anderson and Thompson', 'Location': 'Ukraine', 'Type of Institution': 'Public', 'Number of Years Worked There': 23, 'Medical Center Level': 'Tertiary', 'Number of Surgeries Performed': 142, 'Additional Responsibilities': [], 'Percentage of Patients with Complications': 81.62044980959274, 'Patient Feedback': "The doctor's care was satisfactory.", 'Patient Feedback Label': 3, 'Recommendation Letters': "The surgeon's behavior and skills are not up to par.", 'Recommendation Letters Label': 1, 'Recommendations from Former Employers': "The surgeon's performance is consistently excellent.", 'Recommendations from Former Employers Label': 5}]</t>
  </si>
  <si>
    <t>Smith and Sons</t>
  </si>
  <si>
    <t>Kenneth Myers</t>
  </si>
  <si>
    <t>+1-786-362-7761x875</t>
  </si>
  <si>
    <t>[('Microbiology', 73, datetime.date(1996, 1, 13), datetime.date(1996, 6, 12)), ('Surgical Techniques', 78, datetime.date(1997, 1, 10), datetime.date(1996, 7, 2)), ('Ethics in Medical Practice', 96, datetime.date(1996, 12, 6), datetime.date(1997, 2, 4)), ('Transplant Surgery', 73, datetime.date(1996, 6, 16), datetime.date(1995, 10, 17)), ('Oncological Surgery', 78, datetime.date(1996, 3, 28), datetime.date(1996, 9, 29)), ('Microbiology', 74, datetime.date(1997, 2, 12), datetime.date(1996, 4, 4)), ('Neurosurgery', 74, datetime.date(1996, 12, 19), datetime.date(1995, 11, 8)), ('Oncological Surgery', 83, datetime.date(1996, 10, 7), datetime.date(1996, 1, 28)), ('Biochemistry', 92, datetime.date(1997, 1, 27), datetime.date(1996, 5, 28)), ('Vascular Surgery', 89, datetime.date(1996, 4, 30), datetime.date(1996, 10, 1))]</t>
  </si>
  <si>
    <t>[{'Institution Name': 'Coleman-Atkinson', 'Location': 'United Kingdom', 'Type of Institution': 'Public', 'Number of Years Worked There': 22, 'Medical Center Level': 'Tertiary', 'Number of Surgeries Performed': 457, 'Additional Responsibilities': [], 'Percentage of Patients with Complications': 74.27593325528011,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'Sawyer PLC', 'Location': 'United Kingdom', 'Type of Institution': 'Private', 'Number of Years Worked There': 11, 'Medical Center Level': 'Tertiary', 'Number of Surgeries Performed': 825, 'Additional Responsibilities': ['Scientist, physiological', 'Museum/gallery conservator', 'Tax adviser'], 'Percentage of Patients with Complications': 69.35826865553187,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'Smith, Conway and Ray', 'Location': 'United Kingdom', 'Type of Institution': 'Private', 'Number of Years Worked There': 26, 'Medical Center Level': 'Tertiary', 'Number of Surgeries Performed': 661, 'Additional Responsibilities': ['Lawyer'], 'Percentage of Patients with Complications': 77.7054513056508,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'Burke-Fisher', 'Location': 'United Kingdom', 'Type of Institution': 'Private', 'Number of Years Worked There': 28, 'Medical Center Level': 'Tertiary', 'Number of Surgeries Performed': 338, 'Additional Responsibilities': ['Medical technical officer', 'Merchant navy officer', 'Education administrator', 'Copywriter, advertising'], 'Percentage of Patients with Complications': 8.658451153327395,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t>
  </si>
  <si>
    <t>Phillips Group</t>
  </si>
  <si>
    <t>Michael Wheeler</t>
  </si>
  <si>
    <t>(256)745-9226x22507</t>
  </si>
  <si>
    <t>[('Biochemistry', 61, datetime.date(2003, 10, 21), datetime.date(2001, 4, 11)), ('Orthopedic Surgery', 56, datetime.date(2000, 6, 26), datetime.date(2004, 10, 15)), ('Neurosurgery', 81, datetime.date(2005, 5, 26), datetime.date(2004, 1, 31)), ('Microbiology', 71, datetime.date(2005, 1, 1), datetime.date(2002, 1, 10)), ('Biochemistry', 74, datetime.date(2004, 1, 23), datetime.date(2001, 2, 5)), ('Pharmacology', 74, datetime.date(2002, 12, 30), datetime.date(2003, 5, 31)), ('Robotic Surgery', 93, datetime.date(2000, 9, 3), datetime.date(2001, 1, 16)), ('Pharmacology', 51, datetime.date(2001, 2, 23), datetime.date(2004, 7, 23)), ('Oncological Surgery', 59, datetime.date(2001, 10, 23), datetime.date(2001, 5, 19)), ('Anesthesiology', 58, datetime.date(2001, 12, 21), datetime.date(2000, 12, 6))]</t>
  </si>
  <si>
    <t>[{'Institution Name': 'Crawford, Hernandez and Savage', 'Location': 'United States', 'Type of Institution': 'Private', 'Number of Years Worked There': 7, 'Medical Center Level': 'Tertiary', 'Number of Surgeries Performed': 803, 'Additional Responsibilities': ['Financial planner', 'Accounting technician', 'Research officer, trade union'], 'Percentage of Patients with Complications': 5.667382814489774,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'Zimmerman, Griffith and Davis', 'Location': 'United States', 'Type of Institution': 'Private', 'Number of Years Worked There': 25, 'Medical Center Level': 'Primary', 'Number of Surgeries Performed': 856, 'Additional Responsibilities': ['Health and safety inspector', 'Scientific laboratory technician', 'Public house manager'], 'Percentage of Patients with Complications': 80.2081878431977,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'Griffin Inc', 'Location': 'United States', 'Type of Institution': 'Public', 'Number of Years Worked There': 20, 'Medical Center Level': 'Primary', 'Number of Surgeries Performed': 598, 'Additional Responsibilities': ['Surveyor, rural practice', 'Loss adjuster, chartered', 'Operational investment banker'], 'Percentage of Patients with Complications': 81.53264608877329,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'Martin-Bell', 'Location': 'United States', 'Type of Institution': 'Private', 'Number of Years Worked There': 5, 'Medical Center Level': 'Secondary', 'Number of Surgeries Performed': 773, 'Additional Responsibilities': ['Town planner', 'Orthoptist', 'Optometrist', 'International aid/development worker', 'Transport planner'], 'Percentage of Patients with Complications': 98.0345996883527,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'Welch, Reyes and Acevedo', 'Location': 'United States', 'Type of Institution': 'Public', 'Number of Years Worked There': 19, 'Medical Center Level': 'Tertiary', 'Number of Surgeries Performed': 568, 'Additional Responsibilities': [], 'Percentage of Patients with Complications': 77.08961551288945,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t>
  </si>
  <si>
    <t>Lopez-Pitts</t>
  </si>
  <si>
    <t>Gregory Gentry</t>
  </si>
  <si>
    <t>673-403-7778x7708</t>
  </si>
  <si>
    <t>[('Anatomy', 61, datetime.date(2004, 8, 22), datetime.date(2003, 11, 6)), ('Biochemistry', 81, datetime.date(2005, 12, 19), datetime.date(2007, 9, 26)), ('Pharmacology', 100, datetime.date(2007, 8, 14), datetime.date(2006, 2, 13)), ('Surgical Techniques', 85, datetime.date(2003, 11, 25), datetime.date(2005, 10, 14)), ('Anesthesiology', 100, datetime.date(2005, 11, 13), datetime.date(2005, 5, 12)), ('Surgical Techniques', 54, datetime.date(2006, 2, 25), datetime.date(2004, 7, 31)), ('Anatomy', 63, datetime.date(2004, 10, 28), datetime.date(2007, 1, 9)), ('Cardiothoracic Surgery', 94, datetime.date(2006, 1, 7), datetime.date(2006, 12, 27)), ('Microbiology', 86, datetime.date(2005, 10, 4), datetime.date(2007, 8, 26)), ('Biochemistry', 64, datetime.date(2006, 7, 5), datetime.date(2005, 11, 28))]</t>
  </si>
  <si>
    <t>[{'Institution Name': 'Fuentes Ltd', 'Location': 'Philippines', 'Type of Institution': 'Private', 'Number of Years Worked There': 19, 'Medical Center Level': 'Primary', 'Number of Surgeries Performed': 70, 'Additional Responsibilities': ['Editorial assistant'], 'Percentage of Patients with Complications': 57.07296284516854,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'Dickerson Inc', 'Location': 'Philippines', 'Type of Institution': 'Public', 'Number of Years Worked There': 1, 'Medical Center Level': 'Secondary', 'Number of Surgeries Performed': 219, 'Additional Responsibilities': ['Administrator, Civil Service', 'Tour manager', 'Freight forwarder', 'Engineer, technical sales', 'Geoscientist'], 'Percentage of Patients with Complications': 16.833675214348364,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'Pennington-Jones', 'Location': 'Philippines', 'Type of Institution': 'Private', 'Number of Years Worked There': 18, 'Medical Center Level': 'Primary', 'Number of Surgeries Performed': 909, 'Additional Responsibilities': [], 'Percentage of Patients with Complications': 44.74607905390905,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'Stevens, Dixon and Morris', 'Location': 'Philippines', 'Type of Institution': 'Private', 'Number of Years Worked There': 17, 'Medical Center Level': 'Secondary', 'Number of Surgeries Performed': 931, 'Additional Responsibilities': ['Management consultant', 'Data processing manager', 'Trading standards officer', 'Conservator, furniture', 'Speech and language therapist'], 'Percentage of Patients with Complications': 17.489268994991935,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t>
  </si>
  <si>
    <t>Richard Johnson</t>
  </si>
  <si>
    <t>+1-373-450-0685x939</t>
  </si>
  <si>
    <t>[('Biochemistry', 55, datetime.date(1998, 1, 25), datetime.date(1997, 11, 5)), ('Pharmacology', 71, datetime.date(1998, 3, 6), datetime.date(1997, 8, 13)), ('Robotic Surgery', 59, datetime.date(1997, 10, 7), datetime.date(1998, 3, 3)), ('Microbiology', 57, datetime.date(1997, 8, 11), datetime.date(1997, 12, 12)), ('Surgical Techniques', 57, datetime.date(1997, 10, 15), datetime.date(1997, 7, 6)), ('Orthopedic Surgery', 74, datetime.date(1997, 9, 9), datetime.date(1997, 10, 30)), ('Pharmacology', 55, datetime.date(1997, 10, 11), datetime.date(1997, 8, 10)), ('Pediatric Surgery', 82, datetime.date(1997, 7, 12), datetime.date(1997, 11, 10)), ('Surgical Techniques', 87, datetime.date(1997, 8, 26), datetime.date(1997, 12, 7)), ('Plastic and Reconstructive Surgery', 80, datetime.date(1997, 11, 26), datetime.date(1997, 9, 6))]</t>
  </si>
  <si>
    <t>[{'Institution Name': 'Roy and Sons', 'Location': 'United Kingdom', 'Type of Institution': 'Private', 'Number of Years Worked There': 13, 'Medical Center Level': 'Secondary', 'Number of Surgeries Performed': 905, 'Additional Responsibilities': ['Nature conservation officer'], 'Percentage of Patients with Complications': 39.827060571652254, 'Patient Feedback': 'The results were as expected, no complaints.', 'Patient Feedback Label': 3, 'Recommendation Letters': 'This surgeon is outstanding. Their surgical skills and dedication to patient care are exemplary.', 'Recommendation Letters Label': 5, 'Recommendations from Former Employers': "The surgeon's work is competent but unremarkable.", 'Recommendations from Former Employers Label': 3}]</t>
  </si>
  <si>
    <t>Hall-Jensen</t>
  </si>
  <si>
    <t>Carmen Goodman</t>
  </si>
  <si>
    <t>001-303-896-2988x94422</t>
  </si>
  <si>
    <t>[('Oncological Surgery', 85, datetime.date(1996, 10, 30), datetime.date(1995, 8, 15)), ('Vascular Surgery', 72, datetime.date(1996, 10, 18), datetime.date(1996, 1, 31)), ('Surgical Techniques', 60, datetime.date(2000, 12, 11), datetime.date(1998, 8, 4)), ('Pharmacology', 60, datetime.date(1996, 2, 21), datetime.date(1997, 4, 3)), ('Pathology', 52, datetime.date(1995, 10, 9), datetime.date(1998, 12, 22)), ('Pharmacology', 75, datetime.date(1997, 4, 30), datetime.date(1997, 8, 15)), ('Anatomy', 98, datetime.date(2000, 11, 7), datetime.date(1999, 9, 15)), ('Anesthesiology', 100, datetime.date(1995, 11, 25), datetime.date(1999, 8, 27)), ('Emergency Medicine', 54, datetime.date(1995, 5, 16), datetime.date(2000, 2, 12)), ('Vascular Surgery', 64, datetime.date(1998, 11, 6), datetime.date(2000, 9, 29))]</t>
  </si>
  <si>
    <t>[{'Institution Name': 'King, Baird and Silva', 'Location': 'United Kingdom', 'Type of Institution': 'Private', 'Number of Years Worked There': 22, 'Medical Center Level': 'Secondary', 'Number of Surgeries Performed': 602, 'Additional Responsibilities': ['Field seismologist', 'Cartographer', 'Higher education lecturer'], 'Percentage of Patients with Complications': 29.326394938280053, 'Patient Feedback': 'I felt like just another number, not a patient.', 'Patient Feedback Label': 2, 'Recommendation Letters': 'I highly recommend this surgeon for their exemplary work.', 'Recommendation Letters Label': 5, 'Recommendations from Former Employers': "This surgeon's skills were sometimes lacking.", 'Recommendations from Former Employers Label': 2}]</t>
  </si>
  <si>
    <t>Mcdonald, Bonilla and Smith</t>
  </si>
  <si>
    <t>Alyssa Duarte</t>
  </si>
  <si>
    <t>425-616-0515</t>
  </si>
  <si>
    <t>[('Orthopedic Surgery', 80, datetime.date(2003, 8, 6), datetime.date(2000, 6, 25)), ('Microbiology', 77, datetime.date(2002, 2, 17), datetime.date(1998, 4, 25)), ('Cardiothoracic Surgery', 74, datetime.date(1999, 4, 15), datetime.date(2000, 7, 12)), ('Trauma Surgery', 64, datetime.date(1995, 12, 7), datetime.date(2001, 8, 2)), ('Microbiology', 80, datetime.date(2002, 4, 1), datetime.date(1998, 10, 10)), ('Transplant Surgery', 58, datetime.date(1999, 2, 25), datetime.date(1997, 4, 29)), ('Pharmacology', 74, datetime.date(1999, 7, 2), datetime.date(1995, 12, 4)), ('Neurosurgery', 52, datetime.date(2000, 5, 3), datetime.date(2003, 7, 4)), ('Biochemistry', 61, datetime.date(2000, 10, 9), datetime.date(2001, 11, 30)), ('Neurosurgery', 63, datetime.date(2001, 6, 12), datetime.date(1999, 10, 29))]</t>
  </si>
  <si>
    <t>[{'Institution Name': 'Day-Macias', 'Location': 'India', 'Type of Institution': 'Private', 'Number of Years Worked There': 3, 'Medical Center Level': 'Secondary', 'Number of Surgeries Performed': 121, 'Additional Responsibilities': ['Research scientist (medical)', 'Clinical molecular geneticist', 'Analytical chemist'], 'Percentage of Patients with Complications': 98.14068043681061,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 {'Institution Name': 'Hudson Ltd', 'Location': 'India', 'Type of Institution': 'Private', 'Number of Years Worked There': 10, 'Medical Center Level': 'Secondary', 'Number of Surgeries Performed': 340, 'Additional Responsibilities': ['Outdoor activities/education manager', 'Youth worker', 'Financial trader', 'Careers information officer', 'Leisure centre manager'], 'Percentage of Patients with Complications': 55.7284124781926,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t>
  </si>
  <si>
    <t>Miller Group</t>
  </si>
  <si>
    <t>John Frazier</t>
  </si>
  <si>
    <t>(225)765-9092x29263</t>
  </si>
  <si>
    <t>[('Physiology', 74, datetime.date(2002, 12, 28), datetime.date(1996, 5, 25)), ('Transplant Surgery', 72, datetime.date(2001, 6, 13), datetime.date(2001, 6, 14)), ('Anatomy', 95, datetime.date(2001, 5, 31), datetime.date(2000, 4, 1)), ('Physiology', 83, datetime.date(1998, 8, 19), datetime.date(2000, 2, 16)), ('Robotic Surgery', 57, datetime.date(2002, 2, 27), datetime.date(1999, 3, 8)), ('Cardiothoracic Surgery', 81, datetime.date(1998, 1, 2), datetime.date(2001, 2, 14)), ('Orthopedic Surgery', 93, datetime.date(1998, 9, 27), datetime.date(2002, 5, 3)), ('Transplant Surgery', 70, datetime.date(1997, 2, 9), datetime.date(2000, 2, 14)), ('Pathology', 89, datetime.date(2001, 7, 13), datetime.date(1999, 9, 22)), ('Plastic and Reconstructive Surgery', 54, datetime.date(1997, 12, 6), datetime.date(1996, 12, 16))]</t>
  </si>
  <si>
    <t>[{'Institution Name': 'Hayes, Brown and Hall', 'Location': 'Ukraine', 'Type of Institution': 'Public', 'Number of Years Worked There': 16, 'Medical Center Level': 'Secondary', 'Number of Surgeries Performed': 109, 'Additional Responsibilities': [], 'Percentage of Patients with Complications': 83.32828853509874,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'Sutton Group', 'Location': 'Ukraine', 'Type of Institution': 'Public', 'Number of Years Worked There': 22, 'Medical Center Level': 'Secondary', 'Number of Surgeries Performed': 575, 'Additional Responsibilities': ['Probation officer', 'Agricultural engineer', 'Dancer', 'Musician', 'General practice doctor'], 'Percentage of Patients with Complications': 80.96324811542927,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'Lara, Hill and Henderson', 'Location': 'Ukraine', 'Type of Institution': 'Public', 'Number of Years Worked There': 6, 'Medical Center Level': 'Primary', 'Number of Surgeries Performed': 699, 'Additional Responsibilities': ['Photographer', 'Engineer, civil (contracting)'], 'Percentage of Patients with Complications': 80.21625474564259,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t>
  </si>
  <si>
    <t>Mitchell-Ford</t>
  </si>
  <si>
    <t>Eric Reyes</t>
  </si>
  <si>
    <t>989-736-8576</t>
  </si>
  <si>
    <t>[('Anesthesiology', 68, datetime.date(2004, 4, 27), datetime.date(1997, 5, 19)), ('Anatomy', 71, datetime.date(2006, 5, 23), datetime.date(1997, 8, 5)), ('Orthopedic Surgery', 62, datetime.date(1999, 9, 5), datetime.date(2002, 6, 25)), ('Neurosurgery', 96, datetime.date(1998, 5, 5), datetime.date(2004, 1, 30)), ('Ethics in Medical Practice', 74, datetime.date(1999, 8, 21), datetime.date(2007, 2, 23)), ('Emergency Medicine', 92, datetime.date(1998, 9, 23), datetime.date(1998, 3, 8)), ('Orthopedic Surgery', 93, datetime.date(2006, 3, 17), datetime.date(2007, 4, 24)), ('Transplant Surgery', 63, datetime.date(1999, 3, 25), datetime.date(2007, 3, 11)), ('Emergency Medicine', 50, datetime.date(2002, 11, 15), datetime.date(1998, 10, 27)), ('Microbiology', 59, datetime.date(1999, 12, 14), datetime.date(1999, 7, 15))]</t>
  </si>
  <si>
    <t>[{'Institution Name': 'Herrera, Barrett and Bell', 'Location': 'United States', 'Type of Institution': 'Private', 'Number of Years Worked There': 11, 'Medical Center Level': 'Primary', 'Number of Surgeries Performed': 704, 'Additional Responsibilities': ['Systems developer', 'Tourism officer'], 'Percentage of Patients with Complications': 89.58845910972123,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 {'Institution Name': 'Nelson, Smith and Leach', 'Location': 'United States', 'Type of Institution': 'Private', 'Number of Years Worked There': 24, 'Medical Center Level': 'Secondary', 'Number of Surgeries Performed': 79, 'Additional Responsibilities': ['Education administrator', 'Higher education lecturer', 'Chartered management accountant', 'Warehouse manager', 'Solicitor'], 'Percentage of Patients with Complications': 20.494749251337797,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t>
  </si>
  <si>
    <t>Conner Group</t>
  </si>
  <si>
    <t>Jeffrey Butler</t>
  </si>
  <si>
    <t>(242)462-4477x5576</t>
  </si>
  <si>
    <t>[('Pediatric Surgery', 87, datetime.date(2005, 1, 23), datetime.date(2006, 2, 24)), ('Anatomy', 94, datetime.date(2005, 4, 26), datetime.date(2006, 12, 21)), ('Robotic Surgery', 50, datetime.date(2004, 5, 21), datetime.date(2004, 11, 13)), ('Neurosurgery', 95, datetime.date(2004, 2, 21), datetime.date(2006, 11, 14)), ('Vascular Surgery', 65, datetime.date(2007, 3, 5), datetime.date(2004, 10, 24)), ('Anesthesiology', 100, datetime.date(2004, 10, 30), datetime.date(2006, 7, 24)), ('Neurosurgery', 62, datetime.date(2005, 6, 22), datetime.date(2005, 6, 19)), ('Transplant Surgery', 70, datetime.date(2004, 2, 10), datetime.date(2005, 11, 22)), ('Vascular Surgery', 66, datetime.date(2005, 7, 18), datetime.date(2004, 10, 12)), ('Surgical Techniques', 53, datetime.date(2004, 5, 2), datetime.date(2006, 8, 30))]</t>
  </si>
  <si>
    <t>[{'Institution Name': 'Blair-Diaz', 'Location': 'Ukraine', 'Type of Institution': 'Private', 'Number of Years Worked There': 2, 'Medical Center Level': 'Secondary', 'Number of Surgeries Performed': 370, 'Additional Responsibilities': ['Scientist, audiological', 'Investment analyst'], 'Percentage of Patients with Complications': 78.39774413995525, 'Patient Feedback': 'The doctor was amazing. The surgery was perfect and the recovery was smooth.', 'Patient Feedback Label': 5, 'Recommendation Letters': "There are major issues with this surgeon's practice.", 'Recommendation Letters Label': 1, 'Recommendations from Former Employers': 'The surgeon has demonstrated excellent skills and professionalism.', 'Recommendations from Former Employers Label': 4}]</t>
  </si>
  <si>
    <t>Grant, Rice and Hayden</t>
  </si>
  <si>
    <t>John Rodgers</t>
  </si>
  <si>
    <t>785-262-6170</t>
  </si>
  <si>
    <t>[('Cardiothoracic Surgery', 73, datetime.date(2006, 1, 27), datetime.date(2002, 8, 19)), ('Anesthesiology', 98, datetime.date(2002, 9, 13), datetime.date(1997, 12, 16)), ('Pediatric Surgery', 73, datetime.date(2000, 1, 13), datetime.date(2001, 2, 4)), ('Vascular Surgery', 91, datetime.date(1996, 6, 2), datetime.date(2001, 5, 23)), ('Surgical Techniques', 84, datetime.date(1997, 5, 21), datetime.date(2006, 8, 7)), ('Neurosurgery', 68, datetime.date(2007, 8, 20), datetime.date(2001, 10, 17)), ('Microbiology', 80, datetime.date(2002, 1, 22), datetime.date(2002, 10, 26)), ('Biochemistry', 56, datetime.date(2003, 7, 9), datetime.date(2006, 2, 23)), ('Microbiology', 97, datetime.date(2006, 9, 30), datetime.date(2004, 1, 26)), ('Pediatric Surgery', 82, datetime.date(1999, 8, 27), datetime.date(2002, 8, 8))]</t>
  </si>
  <si>
    <t>[{'Institution Name': 'Delgado Inc', 'Location': 'Germany', 'Type of Institution': 'Private', 'Number of Years Worked There': 2, 'Medical Center Level': 'Primary', 'Number of Surgeries Performed': 517, 'Additional Responsibilities': ['Health visitor', 'Visual merchandiser', 'Armed forces operational officer'], 'Percentage of Patients with Complications': 23.21666351595456, 'Patient Feedback': "I felt confident in the doctor's abilities. Good outcome.", 'Patient Feedback Label': 4, 'Recommendation Letters': 'This surgeon is a top-tier professional with outstanding abilities.', 'Recommendation Letters Label': 5, 'Recommendations from Former Employers': 'I strongly endorse this surgeon for any advanced role.', 'Recommendations from Former Employers Label': 5}]</t>
  </si>
  <si>
    <t>Morales-Jones</t>
  </si>
  <si>
    <t>Jacob Rodriguez</t>
  </si>
  <si>
    <t>696.758.2945x505</t>
  </si>
  <si>
    <t>[('Plastic and Reconstructive Surgery', 64, datetime.date(1999, 5, 15), datetime.date(1999, 1, 27)), ('Cardiothoracic Surgery', 75, datetime.date(1999, 8, 17), datetime.date(2001, 3, 12)), ('Anesthesiology', 60, datetime.date(2000, 3, 12), datetime.date(2003, 9, 8)), ('Pharmacology', 55, datetime.date(2002, 7, 27), datetime.date(2000, 7, 17)), ('Vascular Surgery', 98, datetime.date(1999, 6, 15), datetime.date(2002, 2, 11)), ('Biochemistry', 85, datetime.date(2002, 5, 7), datetime.date(1999, 11, 2)), ('Microbiology', 76, datetime.date(2004, 10, 5), datetime.date(2005, 3, 2)), ('Ethics in Medical Practice', 55, datetime.date(1999, 7, 12), datetime.date(2001, 6, 16)), ('Vascular Surgery', 98, datetime.date(2003, 2, 18), datetime.date(2000, 5, 23)), ('Ethics in Medical Practice', 74, datetime.date(2002, 10, 3), datetime.date(1998, 11, 20))]</t>
  </si>
  <si>
    <t>[{'Institution Name': 'Harris, Gonzalez and Johnson', 'Location': 'India', 'Type of Institution': 'Public', 'Number of Years Worked There': 17, 'Medical Center Level': 'Secondary', 'Number of Surgeries Performed': 753, 'Additional Responsibilities': ['Secondary school teacher'], 'Percentage of Patients with Complications': 92.18809059306368,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'Moore-Mills', 'Location': 'India', 'Type of Institution': 'Private', 'Number of Years Worked There': 19, 'Medical Center Level': 'Secondary', 'Number of Surgeries Performed': 39, 'Additional Responsibilities': ['Museum/gallery curator', 'Location manager'], 'Percentage of Patients with Complications': 12.877759268981526,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'Smith Inc', 'Location': 'India', 'Type of Institution': 'Private', 'Number of Years Worked There': 28, 'Medical Center Level': 'Primary', 'Number of Surgeries Performed': 879, 'Additional Responsibilities': ['Farm manager', 'Printmaker'], 'Percentage of Patients with Complications': 19.38173066845802,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t>
  </si>
  <si>
    <t>Barry, Clark and Peterson</t>
  </si>
  <si>
    <t>Dr. Jeremy Kramer</t>
  </si>
  <si>
    <t>[('Vascular Surgery', 65, datetime.date(2002, 3, 20), datetime.date(2001, 5, 24)), ('Pathology', 92, datetime.date(1999, 11, 25), datetime.date(1999, 4, 24)), ('Pathology', 66, datetime.date(1999, 3, 4), datetime.date(2000, 2, 2)), ('Pediatric Surgery', 57, datetime.date(2003, 8, 6), datetime.date(1999, 1, 20)), ('Oncological Surgery', 63, datetime.date(2002, 7, 17), datetime.date(2001, 11, 11)), ('Anesthesiology', 70, datetime.date(2000, 10, 30), datetime.date(2003, 2, 16)), ('Pharmacology', 87, datetime.date(2000, 9, 26), datetime.date(2002, 6, 4)), ('Anesthesiology', 73, datetime.date(2003, 6, 10), datetime.date(2000, 12, 23)), ('Transplant Surgery', 96, datetime.date(2002, 9, 16), datetime.date(1998, 10, 5)), ('Emergency Medicine', 52, datetime.date(2001, 10, 11), datetime.date(2004, 6, 2))]</t>
  </si>
  <si>
    <t>[{'Institution Name': 'Evans, Long and Daniel', 'Location': 'Romania', 'Type of Institution': 'Private', 'Number of Years Worked There': 1, 'Medical Center Level': 'Secondary', 'Number of Surgeries Performed': 664, 'Additional Responsibilities': ['Designer, textile', 'IT technical support officer', 'Public relations officer', 'Librarian, public'], 'Percentage of Patients with Complications': 43.37433923946524,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'Davidson, James and Spence', 'Location': 'Romania', 'Type of Institution': 'Public', 'Number of Years Worked There': 26, 'Medical Center Level': 'Tertiary', 'Number of Surgeries Performed': 42, 'Additional Responsibilities': [], 'Percentage of Patients with Complications': 65.96283854801386,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'Mcgee PLC', 'Location': 'Romania', 'Type of Institution': 'Public', 'Number of Years Worked There': 30, 'Medical Center Level': 'Primary', 'Number of Surgeries Performed': 999, 'Additional Responsibilities': ['Museum education officer'], 'Percentage of Patients with Complications': 27.789215626336738,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'Stewart-Barry', 'Location': 'Romania', 'Type of Institution': 'Private', 'Number of Years Worked There': 6, 'Medical Center Level': 'Primary', 'Number of Surgeries Performed': 548, 'Additional Responsibilities': ['Veterinary surgeon'], 'Percentage of Patients with Complications': 86.90133620445187,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'Rivera, Buck and Lopez', 'Location': 'Romania', 'Type of Institution': 'Private', 'Number of Years Worked There': 29, 'Medical Center Level': 'Primary', 'Number of Surgeries Performed': 851, 'Additional Responsibilities': [], 'Percentage of Patients with Complications': 96.51840071398762,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t>
  </si>
  <si>
    <t>Mcbride, Stevens and Love</t>
  </si>
  <si>
    <t>Valerie Peterson</t>
  </si>
  <si>
    <t>308-712-3396x421</t>
  </si>
  <si>
    <t>[('Robotic Surgery', 54, datetime.date(2004, 10, 30), datetime.date(2005, 5, 6)), ('Pathology', 53, datetime.date(2003, 9, 14), datetime.date(2003, 9, 16)), ('Biochemistry', 55, datetime.date(2004, 9, 11), datetime.date(2005, 5, 21)), ('Neurosurgery', 53, datetime.date(2004, 7, 1), datetime.date(2004, 9, 29)), ('Cardiothoracic Surgery', 69, datetime.date(2004, 1, 13), datetime.date(2004, 7, 11)), ('Surgical Techniques', 83, datetime.date(2005, 3, 28), datetime.date(2004, 1, 14)), ('Plastic and Reconstructive Surgery', 98, datetime.date(2004, 2, 24), datetime.date(2004, 3, 10)), ('Anatomy', 72, datetime.date(2005, 3, 16), datetime.date(2004, 8, 5)), ('Neurosurgery', 63, datetime.date(2005, 8, 5), datetime.date(2005, 1, 27)), ('Vascular Surgery', 63, datetime.date(2004, 8, 15), datetime.date(2004, 12, 7))]</t>
  </si>
  <si>
    <t>[{'Institution Name': 'Stone-Cook', 'Location': 'Ukraine', 'Type of Institution': 'Public', 'Number of Years Worked There': 6, 'Medical Center Level': 'Primary', 'Number of Surgeries Performed': 989, 'Additional Responsibilities': ['Systems developer', 'Training and development officer', 'Engineer, production'], 'Percentage of Patients with Complications': 36.82614505940545,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 {'Institution Name': 'Fox-Lloyd', 'Location': 'Ukraine', 'Type of Institution': 'Private', 'Number of Years Worked There': 1, 'Medical Center Level': 'Secondary', 'Number of Surgeries Performed': 84, 'Additional Responsibilities': ['Interpreter', 'Records manager'], 'Percentage of Patients with Complications': 96.1001188717397,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t>
  </si>
  <si>
    <t>Mckay, Stone and Mcclain</t>
  </si>
  <si>
    <t>Aaron Welch</t>
  </si>
  <si>
    <t>(364)885-6811x57589</t>
  </si>
  <si>
    <t>[('Emergency Medicine', 78, datetime.date(2002, 7, 28), datetime.date(1997, 10, 26)), ('Biochemistry', 54, datetime.date(2005, 4, 24), datetime.date(1997, 9, 26)), ('Plastic and Reconstructive Surgery', 55, datetime.date(2000, 9, 17), datetime.date(2003, 8, 7)), ('Pediatric Surgery', 95, datetime.date(2000, 12, 31), datetime.date(1999, 1, 30)), ('Anesthesiology', 59, datetime.date(1997, 9, 26), datetime.date(2000, 9, 20)), ('Cardiothoracic Surgery', 71, datetime.date(2000, 6, 16), datetime.date(2006, 5, 26)), ('Ethics in Medical Practice', 74, datetime.date(1999, 8, 14), datetime.date(2002, 11, 7)), ('Biochemistry', 78, datetime.date(2006, 2, 15), datetime.date(1999, 9, 28)), ('Neurosurgery', 66, datetime.date(1998, 4, 17), datetime.date(2006, 3, 12)), ('Physiology', 100, datetime.date(2000, 3, 21), datetime.date(2004, 10, 2))]</t>
  </si>
  <si>
    <t>[{'Institution Name': 'Mckee-Benson', 'Location': 'South Africa', 'Type of Institution': 'Public', 'Number of Years Worked There': 17, 'Medical Center Level': 'Secondary', 'Number of Surgeries Performed': 259, 'Additional Responsibilities': [], 'Percentage of Patients with Complications': 76.33610143390622, 'Patient Feedback': 'A very positive surgical experience.', 'Patient Feedback Label': 4, 'Recommendation Letters': 'The surgeon has demonstrated excellent skills and professionalism.', 'Recommendation Letters Label': 4, 'Recommendations from Former Employers': "The surgeon's work is of consistently high quality.", 'Recommendations from Former Employers Label': 4}]</t>
  </si>
  <si>
    <t>Wise, Reyes and Martinez</t>
  </si>
  <si>
    <t>Marvin Hernandez</t>
  </si>
  <si>
    <t>325.730.7143</t>
  </si>
  <si>
    <t>[('Ethics in Medical Practice', 100, datetime.date(2004, 4, 30), datetime.date(2004, 6, 24)), ('Neurosurgery', 64, datetime.date(2006, 11, 22), datetime.date(2005, 7, 9)), ('Anesthesiology', 100, datetime.date(2006, 3, 15), datetime.date(2005, 6, 19)), ('Trauma Surgery', 66, datetime.date(2005, 12, 12), datetime.date(2004, 3, 1)), ('Physiology', 53, datetime.date(2004, 11, 3), datetime.date(2004, 10, 19)), ('Vascular Surgery', 86, datetime.date(2006, 1, 11), datetime.date(2006, 7, 7)), ('Neurosurgery', 98, datetime.date(2004, 9, 24), datetime.date(2007, 1, 15)), ('Emergency Medicine', 85, datetime.date(2005, 9, 11), datetime.date(2005, 4, 19)), ('Orthopedic Surgery', 73, datetime.date(2005, 7, 21), datetime.date(2004, 11, 3)), ('Emergency Medicine', 71, datetime.date(2006, 5, 12), datetime.date(2005, 4, 14))]</t>
  </si>
  <si>
    <t>[{'Institution Name': 'Jackson-Flores', 'Location': 'Philippines', 'Type of Institution': 'Public', 'Number of Years Worked There': 9, 'Medical Center Level': 'Primary', 'Number of Surgeries Performed': 113, 'Additional Responsibilities': ['Radiation protection practitioner', 'Engineer, communications', 'Scientist, forensic', 'Scientist, research (life sciences)'], 'Percentage of Patients with Complications': 24.069591795168844,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'Wallace PLC', 'Location': 'Philippines', 'Type of Institution': 'Private', 'Number of Years Worked There': 19, 'Medical Center Level': 'Tertiary', 'Number of Surgeries Performed': 588, 'Additional Responsibilities': ['Engineer, water'], 'Percentage of Patients with Complications': 94.7732037637114,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'Dillon, Lee and Holloway', 'Location': 'Philippines', 'Type of Institution': 'Private', 'Number of Years Worked There': 1, 'Medical Center Level': 'Tertiary', 'Number of Surgeries Performed': 135, 'Additional Responsibilities': [], 'Percentage of Patients with Complications': 36.009150881077325,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'Thomas Group', 'Location': 'Philippines', 'Type of Institution': 'Private', 'Number of Years Worked There': 8, 'Medical Center Level': 'Secondary', 'Number of Surgeries Performed': 635, 'Additional Responsibilities': ['Solicitor, Scotland'], 'Percentage of Patients with Complications': 17.294306144807237,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t>
  </si>
  <si>
    <t>Vaughn-Davis</t>
  </si>
  <si>
    <t>Laura Larsen</t>
  </si>
  <si>
    <t>001-859-706-3598</t>
  </si>
  <si>
    <t>[('Neurosurgery', 56, datetime.date(2005, 7, 15), datetime.date(2005, 5, 14)), ('Orthopedic Surgery', 88, datetime.date(1998, 4, 16), datetime.date(2005, 5, 7)), ('Transplant Surgery', 56, datetime.date(2001, 7, 10), datetime.date(2003, 7, 4)), ('Emergency Medicine', 99, datetime.date(2005, 1, 21), datetime.date(2003, 11, 3)), ('Vascular Surgery', 71, datetime.date(2005, 7, 2), datetime.date(2001, 10, 23)), ('Microbiology', 88, datetime.date(2001, 7, 26), datetime.date(1999, 7, 19)), ('Ethics in Medical Practice', 71, datetime.date(2001, 4, 9), datetime.date(1999, 3, 5)), ('Cardiothoracic Surgery', 89, datetime.date(2002, 12, 6), datetime.date(2001, 6, 21)), ('Pharmacology', 78, datetime.date(2001, 4, 21), datetime.date(1999, 10, 28)), ('Pharmacology', 79, datetime.date(2002, 12, 26), datetime.date(2002, 5, 3))]</t>
  </si>
  <si>
    <t>[{'Institution Name': 'Ryan-Park', 'Location': 'United Kingdom', 'Type of Institution': 'Public', 'Number of Years Worked There': 1, 'Medical Center Level': 'Tertiary', 'Number of Surgeries Performed': 549, 'Additional Responsibilities': [], 'Percentage of Patients with Complications': 15.317047964307184,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 {'Institution Name': 'Carter-Bailey', 'Location': 'United Kingdom', 'Type of Institution': 'Private', 'Number of Years Worked There': 6, 'Medical Center Level': 'Secondary', 'Number of Surgeries Performed': 668, 'Additional Responsibilities': ['Music therapist', 'Database administrator'], 'Percentage of Patients with Complications': 98.62446920713633,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t>
  </si>
  <si>
    <t>Claims record indicates multiple issues.</t>
  </si>
  <si>
    <t>Sutton-Reyes</t>
  </si>
  <si>
    <t>Melissa Lyons</t>
  </si>
  <si>
    <t>(538)897-0600x264</t>
  </si>
  <si>
    <t>[('Pharmacology', 92, datetime.date(2001, 11, 9), datetime.date(2006, 7, 26)), ('Biochemistry', 51, datetime.date(2003, 12, 14), datetime.date(2005, 5, 22)), ('Ethics in Medical Practice', 59, datetime.date(2005, 12, 21), datetime.date(2002, 10, 14)), ('Vascular Surgery', 50, datetime.date(2004, 10, 16), datetime.date(2003, 6, 14)), ('Emergency Medicine', 59, datetime.date(2006, 4, 9), datetime.date(2002, 7, 26)), ('Orthopedic Surgery', 94, datetime.date(2001, 9, 22), datetime.date(2000, 8, 8)), ('Plastic and Reconstructive Surgery', 91, datetime.date(2006, 3, 3), datetime.date(2005, 1, 2)), ('Robotic Surgery', 81, datetime.date(2006, 3, 29), datetime.date(2005, 10, 24)), ('Pharmacology', 91, datetime.date(2005, 8, 30), datetime.date(2003, 11, 22)), ('Pathology', 52, datetime.date(2005, 9, 30), datetime.date(2003, 7, 4))]</t>
  </si>
  <si>
    <t>[{'Institution Name': 'Gillespie LLC', 'Location': 'Moldova', 'Type of Institution': 'Private', 'Number of Years Worked There': 29, 'Medical Center Level': 'Primary', 'Number of Surgeries Performed': 714, 'Additional Responsibilities': [], 'Percentage of Patients with Complications': 87.28506524307281,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'Ross, Figueroa and Smith', 'Location': 'Moldova', 'Type of Institution': 'Public', 'Number of Years Worked There': 28, 'Medical Center Level': 'Tertiary', 'Number of Surgeries Performed': 629, 'Additional Responsibilities': ['Surveyor, mining', 'Biochemist, clinical', 'Writer', 'Investment banker, corporate'], 'Percentage of Patients with Complications': 20.761860278460766,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'Davis, Olsen and Simpson', 'Location': 'Moldova', 'Type of Institution': 'Private', 'Number of Years Worked There': 22, 'Medical Center Level': 'Secondary', 'Number of Surgeries Performed': 209, 'Additional Responsibilities': ['Prison officer', 'Engineer, communications', 'Paramedic'], 'Percentage of Patients with Complications': 86.09197833211525,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'Underwood, Brown and Lopez', 'Location': 'Moldova', 'Type of Institution': 'Public', 'Number of Years Worked There': 23, 'Medical Center Level': 'Secondary', 'Number of Surgeries Performed': 640, 'Additional Responsibilities': ['Research scientist (maths)', 'Clinical cytogeneticist'], 'Percentage of Patients with Complications': 39.50770324504641,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t>
  </si>
  <si>
    <t>Winters-Lewis</t>
  </si>
  <si>
    <t>Donna Jones</t>
  </si>
  <si>
    <t>+1-276-884-1449x881</t>
  </si>
  <si>
    <t>[('Pediatric Surgery', 81, datetime.date(2004, 6, 29), datetime.date(2007, 9, 23)), ('Anatomy', 75, datetime.date(2005, 9, 2), datetime.date(2006, 9, 27)), ('Surgical Techniques', 88, datetime.date(2004, 5, 5), datetime.date(2006, 3, 7)), ('Anatomy', 51, datetime.date(2007, 5, 23), datetime.date(2005, 4, 26)), ('Physiology', 71, datetime.date(2006, 5, 3), datetime.date(2008, 3, 5)), ('Ethics in Medical Practice', 64, datetime.date(2004, 10, 8), datetime.date(2007, 4, 28)), ('Surgical Techniques', 65, datetime.date(2007, 9, 3), datetime.date(2006, 1, 19)), ('Vascular Surgery', 68, datetime.date(2004, 12, 23), datetime.date(2006, 3, 13)), ('Orthopedic Surgery', 80, datetime.date(2007, 12, 31), datetime.date(2006, 8, 31)), ('Pediatric Surgery', 64, datetime.date(2007, 8, 9), datetime.date(2004, 3, 27))]</t>
  </si>
  <si>
    <t>[{'Institution Name': 'Ramirez-Sanchez', 'Location': 'France', 'Type of Institution': 'Public', 'Number of Years Worked There': 14, 'Medical Center Level': 'Tertiary', 'Number of Surgeries Performed': 232, 'Additional Responsibilities': ['Higher education lecturer', 'Administrator, Civil Service', 'Fish farm manager', 'Teacher, music', 'Lawyer'], 'Percentage of Patients with Complications': 0.6815676077250088,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'Garcia-Pugh', 'Location': 'France', 'Type of Institution': 'Private', 'Number of Years Worked There': 13, 'Medical Center Level': 'Secondary', 'Number of Surgeries Performed': 18, 'Additional Responsibilities': [], 'Percentage of Patients with Complications': 57.758936019595886,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'Howe Group', 'Location': 'France', 'Type of Institution': 'Public', 'Number of Years Worked There': 13, 'Medical Center Level': 'Primary', 'Number of Surgeries Performed': 182, 'Additional Responsibilities': ['Health service manager', 'Computer games developer', 'Paediatric nurse', 'Technical brewer', 'Research scientist (maths)'], 'Percentage of Patients with Complications': 47.26344289234503,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'Tran Ltd', 'Location': 'France', 'Type of Institution': 'Public', 'Number of Years Worked There': 12, 'Medical Center Level': 'Secondary', 'Number of Surgeries Performed': 766, 'Additional Responsibilities': ['Environmental health practitioner', 'Pharmacologist', 'Geophysical data processor'], 'Percentage of Patients with Complications': 87.96984014474828,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t>
  </si>
  <si>
    <t>Johnson-Noble</t>
  </si>
  <si>
    <t>Terrence Stanton</t>
  </si>
  <si>
    <t>203-512-8052</t>
  </si>
  <si>
    <t>[('Physiology', 55, datetime.date(2003, 12, 16), datetime.date(2003, 1, 1)), ('Pediatric Surgery', 71, datetime.date(2003, 10, 25), datetime.date(2003, 1, 19)), ('Neurosurgery', 75, datetime.date(2004, 8, 1), datetime.date(2000, 12, 19)), ('Vascular Surgery', 86, datetime.date(2001, 3, 24), datetime.date(2001, 1, 2)), ('Ethics in Medical Practice', 53, datetime.date(2004, 6, 1), datetime.date(2001, 8, 6)), ('Microbiology', 93, datetime.date(2001, 11, 11), datetime.date(2003, 9, 9)), ('Plastic and Reconstructive Surgery', 85, datetime.date(2001, 11, 25), datetime.date(2004, 9, 30)), ('Transplant Surgery', 83, datetime.date(2003, 9, 21), datetime.date(2005, 8, 11)), ('Biochemistry', 91, datetime.date(2005, 1, 26), datetime.date(2003, 3, 31)), ('Transplant Surgery', 68, datetime.date(2004, 5, 17), datetime.date(2003, 3, 15))]</t>
  </si>
  <si>
    <t>[{'Institution Name': 'Gray-Benjamin', 'Location': 'Canada', 'Type of Institution': 'Private', 'Number of Years Worked There': 13, 'Medical Center Level': 'Primary', 'Number of Surgeries Performed': 380, 'Additional Responsibilities': ['Naval architect', 'Building control surveyor', 'Restaurant manager'], 'Percentage of Patients with Complications': 44.01533164588193,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'Lee-Reynolds', 'Location': 'Canada', 'Type of Institution': 'Public', 'Number of Years Worked There': 24, 'Medical Center Level': 'Secondary', 'Number of Surgeries Performed': 459, 'Additional Responsibilities': ['Purchasing manager', 'Teacher, music'], 'Percentage of Patients with Complications': 26.996277911455046,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'Hill, Martinez and Stafford', 'Location': 'Canada', 'Type of Institution': 'Private', 'Number of Years Worked There': 2, 'Medical Center Level': 'Tertiary', 'Number of Surgeries Performed': 517, 'Additional Responsibilities': ['Cartographer'], 'Percentage of Patients with Complications': 4.721634798314889,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t>
  </si>
  <si>
    <t>No claims, excellent insurance history noted.</t>
  </si>
  <si>
    <t>Mann LLC</t>
  </si>
  <si>
    <t>Eric Humphrey</t>
  </si>
  <si>
    <t>473-480-6510x327</t>
  </si>
  <si>
    <t>[('Pathology', 85, datetime.date(2001, 7, 11), datetime.date(2002, 10, 4)), ('Microbiology', 63, datetime.date(2004, 7, 22), datetime.date(2005, 8, 24)), ('Biochemistry', 67, datetime.date(2003, 11, 13), datetime.date(2005, 8, 21)), ('Pediatric Surgery', 73, datetime.date(2001, 12, 10), datetime.date(2002, 8, 13)), ('Biochemistry', 86, datetime.date(2004, 12, 23), datetime.date(2004, 3, 20)), ('Anesthesiology', 53, datetime.date(2004, 11, 9), datetime.date(2003, 7, 14)), ('Transplant Surgery', 71, datetime.date(2003, 12, 3), datetime.date(2004, 9, 27)), ('Trauma Surgery', 76, datetime.date(2006, 3, 8), datetime.date(2005, 9, 1)), ('Oncological Surgery', 61, datetime.date(2004, 4, 13), datetime.date(2005, 11, 16)), ('Transplant Surgery', 59, datetime.date(2002, 8, 1), datetime.date(2005, 6, 26))]</t>
  </si>
  <si>
    <t>[{'Institution Name': 'Bowers-Medina', 'Location': 'Canada', 'Type of Institution': 'Public', 'Number of Years Worked There': 11, 'Medical Center Level': 'Secondary', 'Number of Surgeries Performed': 402, 'Additional Responsibilities': [], 'Percentage of Patients with Complications': 65.97993380693512,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 {'Institution Name': 'Hensley, Gutierrez and Huynh', 'Location': 'Canada', 'Type of Institution': 'Public', 'Number of Years Worked There': 12, 'Medical Center Level': 'Secondary', 'Number of Surgeries Performed': 321, 'Additional Responsibilities': ['Lighting technician, broadcasting/film/video', 'Maintenance engineer', 'Waste management officer', 'Cytogeneticist', 'Sports therapist'], 'Percentage of Patients with Complications': 69.49464460969996,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t>
  </si>
  <si>
    <t>Blake, Davenport and Ryan</t>
  </si>
  <si>
    <t>Troy Cisneros</t>
  </si>
  <si>
    <t>(635)653-8026x53442</t>
  </si>
  <si>
    <t>[('Anatomy', 68, datetime.date(2005, 4, 21), datetime.date(2002, 12, 15)), ('Neurosurgery', 63, datetime.date(2002, 11, 24), datetime.date(2008, 2, 8)), ('Anesthesiology', 98, datetime.date(2002, 11, 30), datetime.date(2003, 10, 13)), ('Surgical Techniques', 80, datetime.date(2004, 10, 1), datetime.date(2005, 7, 17)), ('Pathology', 84, datetime.date(2002, 8, 23), datetime.date(2006, 1, 31)), ('Pediatric Surgery', 83, datetime.date(2002, 9, 2), datetime.date(2005, 8, 20)), ('Pharmacology', 69, datetime.date(2003, 12, 31), datetime.date(2003, 7, 1)), ('Emergency Medicine', 82, datetime.date(2004, 11, 16), datetime.date(2008, 5, 16)), ('Cardiothoracic Surgery', 72, datetime.date(2002, 10, 24), datetime.date(2006, 12, 1)), ('Anesthesiology', 58, datetime.date(2007, 6, 17), datetime.date(2004, 1, 18))]</t>
  </si>
  <si>
    <t>[{'Institution Name': 'Conway-Hernandez', 'Location': 'Germany', 'Type of Institution': 'Private', 'Number of Years Worked There': 12, 'Medical Center Level': 'Primary', 'Number of Surgeries Performed': 285, 'Additional Responsibilities': ['Psychotherapist, child', 'Accountant, chartered management'], 'Percentage of Patients with Complications': 31.32687973059388,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'Coleman-Schroeder', 'Location': 'Germany', 'Type of Institution': 'Private', 'Number of Years Worked There': 25, 'Medical Center Level': 'Secondary', 'Number of Surgeries Performed': 939, 'Additional Responsibilities': ['Engineer, broadcasting (operations)', 'Microbiologist', 'Environmental education officer'], 'Percentage of Patients with Complications': 45.379759881096064,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'Houston and Sons', 'Location': 'Germany', 'Type of Institution': 'Private', 'Number of Years Worked There': 1, 'Medical Center Level': 'Tertiary', 'Number of Surgeries Performed': 315, 'Additional Responsibilities': ['Architect', 'Claims inspector/assessor', 'Farm manager', 'Fisheries officer', 'Engineer, materials'], 'Percentage of Patients with Complications': 39.39891162884275,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'Mckinney-Bell', 'Location': 'Germany', 'Type of Institution': 'Private', 'Number of Years Worked There': 30, 'Medical Center Level': 'Tertiary', 'Number of Surgeries Performed': 534, 'Additional Responsibilities': ['Agricultural engineer'], 'Percentage of Patients with Complications': 93.39782806162236,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'Mccall, Hernandez and Salas', 'Location': 'Germany', 'Type of Institution': 'Public', 'Number of Years Worked There': 3, 'Medical Center Level': 'Secondary', 'Number of Surgeries Performed': 275, 'Additional Responsibilities': ['Rural practice surveyor', 'Hydrologist', 'Immigration officer', 'Equities trader'], 'Percentage of Patients with Complications': 90.76784711227772,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t>
  </si>
  <si>
    <t>Pearson, Stanton and Moore</t>
  </si>
  <si>
    <t>Randy Collier</t>
  </si>
  <si>
    <t>001-229-620-7241x9892</t>
  </si>
  <si>
    <t>[('Physiology', 78, datetime.date(2001, 6, 8), datetime.date(2001, 11, 26)), ('Plastic and Reconstructive Surgery', 95, datetime.date(2001, 12, 21), datetime.date(2001, 1, 18)), ('Physiology', 80, datetime.date(2001, 1, 26), datetime.date(2001, 12, 2)), ('Cardiothoracic Surgery', 72, datetime.date(2000, 12, 10), datetime.date(2001, 9, 1)), ('Robotic Surgery', 54, datetime.date(2000, 11, 18), datetime.date(2000, 11, 11)), ('Robotic Surgery', 50, datetime.date(2000, 11, 21), datetime.date(2001, 9, 20)), ('Neurosurgery', 57, datetime.date(2001, 8, 12), datetime.date(2001, 5, 5)), ('Emergency Medicine', 51, datetime.date(2001, 1, 11), datetime.date(2001, 3, 21)), ('Microbiology', 74, datetime.date(2001, 2, 15), datetime.date(2001, 12, 1)), ('Physiology', 73, datetime.date(2001, 12, 28), datetime.date(2001, 5, 22))]</t>
  </si>
  <si>
    <t>[{'Institution Name': 'Green Group', 'Location': 'Hungary', 'Type of Institution': 'Public', 'Number of Years Worked There': 27, 'Medical Center Level': 'Tertiary', 'Number of Surgeries Performed': 506, 'Additional Responsibilities': ['Curator', 'Teacher, primary school'], 'Percentage of Patients with Complications': 46.89231484731694, 'Patient Feedback': 'Neither happy nor unhappy with the surgery. It was okay.', 'Patient Feedback Label': 3, 'Recommendation Letters': 'The surgeon has shown satisfactory skills.', 'Recommendation Letters Label': 3, 'Recommendations from Former Employers': 'This surgeon made several critical errors.', 'Recommendations from Former Employers Label': 1}]</t>
  </si>
  <si>
    <t>Wheeler, Spencer and Hughes</t>
  </si>
  <si>
    <t>Donna Mcmahon</t>
  </si>
  <si>
    <t>(576)983-0270x160</t>
  </si>
  <si>
    <t>[('Ethics in Medical Practice', 55, datetime.date(2004, 7, 13), datetime.date(2004, 8, 1)), ('Neurosurgery', 73, datetime.date(2004, 7, 5), datetime.date(2003, 11, 19)), ('Biochemistry', 87, datetime.date(2004, 12, 8), datetime.date(2004, 7, 2)), ('Anesthesiology', 79, datetime.date(2004, 8, 15), datetime.date(2003, 10, 24)), ('Anesthesiology', 73, datetime.date(2003, 9, 7), datetime.date(2004, 4, 14)), ('Anesthesiology', 82, datetime.date(2004, 5, 1), datetime.date(2003, 12, 1)), ('Pediatric Surgery', 84, datetime.date(2004, 10, 31), datetime.date(2003, 10, 18)), ('Anesthesiology', 99, datetime.date(2004, 10, 1), datetime.date(2003, 11, 25)), ('Emergency Medicine', 78, datetime.date(2004, 4, 30), datetime.date(2004, 4, 22)), ('Ethics in Medical Practice', 50, datetime.date(2004, 2, 15), datetime.date(2004, 10, 1))]</t>
  </si>
  <si>
    <t>[{'Institution Name': 'Murphy Inc', 'Location': 'Ukraine', 'Type of Institution': 'Private', 'Number of Years Worked There': 23, 'Medical Center Level': 'Tertiary', 'Number of Surgeries Performed': 650, 'Additional Responsibilities': ['Production engineer'], 'Percentage of Patients with Complications': 3.973159457073261,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'Henson Inc', 'Location': 'Ukraine', 'Type of Institution': 'Private', 'Number of Years Worked There': 25, 'Medical Center Level': 'Tertiary', 'Number of Surgeries Performed': 611, 'Additional Responsibilities': ['Geologist, engineering', 'Farm manager', 'Tree surgeon'], 'Percentage of Patients with Complications': 2.270405847265644,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'Martinez-Brown', 'Location': 'Ukraine', 'Type of Institution': 'Public', 'Number of Years Worked There': 27, 'Medical Center Level': 'Tertiary', 'Number of Surgeries Performed': 66, 'Additional Responsibilities': ['Osteopath', 'Product manager'], 'Percentage of Patients with Complications': 77.63081866515198,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t>
  </si>
  <si>
    <t>Barber-Jones</t>
  </si>
  <si>
    <t>Melissa Jackson</t>
  </si>
  <si>
    <t>001-263-279-5283x0831</t>
  </si>
  <si>
    <t>[('Biochemistry', 89, datetime.date(2000, 6, 17), datetime.date(2005, 7, 1)), ('Emergency Medicine', 72, datetime.date(2005, 12, 7), datetime.date(2004, 10, 27)), ('Cardiothoracic Surgery', 71, datetime.date(2006, 9, 16), datetime.date(1999, 5, 6)), ('Surgical Techniques', 71, datetime.date(2006, 1, 25), datetime.date(2007, 4, 8)), ('Neurosurgery', 98, datetime.date(2004, 2, 1), datetime.date(2003, 5, 12)), ('Pediatric Surgery', 100, datetime.date(2005, 9, 2), datetime.date(2003, 6, 28)), ('Microbiology', 83, datetime.date(2001, 6, 30), datetime.date(2004, 1, 30)), ('Robotic Surgery', 88, datetime.date(1999, 8, 22), datetime.date(2003, 6, 22)), ('Robotic Surgery', 52, datetime.date(2006, 5, 16), datetime.date(1999, 10, 25)), ('Biochemistry', 73, datetime.date(2003, 3, 16), datetime.date(2002, 7, 19))]</t>
  </si>
  <si>
    <t>[{'Institution Name': 'Strickland Ltd', 'Location': 'United States', 'Type of Institution': 'Private', 'Number of Years Worked There': 30, 'Medical Center Level': 'Tertiary', 'Number of Surgeries Performed': 852, 'Additional Responsibilities': ['Plant breeder/geneticist', 'Early years teacher', 'Producer, radio'], 'Percentage of Patients with Complications': 60.36798362326509, 'Patient Feedback': 'The doctor made serious errors during the surgery.', 'Patient Feedback Label': 1, 'Recommendation Letters': "The surgeon's performance has been below acceptable standards.", 'Recommendation Letters Label': 1, 'Recommendations from Former Employers': 'This surgeon is a truly exceptional professional.', 'Recommendations from Former Employers Label': 5}]</t>
  </si>
  <si>
    <t>White, Morris and Farmer</t>
  </si>
  <si>
    <t>Larry Lopez</t>
  </si>
  <si>
    <t>+1-977-567-4933x02465</t>
  </si>
  <si>
    <t>[('Plastic and Reconstructive Surgery', 81, datetime.date(2004, 2, 23), datetime.date(1999, 11, 10)), ('Orthopedic Surgery', 91, datetime.date(2005, 3, 20), datetime.date(1997, 10, 14)), ('Physiology', 65, datetime.date(2005, 3, 17), datetime.date(2003, 8, 9)), ('Pharmacology', 100, datetime.date(1999, 9, 20), datetime.date(1998, 8, 19)), ('Oncological Surgery', 93, datetime.date(2003, 2, 11), datetime.date(2000, 8, 13)), ('Ethics in Medical Practice', 89, datetime.date(1999, 4, 9), datetime.date(1998, 5, 27)), ('Microbiology', 96, datetime.date(2000, 4, 3), datetime.date(2000, 5, 23)), ('Ethics in Medical Practice', 65, datetime.date(2004, 12, 23), datetime.date(2003, 7, 4)), ('Neurosurgery', 66, datetime.date(2000, 10, 20), datetime.date(2003, 12, 1)), ('Anesthesiology', 66, datetime.date(1997, 8, 15), datetime.date(2004, 5, 9))]</t>
  </si>
  <si>
    <t>[{'Institution Name': 'Davis, Oliver and Lewis', 'Location': 'United States', 'Type of Institution': 'Private', 'Number of Years Worked There': 11, 'Medical Center Level': 'Primary', 'Number of Surgeries Performed': 941, 'Additional Responsibilities': ['Probation officer'], 'Percentage of Patients with Complications': 91.55100408869843, 'Patient Feedback': "Not happy with the results. The doctor didn't seem to care much.", 'Patient Feedback Label': 2, 'Recommendation Letters': 'This surgeon has shown consistent lack of professionalism and skill.', 'Recommendation Letters Label': 1, 'Recommendations from Former Employers': "This surgeon's work had some issues.", 'Recommendations from Former Employers Label': 2}]</t>
  </si>
  <si>
    <t>Campbell, Foster and Walker</t>
  </si>
  <si>
    <t>Rachael Jones</t>
  </si>
  <si>
    <t>803.247.0104x69301</t>
  </si>
  <si>
    <t>[('Pediatric Surgery', 78, datetime.date(2004, 6, 15), datetime.date(2000, 11, 21)), ('Cardiothoracic Surgery', 76, datetime.date(2001, 11, 28), datetime.date(2000, 1, 23)), ('Oncological Surgery', 73, datetime.date(2001, 5, 19), datetime.date(2003, 3, 16)), ('Anesthesiology', 65, datetime.date(2002, 9, 25), datetime.date(2004, 4, 23)), ('Biochemistry', 68, datetime.date(2002, 4, 2), datetime.date(2000, 6, 17)), ('Neurosurgery', 71, datetime.date(2004, 10, 6), datetime.date(2006, 4, 1)), ('Plastic and Reconstructive Surgery', 60, datetime.date(2002, 8, 29), datetime.date(2001, 3, 7)), ('Pediatric Surgery', 83, datetime.date(2001, 9, 5), datetime.date(2005, 9, 2)), ('Emergency Medicine', 56, datetime.date(2004, 2, 28), datetime.date(2005, 12, 12)), ('Robotic Surgery', 54, datetime.date(2004, 5, 6), datetime.date(2002, 2, 15))]</t>
  </si>
  <si>
    <t>[{'Institution Name': 'Mcclain Ltd', 'Location': 'Russia', 'Type of Institution': 'Public', 'Number of Years Worked There': 27, 'Medical Center Level': 'Secondary', 'Number of Surgeries Performed': 613, 'Additional Responsibilities': ['International aid/development worker', 'Radio producer'], 'Percentage of Patients with Complications': 8.44576729968789,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'Shelton, Robinson and Wright', 'Location': 'Russia', 'Type of Institution': 'Public', 'Number of Years Worked There': 6, 'Medical Center Level': 'Tertiary', 'Number of Surgeries Performed': 56, 'Additional Responsibilities': ['Psychotherapist, child'], 'Percentage of Patients with Complications': 97.8855062613363,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'Rodriguez, Greene and Williams', 'Location': 'Russia', 'Type of Institution': 'Private', 'Number of Years Worked There': 19, 'Medical Center Level': 'Secondary', 'Number of Surgeries Performed': 545, 'Additional Responsibilities': ['Patent attorney'], 'Percentage of Patients with Complications': 63.36256685358571,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'Richardson, Duncan and Parker', 'Location': 'Russia', 'Type of Institution': 'Private', 'Number of Years Worked There': 30, 'Medical Center Level': 'Secondary', 'Number of Surgeries Performed': 361, 'Additional Responsibilities': ['Tree surgeon', 'Psychologist, forensic', 'Solicitor'], 'Percentage of Patients with Complications': 47.12945233818996,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'Patrick Inc', 'Location': 'Russia', 'Type of Institution': 'Public', 'Number of Years Worked There': 15, 'Medical Center Level': 'Secondary', 'Number of Surgeries Performed': 386, 'Additional Responsibilities': ['Futures trader', 'Chief Strategy Officer'], 'Percentage of Patients with Complications': 16.98676864631358,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t>
  </si>
  <si>
    <t>Stevens-Smith</t>
  </si>
  <si>
    <t>Rachel Walker</t>
  </si>
  <si>
    <t>(262)272-9557</t>
  </si>
  <si>
    <t>[('Surgical Techniques', 81, datetime.date(1999, 1, 30), datetime.date(2001, 4, 5)), ('Pathology', 98, datetime.date(1998, 12, 10), datetime.date(2000, 12, 9)), ('Surgical Techniques', 76, datetime.date(1996, 11, 30), datetime.date(2004, 12, 9)), ('Pathology', 59, datetime.date(1997, 2, 14), datetime.date(2001, 1, 8)), ('Neurosurgery', 100, datetime.date(2004, 12, 3), datetime.date(2000, 1, 6)), ('Cardiothoracic Surgery', 66, datetime.date(2001, 3, 4), datetime.date(1999, 10, 1)), ('Emergency Medicine', 50, datetime.date(2000, 12, 3), datetime.date(1999, 6, 11)), ('Anesthesiology', 78, datetime.date(1999, 9, 11), datetime.date(2001, 9, 28)), ('Anatomy', 77, datetime.date(1998, 7, 12), datetime.date(2001, 8, 20)), ('Biochemistry', 69, datetime.date(1996, 10, 23), datetime.date(1999, 4, 25))]</t>
  </si>
  <si>
    <t>[{'Institution Name': 'Kemp, Ingram and Beard', 'Location': 'France', 'Type of Institution': 'Private', 'Number of Years Worked There': 29, 'Medical Center Level': 'Primary', 'Number of Surgeries Performed': 313, 'Additional Responsibilities': ['Scientific laboratory technician'], 'Percentage of Patients with Complications': 21.385283784033803,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'Adkins, Sharp and Reid', 'Location': 'France', 'Type of Institution': 'Private', 'Number of Years Worked There': 30, 'Medical Center Level': 'Secondary', 'Number of Surgeries Performed': 290, 'Additional Responsibilities': ['Surveyor, planning and development', 'Therapeutic radiographer', 'Public librarian', 'Medical illustrator', 'Restaurant manager'], 'Percentage of Patients with Complications': 67.60970449443181,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'Owens, Ortiz and Miller', 'Location': 'France', 'Type of Institution': 'Private', 'Number of Years Worked There': 23, 'Medical Center Level': 'Tertiary', 'Number of Surgeries Performed': 716, 'Additional Responsibilities': ['Electronics engineer', 'Pension scheme manager'], 'Percentage of Patients with Complications': 23.382230900766878,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'Hill, Bray and Robertson', 'Location': 'France', 'Type of Institution': 'Private', 'Number of Years Worked There': 25, 'Medical Center Level': 'Tertiary', 'Number of Surgeries Performed': 578, 'Additional Responsibilities': ['Engineer, building services', 'Scientist, water quality', 'Fish farm manager', 'Museum/gallery curator'], 'Percentage of Patients with Complications': 10.182437195518679,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t>
  </si>
  <si>
    <t>A few minor claims, average risk noted.</t>
  </si>
  <si>
    <t>Adams-Hart</t>
  </si>
  <si>
    <t>Kenneth Klein</t>
  </si>
  <si>
    <t>700.221.6963x42308</t>
  </si>
  <si>
    <t>[('Biochemistry', 82, datetime.date(2007, 4, 4), datetime.date(2002, 7, 3)), ('Neurosurgery', 72, datetime.date(2004, 8, 27), datetime.date(2002, 6, 28)), ('Oncological Surgery', 93, datetime.date(2003, 12, 28), datetime.date(2003, 10, 12)), ('Emergency Medicine', 98, datetime.date(2006, 11, 11), datetime.date(2007, 3, 13)), ('Pharmacology', 76, datetime.date(2003, 7, 26), datetime.date(2002, 7, 8)), ('Plastic and Reconstructive Surgery', 74, datetime.date(2001, 8, 20), datetime.date(2002, 5, 19)), ('Orthopedic Surgery', 60, datetime.date(2006, 6, 6), datetime.date(2001, 8, 3)), ('Biochemistry', 98, datetime.date(2006, 5, 3), datetime.date(2004, 7, 26)), ('Pathology', 66, datetime.date(2002, 1, 14), datetime.date(2003, 7, 8)), ('Transplant Surgery', 60, datetime.date(2003, 12, 2), datetime.date(2002, 6, 5))]</t>
  </si>
  <si>
    <t>[{'Institution Name': 'Wilson LLC', 'Location': 'Canada', 'Type of Institution': 'Public', 'Number of Years Worked There': 16, 'Medical Center Level': 'Primary', 'Number of Surgeries Performed': 592, 'Additional Responsibilities': ['Editorial assistant'], 'Percentage of Patients with Complications': 2.1195515574713664,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'Olson PLC', 'Location': 'Canada', 'Type of Institution': 'Public', 'Number of Years Worked There': 26, 'Medical Center Level': 'Primary', 'Number of Surgeries Performed': 418, 'Additional Responsibilities': ['Pharmacist, community', 'Bookseller', 'Ergonomist', 'Air traffic controller'], 'Percentage of Patients with Complications': 88.30202297411755,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'Carr, Fischer and Hall', 'Location': 'Canada', 'Type of Institution': 'Public', 'Number of Years Worked There': 4, 'Medical Center Level': 'Secondary', 'Number of Surgeries Performed': 612, 'Additional Responsibilities': ['Commercial horticulturist', 'Publishing rights manager', 'Prison officer', 'Teacher, adult education'], 'Percentage of Patients with Complications': 17.660013020795475,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'Martinez Inc', 'Location': 'Canada', 'Type of Institution': 'Private', 'Number of Years Worked There': 4, 'Medical Center Level': 'Primary', 'Number of Surgeries Performed': 334, 'Additional Responsibilities': ['Amenity horticulturist', 'Seismic interpreter', 'Research scientist (maths)', 'Loss adjuster, chartered', 'Patent attorney'], 'Percentage of Patients with Complications': 40.11806899780797,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'Casey LLC', 'Location': 'Canada', 'Type of Institution': 'Public', 'Number of Years Worked There': 29, 'Medical Center Level': 'Secondary', 'Number of Surgeries Performed': 805, 'Additional Responsibilities': [], 'Percentage of Patients with Complications': 4.034717362393236,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t>
  </si>
  <si>
    <t>Anderson-Campbell</t>
  </si>
  <si>
    <t>Sarah Mathis</t>
  </si>
  <si>
    <t>502.908.3234x46656</t>
  </si>
  <si>
    <t>[('Transplant Surgery', 93, datetime.date(2004, 11, 4), datetime.date(2005, 12, 19)), ('Pathology', 89, datetime.date(2006, 1, 12), datetime.date(2004, 8, 10)), ('Microbiology', 64, datetime.date(2004, 1, 20), datetime.date(2004, 12, 19)), ('Microbiology', 98, datetime.date(2004, 10, 22), datetime.date(2003, 8, 28)), ('Physiology', 67, datetime.date(2004, 5, 25), datetime.date(2004, 5, 8)), ('Anatomy', 52, datetime.date(2003, 8, 16), datetime.date(2005, 6, 27)), ('Cardiothoracic Surgery', 64, datetime.date(2005, 8, 4), datetime.date(2004, 7, 10)), ('Vascular Surgery', 71, datetime.date(2004, 10, 6), datetime.date(2003, 12, 28)), ('Anesthesiology', 73, datetime.date(2003, 7, 2), datetime.date(2006, 1, 25)), ('Emergency Medicine', 50, datetime.date(2005, 7, 18), datetime.date(2003, 6, 22))]</t>
  </si>
  <si>
    <t>[{'Institution Name': 'Delgado Inc', 'Location': 'Canada', 'Type of Institution': 'Public', 'Number of Years Worked There': 18, 'Medical Center Level': 'Tertiary', 'Number of Surgeries Performed': 24, 'Additional Responsibilities': ['Biomedical engineer', 'Astronomer', 'Games developer', 'Energy manager', 'Accommodation manager'], 'Percentage of Patients with Complications': 97.93717886581608,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'Fields-Salazar', 'Location': 'Canada', 'Type of Institution': 'Private', 'Number of Years Worked There': 15, 'Medical Center Level': 'Primary', 'Number of Surgeries Performed': 234, 'Additional Responsibilities': ['Applications developer'], 'Percentage of Patients with Complications': 66.23881463664395,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'Fritz and Sons', 'Location': 'Canada', 'Type of Institution': 'Public', 'Number of Years Worked There': 5, 'Medical Center Level': 'Secondary', 'Number of Surgeries Performed': 729, 'Additional Responsibilities': ['Commercial horticulturist'], 'Percentage of Patients with Complications': 31.53812449132665,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t>
  </si>
  <si>
    <t>Mcbride-Moore</t>
  </si>
  <si>
    <t>Laura Johnson</t>
  </si>
  <si>
    <t>001-288-261-4850</t>
  </si>
  <si>
    <t>[('Vascular Surgery', 78, datetime.date(2005, 1, 22), datetime.date(2007, 4, 3)), ('Pediatric Surgery', 67, datetime.date(2006, 8, 22), datetime.date(2004, 2, 4)), ('Plastic and Reconstructive Surgery', 53, datetime.date(2008, 1, 30), datetime.date(2005, 10, 22)), ('Physiology', 51, datetime.date(2006, 10, 29), datetime.date(2007, 1, 28)), ('Robotic Surgery', 94, datetime.date(2004, 2, 7), datetime.date(2007, 12, 20)), ('Surgical Techniques', 63, datetime.date(2004, 11, 3), datetime.date(2007, 12, 7)), ('Orthopedic Surgery', 80, datetime.date(2008, 5, 25), datetime.date(2007, 1, 3)), ('Plastic and Reconstructive Surgery', 93, datetime.date(2007, 9, 9), datetime.date(2008, 9, 19)), ('Neurosurgery', 61, datetime.date(2006, 3, 16), datetime.date(2004, 4, 25)), ('Biochemistry', 89, datetime.date(2005, 7, 24), datetime.date(2005, 7, 21))]</t>
  </si>
  <si>
    <t>[{'Institution Name': 'Flores, Smith and Perry', 'Location': 'France', 'Type of Institution': 'Public', 'Number of Years Worked There': 15, 'Medical Center Level': 'Secondary', 'Number of Surgeries Performed': 61, 'Additional Responsibilities': [], 'Percentage of Patients with Complications': 6.02708531356061,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 {'Institution Name': 'Koch Group', 'Location': 'France', 'Type of Institution': 'Private', 'Number of Years Worked There': 6, 'Medical Center Level': 'Tertiary', 'Number of Surgeries Performed': 202, 'Additional Responsibilities': ['Radiographer, therapeutic', 'Planning and development surveyor'], 'Percentage of Patients with Complications': 54.14042998089003,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t>
  </si>
  <si>
    <t>Sampson, Allen and Santos</t>
  </si>
  <si>
    <t>Melissa Keller</t>
  </si>
  <si>
    <t>001-493-374-8406x740</t>
  </si>
  <si>
    <t>[('Oncological Surgery', 63, datetime.date(1998, 6, 5), datetime.date(1997, 4, 8)), ('Robotic Surgery', 78, datetime.date(1997, 10, 17), datetime.date(1998, 6, 2)), ('Pediatric Surgery', 98, datetime.date(1998, 9, 13), datetime.date(1998, 3, 27)), ('Pharmacology', 95, datetime.date(1998, 5, 19), datetime.date(1999, 1, 5)), ('Biochemistry', 57, datetime.date(1998, 5, 23), datetime.date(1998, 2, 8)), ('Emergency Medicine', 90, datetime.date(1998, 1, 30), datetime.date(1997, 8, 2)), ('Surgical Techniques', 91, datetime.date(1997, 10, 8), datetime.date(1998, 9, 24)), ('Transplant Surgery', 98, datetime.date(1997, 7, 29), datetime.date(1997, 7, 29)), ('Ethics in Medical Practice', 75, datetime.date(1998, 10, 8), datetime.date(1997, 8, 25)), ('Ethics in Medical Practice', 70, datetime.date(1997, 10, 11), datetime.date(1997, 4, 16))]</t>
  </si>
  <si>
    <t>[{'Institution Name': 'Bass Group', 'Location': 'United Kingdom', 'Type of Institution': 'Public', 'Number of Years Worked There': 16, 'Medical Center Level': 'Tertiary', 'Number of Surgeries Performed': 903, 'Additional Responsibilities': ['Engineer, control and instrumentation', 'Insurance account manager', 'Meteorologist'], 'Percentage of Patients with Complications': 76.45020041451421, 'Patient Feedback': 'Extremely dissatisfied with the entire process.', 'Patient Feedback Label': 1, 'Recommendation Letters': "The surgeon's performance has been below acceptable standards.", 'Recommendation Letters Label': 1, 'Recommendations from Former Employers': 'This surgeon was not a good fit for our team.', 'Recommendations from Former Employers Label': 1}]</t>
  </si>
  <si>
    <t>Ferguson, Kane and Williams</t>
  </si>
  <si>
    <t>Timothy Martin MD</t>
  </si>
  <si>
    <t>565.578.8174x9309</t>
  </si>
  <si>
    <t>[('Anatomy', 81, datetime.date(2001, 6, 19), datetime.date(2000, 9, 14)), ('Cardiothoracic Surgery', 79, datetime.date(2001, 1, 31), datetime.date(2000, 4, 29)), ('Microbiology', 93, datetime.date(2000, 3, 15), datetime.date(2001, 10, 2)), ('Pediatric Surgery', 76, datetime.date(2001, 10, 6), datetime.date(2001, 4, 3)), ('Cardiothoracic Surgery', 97, datetime.date(2000, 8, 3), datetime.date(2000, 9, 11)), ('Pharmacology', 94, datetime.date(2000, 6, 26), datetime.date(2000, 11, 4)), ('Physiology', 81, datetime.date(2002, 5, 11), datetime.date(2001, 4, 27)), ('Pathology', 83, datetime.date(2001, 11, 10), datetime.date(2000, 3, 4)), ('Transplant Surgery', 57, datetime.date(2003, 1, 19), datetime.date(2001, 11, 20)), ('Emergency Medicine', 94, datetime.date(2000, 12, 19), datetime.date(2003, 2, 8))]</t>
  </si>
  <si>
    <t>[{'Institution Name': 'Yoder Inc', 'Location': 'Russia', 'Type of Institution': 'Private', 'Number of Years Worked There': 24, 'Medical Center Level': 'Tertiary', 'Number of Surgeries Performed': 266, 'Additional Responsibilities': [], 'Percentage of Patients with Complications': 21.797644566869845,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'Nelson, Baker and Tapia', 'Location': 'Russia', 'Type of Institution': 'Private', 'Number of Years Worked There': 23, 'Medical Center Level': 'Secondary', 'Number of Surgeries Performed': 364, 'Additional Responsibilities': ['Bookseller', 'Engineer, aeronautical', 'Art gallery manager', 'Probation officer', 'Secretary, company'], 'Percentage of Patients with Complications': 12.12798502396023,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'Park and Sons', 'Location': 'Russia', 'Type of Institution': 'Private', 'Number of Years Worked There': 3, 'Medical Center Level': 'Tertiary', 'Number of Surgeries Performed': 882, 'Additional Responsibilities': ['Financial planner', 'Garment/textile technologist'], 'Percentage of Patients with Complications': 30.23588858705242,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t>
  </si>
  <si>
    <t>Flores, Davis and Simmons</t>
  </si>
  <si>
    <t>Zachary Bartlett</t>
  </si>
  <si>
    <t>(373)706-6752x860</t>
  </si>
  <si>
    <t>[('Cardiothoracic Surgery', 85, datetime.date(2003, 2, 14), datetime.date(2003, 3, 10)), ('Transplant Surgery', 82, datetime.date(2003, 6, 26), datetime.date(2005, 7, 2)), ('Biochemistry', 56, datetime.date(2003, 1, 7), datetime.date(2003, 6, 12)), ('Surgical Techniques', 73, datetime.date(2005, 2, 24), datetime.date(2004, 4, 11)), ('Emergency Medicine', 73, datetime.date(2003, 8, 25), datetime.date(2004, 7, 17)), ('Trauma Surgery', 87, datetime.date(2003, 4, 17), datetime.date(2004, 8, 24)), ('Orthopedic Surgery', 79, datetime.date(2004, 1, 18), datetime.date(2005, 3, 6)), ('Pathology', 100, datetime.date(2004, 1, 12), datetime.date(2003, 3, 27)), ('Physiology', 73, datetime.date(2004, 5, 7), datetime.date(2003, 12, 24)), ('Microbiology', 52, datetime.date(2005, 7, 13), datetime.date(2003, 12, 8))]</t>
  </si>
  <si>
    <t>[{'Institution Name': 'Jackson LLC', 'Location': 'Philippines', 'Type of Institution': 'Public', 'Number of Years Worked There': 24, 'Medical Center Level': 'Secondary', 'Number of Surgeries Performed': 708, 'Additional Responsibilities': [], 'Percentage of Patients with Complications': 52.97078660953879,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'Barnett, Lamb and Smith', 'Location': 'Philippines', 'Type of Institution': 'Private', 'Number of Years Worked There': 24, 'Medical Center Level': 'Secondary', 'Number of Surgeries Performed': 898, 'Additional Responsibilities': ['Technical brewer', 'Librarian, public', 'Estate manager/land agent'], 'Percentage of Patients with Complications': 62.97625898377003,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'Scott-Moore', 'Location': 'Philippines', 'Type of Institution': 'Private', 'Number of Years Worked There': 25, 'Medical Center Level': 'Tertiary', 'Number of Surgeries Performed': 911, 'Additional Responsibilities': [], 'Percentage of Patients with Complications': 48.85075720595926,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'Cook, Horn and Knight', 'Location': 'Philippines', 'Type of Institution': 'Private', 'Number of Years Worked There': 28, 'Medical Center Level': 'Primary', 'Number of Surgeries Performed': 660, 'Additional Responsibilities': ['Medical physicist', 'Financial planner', 'Biomedical scientist'], 'Percentage of Patients with Complications': 20.10042860114445,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'Landry-Marshall', 'Location': 'Philippines', 'Type of Institution': 'Public', 'Number of Years Worked There': 9, 'Medical Center Level': 'Secondary', 'Number of Surgeries Performed': 826, 'Additional Responsibilities': ['Graphic designer', 'Counsellor'], 'Percentage of Patients with Complications': 70.21417247985639,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t>
  </si>
  <si>
    <t>Torres, Bryan and Stephenson</t>
  </si>
  <si>
    <t>James Ward</t>
  </si>
  <si>
    <t>+1-464-496-1751x548</t>
  </si>
  <si>
    <t>[('Transplant Surgery', 80, datetime.date(2000, 4, 30), datetime.date(1999, 10, 15)), ('Neurosurgery', 50, datetime.date(2000, 12, 5), datetime.date(1999, 4, 10)), ('Plastic and Reconstructive Surgery', 66, datetime.date(1999, 11, 26), datetime.date(2001, 5, 12)), ('Anatomy', 74, datetime.date(2001, 9, 22), datetime.date(2002, 3, 27)), ('Pediatric Surgery', 84, datetime.date(1999, 9, 22), datetime.date(2000, 6, 15)), ('Oncological Surgery', 96, datetime.date(1999, 8, 20), datetime.date(2001, 8, 11)), ('Robotic Surgery', 90, datetime.date(2001, 5, 3), datetime.date(2000, 10, 10)), ('Microbiology', 67, datetime.date(2000, 1, 12), datetime.date(2001, 10, 11)), ('Pediatric Surgery', 67, datetime.date(2000, 10, 5), datetime.date(1999, 10, 9)), ('Microbiology', 97, datetime.date(1999, 4, 14), datetime.date(2001, 6, 11))]</t>
  </si>
  <si>
    <t>[{'Institution Name': 'Harris, King and Hamilton', 'Location': 'United Kingdom', 'Type of Institution': 'Public', 'Number of Years Worked There': 19, 'Medical Center Level': 'Primary', 'Number of Surgeries Performed': 483, 'Additional Responsibilities': ['Risk analyst', 'Public house manager', 'Theme park manager', 'Clothing/textile technologist', 'Conservation officer, historic buildings'], 'Percentage of Patients with Complications': 72.20482627971475,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 {'Institution Name': 'Frey, Smith and Johnson', 'Location': 'United Kingdom', 'Type of Institution': 'Private', 'Number of Years Worked There': 4, 'Medical Center Level': 'Primary', 'Number of Surgeries Performed': 333, 'Additional Responsibilities': ['Radiographer, therapeutic', 'Barrister', 'Newspaper journalist'], 'Percentage of Patients with Complications': 24.229064742693794,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t>
  </si>
  <si>
    <t>Huang-Proctor</t>
  </si>
  <si>
    <t>William Acosta</t>
  </si>
  <si>
    <t>001-906-688-4487x650</t>
  </si>
  <si>
    <t>[('Trauma Surgery', 71, datetime.date(2001, 12, 3), datetime.date(2002, 8, 3)), ('Emergency Medicine', 57, datetime.date(2002, 11, 15), datetime.date(2002, 1, 3)), ('Anesthesiology', 98, datetime.date(2002, 5, 4), datetime.date(2000, 4, 20)), ('Transplant Surgery', 77, datetime.date(2002, 11, 9), datetime.date(2000, 4, 11)), ('Microbiology', 62, datetime.date(2000, 6, 30), datetime.date(2000, 5, 5)), ('Neurosurgery', 63, datetime.date(2001, 2, 19), datetime.date(2002, 9, 16)), ('Emergency Medicine', 94, datetime.date(2000, 11, 29), datetime.date(2001, 4, 6)), ('Cardiothoracic Surgery', 69, datetime.date(2002, 8, 2), datetime.date(2000, 8, 23)), ('Plastic and Reconstructive Surgery', 66, datetime.date(2000, 8, 20), datetime.date(1999, 9, 27)), ('Microbiology', 73, datetime.date(1999, 8, 23), datetime.date(2002, 7, 9))]</t>
  </si>
  <si>
    <t>[{'Institution Name': 'Casey Inc', 'Location': 'Ethiopia', 'Type of Institution': 'Private', 'Number of Years Worked There': 15, 'Medical Center Level': 'Secondary', 'Number of Surgeries Performed': 866, 'Additional Responsibilities': ['Clinical molecular geneticist', 'Therapist, art', 'Engineer, manufacturing', 'Radiographer, diagnostic', 'Musician'], 'Percentage of Patients with Complications': 29.17562470366316,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'Allen-Blanchard', 'Location': 'Ethiopia', 'Type of Institution': 'Public', 'Number of Years Worked There': 28, 'Medical Center Level': 'Secondary', 'Number of Surgeries Performed': 617, 'Additional Responsibilities': [], 'Percentage of Patients with Complications': 8.939937075998373,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'Smith-Collins', 'Location': 'Ethiopia', 'Type of Institution': 'Private', 'Number of Years Worked There': 6, 'Medical Center Level': 'Tertiary', 'Number of Surgeries Performed': 808, 'Additional Responsibilities': ['Doctor, general practice', 'Advertising art director', 'Film/video editor', 'Event organiser', 'Surveyor, minerals'], 'Percentage of Patients with Complications': 34.26062036505364,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'Bailey-Ramsey', 'Location': 'Ethiopia', 'Type of Institution': 'Private', 'Number of Years Worked There': 23, 'Medical Center Level': 'Secondary', 'Number of Surgeries Performed': 177, 'Additional Responsibilities': [], 'Percentage of Patients with Complications': 25.623320297598575,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t>
  </si>
  <si>
    <t>Carlson-Jordan</t>
  </si>
  <si>
    <t>John Sims</t>
  </si>
  <si>
    <t>859.309.2942x9585</t>
  </si>
  <si>
    <t>[('Surgical Techniques', 74, datetime.date(1996, 11, 19), datetime.date(1995, 12, 22)), ('Biochemistry', 68, datetime.date(1998, 8, 31), datetime.date(1995, 10, 16)), ('Robotic Surgery', 94, datetime.date(1996, 7, 9), datetime.date(1996, 1, 5)), ('Ethics in Medical Practice', 82, datetime.date(1996, 9, 8), datetime.date(1995, 8, 31)), ('Anesthesiology', 96, datetime.date(1996, 9, 24), datetime.date(1996, 2, 5)), ('Ethics in Medical Practice', 71, datetime.date(1997, 6, 9), datetime.date(1997, 9, 5)), ('Robotic Surgery', 88, datetime.date(1998, 3, 26), datetime.date(1995, 11, 29)), ('Plastic and Reconstructive Surgery', 90, datetime.date(1995, 6, 12), datetime.date(1996, 10, 11)), ('Anesthesiology', 87, datetime.date(1997, 3, 9), datetime.date(1997, 11, 23)), ('Microbiology', 72, datetime.date(1995, 10, 15), datetime.date(1996, 10, 14))]</t>
  </si>
  <si>
    <t>[{'Institution Name': 'Griffin LLC', 'Location': 'Ukraine', 'Type of Institution': 'Public', 'Number of Years Worked There': 2, 'Medical Center Level': 'Primary', 'Number of Surgeries Performed': 80, 'Additional Responsibilities': ['Museum education officer', 'Landscape architect', 'Hotel manager'], 'Percentage of Patients with Complications': 95.18848877924987,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'Wilkerson Group', 'Location': 'Ukraine', 'Type of Institution': 'Private', 'Number of Years Worked There': 20, 'Medical Center Level': 'Primary', 'Number of Surgeries Performed': 863, 'Additional Responsibilities': ['Engineer, chemical', 'Paediatric nurse', 'Public librarian', 'Probation officer'], 'Percentage of Patients with Complications': 87.08926598004318,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'Harris-Andrade', 'Location': 'Ukraine', 'Type of Institution': 'Private', 'Number of Years Worked There': 3, 'Medical Center Level': 'Secondary', 'Number of Surgeries Performed': 628, 'Additional Responsibilities': [], 'Percentage of Patients with Complications': 52.41445885788221,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t>
  </si>
  <si>
    <t>Hardin-Lewis</t>
  </si>
  <si>
    <t>Mark Ryan</t>
  </si>
  <si>
    <t>001-388-932-8411</t>
  </si>
  <si>
    <t>[('Robotic Surgery', 92, datetime.date(1999, 6, 7), datetime.date(1998, 10, 23)), ('Microbiology', 52, datetime.date(1997, 6, 5), datetime.date(2000, 4, 14)), ('Neurosurgery', 62, datetime.date(2003, 10, 27), datetime.date(1997, 6, 20)), ('Pediatric Surgery', 69, datetime.date(2000, 10, 14), datetime.date(2000, 4, 1)), ('Microbiology', 60, datetime.date(2001, 9, 21), datetime.date(2001, 8, 26)), ('Pediatric Surgery', 67, datetime.date(2000, 8, 21), datetime.date(2002, 6, 28)), ('Plastic and Reconstructive Surgery', 100, datetime.date(1997, 9, 7), datetime.date(1996, 12, 22)), ('Physiology', 56, datetime.date(1997, 9, 16), datetime.date(2003, 6, 12)), ('Physiology', 75, datetime.date(2002, 1, 20), datetime.date(2002, 4, 4)), ('Pathology', 96, datetime.date(2001, 11, 30), datetime.date(2000, 9, 29))]</t>
  </si>
  <si>
    <t>[{'Institution Name': 'Hoffman and Sons', 'Location': 'Belarus', 'Type of Institution': 'Public', 'Number of Years Worked There': 29, 'Medical Center Level': 'Secondary', 'Number of Surgeries Performed': 177, 'Additional Responsibilities': ['Records manager', 'Education officer, museum', 'Production designer, theatre/television/film', 'Designer, textile'], 'Percentage of Patients with Complications': 64.89018716617642,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'Snyder, Mckinney and Richard', 'Location': 'Belarus', 'Type of Institution': 'Public', 'Number of Years Worked There': 16, 'Medical Center Level': 'Primary', 'Number of Surgeries Performed': 346, 'Additional Responsibilities': ['Estate agent'], 'Percentage of Patients with Complications': 53.46606566692091,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'Carroll-Trujillo', 'Location': 'Belarus', 'Type of Institution': 'Private', 'Number of Years Worked There': 26, 'Medical Center Level': 'Tertiary', 'Number of Surgeries Performed': 771, 'Additional Responsibilities': [], 'Percentage of Patients with Complications': 2.2536248744432053,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'Phillips, Chapman and Dodson', 'Location': 'Belarus', 'Type of Institution': 'Private', 'Number of Years Worked There': 30, 'Medical Center Level': 'Secondary', 'Number of Surgeries Performed': 10, 'Additional Responsibilities': ['Civil Service fast streamer', 'Cabin crew'], 'Percentage of Patients with Complications': 51.0543738998627,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'Johnson, Taylor and Hughes', 'Location': 'Belarus', 'Type of Institution': 'Private', 'Number of Years Worked There': 1, 'Medical Center Level': 'Secondary', 'Number of Surgeries Performed': 459, 'Additional Responsibilities': ['Environmental manager', 'Software engineer', 'Textile designer', 'Clinical cytogeneticist', 'Editor, film/video'], 'Percentage of Patients with Complications': 67.02671081364812,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t>
  </si>
  <si>
    <t>Meyer, Castro and Smith</t>
  </si>
  <si>
    <t>Valerie Rice</t>
  </si>
  <si>
    <t>+1-234-623-3085x253</t>
  </si>
  <si>
    <t>[('Vascular Surgery', 77, datetime.date(2006, 2, 6), datetime.date(1999, 11, 10)), ('Neurosurgery', 55, datetime.date(2005, 4, 7), datetime.date(1996, 10, 3)), ('Surgical Techniques', 91, datetime.date(2006, 2, 20), datetime.date(2004, 5, 28)), ('Pediatric Surgery', 77, datetime.date(2002, 8, 22), datetime.date(2002, 12, 1)), ('Oncological Surgery', 64, datetime.date(2005, 5, 27), datetime.date(1997, 1, 1)), ('Trauma Surgery', 55, datetime.date(2006, 3, 20), datetime.date(1998, 4, 7)), ('Plastic and Reconstructive Surgery', 95, datetime.date(2004, 11, 8), datetime.date(1999, 3, 27)), ('Plastic and Reconstructive Surgery', 72, datetime.date(2005, 9, 16), datetime.date(2002, 2, 17)), ('Plastic and Reconstructive Surgery', 66, datetime.date(2000, 10, 4), datetime.date(2001, 5, 31)), ('Cardiothoracic Surgery', 56, datetime.date(2005, 5, 11), datetime.date(1997, 7, 9))]</t>
  </si>
  <si>
    <t>[{'Institution Name': 'Spencer-Burke', 'Location': 'Russia', 'Type of Institution': 'Public', 'Number of Years Worked There': 28, 'Medical Center Level': 'Secondary', 'Number of Surgeries Performed': 909, 'Additional Responsibilities': ['Accountant, chartered certified', 'Geophysicist/field seismologist', 'Special educational needs teacher', 'Insurance underwriter', 'Furniture designer'], 'Percentage of Patients with Complications': 87.01442617347276,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'Pacheco, Payne and Roy', 'Location': 'Russia', 'Type of Institution': 'Private', 'Number of Years Worked There': 22, 'Medical Center Level': 'Secondary', 'Number of Surgeries Performed': 257, 'Additional Responsibilities': ['Field trials officer', 'Trade mark attorney'], 'Percentage of Patients with Complications': 45.44768359113493,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'Gomez Ltd', 'Location': 'Russia', 'Type of Institution': 'Private', 'Number of Years Worked There': 22, 'Medical Center Level': 'Secondary', 'Number of Surgeries Performed': 908, 'Additional Responsibilities': ['Financial trader', 'IT consultant', 'Podiatrist', 'Petroleum engineer'], 'Percentage of Patients with Complications': 52.21328535427578,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t>
  </si>
  <si>
    <t>Mccarty-Farmer</t>
  </si>
  <si>
    <t>Gary Adams</t>
  </si>
  <si>
    <t>001-992-383-9233x780</t>
  </si>
  <si>
    <t>[('Surgical Techniques', 58, datetime.date(2001, 4, 6), datetime.date(2003, 8, 22)), ('Transplant Surgery', 56, datetime.date(1999, 3, 3), datetime.date(2005, 6, 5)), ('Robotic Surgery', 64, datetime.date(2002, 2, 19), datetime.date(2000, 4, 26)), ('Emergency Medicine', 84, datetime.date(2000, 8, 1), datetime.date(2005, 6, 2)), ('Neurosurgery', 83, datetime.date(2000, 8, 19), datetime.date(2003, 7, 21)), ('Physiology', 88, datetime.date(2006, 4, 28), datetime.date(2001, 2, 21)), ('Robotic Surgery', 79, datetime.date(2001, 4, 26), datetime.date(2006, 3, 7)), ('Anatomy', 56, datetime.date(2003, 3, 1), datetime.date(2002, 9, 23)), ('Emergency Medicine', 60, datetime.date(2001, 3, 25), datetime.date(2003, 5, 30)), ('Robotic Surgery', 53, datetime.date(2002, 10, 9), datetime.date(2006, 3, 16))]</t>
  </si>
  <si>
    <t>[{'Institution Name': 'Martin, Reyes and Baird', 'Location': 'Ukraine', 'Type of Institution': 'Public', 'Number of Years Worked There': 26, 'Medical Center Level': 'Tertiary', 'Number of Surgeries Performed': 797, 'Additional Responsibilities': ['Psychologist, clinical', 'Insurance broker'], 'Percentage of Patients with Complications': 8.926552573998393,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'Stewart, Harris and Stone', 'Location': 'Ukraine', 'Type of Institution': 'Private', 'Number of Years Worked There': 26, 'Medical Center Level': 'Secondary', 'Number of Surgeries Performed': 626, 'Additional Responsibilities': ['Geologist, wellsite'], 'Percentage of Patients with Complications': 43.1334394126378,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'Fisher-Roberts', 'Location': 'Ukraine', 'Type of Institution': 'Public', 'Number of Years Worked There': 8, 'Medical Center Level': 'Primary', 'Number of Surgeries Performed': 655, 'Additional Responsibilities': [], 'Percentage of Patients with Complications': 90.57799383807283,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'Taylor-Byrd', 'Location': 'Ukraine', 'Type of Institution': 'Public', 'Number of Years Worked There': 15, 'Medical Center Level': 'Primary', 'Number of Surgeries Performed': 321, 'Additional Responsibilities': ['Counselling psychologist', 'Conservation officer, nature', 'Systems analyst'], 'Percentage of Patients with Complications': 37.94415802926818,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'Hammond-Johnson', 'Location': 'Ukraine', 'Type of Institution': 'Private', 'Number of Years Worked There': 19, 'Medical Center Level': 'Primary', 'Number of Surgeries Performed': 231, 'Additional Responsibilities': ['Fashion designer'], 'Percentage of Patients with Complications': 78.70213452219485,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t>
  </si>
  <si>
    <t>Porter Group</t>
  </si>
  <si>
    <t>Brett Edwards</t>
  </si>
  <si>
    <t>661.216.1092</t>
  </si>
  <si>
    <t>[('Neurosurgery', 56, datetime.date(1996, 1, 9), datetime.date(1997, 7, 20)), ('Robotic Surgery', 55, datetime.date(1995, 11, 12), datetime.date(1997, 11, 24)), ('Cardiothoracic Surgery', 78, datetime.date(1994, 10, 4), datetime.date(1995, 9, 29)), ('Trauma Surgery', 71, datetime.date(1997, 10, 22), datetime.date(1996, 2, 11)), ('Ethics in Medical Practice', 89, datetime.date(1998, 4, 1), datetime.date(1995, 3, 13)), ('Pathology', 78, datetime.date(1997, 8, 6), datetime.date(1996, 8, 11)), ('Anatomy', 78, datetime.date(1998, 4, 24), datetime.date(1994, 11, 29)), ('Ethics in Medical Practice', 74, datetime.date(1995, 8, 19), datetime.date(1995, 3, 28)), ('Emergency Medicine', 71, datetime.date(1998, 4, 4), datetime.date(1997, 10, 10)), ('Pediatric Surgery', 65, datetime.date(1995, 7, 17), datetime.date(1997, 10, 15))]</t>
  </si>
  <si>
    <t>[{'Institution Name': 'Powell-Tapia', 'Location': 'United States', 'Type of Institution': 'Public', 'Number of Years Worked There': 2, 'Medical Center Level': 'Tertiary', 'Number of Surgeries Performed': 519, 'Additional Responsibilities': ['Therapeutic radiographer', 'Phytotherapist'], 'Percentage of Patients with Complications': 5.189840385448774,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'Mccoy-Byrd', 'Location': 'United States', 'Type of Institution': 'Public', 'Number of Years Worked There': 2, 'Medical Center Level': 'Tertiary', 'Number of Surgeries Performed': 128, 'Additional Responsibilities': [], 'Percentage of Patients with Complications': 85.93076403145889,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'Davis-Camacho', 'Location': 'United States', 'Type of Institution': 'Private', 'Number of Years Worked There': 18, 'Medical Center Level': 'Primary', 'Number of Surgeries Performed': 433, 'Additional Responsibilities': ['Adult guidance worker'], 'Percentage of Patients with Complications': 4.310431216830124,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'Morales-Henry', 'Location': 'United States', 'Type of Institution': 'Public', 'Number of Years Worked There': 22, 'Medical Center Level': 'Tertiary', 'Number of Surgeries Performed': 671, 'Additional Responsibilities': ['Special educational needs teacher'], 'Percentage of Patients with Complications': 14.973200826136356,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t>
  </si>
  <si>
    <t>Coverage with several claims filed, unresolved issues present.</t>
  </si>
  <si>
    <t>Sanders PLC</t>
  </si>
  <si>
    <t>Wendy Elliott</t>
  </si>
  <si>
    <t>631.661.8184x05829</t>
  </si>
  <si>
    <t>[('Oncological Surgery', 68, datetime.date(2003, 2, 27), datetime.date(2005, 5, 17)), ('Neurosurgery', 89, datetime.date(2001, 12, 27), datetime.date(1998, 2, 20)), ('Pathology', 56, datetime.date(1999, 5, 22), datetime.date(2000, 1, 6)), ('Ethics in Medical Practice', 99, datetime.date(1997, 5, 24), datetime.date(2004, 7, 27)), ('Oncological Surgery', 78, datetime.date(2004, 5, 3), datetime.date(2002, 10, 6)), ('Pathology', 61, datetime.date(2000, 4, 11), datetime.date(2005, 4, 15)), ('Trauma Surgery', 76, datetime.date(2006, 4, 27), datetime.date(2002, 2, 11)), ('Surgical Techniques', 71, datetime.date(2000, 10, 19), datetime.date(2002, 10, 21)), ('Cardiothoracic Surgery', 77, datetime.date(1998, 6, 20), datetime.date(1998, 8, 28)), ('Biochemistry', 89, datetime.date(1999, 2, 4), datetime.date(2003, 1, 14))]</t>
  </si>
  <si>
    <t>[{'Institution Name': 'Zamora-Williamson', 'Location': 'Belarus', 'Type of Institution': 'Public', 'Number of Years Worked There': 22, 'Medical Center Level': 'Secondary', 'Number of Surgeries Performed': 847, 'Additional Responsibilities': ['Civil engineer, contracting', 'Insurance risk surveyor', 'Administrator, Civil Service'], 'Percentage of Patients with Complications': 27.57732848205946, 'Patient Feedback': 'The doctor was incompetent and the results were disastrous.', 'Patient Feedback Label': 1, 'Recommendation Letters': "The surgeon's work is of consistently high quality.", 'Recommendation Letters Label': 4, 'Recommendations from Former Employers': 'This surgeon is a highly valuable member of any medical team.', 'Recommendations from Former Employers Label': 4}]</t>
  </si>
  <si>
    <t>Minimal claims filed, low risk noted.</t>
  </si>
  <si>
    <t>Mendez, Roth and Hamilton</t>
  </si>
  <si>
    <t>Julie Taylor</t>
  </si>
  <si>
    <t>581.683.4964x4646</t>
  </si>
  <si>
    <t>[('Anesthesiology', 80, datetime.date(1997, 3, 22), datetime.date(1999, 8, 18)), ('Anesthesiology', 92, datetime.date(1997, 4, 23), datetime.date(1999, 6, 24)), ('Surgical Techniques', 51, datetime.date(1997, 11, 6), datetime.date(1997, 12, 10)), ('Vascular Surgery', 98, datetime.date(1999, 8, 28), datetime.date(1999, 8, 3)), ('Robotic Surgery', 100, datetime.date(1999, 3, 12), datetime.date(1997, 7, 13)), ('Physiology', 73, datetime.date(2000, 1, 20), datetime.date(2000, 1, 4)), ('Anesthesiology', 89, datetime.date(1999, 2, 22), datetime.date(1997, 9, 24)), ('Anatomy', 78, datetime.date(1998, 1, 5), datetime.date(1999, 10, 5)), ('Robotic Surgery', 78, datetime.date(1998, 11, 11), datetime.date(1999, 10, 4)), ('Plastic and Reconstructive Surgery', 54, datetime.date(2000, 1, 3), datetime.date(1999, 10, 21))]</t>
  </si>
  <si>
    <t>[{'Institution Name': 'Murphy-Stewart', 'Location': 'Argentina', 'Type of Institution': 'Private', 'Number of Years Worked There': 7, 'Medical Center Level': 'Primary', 'Number of Surgeries Performed': 199, 'Additional Responsibilities': ['Music tutor', 'Physiological scientist'], 'Percentage of Patients with Complications': 49.16114183941092,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'Moore-Nguyen', 'Location': 'Argentina', 'Type of Institution': 'Private', 'Number of Years Worked There': 25, 'Medical Center Level': 'Secondary', 'Number of Surgeries Performed': 498, 'Additional Responsibilities': ['Occupational psychologist', 'Teacher, secondary school', 'Video editor', 'Ambulance person'], 'Percentage of Patients with Complications': 10.92201241891183,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'Zuniga Inc', 'Location': 'Argentina', 'Type of Institution': 'Public', 'Number of Years Worked There': 8, 'Medical Center Level': 'Secondary', 'Number of Surgeries Performed': 705, 'Additional Responsibilities': ['Estate manager/land agent', 'Dance movement psychotherapist', 'Lexicographer', "Politician's assistant"], 'Percentage of Patients with Complications': 14.453883169600811,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t>
  </si>
  <si>
    <t>Reynolds-Oliver</t>
  </si>
  <si>
    <t>Andrew Barnes</t>
  </si>
  <si>
    <t>(526)796-2612x13033</t>
  </si>
  <si>
    <t>[('Cardiothoracic Surgery', 57, datetime.date(2001, 10, 11), datetime.date(2002, 3, 22)), ('Pathology', 77, datetime.date(1999, 8, 22), datetime.date(1999, 10, 4)), ('Microbiology', 82, datetime.date(2002, 3, 8), datetime.date(2003, 4, 3)), ('Emergency Medicine', 77, datetime.date(2004, 4, 1), datetime.date(2003, 5, 25)), ('Plastic and Reconstructive Surgery', 99, datetime.date(2003, 7, 13), datetime.date(2002, 5, 20)), ('Orthopedic Surgery', 96, datetime.date(1999, 11, 11), datetime.date(2003, 8, 24)), ('Pharmacology', 86, datetime.date(2000, 1, 16), datetime.date(2000, 6, 11)), ('Emergency Medicine', 51, datetime.date(2002, 5, 7), datetime.date(2004, 9, 17)), ('Ethics in Medical Practice', 80, datetime.date(2001, 11, 16), datetime.date(2002, 5, 10)), ('Physiology', 59, datetime.date(2004, 7, 4), datetime.date(2001, 10, 20))]</t>
  </si>
  <si>
    <t>[{'Institution Name': 'Joyce LLC', 'Location': 'Ukraine', 'Type of Institution': 'Private', 'Number of Years Worked There': 23, 'Medical Center Level': 'Tertiary', 'Number of Surgeries Performed': 647, 'Additional Responsibilities': ['Automotive engineer', 'Trade mark attorney', 'Conservation officer, nature'], 'Percentage of Patients with Complications': 56.94459517530752, 'Patient Feedback': 'The surgery went perfectly and the follow-up care was great.', 'Patient Feedback Label': 5, 'Recommendation Letters': "The surgeon's work is generally adequate.", 'Recommendation Letters Label': 3, 'Recommendations from Former Employers': 'The surgeon meets the expected professional standards.', 'Recommendations from Former Employers Label': 3}]</t>
  </si>
  <si>
    <t>Turner Ltd</t>
  </si>
  <si>
    <t>Kimberly Smith</t>
  </si>
  <si>
    <t>(498)572-5227x73285</t>
  </si>
  <si>
    <t>[('Anesthesiology', 53, datetime.date(2001, 11, 16), datetime.date(2002, 3, 27)), ('Robotic Surgery', 82, datetime.date(2001, 9, 21), datetime.date(2001, 12, 1)), ('Transplant Surgery', 93, datetime.date(2002, 2, 22), datetime.date(2001, 10, 6)), ('Emergency Medicine', 63, datetime.date(2001, 10, 24), datetime.date(2002, 1, 14)), ('Anesthesiology', 99, datetime.date(2001, 11, 27), datetime.date(2001, 10, 19)), ('Oncological Surgery', 67, datetime.date(2001, 10, 14), datetime.date(2002, 3, 8)), ('Anesthesiology', 93, datetime.date(2001, 11, 27), datetime.date(2001, 10, 22)), ('Pharmacology', 76, datetime.date(2001, 10, 16), datetime.date(2002, 2, 2)), ('Pathology', 94, datetime.date(2001, 11, 25), datetime.date(2001, 10, 8)), ('Transplant Surgery', 94, datetime.date(2002, 1, 25), datetime.date(2001, 12, 8))]</t>
  </si>
  <si>
    <t>[{'Institution Name': 'Foster-Reeves', 'Location': 'Ukraine', 'Type of Institution': 'Private', 'Number of Years Worked There': 27, 'Medical Center Level': 'Tertiary', 'Number of Surgeries Performed': 80, 'Additional Responsibilities': ['Engineer, petroleum', 'Contractor', 'Paediatric nurse', 'Scientific laboratory technician', 'Engineer, electronics'], 'Percentage of Patients with Complications': 3.620909162673669,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'Garcia LLC', 'Location': 'Ukraine', 'Type of Institution': 'Private', 'Number of Years Worked There': 7, 'Medical Center Level': 'Tertiary', 'Number of Surgeries Performed': 937, 'Additional Responsibilities': ['Radio producer', 'Psychologist, clinical'], 'Percentage of Patients with Complications': 37.12957286429426,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'Watts, Norton and Silva', 'Location': 'Ukraine', 'Type of Institution': 'Public', 'Number of Years Worked There': 20, 'Medical Center Level': 'Tertiary', 'Number of Surgeries Performed': 655, 'Additional Responsibilities': ['Development worker, community', 'Engineer, water', 'Fisheries officer', 'Nature conservation officer'], 'Percentage of Patients with Complications': 37.76332152072355,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t>
  </si>
  <si>
    <t>Garza-Joseph</t>
  </si>
  <si>
    <t>Kristen Burnett</t>
  </si>
  <si>
    <t>725-629-5413x997</t>
  </si>
  <si>
    <t>[('Biochemistry', 77, datetime.date(2001, 2, 3), datetime.date(2001, 7, 23)), ('Trauma Surgery', 68, datetime.date(1999, 9, 29), datetime.date(2005, 12, 30)), ('Ethics in Medical Practice', 50, datetime.date(2000, 9, 12), datetime.date(1999, 10, 21)), ('Plastic and Reconstructive Surgery', 70, datetime.date(2004, 6, 17), datetime.date(2002, 11, 14)), ('Cardiothoracic Surgery', 89, datetime.date(2001, 12, 5), datetime.date(2005, 11, 13)), ('Microbiology', 78, datetime.date(2001, 12, 13), datetime.date(2005, 6, 10)), ('Cardiothoracic Surgery', 69, datetime.date(2001, 3, 2), datetime.date(2005, 3, 12)), ('Anesthesiology', 82, datetime.date(2004, 9, 29), datetime.date(2001, 9, 22)), ('Microbiology', 94, datetime.date(2004, 7, 4), datetime.date(2001, 12, 31)), ('Anesthesiology', 68, datetime.date(2005, 10, 15), datetime.date(2003, 2, 20))]</t>
  </si>
  <si>
    <t>[{'Institution Name': 'Hart PLC', 'Location': 'United Kingdom', 'Type of Institution': 'Public', 'Number of Years Worked There': 29, 'Medical Center Level': 'Tertiary', 'Number of Surgeries Performed': 964, 'Additional Responsibilities': [], 'Percentage of Patients with Complications': 67.44450063682754, 'Patient Feedback': 'The doctor was attentive and the surgery was a success.', 'Patient Feedback Label': 4, 'Recommendation Letters': 'I have serious reservations about this surgeon.', 'Recommendation Letters Label': 1, 'Recommendations from Former Employers': "This surgeon's tenure was highly unsatisfactory.", 'Recommendations from Former Employers Label': 1}]</t>
  </si>
  <si>
    <t>Christopher Cisneros</t>
  </si>
  <si>
    <t>539-825-8318x19633</t>
  </si>
  <si>
    <t>[('Neurosurgery', 55, datetime.date(1999, 7, 13), datetime.date(2002, 9, 27)), ('Pediatric Surgery', 70, datetime.date(1998, 2, 6), datetime.date(1997, 7, 1)), ('Physiology', 99, datetime.date(2003, 1, 30), datetime.date(2000, 4, 5)), ('Pathology', 97, datetime.date(1999, 5, 2), datetime.date(1999, 10, 12)), ('Anesthesiology', 66, datetime.date(1997, 6, 21), datetime.date(2005, 7, 21)), ('Microbiology', 82, datetime.date(2003, 6, 16), datetime.date(2001, 1, 14)), ('Trauma Surgery', 96, datetime.date(1997, 5, 28), datetime.date(1996, 11, 10)), ('Pediatric Surgery', 57, datetime.date(2004, 12, 31), datetime.date(1999, 12, 18)), ('Anatomy', 67, datetime.date(1998, 1, 14), datetime.date(1998, 12, 16)), ('Plastic and Reconstructive Surgery', 63, datetime.date(2005, 2, 1), datetime.date(2005, 1, 7))]</t>
  </si>
  <si>
    <t>[{'Institution Name': 'Thompson PLC', 'Location': 'Brazil', 'Type of Institution': 'Public', 'Number of Years Worked There': 23, 'Medical Center Level': 'Primary', 'Number of Surgeries Performed': 849, 'Additional Responsibilities': ['Theme park manager'], 'Percentage of Patients with Complications': 99.67420403700572,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 {'Institution Name': 'Molina, Foster and Berry', 'Location': 'Brazil', 'Type of Institution': 'Private', 'Number of Years Worked There': 4, 'Medical Center Level': 'Tertiary', 'Number of Surgeries Performed': 357, 'Additional Responsibilities': ['Legal secretary', 'Music therapist', 'Adult guidance worker', 'Conference centre manager'], 'Percentage of Patients with Complications': 69.71323558593625,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t>
  </si>
  <si>
    <t>Villarreal, Lewis and Coleman</t>
  </si>
  <si>
    <t>Christine Williams</t>
  </si>
  <si>
    <t>[('Oncological Surgery', 96, datetime.date(2005, 6, 20), datetime.date(2005, 2, 25)), ('Trauma Surgery', 71, datetime.date(2001, 7, 4), datetime.date(2001, 12, 11)), ('Vascular Surgery', 88, datetime.date(2004, 2, 21), datetime.date(2001, 6, 2)), ('Emergency Medicine', 51, datetime.date(2002, 4, 19), datetime.date(2003, 11, 17)), ('Pharmacology', 84, datetime.date(2003, 2, 15), datetime.date(2004, 10, 22)), ('Orthopedic Surgery', 69, datetime.date(2004, 4, 16), datetime.date(2003, 4, 30)), ('Biochemistry', 53, datetime.date(2002, 12, 24), datetime.date(2004, 8, 18)), ('Robotic Surgery', 61, datetime.date(2002, 11, 9), datetime.date(2000, 4, 17)), ('Microbiology', 61, datetime.date(2003, 2, 27), datetime.date(2000, 10, 17)), ('Trauma Surgery', 70, datetime.date(2002, 9, 23), datetime.date(2005, 4, 9))]</t>
  </si>
  <si>
    <t>[{'Institution Name': 'Pena Ltd', 'Location': 'Poland', 'Type of Institution': 'Private', 'Number of Years Worked There': 17, 'Medical Center Level': 'Tertiary', 'Number of Surgeries Performed': 150, 'Additional Responsibilities': ['Lobbyist', 'Horticulturist, commercial', 'Financial controller'], 'Percentage of Patients with Complications': 33.1723147814141,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'Williams PLC', 'Location': 'Poland', 'Type of Institution': 'Public', 'Number of Years Worked There': 22, 'Medical Center Level': 'Secondary', 'Number of Surgeries Performed': 243, 'Additional Responsibilities': ['Forest/woodland manager', 'Materials engineer', 'Recruitment consultant'], 'Percentage of Patients with Complications': 37.260016449821876,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'Hicks PLC', 'Location': 'Poland', 'Type of Institution': 'Public', 'Number of Years Worked There': 17, 'Medical Center Level': 'Tertiary', 'Number of Surgeries Performed': 671, 'Additional Responsibilities': ['Leisure centre manager', 'Special educational needs teacher', 'Air broker'], 'Percentage of Patients with Complications': 45.285940996686676,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'Wolfe-Miller', 'Location': 'Poland', 'Type of Institution': 'Private', 'Number of Years Worked There': 7, 'Medical Center Level': 'Secondary', 'Number of Surgeries Performed': 261, 'Additional Responsibilities': ['Legal secretary', 'Clinical psychologist', 'Production assistant, television', 'Film/video editor', 'Administrator, local government'], 'Percentage of Patients with Complications': 80.16324665440125,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'Gonzales Group', 'Location': 'Poland', 'Type of Institution': 'Private', 'Number of Years Worked There': 2, 'Medical Center Level': 'Tertiary', 'Number of Surgeries Performed': 438, 'Additional Responsibilities': ['Geophysicist/field seismologist', 'Commissioning editor', 'Tax inspector', 'Art gallery manager', 'Surveyor, insurance'], 'Percentage of Patients with Complications': 73.27549035707061,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t>
  </si>
  <si>
    <t>Holmes Inc</t>
  </si>
  <si>
    <t>Laura Good</t>
  </si>
  <si>
    <t>717-247-3664x442</t>
  </si>
  <si>
    <t>[('Transplant Surgery', 51, datetime.date(1996, 12, 21), datetime.date(1996, 4, 6)), ('Emergency Medicine', 90, datetime.date(1997, 3, 7), datetime.date(1998, 2, 12)), ('Surgical Techniques', 88, datetime.date(1995, 7, 12), datetime.date(1997, 8, 31)), ('Robotic Surgery', 66, datetime.date(1997, 5, 16), datetime.date(1997, 6, 2)), ('Pediatric Surgery', 76, datetime.date(1997, 4, 28), datetime.date(1995, 6, 10)), ('Plastic and Reconstructive Surgery', 71, datetime.date(1996, 9, 16), datetime.date(1997, 9, 12)), ('Vascular Surgery', 69, datetime.date(1996, 6, 9), datetime.date(1998, 3, 12)), ('Transplant Surgery', 65, datetime.date(1995, 10, 20), datetime.date(1997, 6, 15)), ('Surgical Techniques', 62, datetime.date(1996, 5, 2), datetime.date(1997, 9, 17)), ('Anatomy', 80, datetime.date(1997, 8, 4), datetime.date(1997, 6, 24))]</t>
  </si>
  <si>
    <t>[{'Institution Name': 'Bullock, Ponce and Arellano', 'Location': 'France', 'Type of Institution': 'Public', 'Number of Years Worked There': 8, 'Medical Center Level': 'Tertiary', 'Number of Surgeries Performed': 783, 'Additional Responsibilities': ['Magazine features editor'], 'Percentage of Patients with Complications': 96.27213703409066,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 {'Institution Name': 'Lopez, Foster and Ward', 'Location': 'France', 'Type of Institution': 'Private', 'Number of Years Worked There': 10, 'Medical Center Level': 'Secondary', 'Number of Surgeries Performed': 153, 'Additional Responsibilities': ['Colour technologist', 'Applications developer', 'Diplomatic Services operational officer'], 'Percentage of Patients with Complications': 89.26218362046933,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t>
  </si>
  <si>
    <t>Miller, Lee and Mendez</t>
  </si>
  <si>
    <t>Nathan Young</t>
  </si>
  <si>
    <t>[('Surgical Techniques', 86, datetime.date(2004, 10, 31), datetime.date(2007, 8, 14)), ('Vascular Surgery', 87, datetime.date(2004, 2, 3), datetime.date(2006, 5, 13)), ('Physiology', 54, datetime.date(2005, 7, 30), datetime.date(2004, 7, 23)), ('Emergency Medicine', 60, datetime.date(2006, 7, 24), datetime.date(2006, 12, 30)), ('Emergency Medicine', 54, datetime.date(2006, 8, 14), datetime.date(2006, 8, 14)), ('Orthopedic Surgery', 98, datetime.date(2007, 7, 28), datetime.date(2005, 4, 18)), ('Physiology', 84, datetime.date(2007, 6, 22), datetime.date(2004, 8, 18)), ('Oncological Surgery', 94, datetime.date(2006, 12, 11), datetime.date(2004, 4, 2)), ('Anatomy', 86, datetime.date(2006, 10, 10), datetime.date(2007, 7, 26)), ('Anesthesiology', 56, datetime.date(2007, 3, 1), datetime.date(2005, 11, 30))]</t>
  </si>
  <si>
    <t>[{'Institution Name': 'Hopkins, Wong and Pearson', 'Location': 'Uzbekistan', 'Type of Institution': 'Public', 'Number of Years Worked There': 1, 'Medical Center Level': 'Primary', 'Number of Surgeries Performed': 989, 'Additional Responsibilities': ['Scientist, water quality', 'Broadcast presenter', 'Land'], 'Percentage of Patients with Complications': 58.09726198786714,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'Garcia, Cox and Wright', 'Location': 'Uzbekistan', 'Type of Institution': 'Private', 'Number of Years Worked There': 4, 'Medical Center Level': 'Secondary', 'Number of Surgeries Performed': 603, 'Additional Responsibilities': [], 'Percentage of Patients with Complications': 85.80087152906766,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'Ramirez-Berg', 'Location': 'Uzbekistan', 'Type of Institution': 'Public', 'Number of Years Worked There': 13, 'Medical Center Level': 'Primary', 'Number of Surgeries Performed': 708, 'Additional Responsibilities': ['Seismic interpreter', 'Exercise physiologist'], 'Percentage of Patients with Complications': 40.34569863792024,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t>
  </si>
  <si>
    <t>Mcneil-Cruz</t>
  </si>
  <si>
    <t>Paul Brooks</t>
  </si>
  <si>
    <t>+1-235-569-2913x50198</t>
  </si>
  <si>
    <t>[('Neurosurgery', 93, datetime.date(1996, 11, 2), datetime.date(1996, 10, 27)), ('Trauma Surgery', 61, datetime.date(1996, 9, 29), datetime.date(1996, 9, 20)), ('Cardiothoracic Surgery', 72, datetime.date(1996, 9, 22), datetime.date(1996, 10, 20)), ('Microbiology', 96, datetime.date(1996, 9, 19), datetime.date(1996, 9, 27)), ('Transplant Surgery', 79, datetime.date(1996, 10, 15), datetime.date(1996, 10, 23)), ('Ethics in Medical Practice', 83, datetime.date(1996, 9, 27), datetime.date(1996, 10, 28)), ('Biochemistry', 72, datetime.date(1996, 10, 2), datetime.date(1996, 9, 19)), ('Cardiothoracic Surgery', 89, datetime.date(1996, 10, 6), datetime.date(1996, 10, 8)), ('Biochemistry', 55, datetime.date(1996, 10, 12), datetime.date(1996, 10, 11)), ('Anesthesiology', 99, datetime.date(1996, 11, 2), datetime.date(1996, 10, 14))]</t>
  </si>
  <si>
    <t>[{'Institution Name': 'Clark-Ortega', 'Location': 'France', 'Type of Institution': 'Public', 'Number of Years Worked There': 2, 'Medical Center Level': 'Tertiary', 'Number of Surgeries Performed': 992, 'Additional Responsibilities': ['Surveyor, rural practice', 'Computer games developer', 'Psychotherapist, dance movement', 'Production designer, theatre/television/film'], 'Percentage of Patients with Complications': 50.48457060547884, 'Patient Feedback': 'The procedure was botched and caused additional issues.', 'Patient Feedback Label': 1, 'Recommendation Letters': 'The surgeon has made several critical mistakes.', 'Recommendation Letters Label': 1, 'Recommendations from Former Employers': 'The surgeon has consistently met basic expectations.', 'Recommendations from Former Employers Label': 3}]</t>
  </si>
  <si>
    <t>Cardenas-Murphy</t>
  </si>
  <si>
    <t>Wesley Jones</t>
  </si>
  <si>
    <t>986-637-5319x645</t>
  </si>
  <si>
    <t>[('Vascular Surgery', 65, datetime.date(2001, 3, 24), datetime.date(2001, 3, 30)), ('Surgical Techniques', 91, datetime.date(2001, 4, 29), datetime.date(2001, 3, 7)), ('Robotic Surgery', 76, datetime.date(2001, 2, 11), datetime.date(2001, 7, 29)), ('Robotic Surgery', 50, datetime.date(2001, 2, 1), datetime.date(2002, 5, 19)), ('Trauma Surgery', 54, datetime.date(2002, 2, 20), datetime.date(2000, 9, 11)), ('Ethics in Medical Practice', 62, datetime.date(2001, 2, 25), datetime.date(2002, 1, 29)), ('Physiology', 98, datetime.date(2002, 2, 18), datetime.date(2000, 11, 10)), ('Emergency Medicine', 91, datetime.date(2000, 6, 25), datetime.date(2000, 8, 14)), ('Physiology', 59, datetime.date(2002, 4, 25), datetime.date(2000, 3, 23)), ('Cardiothoracic Surgery', 71, datetime.date(2002, 2, 28), datetime.date(2001, 12, 24))]</t>
  </si>
  <si>
    <t>[{'Institution Name': 'Torres-Gregory', 'Location': 'France', 'Type of Institution': 'Public', 'Number of Years Worked There': 3, 'Medical Center Level': 'Secondary', 'Number of Surgeries Performed': 924, 'Additional Responsibilities': ['Ecologist', 'Web designer'], 'Percentage of Patients with Complications': 65.75482874381768, 'Patient Feedback': 'The surgery was a success and the follow-up care was great.', 'Patient Feedback Label': 4, 'Recommendation Letters': "The surgeon's performance has been below acceptable standards.", 'Recommendation Letters Label': 1, 'Recommendations from Former Employers': "The surgeon's work is adequate and meets standards.", 'Recommendations from Former Employers Label': 3}]</t>
  </si>
  <si>
    <t>Glover-Jackson</t>
  </si>
  <si>
    <t>Patricia Gates</t>
  </si>
  <si>
    <t>(419)655-7796x1855</t>
  </si>
  <si>
    <t>[('Anesthesiology', 93, datetime.date(2005, 3, 29), datetime.date(2004, 2, 16)), ('Surgical Techniques', 70, datetime.date(2005, 11, 12), datetime.date(2002, 10, 25)), ('Pathology', 69, datetime.date(2004, 11, 10), datetime.date(2007, 1, 5)), ('Vascular Surgery', 100, datetime.date(2004, 10, 3), datetime.date(2005, 9, 18)), ('Anatomy', 71, datetime.date(2005, 11, 4), datetime.date(2002, 5, 27)), ('Oncological Surgery', 62, datetime.date(2005, 9, 14), datetime.date(2002, 4, 23)), ('Transplant Surgery', 92, datetime.date(2004, 10, 29), datetime.date(2006, 6, 4)), ('Physiology', 54, datetime.date(2005, 6, 1), datetime.date(2004, 7, 15)), ('Ethics in Medical Practice', 83, datetime.date(2004, 9, 20), datetime.date(2004, 8, 16)), ('Ethics in Medical Practice', 61, datetime.date(2003, 8, 15), datetime.date(2002, 2, 15))]</t>
  </si>
  <si>
    <t>[{'Institution Name': 'Stewart and Sons', 'Location': 'Philippines', 'Type of Institution': 'Private', 'Number of Years Worked There': 19, 'Medical Center Level': 'Secondary', 'Number of Surgeries Performed': 61, 'Additional Responsibilities': ['Solicitor', 'Community development worker', 'Travel agency manager', 'IT consultant'], 'Percentage of Patients with Complications': 63.735172756586664,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'Watkins-Brown', 'Location': 'Philippines', 'Type of Institution': 'Private', 'Number of Years Worked There': 14, 'Medical Center Level': 'Primary', 'Number of Surgeries Performed': 425, 'Additional Responsibilities': ['Comptroller', 'Mining engineer', 'Engineer, manufacturing systems', 'Translator', 'Television production assistant'], 'Percentage of Patients with Complications': 42.289411783166464,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'Bryan-Dixon', 'Location': 'Philippines', 'Type of Institution': 'Public', 'Number of Years Worked There': 6, 'Medical Center Level': 'Primary', 'Number of Surgeries Performed': 311, 'Additional Responsibilities': ['Farm manager', 'Accountant, chartered certified', 'Building surveyor', 'Higher education lecturer', 'Psychologist, counselling'], 'Percentage of Patients with Complications': 75.21923579807441,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'Neal, Buck and Carrillo', 'Location': 'Philippines', 'Type of Institution': 'Private', 'Number of Years Worked There': 29, 'Medical Center Level': 'Tertiary', 'Number of Surgeries Performed': 173, 'Additional Responsibilities': ['Applications developer', 'Broadcast journalist', 'Commercial/residential surveyor', 'Public librarian'], 'Percentage of Patients with Complications': 38.61210751856882,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'Ellis Ltd', 'Location': 'Philippines', 'Type of Institution': 'Private', 'Number of Years Worked There': 15, 'Medical Center Level': 'Tertiary', 'Number of Surgeries Performed': 242, 'Additional Responsibilities': ['Surveyor, building', 'Recruitment consultant', 'Cytogeneticist'], 'Percentage of Patients with Complications': 58.99664382101669,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t>
  </si>
  <si>
    <t>Insurance record indicates low risk.</t>
  </si>
  <si>
    <t>Gibson-Sanders</t>
  </si>
  <si>
    <t>Jennifer Schneider</t>
  </si>
  <si>
    <t>893.339.9201</t>
  </si>
  <si>
    <t>[('Pediatric Surgery', 87, datetime.date(2007, 11, 17), datetime.date(2004, 5, 26)), ('Transplant Surgery', 74, datetime.date(2007, 5, 31), datetime.date(2005, 2, 23)), ('Emergency Medicine', 61, datetime.date(2006, 7, 18), datetime.date(2004, 12, 14)), ('Ethics in Medical Practice', 63, datetime.date(2007, 12, 28), datetime.date(2005, 2, 11)), ('Plastic and Reconstructive Surgery', 57, datetime.date(2005, 12, 19), datetime.date(2004, 2, 5)), ('Cardiothoracic Surgery', 100, datetime.date(2005, 8, 15), datetime.date(2007, 12, 13)), ('Pediatric Surgery', 90, datetime.date(2004, 7, 24), datetime.date(2006, 3, 16)), ('Emergency Medicine', 83, datetime.date(2006, 9, 10), datetime.date(2004, 10, 28)), ('Anatomy', 76, datetime.date(2007, 12, 15), datetime.date(2004, 12, 30)), ('Plastic and Reconstructive Surgery', 84, datetime.date(2007, 3, 25), datetime.date(2003, 10, 27))]</t>
  </si>
  <si>
    <t>[{'Institution Name': 'Davis Ltd', 'Location': 'Ukraine', 'Type of Institution': 'Private', 'Number of Years Worked There': 17, 'Medical Center Level': 'Secondary', 'Number of Surgeries Performed': 124, 'Additional Responsibilities': ['Fisheries officer', 'Engineer, chemical', 'Careers adviser', 'Financial manager'], 'Percentage of Patients with Complications': 76.86119283254136,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'Hernandez, Webb and Hall', 'Location': 'Ukraine', 'Type of Institution': 'Private', 'Number of Years Worked There': 17, 'Medical Center Level': 'Secondary', 'Number of Surgeries Performed': 365, 'Additional Responsibilities': ['Warehouse manager', 'Medical illustrator'], 'Percentage of Patients with Complications': 16.687726172051075,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'Mcpherson-Oliver', 'Location': 'Ukraine', 'Type of Institution': 'Public', 'Number of Years Worked There': 5, 'Medical Center Level': 'Secondary', 'Number of Surgeries Performed': 262, 'Additional Responsibilities': ['Broadcast engineer', 'Paramedic', 'Special educational needs teacher', 'Education officer, environmental'], 'Percentage of Patients with Complications': 2.1051175007469447,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'Silva, Salazar and Payne', 'Location': 'Ukraine', 'Type of Institution': 'Public', 'Number of Years Worked There': 30, 'Medical Center Level': 'Primary', 'Number of Surgeries Performed': 870, 'Additional Responsibilities': ['Psychologist, occupational', 'Educational psychologist'], 'Percentage of Patients with Complications': 97.38664878774969,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'Robles, Anderson and Newman', 'Location': 'Ukraine', 'Type of Institution': 'Public', 'Number of Years Worked There': 26, 'Medical Center Level': 'Primary', 'Number of Surgeries Performed': 671, 'Additional Responsibilities': ['Learning mentor', 'Administrator, local government'], 'Percentage of Patients with Complications': 90.17463578509467,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t>
  </si>
  <si>
    <t>Wise-King</t>
  </si>
  <si>
    <t>Scott Brown</t>
  </si>
  <si>
    <t>+1-551-985-4948x53675</t>
  </si>
  <si>
    <t>[('Trauma Surgery', 66, datetime.date(2004, 2, 20), datetime.date(2004, 1, 4)), ('Transplant Surgery', 86, datetime.date(2003, 12, 4), datetime.date(2002, 5, 28)), ('Plastic and Reconstructive Surgery', 62, datetime.date(2003, 11, 29), datetime.date(2003, 2, 7)), ('Neurosurgery', 70, datetime.date(2004, 2, 7), datetime.date(2002, 8, 29)), ('Microbiology', 67, datetime.date(2002, 4, 19), datetime.date(2002, 1, 23)), ('Orthopedic Surgery', 58, datetime.date(2003, 9, 24), datetime.date(2004, 1, 1)), ('Physiology', 76, datetime.date(2003, 12, 11), datetime.date(2002, 4, 7)), ('Trauma Surgery', 88, datetime.date(2003, 3, 11), datetime.date(2002, 7, 29)), ('Vascular Surgery', 54, datetime.date(2004, 2, 29), datetime.date(2004, 4, 4)), ('Neurosurgery', 62, datetime.date(2002, 5, 10), datetime.date(2003, 4, 17))]</t>
  </si>
  <si>
    <t>[{'Institution Name': 'Wallace, Peterson and Smith', 'Location': 'Belarus', 'Type of Institution': 'Public', 'Number of Years Worked There': 30, 'Medical Center Level': 'Primary', 'Number of Surgeries Performed': 318, 'Additional Responsibilities': ['Transport planner', 'Arboriculturist', 'Theatre director'], 'Percentage of Patients with Complications': 25.423548123446828,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'Jenkins, Zhang and Monroe', 'Location': 'Belarus', 'Type of Institution': 'Private', 'Number of Years Worked There': 9, 'Medical Center Level': 'Secondary', 'Number of Surgeries Performed': 478, 'Additional Responsibilities': ['Pathologist', 'Food technologist', 'Building control surveyor'], 'Percentage of Patients with Complications': 59.003180238196876,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'Duke, Johnson and Smith', 'Location': 'Belarus', 'Type of Institution': 'Public', 'Number of Years Worked There': 11, 'Medical Center Level': 'Secondary', 'Number of Surgeries Performed': 420, 'Additional Responsibilities': ['Animal technologist', 'Operations geologist', 'Engineer, maintenance (IT)'], 'Percentage of Patients with Complications': 8.981186043699129,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t>
  </si>
  <si>
    <t>Mejia, Pierce and Chase</t>
  </si>
  <si>
    <t>Christopher Wilson</t>
  </si>
  <si>
    <t>703-211-7856</t>
  </si>
  <si>
    <t>[('Anatomy', 82, datetime.date(2005, 1, 3), datetime.date(2005, 1, 2)), ('Vascular Surgery', 91, datetime.date(2004, 10, 23), datetime.date(2004, 6, 10)), ('Anatomy', 57, datetime.date(2004, 8, 10), datetime.date(2004, 12, 5)), ('Plastic and Reconstructive Surgery', 96, datetime.date(2004, 6, 6), datetime.date(2004, 9, 2)), ('Emergency Medicine', 93, datetime.date(2004, 11, 4), datetime.date(2004, 5, 29)), ('Orthopedic Surgery', 54, datetime.date(2004, 11, 15), datetime.date(2004, 5, 8)), ('Vascular Surgery', 68, datetime.date(2004, 12, 29), datetime.date(2004, 5, 12)), ('Oncological Surgery', 93, datetime.date(2004, 6, 19), datetime.date(2004, 12, 18)), ('Pharmacology', 72, datetime.date(2004, 6, 15), datetime.date(2004, 5, 25)), ('Ethics in Medical Practice', 80, datetime.date(2004, 12, 1), datetime.date(2004, 7, 23))]</t>
  </si>
  <si>
    <t>[{'Institution Name': 'Garcia PLC', 'Location': 'Belarus', 'Type of Institution': 'Private', 'Number of Years Worked There': 13, 'Medical Center Level': 'Tertiary', 'Number of Surgeries Performed': 664, 'Additional Responsibilities': ['Chartered certified accountant', 'Research scientist (physical sciences)'], 'Percentage of Patients with Complications': 80.23132061582885,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'Adams LLC', 'Location': 'Belarus', 'Type of Institution': 'Private', 'Number of Years Worked There': 30, 'Medical Center Level': 'Tertiary', 'Number of Surgeries Performed': 192, 'Additional Responsibilities': [], 'Percentage of Patients with Complications': 67.04877460129975,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'Chang-Taylor', 'Location': 'Belarus', 'Type of Institution': 'Public', 'Number of Years Worked There': 4, 'Medical Center Level': 'Tertiary', 'Number of Surgeries Performed': 665, 'Additional Responsibilities': [], 'Percentage of Patients with Complications': 61.14879416232469,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'Gonzalez, Henderson and Roberts', 'Location': 'Belarus', 'Type of Institution': 'Public', 'Number of Years Worked There': 27, 'Medical Center Level': 'Secondary', 'Number of Surgeries Performed': 55, 'Additional Responsibilities': [], 'Percentage of Patients with Complications': 12.417977404783088,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t>
  </si>
  <si>
    <t>Davis Ltd</t>
  </si>
  <si>
    <t>Megan Jones</t>
  </si>
  <si>
    <t>233-966-4292x9034</t>
  </si>
  <si>
    <t>[('Pediatric Surgery', 99, datetime.date(1998, 8, 4), datetime.date(1999, 11, 3)), ('Pathology', 84, datetime.date(1998, 4, 2), datetime.date(1998, 6, 5)), ('Physiology', 53, datetime.date(1999, 7, 24), datetime.date(1999, 7, 18)), ('Pathology', 53, datetime.date(1998, 5, 10), datetime.date(1998, 7, 10)), ('Pediatric Surgery', 69, datetime.date(1999, 5, 20), datetime.date(2000, 2, 26)), ('Emergency Medicine', 98, datetime.date(1998, 10, 13), datetime.date(1999, 3, 13)), ('Surgical Techniques', 86, datetime.date(2000, 2, 16), datetime.date(1999, 10, 24)), ('Plastic and Reconstructive Surgery', 88, datetime.date(2000, 10, 11), datetime.date(1998, 9, 4)), ('Cardiothoracic Surgery', 62, datetime.date(1999, 4, 13), datetime.date(2000, 1, 14)), ('Anatomy', 68, datetime.date(2000, 1, 15), datetime.date(1999, 9, 9))]</t>
  </si>
  <si>
    <t>[{'Institution Name': 'Gallegos-Mccullough', 'Location': 'Germany', 'Type of Institution': 'Public', 'Number of Years Worked There': 5, 'Medical Center Level': 'Secondary', 'Number of Surgeries Performed': 640, 'Additional Responsibilities': ['Accommodation manager', 'Therapist, sports'], 'Percentage of Patients with Complications': 28.938332394370192,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 {'Institution Name': 'Taylor, Johnson and Walker', 'Location': 'Germany', 'Type of Institution': 'Private', 'Number of Years Worked There': 20, 'Medical Center Level': 'Secondary', 'Number of Surgeries Performed': 364, 'Additional Responsibilities': ['Engineer, drilling', 'Forest/woodland manager', 'Fast food restaurant manager'], 'Percentage of Patients with Complications': 95.19322355503655,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t>
  </si>
  <si>
    <t>Hodges, Singh and Harris</t>
  </si>
  <si>
    <t>Ronald Shaw</t>
  </si>
  <si>
    <t>(672)386-7804x50948</t>
  </si>
  <si>
    <t>[('Cardiothoracic Surgery', 75, datetime.date(2003, 1, 16), datetime.date(2003, 1, 17)), ('Vascular Surgery', 68, datetime.date(2003, 1, 11), datetime.date(2003, 1, 22)), ('Microbiology', 79, datetime.date(2003, 1, 19), datetime.date(2003, 1, 16)), ('Cardiothoracic Surgery', 90, datetime.date(2003, 1, 23), datetime.date(2003, 1, 23)), ('Pathology', 55, datetime.date(2003, 1, 19), datetime.date(2003, 1, 20)), ('Pathology', 66, datetime.date(2003, 1, 22), datetime.date(2003, 1, 23)), ('Pediatric Surgery', 85, datetime.date(2003, 1, 24), datetime.date(2003, 1, 19)), ('Surgical Techniques', 65, datetime.date(2003, 1, 12), datetime.date(2003, 1, 19)), ('Physiology', 71, datetime.date(2003, 1, 11), datetime.date(2003, 1, 16)), ('Pharmacology', 94, datetime.date(2003, 1, 13), datetime.date(2003, 1, 14))]</t>
  </si>
  <si>
    <t>[{'Institution Name': 'Sherman-Clark', 'Location': 'India', 'Type of Institution': 'Private', 'Number of Years Worked There': 26, 'Medical Center Level': 'Tertiary', 'Number of Surgeries Performed': 445, 'Additional Responsibilities': [], 'Percentage of Patients with Complications': 77.99403739674462,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 {'Institution Name': 'Sampson, Sweeney and Owens', 'Location': 'India', 'Type of Institution': 'Private', 'Number of Years Worked There': 23, 'Medical Center Level': 'Tertiary', 'Number of Surgeries Performed': 645, 'Additional Responsibilities': [], 'Percentage of Patients with Complications': 17.05175726569319,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t>
  </si>
  <si>
    <t>A few minor claims filed, average risk noted.</t>
  </si>
  <si>
    <t>Cowan-Gilbert</t>
  </si>
  <si>
    <t>Justin Hernandez</t>
  </si>
  <si>
    <t>633-217-3444x241</t>
  </si>
  <si>
    <t>[('Cardiothoracic Surgery', 83, datetime.date(2003, 10, 25), datetime.date(2004, 1, 18)), ('Vascular Surgery', 73, datetime.date(2005, 7, 5), datetime.date(2003, 11, 4)), ('Surgical Techniques', 61, datetime.date(2004, 10, 5), datetime.date(2004, 6, 18)), ('Microbiology', 55, datetime.date(2000, 9, 19), datetime.date(2005, 2, 15)), ('Robotic Surgery', 80, datetime.date(2000, 10, 27), datetime.date(2004, 4, 22)), ('Microbiology', 54, datetime.date(2005, 7, 13), datetime.date(2004, 9, 30)), ('Pathology', 94, datetime.date(2002, 6, 1), datetime.date(2004, 6, 2)), ('Trauma Surgery', 61, datetime.date(2004, 7, 31), datetime.date(2001, 9, 11)), ('Microbiology', 72, datetime.date(2004, 4, 21), datetime.date(2004, 3, 15)), ('Ethics in Medical Practice', 96, datetime.date(2004, 1, 23), datetime.date(2004, 10, 7))]</t>
  </si>
  <si>
    <t>[{'Institution Name': 'Payne, Obrien and Meadows', 'Location': 'Lithuania', 'Type of Institution': 'Public', 'Number of Years Worked There': 4, 'Medical Center Level': 'Tertiary', 'Number of Surgeries Performed': 379, 'Additional Responsibilities': ['Data scientist', 'Education officer, museum', 'Lobbyist', 'Musician'], 'Percentage of Patients with Complications': 41.338336288296915,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'Harvey and Sons', 'Location': 'Lithuania', 'Type of Institution': 'Public', 'Number of Years Worked There': 21, 'Medical Center Level': 'Primary', 'Number of Surgeries Performed': 841, 'Additional Responsibilities': ['Insurance claims handler', 'Newspaper journalist', 'Production manager', 'Engineer, energy'], 'Percentage of Patients with Complications': 87.57301644390584,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'Dyer PLC', 'Location': 'Lithuania', 'Type of Institution': 'Private', 'Number of Years Worked There': 5, 'Medical Center Level': 'Secondary', 'Number of Surgeries Performed': 127, 'Additional Responsibilities': ['Logistics and distribution manager', 'General practice doctor'], 'Percentage of Patients with Complications': 90.9589834066315,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'Humphrey, Crawford and Turner', 'Location': 'Lithuania', 'Type of Institution': 'Public', 'Number of Years Worked There': 11, 'Medical Center Level': 'Primary', 'Number of Surgeries Performed': 353, 'Additional Responsibilities': ['Location manager', 'Oncologist', 'Radio broadcast assistant', 'Psychologist, educational'], 'Percentage of Patients with Complications': 33.196604314944445,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'Roy-Cherry', 'Location': 'Lithuania', 'Type of Institution': 'Public', 'Number of Years Worked There': 13, 'Medical Center Level': 'Secondary', 'Number of Surgeries Performed': 981, 'Additional Responsibilities': ['Furniture conservator/restorer', 'Music therapist', 'Geologist, engineering'], 'Percentage of Patients with Complications': 78.06790693191293,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t>
  </si>
  <si>
    <t>Becker Inc</t>
  </si>
  <si>
    <t>Mark Davis</t>
  </si>
  <si>
    <t>001-591-911-4053x74610</t>
  </si>
  <si>
    <t>[('Trauma Surgery', 85, datetime.date(2005, 10, 17), datetime.date(2003, 7, 10)), ('Orthopedic Surgery', 55, datetime.date(2003, 4, 11), datetime.date(2006, 4, 27)), ('Oncological Surgery', 99, datetime.date(2004, 10, 29), datetime.date(2003, 7, 17)), ('Physiology', 55, datetime.date(2003, 12, 3), datetime.date(2006, 8, 14)), ('Cardiothoracic Surgery', 55, datetime.date(2006, 1, 22), datetime.date(2004, 3, 30)), ('Emergency Medicine', 77, datetime.date(2004, 9, 25), datetime.date(2005, 12, 15)), ('Anatomy', 71, datetime.date(2003, 8, 16), datetime.date(2005, 4, 8)), ('Microbiology', 91, datetime.date(2005, 12, 20), datetime.date(2003, 6, 13)), ('Physiology', 61, datetime.date(2005, 12, 12), datetime.date(2003, 2, 4)), ('Biochemistry', 68, datetime.date(2003, 9, 8), datetime.date(2005, 5, 29))]</t>
  </si>
  <si>
    <t>[{'Institution Name': 'Flores, Williamson and Wilson', 'Location': 'Ukraine', 'Type of Institution': 'Public', 'Number of Years Worked There': 9, 'Medical Center Level': 'Primary', 'Number of Surgeries Performed': 834, 'Additional Responsibilities': ['Air cabin crew', 'Health physicist', 'Film/video editor', 'Television camera operator', 'Educational psychologist'], 'Percentage of Patients with Complications': 65.18945057607274, 'Patient Feedback': 'The doctor was incompetent and the results were disastrous.', 'Patient Feedback Label': 1, 'Recommendation Letters': 'The surgeon performs to a satisfactory level.', 'Recommendation Letters Label': 3, 'Recommendations from Former Employers': 'The surgeon has performed at an acceptable level.', 'Recommendations from Former Employers Label': 3}]</t>
  </si>
  <si>
    <t>Edwards, Johnson and Burke</t>
  </si>
  <si>
    <t>James Arnold</t>
  </si>
  <si>
    <t>001-244-829-0381</t>
  </si>
  <si>
    <t>[('Robotic Surgery', 50, datetime.date(1998, 6, 29), datetime.date(1995, 8, 25)), ('Physiology', 62, datetime.date(1996, 5, 4), datetime.date(2000, 9, 8)), ('Cardiothoracic Surgery', 90, datetime.date(2000, 10, 14), datetime.date(1995, 9, 15)), ('Ethics in Medical Practice', 84, datetime.date(1998, 6, 26), datetime.date(1997, 1, 18)), ('Plastic and Reconstructive Surgery', 75, datetime.date(1996, 3, 2), datetime.date(1995, 4, 10)), ('Pediatric Surgery', 83, datetime.date(1995, 4, 9), datetime.date(1995, 2, 20)), ('Robotic Surgery', 100, datetime.date(1997, 2, 8), datetime.date(1998, 1, 4)), ('Transplant Surgery', 87, datetime.date(2000, 2, 29), datetime.date(2000, 8, 28)), ('Vascular Surgery', 87, datetime.date(1997, 3, 27), datetime.date(1997, 9, 25)), ('Pathology', 62, datetime.date(1997, 2, 27), datetime.date(1995, 11, 2))]</t>
  </si>
  <si>
    <t>[{'Institution Name': 'Velasquez LLC', 'Location': 'France', 'Type of Institution': 'Private', 'Number of Years Worked There': 28, 'Medical Center Level': 'Tertiary', 'Number of Surgeries Performed': 524, 'Additional Responsibilities': ['IT consultant', 'Dispensing optician', 'Ranger/warden'], 'Percentage of Patients with Complications': 87.11450597231513,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'Moon Ltd', 'Location': 'France', 'Type of Institution': 'Public', 'Number of Years Worked There': 13, 'Medical Center Level': 'Primary', 'Number of Surgeries Performed': 2, 'Additional Responsibilities': ['Veterinary surgeon', 'Education officer, museum', 'Psychologist, counselling', 'Fitness centre manager', 'Market researcher'], 'Percentage of Patients with Complications': 57.51064170974322,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'Huang, Mcdonald and Murphy', 'Location': 'France', 'Type of Institution': 'Public', 'Number of Years Worked There': 9, 'Medical Center Level': 'Tertiary', 'Number of Surgeries Performed': 428, 'Additional Responsibilities': ['Medical technical officer', 'Location manager', 'Ophthalmologist', 'Contractor', 'Conservation officer, historic buildings'], 'Percentage of Patients with Complications': 79.0362724893106,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t>
  </si>
  <si>
    <t>Spencer, Smith and Cox</t>
  </si>
  <si>
    <t>Mrs. Victoria Wong</t>
  </si>
  <si>
    <t>+1-434-827-1124x9499</t>
  </si>
  <si>
    <t>[('Transplant Surgery', 97, datetime.date(1997, 3, 4), datetime.date(1997, 1, 18)), ('Biochemistry', 59, datetime.date(1998, 3, 28), datetime.date(1997, 9, 11)), ('Ethics in Medical Practice', 78, datetime.date(2000, 4, 19), datetime.date(1999, 1, 13)), ('Microbiology', 71, datetime.date(2000, 2, 18), datetime.date(1997, 7, 14)), ('Orthopedic Surgery', 89, datetime.date(2001, 3, 22), datetime.date(2001, 2, 4)), ('Biochemistry', 76, datetime.date(1999, 1, 20), datetime.date(1997, 4, 29)), ('Plastic and Reconstructive Surgery', 83, datetime.date(2001, 8, 30), datetime.date(1999, 3, 2)), ('Pathology', 83, datetime.date(2001, 2, 6), datetime.date(1998, 11, 1)), ('Vascular Surgery', 98, datetime.date(1997, 2, 1), datetime.date(1999, 7, 11)), ('Trauma Surgery', 93, datetime.date(2000, 10, 22), datetime.date(1997, 8, 7))]</t>
  </si>
  <si>
    <t>[{'Institution Name': 'Lawson and Sons', 'Location': 'Argentina', 'Type of Institution': 'Public', 'Number of Years Worked There': 7, 'Medical Center Level': 'Primary', 'Number of Surgeries Performed': 295, 'Additional Responsibilities': ['Conservation officer, nature', 'Engineer, automotive'], 'Percentage of Patients with Complications': 76.81678658914961,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 {'Institution Name': 'Silva, Campbell and Smith', 'Location': 'Argentina', 'Type of Institution': 'Private', 'Number of Years Worked There': 27, 'Medical Center Level': 'Primary', 'Number of Surgeries Performed': 838, 'Additional Responsibilities': [], 'Percentage of Patients with Complications': 21.509962307693577,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t>
  </si>
  <si>
    <t>King, Chan and Montgomery</t>
  </si>
  <si>
    <t>Richard Gill</t>
  </si>
  <si>
    <t>788-889-3526</t>
  </si>
  <si>
    <t>[('Robotic Surgery', 93, datetime.date(2000, 9, 12), datetime.date(1999, 2, 20)), ('Pharmacology', 85, datetime.date(2000, 4, 1), datetime.date(1997, 8, 30)), ('Anesthesiology', 55, datetime.date(1997, 1, 7), datetime.date(1997, 9, 17)), ('Cardiothoracic Surgery', 63, datetime.date(1999, 6, 23), datetime.date(1998, 8, 12)), ('Pediatric Surgery', 79, datetime.date(1999, 2, 1), datetime.date(1997, 1, 22)), ('Vascular Surgery', 97, datetime.date(1998, 2, 26), datetime.date(1999, 6, 24)), ('Transplant Surgery', 50, datetime.date(1996, 6, 13), datetime.date(1998, 2, 19)), ('Pathology', 63, datetime.date(2000, 7, 23), datetime.date(2000, 5, 25)), ('Robotic Surgery', 99, datetime.date(1999, 11, 20), datetime.date(1996, 5, 29)), ('Physiology', 74, datetime.date(1997, 2, 20), datetime.date(1999, 4, 22))]</t>
  </si>
  <si>
    <t>[{'Institution Name': 'Hughes, James and Brady', 'Location': 'Russia', 'Type of Institution': 'Private', 'Number of Years Worked There': 5, 'Medical Center Level': 'Secondary', 'Number of Surgeries Performed': 294, 'Additional Responsibilities': ['Metallurgist', 'Catering manager', 'Surveyor, building control', 'Magazine features editor', 'Control and instrumentation engineer'], 'Percentage of Patients with Complications': 97.8123656519611,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'Baker Group', 'Location': 'Russia', 'Type of Institution': 'Public', 'Number of Years Worked There': 2, 'Medical Center Level': 'Tertiary', 'Number of Surgeries Performed': 70, 'Additional Responsibilities': ['Therapist, occupational', 'Merchandiser, retail', 'Materials engineer', 'Psychologist, prison and probation services'], 'Percentage of Patients with Complications': 92.60867935418652,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'Brown-Valencia', 'Location': 'Russia', 'Type of Institution': 'Private', 'Number of Years Worked There': 11, 'Medical Center Level': 'Primary', 'Number of Surgeries Performed': 136, 'Additional Responsibilities': ['Best boy', 'Administrator, sports', 'Writer', 'Transport planner', 'Doctor, hospital'], 'Percentage of Patients with Complications': 82.12103943608462,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'Oneill-Smith', 'Location': 'Russia', 'Type of Institution': 'Public', 'Number of Years Worked There': 4, 'Medical Center Level': 'Tertiary', 'Number of Surgeries Performed': 810, 'Additional Responsibilities': ['Museum education officer', 'Lighting technician, broadcasting/film/video'], 'Percentage of Patients with Complications': 65.75664645595157,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'Diaz, Owen and Porter', 'Location': 'Russia', 'Type of Institution': 'Private', 'Number of Years Worked There': 22, 'Medical Center Level': 'Primary', 'Number of Surgeries Performed': 85, 'Additional Responsibilities': ['Further education lecturer', 'Forest/woodland manager', 'Advertising account executive', 'Teacher, primary school', 'Town planner'], 'Percentage of Patients with Complications': 45.206981324235414,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t>
  </si>
  <si>
    <t>Perkins LLC</t>
  </si>
  <si>
    <t>Elizabeth Wise</t>
  </si>
  <si>
    <t>[('Neurosurgery', 79, datetime.date(1996, 1, 26), datetime.date(1995, 7, 6)), ('Trauma Surgery', 99, datetime.date(1996, 10, 20), datetime.date(1996, 6, 19)), ('Oncological Surgery', 66, datetime.date(1996, 5, 22), datetime.date(1996, 11, 26)), ('Trauma Surgery', 75, datetime.date(1997, 1, 28), datetime.date(1995, 8, 10)), ('Pathology', 93, datetime.date(1996, 10, 9), datetime.date(1996, 12, 2)), ('Robotic Surgery', 62, datetime.date(1996, 6, 22), datetime.date(1996, 8, 30)), ('Anatomy', 54, datetime.date(1996, 9, 2), datetime.date(1996, 10, 26)), ('Cardiothoracic Surgery', 81, datetime.date(1996, 7, 31), datetime.date(1996, 1, 20)), ('Ethics in Medical Practice', 95, datetime.date(1996, 6, 22), datetime.date(1996, 6, 26)), ('Vascular Surgery', 53, datetime.date(1995, 12, 24), datetime.date(1996, 10, 23))]</t>
  </si>
  <si>
    <t>[{'Institution Name': 'Walker Inc', 'Location': 'Belarus', 'Type of Institution': 'Private', 'Number of Years Worked There': 22, 'Medical Center Level': 'Secondary', 'Number of Surgeries Performed': 784, 'Additional Responsibilities': ['Adult nurse', 'Clinical scientist, histocompatibility and immunogenetics', 'Economist'], 'Percentage of Patients with Complications': 14.61382719082187,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'Alexander and Sons', 'Location': 'Belarus', 'Type of Institution': 'Public', 'Number of Years Worked There': 9, 'Medical Center Level': 'Primary', 'Number of Surgeries Performed': 345, 'Additional Responsibilities': ['Engineer, energy', 'Further education lecturer', 'Lighting technician, broadcasting/film/video', 'Careers adviser'], 'Percentage of Patients with Complications': 6.1443907525859265,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'Stevens-George', 'Location': 'Belarus', 'Type of Institution': 'Public', 'Number of Years Worked There': 22, 'Medical Center Level': 'Primary', 'Number of Surgeries Performed': 561, 'Additional Responsibilities': ['Translator', 'Personnel officer', 'Probation officer', 'Marine scientist', 'Insurance claims handler'], 'Percentage of Patients with Complications': 66.45392408944815,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'Castillo, Mann and Mcguire', 'Location': 'Belarus', 'Type of Institution': 'Public', 'Number of Years Worked There': 12, 'Medical Center Level': 'Secondary', 'Number of Surgeries Performed': 384, 'Additional Responsibilities': ['Engineer, civil (consulting)', 'Bookseller', 'Senior tax professional/tax inspector'], 'Percentage of Patients with Complications': 81.84852601603619,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'King, Gonzales and Holland', 'Location': 'Belarus', 'Type of Institution': 'Private', 'Number of Years Worked There': 13, 'Medical Center Level': 'Secondary', 'Number of Surgeries Performed': 594, 'Additional Responsibilities': [], 'Percentage of Patients with Complications': 62.11039615037491,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t>
  </si>
  <si>
    <t>Sullivan and Sons</t>
  </si>
  <si>
    <t>Ashley Hernandez MD</t>
  </si>
  <si>
    <t>778-331-4890x7850</t>
  </si>
  <si>
    <t>[('Pathology', 66, datetime.date(2001, 1, 28), datetime.date(2003, 11, 16)), ('Orthopedic Surgery', 99, datetime.date(2000, 7, 19), datetime.date(2001, 1, 1)), ('Plastic and Reconstructive Surgery', 86, datetime.date(1998, 12, 13), datetime.date(2003, 1, 29)), ('Anesthesiology', 97, datetime.date(2001, 9, 10), datetime.date(2000, 4, 20)), ('Trauma Surgery', 88, datetime.date(2003, 3, 14), datetime.date(2003, 10, 13)), ('Neurosurgery', 77, datetime.date(2003, 4, 27), datetime.date(2002, 7, 6)), ('Neurosurgery', 51, datetime.date(2005, 1, 14), datetime.date(2000, 8, 15)), ('Vascular Surgery', 80, datetime.date(2004, 9, 5), datetime.date(2001, 12, 24)), ('Robotic Surgery', 50, datetime.date(2000, 10, 20), datetime.date(1998, 2, 1)), ('Pathology', 59, datetime.date(2000, 5, 4), datetime.date(2002, 2, 25))]</t>
  </si>
  <si>
    <t>[{'Institution Name': 'Goodwin, Lopez and Tate', 'Location': 'United Kingdom', 'Type of Institution': 'Public', 'Number of Years Worked There': 19, 'Medical Center Level': 'Primary', 'Number of Surgeries Performed': 400, 'Additional Responsibilities': ['Chartered certified accountant', 'Barrister', 'Conservator, museum/gallery', 'Furniture conservator/restorer', 'Building control surveyor'], 'Percentage of Patients with Complications': 54.89511906672263,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 {'Institution Name': 'Carter-Murray', 'Location': 'United Kingdom', 'Type of Institution': 'Private', 'Number of Years Worked There': 1, 'Medical Center Level': 'Tertiary', 'Number of Surgeries Performed': 990, 'Additional Responsibilities': ['Financial manager', 'Office manager', 'Statistician', 'Engineer, control and instrumentation'], 'Percentage of Patients with Complications': 0.46669131586739576,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t>
  </si>
  <si>
    <t>Delgado, Martin and Klein</t>
  </si>
  <si>
    <t>Mandy Webb</t>
  </si>
  <si>
    <t>208-663-4697x5088</t>
  </si>
  <si>
    <t>[('Plastic and Reconstructive Surgery', 69, datetime.date(1996, 8, 15), datetime.date(1996, 4, 4)), ('Emergency Medicine', 79, datetime.date(1996, 12, 29), datetime.date(1996, 10, 21)), ('Transplant Surgery', 69, datetime.date(1996, 8, 21), datetime.date(1996, 10, 13)), ('Orthopedic Surgery', 57, datetime.date(1996, 7, 1), datetime.date(1996, 11, 17)), ('Pediatric Surgery', 50, datetime.date(1996, 6, 29), datetime.date(1996, 5, 17)), ('Pathology', 55, datetime.date(1996, 2, 9), datetime.date(1996, 5, 20)), ('Trauma Surgery', 51, datetime.date(1996, 4, 20), datetime.date(1996, 5, 19)), ('Ethics in Medical Practice', 87, datetime.date(1996, 11, 22), datetime.date(1996, 9, 16)), ('Physiology', 93, datetime.date(1995, 12, 23), datetime.date(1996, 1, 28)), ('Transplant Surgery', 53, datetime.date(1996, 11, 5), datetime.date(1996, 9, 7))]</t>
  </si>
  <si>
    <t>[{'Institution Name': 'Deleon LLC', 'Location': 'United States', 'Type of Institution': 'Public', 'Number of Years Worked There': 27, 'Medical Center Level': 'Primary', 'Number of Surgeries Performed': 59, 'Additional Responsibilities': [], 'Percentage of Patients with Complications': 19.751461238341427,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 {'Institution Name': 'Harrison Group', 'Location': 'United States', 'Type of Institution': 'Public', 'Number of Years Worked There': 5, 'Medical Center Level': 'Primary', 'Number of Surgeries Performed': 477, 'Additional Responsibilities': ['Rural practice surveyor', 'Psychotherapist'], 'Percentage of Patients with Complications': 80.22230796606831,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t>
  </si>
  <si>
    <t>Ruiz, Peterson and Lopez</t>
  </si>
  <si>
    <t>Katherine Andrews</t>
  </si>
  <si>
    <t>741.288.0629x187</t>
  </si>
  <si>
    <t>[('Transplant Surgery', 77, datetime.date(2005, 6, 14), datetime.date(2006, 5, 4)), ('Orthopedic Surgery', 68, datetime.date(2004, 8, 21), datetime.date(2006, 1, 29)), ('Orthopedic Surgery', 67, datetime.date(2003, 11, 26), datetime.date(2006, 1, 8)), ('Trauma Surgery', 81, datetime.date(2003, 6, 24), datetime.date(2006, 6, 28)), ('Oncological Surgery', 99, datetime.date(2007, 1, 23), datetime.date(2003, 9, 24)), ('Biochemistry', 76, datetime.date(2003, 9, 3), datetime.date(2006, 10, 24)), ('Cardiothoracic Surgery', 51, datetime.date(2006, 8, 20), datetime.date(2006, 12, 2)), ('Anatomy', 69, datetime.date(2003, 9, 29), datetime.date(2004, 3, 30)), ('Trauma Surgery', 94, datetime.date(2005, 1, 9), datetime.date(2006, 3, 11)), ('Pathology', 60, datetime.date(2001, 12, 10), datetime.date(2004, 2, 5))]</t>
  </si>
  <si>
    <t>[{'Institution Name': 'Lane PLC', 'Location': 'United States', 'Type of Institution': 'Private', 'Number of Years Worked There': 11, 'Medical Center Level': 'Tertiary', 'Number of Surgeries Performed': 545, 'Additional Responsibilities': [], 'Percentage of Patients with Complications': 98.81618285560128,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'Cruz, Marsh and Franco', 'Location': 'United States', 'Type of Institution': 'Private', 'Number of Years Worked There': 17, 'Medical Center Level': 'Secondary', 'Number of Surgeries Performed': 37, 'Additional Responsibilities': ['Pilot, airline', 'Surveyor, commercial/residential', 'Child psychotherapist', 'Research scientist (maths)', 'Airline pilot'], 'Percentage of Patients with Complications': 16.34650372931886,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'Lee-Becker', 'Location': 'United States', 'Type of Institution': 'Public', 'Number of Years Worked There': 1, 'Medical Center Level': 'Secondary', 'Number of Surgeries Performed': 453, 'Additional Responsibilities': ['Educational psychologist', 'Sports development officer', 'Academic librarian', 'Financial controller'], 'Percentage of Patients with Complications': 41.11348032013975,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'Oneal-Bennett', 'Location': 'United States', 'Type of Institution': 'Private', 'Number of Years Worked There': 20, 'Medical Center Level': 'Tertiary', 'Number of Surgeries Performed': 309, 'Additional Responsibilities': ['Forest/woodland manager', 'Scientist, research (medical)'], 'Percentage of Patients with Complications': 13.828116290412861,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t>
  </si>
  <si>
    <t>Lopez-Mata</t>
  </si>
  <si>
    <t>Rodney Kennedy</t>
  </si>
  <si>
    <t>214.658.2543x8896</t>
  </si>
  <si>
    <t>[('Neurosurgery', 79, datetime.date(1996, 5, 9), datetime.date(2001, 7, 7)), ('Biochemistry', 82, datetime.date(1996, 1, 19), datetime.date(2003, 12, 27)), ('Physiology', 53, datetime.date(1996, 3, 26), datetime.date(1999, 10, 19)), ('Ethics in Medical Practice', 91, datetime.date(1998, 8, 4), datetime.date(2000, 6, 14)), ('Neurosurgery', 100, datetime.date(2006, 1, 25), datetime.date(2001, 9, 20)), ('Physiology', 58, datetime.date(1999, 5, 12), datetime.date(2004, 7, 3)), ('Ethics in Medical Practice', 100, datetime.date(2001, 6, 6), datetime.date(2002, 12, 25)), ('Orthopedic Surgery', 92, datetime.date(2003, 10, 3), datetime.date(2004, 1, 21)), ('Robotic Surgery', 71, datetime.date(2000, 12, 15), datetime.date(2000, 9, 2)), ('Physiology', 90, datetime.date(2005, 11, 13), datetime.date(1996, 12, 1))]</t>
  </si>
  <si>
    <t>[{'Institution Name': 'Wiley-Rose', 'Location': 'Uzbekistan', 'Type of Institution': 'Public', 'Number of Years Worked There': 10, 'Medical Center Level': 'Secondary', 'Number of Surgeries Performed': 790, 'Additional Responsibilities': ['Equality and diversity officer'], 'Percentage of Patients with Complications': 17.381725913086765, 'Patient Feedback': 'I felt uneasy about the whole process.', 'Patient Feedback Label': 2, 'Recommendation Letters': "This surgeon's conduct has been highly problematic.", 'Recommendation Letters Label': 1, 'Recommendations from Former Employers': 'I highly recommend this surgeon for their skills and professionalism.', 'Recommendations from Former Employers Label': 4}]</t>
  </si>
  <si>
    <t>Ferguson-Smith</t>
  </si>
  <si>
    <t>Justin Griffin</t>
  </si>
  <si>
    <t>001-361-674-7814x767</t>
  </si>
  <si>
    <t>[('Surgical Techniques', 100, datetime.date(2000, 9, 7), datetime.date(2000, 11, 29)), ('Surgical Techniques', 89, datetime.date(2005, 1, 10), datetime.date(2003, 9, 4)), ('Vascular Surgery', 76, datetime.date(2001, 3, 17), datetime.date(1997, 8, 25)), ('Robotic Surgery', 89, datetime.date(1997, 12, 1), datetime.date(1997, 8, 23)), ('Biochemistry', 53, datetime.date(1999, 7, 29), datetime.date(1998, 12, 17)), ('Microbiology', 63, datetime.date(2003, 2, 26), datetime.date(2005, 3, 5)), ('Robotic Surgery', 50, datetime.date(1997, 11, 24), datetime.date(2001, 8, 2)), ('Pediatric Surgery', 68, datetime.date(2004, 11, 26), datetime.date(2003, 11, 7)), ('Biochemistry', 74, datetime.date(1999, 1, 18), datetime.date(2001, 7, 22)), ('Vascular Surgery', 55, datetime.date(2004, 8, 10), datetime.date(2005, 2, 18))]</t>
  </si>
  <si>
    <t>[{'Institution Name': 'Butler-Robinson', 'Location': 'Philippines', 'Type of Institution': 'Public', 'Number of Years Worked There': 7, 'Medical Center Level': 'Tertiary', 'Number of Surgeries Performed': 822, 'Additional Responsibilities': [], 'Percentage of Patients with Complications': 78.6317479770668, 'Patient Feedback': 'Disappointed with the procedure and the lack of care.', 'Patient Feedback Label': 2, 'Recommendation Letters': 'I have the utmost confidence in recommending this surgeon.', 'Recommendation Letters Label': 5, 'Recommendations from Former Employers': 'I highly recommend this surgeon for their outstanding abilities.', 'Recommendations from Former Employers Label': 5}]</t>
  </si>
  <si>
    <t>Garcia Group</t>
  </si>
  <si>
    <t>David Patterson</t>
  </si>
  <si>
    <t>001-818-259-4809x4665</t>
  </si>
  <si>
    <t>[('Ethics in Medical Practice', 68, datetime.date(2001, 9, 1), datetime.date(1999, 6, 22)), ('Surgical Techniques', 67, datetime.date(2000, 7, 18), datetime.date(1998, 6, 5)), ('Neurosurgery', 90, datetime.date(2001, 3, 3), datetime.date(2001, 8, 30)), ('Ethics in Medical Practice', 61, datetime.date(2001, 5, 10), datetime.date(2001, 9, 30)), ('Cardiothoracic Surgery', 65, datetime.date(2000, 3, 19), datetime.date(1998, 8, 15)), ('Pediatric Surgery', 80, datetime.date(1999, 8, 19), datetime.date(1998, 8, 3)), ('Orthopedic Surgery', 63, datetime.date(1999, 9, 14), datetime.date(2000, 3, 3)), ('Pediatric Surgery', 54, datetime.date(1998, 2, 14), datetime.date(1998, 9, 9)), ('Plastic and Reconstructive Surgery', 68, datetime.date(2000, 11, 3), datetime.date(1998, 9, 3)), ('Pediatric Surgery', 92, datetime.date(2001, 9, 26), datetime.date(1999, 2, 18))]</t>
  </si>
  <si>
    <t>[{'Institution Name': 'Moore-Phillips', 'Location': 'Romania', 'Type of Institution': 'Public', 'Number of Years Worked There': 2, 'Medical Center Level': 'Primary', 'Number of Surgeries Performed': 235, 'Additional Responsibilities': ['Naval architect', 'Management consultant', 'Production manager', 'Financial trader'], 'Percentage of Patients with Complications': 11.393951394265445,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'Lewis-Gomez', 'Location': 'Romania', 'Type of Institution': 'Public', 'Number of Years Worked There': 6, 'Medical Center Level': 'Tertiary', 'Number of Surgeries Performed': 676, 'Additional Responsibilities': ['Community pharmacist', 'Holiday representative', 'Medical laboratory scientific officer'], 'Percentage of Patients with Complications': 64.71694926740629,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'Armstrong and Sons', 'Location': 'Romania', 'Type of Institution': 'Public', 'Number of Years Worked There': 14, 'Medical Center Level': 'Secondary', 'Number of Surgeries Performed': 243, 'Additional Responsibilities': ['Air broker', 'Administrator, Civil Service', 'Accountant, chartered public finance'], 'Percentage of Patients with Complications': 90.66359351911635,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t>
  </si>
  <si>
    <t>Moore PLC</t>
  </si>
  <si>
    <t>Rhonda Blevins</t>
  </si>
  <si>
    <t>554.802.9558</t>
  </si>
  <si>
    <t>[('Anesthesiology', 55, datetime.date(2001, 10, 10), datetime.date(2004, 4, 17)), ('Anatomy', 95, datetime.date(2005, 9, 5), datetime.date(2006, 4, 19)), ('Microbiology', 61, datetime.date(2001, 5, 5), datetime.date(2003, 6, 19)), ('Vascular Surgery', 75, datetime.date(2003, 9, 13), datetime.date(2007, 1, 30)), ('Pharmacology', 66, datetime.date(2006, 8, 18), datetime.date(2007, 2, 1)), ('Plastic and Reconstructive Surgery', 93, datetime.date(2000, 5, 30), datetime.date(2007, 8, 26)), ('Oncological Surgery', 97, datetime.date(1997, 2, 19), datetime.date(1996, 12, 20)), ('Ethics in Medical Practice', 64, datetime.date(1997, 9, 23), datetime.date(2003, 12, 28)), ('Microbiology', 52, datetime.date(2005, 1, 30), datetime.date(2001, 2, 20)), ('Biochemistry', 82, datetime.date(2001, 8, 24), datetime.date(2006, 11, 30))]</t>
  </si>
  <si>
    <t>[{'Institution Name': 'Parks-Moran', 'Location': 'Ukraine', 'Type of Institution': 'Private', 'Number of Years Worked There': 11, 'Medical Center Level': 'Tertiary', 'Number of Surgeries Performed': 409, 'Additional Responsibilities': ['Production manager', 'Ranger/warden', 'Facilities manager', 'Administrator, Civil Service', 'English as a second language teacher'], 'Percentage of Patients with Complications': 78.49422783083153,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'Khan-Coleman', 'Location': 'Ukraine', 'Type of Institution': 'Private', 'Number of Years Worked There': 18, 'Medical Center Level': 'Primary', 'Number of Surgeries Performed': 157, 'Additional Responsibilities': ['Architectural technologist'], 'Percentage of Patients with Complications': 53.003998384014636,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'Camacho-Lambert', 'Location': 'Ukraine', 'Type of Institution': 'Private', 'Number of Years Worked There': 7, 'Medical Center Level': 'Secondary', 'Number of Surgeries Performed': 825, 'Additional Responsibilities': ['Sports administrator'], 'Percentage of Patients with Complications': 50.973156005502894,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'Bowen and Sons', 'Location': 'Ukraine', 'Type of Institution': 'Private', 'Number of Years Worked There': 13, 'Medical Center Level': 'Tertiary', 'Number of Surgeries Performed': 564, 'Additional Responsibilities': ['Logistics and distribution manager', 'Radiographer, therapeutic', 'Podiatrist', 'Animator', 'Geologist, engineering'], 'Percentage of Patients with Complications': 42.59707331157462,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'Cooper, Jones and Hernandez', 'Location': 'Ukraine', 'Type of Institution': 'Private', 'Number of Years Worked There': 10, 'Medical Center Level': 'Tertiary', 'Number of Surgeries Performed': 198, 'Additional Responsibilities': ['Engineer, civil (consulting)', 'Teacher, early years/pre'], 'Percentage of Patients with Complications': 81.55608698985219,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t>
  </si>
  <si>
    <t>Anthony, Higgins and Swanson</t>
  </si>
  <si>
    <t>Taylor Martin</t>
  </si>
  <si>
    <t>(210)405-7760</t>
  </si>
  <si>
    <t>[('Trauma Surgery', 61, datetime.date(2001, 5, 27), datetime.date(1999, 5, 17)), ('Pathology', 58, datetime.date(2000, 8, 7), datetime.date(2003, 1, 15)), ('Oncological Surgery', 54, datetime.date(2004, 9, 21), datetime.date(2001, 11, 20)), ('Physiology', 83, datetime.date(2000, 12, 24), datetime.date(2001, 6, 18)), ('Physiology', 95, datetime.date(2003, 11, 27), datetime.date(2002, 5, 8)), ('Vascular Surgery', 62, datetime.date(2004, 7, 6), datetime.date(1998, 11, 6)), ('Physiology', 64, datetime.date(2004, 6, 17), datetime.date(2001, 9, 16)), ('Pathology', 50, datetime.date(1999, 8, 27), datetime.date(2001, 11, 18)), ('Anatomy', 65, datetime.date(2004, 1, 29), datetime.date(2002, 3, 10)), ('Pediatric Surgery', 65, datetime.date(2003, 1, 30), datetime.date(2002, 7, 11))]</t>
  </si>
  <si>
    <t>[{'Institution Name': 'Thompson-Barnes', 'Location': 'Poland', 'Type of Institution': 'Public', 'Number of Years Worked There': 12, 'Medical Center Level': 'Primary', 'Number of Surgeries Performed': 156, 'Additional Responsibilities': ['Magazine journalist', 'Programmer, applications', 'Minerals surveyor'], 'Percentage of Patients with Complications': 44.623884778877056,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'Howard-Jones', 'Location': 'Poland', 'Type of Institution': 'Private', 'Number of Years Worked There': 4, 'Medical Center Level': 'Primary', 'Number of Surgeries Performed': 514, 'Additional Responsibilities': ['Warehouse manager', 'Scientist, research (life sciences)', 'Theatre stage manager'], 'Percentage of Patients with Complications': 83.08141284847672,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'Harvey, Baker and Adams', 'Location': 'Poland', 'Type of Institution': 'Private', 'Number of Years Worked There': 11, 'Medical Center Level': 'Primary', 'Number of Surgeries Performed': 32, 'Additional Responsibilities': ['Education officer, environmental', 'Clinical scientist, histocompatibility and immunogenetics', 'Air cabin crew', 'Freight forwarder'], 'Percentage of Patients with Complications': 88.97450593010507,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'Peters, Craig and Stark', 'Location': 'Poland', 'Type of Institution': 'Private', 'Number of Years Worked There': 16, 'Medical Center Level': 'Primary', 'Number of Surgeries Performed': 414, 'Additional Responsibilities': [], 'Percentage of Patients with Complications': 11.945178984210392,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'Jones, Diaz and Smith', 'Location': 'Poland', 'Type of Institution': 'Public', 'Number of Years Worked There': 30, 'Medical Center Level': 'Primary', 'Number of Surgeries Performed': 692, 'Additional Responsibilities': ['Consulting civil engineer'], 'Percentage of Patients with Complications': 1.828098407208023,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t>
  </si>
  <si>
    <t>Sandoval-Adams</t>
  </si>
  <si>
    <t>Anthony Hernandez</t>
  </si>
  <si>
    <t>685.908.8098x018</t>
  </si>
  <si>
    <t>[('Robotic Surgery', 78, datetime.date(1998, 1, 17), datetime.date(1996, 12, 10)), ('Trauma Surgery', 71, datetime.date(1997, 3, 6), datetime.date(2000, 12, 6)), ('Anesthesiology', 61, datetime.date(2000, 9, 23), datetime.date(1998, 5, 2)), ('Physiology', 72, datetime.date(2000, 8, 3), datetime.date(1999, 4, 2)), ('Neurosurgery', 68, datetime.date(1997, 2, 18), datetime.date(1999, 5, 9)), ('Vascular Surgery', 70, datetime.date(1998, 9, 29), datetime.date(1998, 7, 20)), ('Vascular Surgery', 95, datetime.date(1997, 1, 28), datetime.date(2000, 6, 17)), ('Microbiology', 72, datetime.date(2001, 7, 15), datetime.date(1999, 5, 11)), ('Anatomy', 77, datetime.date(1998, 3, 26), datetime.date(1998, 6, 25)), ('Physiology', 79, datetime.date(2001, 1, 12), datetime.date(1998, 2, 18))]</t>
  </si>
  <si>
    <t>[{'Institution Name': 'Lopez Inc', 'Location': 'Canada', 'Type of Institution': 'Public', 'Number of Years Worked There': 22, 'Medical Center Level': 'Primary', 'Number of Surgeries Performed': 868, 'Additional Responsibilities': ['Scientist, research (maths)', 'Ship broker', 'Designer, furniture'], 'Percentage of Patients with Complications': 9.77920576750928,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'Schmidt, Johnson and Walsh', 'Location': 'Canada', 'Type of Institution': 'Public', 'Number of Years Worked There': 21, 'Medical Center Level': 'Secondary', 'Number of Surgeries Performed': 408, 'Additional Responsibilities': ['Plant breeder/geneticist'], 'Percentage of Patients with Complications': 7.22783151815396,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'Bowers Group', 'Location': 'Canada', 'Type of Institution': 'Public', 'Number of Years Worked There': 10, 'Medical Center Level': 'Primary', 'Number of Surgeries Performed': 238, 'Additional Responsibilities': ['Insurance underwriter', 'Customer service manager', 'Toxicologist', 'Exhibition designer'], 'Percentage of Patients with Complications': 41.126070862005584,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t>
  </si>
  <si>
    <t>Long, Lozano and Franklin</t>
  </si>
  <si>
    <t>Adam Bennett</t>
  </si>
  <si>
    <t>335.767.3738</t>
  </si>
  <si>
    <t>[('Transplant Surgery', 100, datetime.date(1997, 7, 17), datetime.date(1998, 11, 12)), ('Plastic and Reconstructive Surgery', 96, datetime.date(1997, 7, 2), datetime.date(1998, 9, 15)), ('Oncological Surgery', 91, datetime.date(1998, 2, 13), datetime.date(1998, 3, 10)), ('Ethics in Medical Practice', 86, datetime.date(1997, 5, 16), datetime.date(1998, 4, 28)), ('Cardiothoracic Surgery', 74, datetime.date(1997, 5, 17), datetime.date(1997, 11, 24)), ('Plastic and Reconstructive Surgery', 82, datetime.date(1998, 5, 15), datetime.date(1998, 2, 8)), ('Vascular Surgery', 69, datetime.date(1998, 10, 29), datetime.date(1997, 9, 14)), ('Vascular Surgery', 71, datetime.date(1998, 3, 5), datetime.date(1998, 6, 1)), ('Robotic Surgery', 84, datetime.date(1998, 3, 13), datetime.date(1997, 8, 14)), ('Anesthesiology', 60, datetime.date(1997, 6, 29), datetime.date(1997, 10, 7))]</t>
  </si>
  <si>
    <t>[{'Institution Name': 'Smith-Smith', 'Location': 'Ethiopia', 'Type of Institution': 'Private', 'Number of Years Worked There': 12, 'Medical Center Level': 'Secondary', 'Number of Surgeries Performed': 283, 'Additional Responsibilities': ['Accommodation manager', 'Medical physicist', 'Community education officer', 'Land/geomatics surveyor', 'Insurance underwriter'], 'Percentage of Patients with Complications': 41.294785774424525,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'Hines Ltd', 'Location': 'Ethiopia', 'Type of Institution': 'Public', 'Number of Years Worked There': 12, 'Medical Center Level': 'Tertiary', 'Number of Surgeries Performed': 469, 'Additional Responsibilities': ['Psychotherapist, child'], 'Percentage of Patients with Complications': 74.5917156518628,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'Hensley-Phillips', 'Location': 'Ethiopia', 'Type of Institution': 'Public', 'Number of Years Worked There': 6, 'Medical Center Level': 'Primary', 'Number of Surgeries Performed': 945, 'Additional Responsibilities': ['Editorial assistant', 'Probation officer', 'Oceanographer'], 'Percentage of Patients with Complications': 85.49039128134304,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t>
  </si>
  <si>
    <t>Sexton, Williams and Wilson</t>
  </si>
  <si>
    <t>Nicholas Levine</t>
  </si>
  <si>
    <t>[('Orthopedic Surgery', 76, datetime.date(2002, 6, 12), datetime.date(2003, 7, 27)), ('Biochemistry', 82, datetime.date(2005, 5, 10), datetime.date(2002, 3, 22)), ('Trauma Surgery', 53, datetime.date(2003, 9, 16), datetime.date(2007, 9, 1)), ('Anesthesiology', 85, datetime.date(2007, 11, 16), datetime.date(2004, 6, 30)), ('Vascular Surgery', 53, datetime.date(2007, 5, 30), datetime.date(2005, 12, 26)), ('Anesthesiology', 77, datetime.date(2007, 12, 1), datetime.date(2004, 9, 6)), ('Anesthesiology', 57, datetime.date(2006, 7, 15), datetime.date(2007, 1, 9)), ('Plastic and Reconstructive Surgery', 71, datetime.date(2004, 5, 29), datetime.date(2005, 9, 14)), ('Anesthesiology', 96, datetime.date(2005, 11, 24), datetime.date(2004, 4, 22)), ('Transplant Surgery', 52, datetime.date(2004, 11, 29), datetime.date(2007, 5, 1))]</t>
  </si>
  <si>
    <t>[{'Institution Name': 'Ward LLC', 'Location': 'Lithuania', 'Type of Institution': 'Public', 'Number of Years Worked There': 28, 'Medical Center Level': 'Tertiary', 'Number of Surgeries Performed': 379, 'Additional Responsibilities': ['Editor, film/video', 'Engineer, production', 'Engineer, manufacturing systems', 'Geochemist'], 'Percentage of Patients with Complications': 65.51077306822654,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'Obrien-Nunez', 'Location': 'Lithuania', 'Type of Institution': 'Public', 'Number of Years Worked There': 16, 'Medical Center Level': 'Primary', 'Number of Surgeries Performed': 472, 'Additional Responsibilities': ['Administrator', 'Logistics and distribution manager'], 'Percentage of Patients with Complications': 56.30810795470188,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'Taylor, Kent and Kelley', 'Location': 'Lithuania', 'Type of Institution': 'Public', 'Number of Years Worked There': 29, 'Medical Center Level': 'Primary', 'Number of Surgeries Performed': 509, 'Additional Responsibilities': [], 'Percentage of Patients with Complications': 32.226410699972774,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t>
  </si>
  <si>
    <t>Flores Inc</t>
  </si>
  <si>
    <t>William Sawyer</t>
  </si>
  <si>
    <t>738-468-8636x040</t>
  </si>
  <si>
    <t>[('Oncological Surgery', 92, datetime.date(2004, 1, 9), datetime.date(2002, 7, 12)), ('Ethics in Medical Practice', 55, datetime.date(2008, 3, 19), datetime.date(2000, 12, 10)), ('Oncological Surgery', 50, datetime.date(1999, 5, 3), datetime.date(1998, 11, 30)), ('Oncological Surgery', 57, datetime.date(2003, 3, 30), datetime.date(2004, 1, 15)), ('Oncological Surgery', 74, datetime.date(2005, 11, 4), datetime.date(2005, 1, 5)), ('Emergency Medicine', 58, datetime.date(1999, 12, 14), datetime.date(1999, 6, 24)), ('Cardiothoracic Surgery', 63, datetime.date(2002, 8, 27), datetime.date(2000, 12, 24)), ('Microbiology', 76, datetime.date(2003, 3, 31), datetime.date(2002, 2, 14)), ('Ethics in Medical Practice', 52, datetime.date(2001, 7, 31), datetime.date(2007, 4, 10)), ('Transplant Surgery', 78, datetime.date(2007, 12, 22), datetime.date(1999, 1, 14))]</t>
  </si>
  <si>
    <t>[{'Institution Name': 'Hudson Ltd', 'Location': 'India', 'Type of Institution': 'Public', 'Number of Years Worked There': 14, 'Medical Center Level': 'Primary', 'Number of Surgeries Performed': 844, 'Additional Responsibilities': [], 'Percentage of Patients with Complications': 48.379148622781784,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 {'Institution Name': 'Cunningham Ltd', 'Location': 'India', 'Type of Institution': 'Public', 'Number of Years Worked There': 11, 'Medical Center Level': 'Primary', 'Number of Surgeries Performed': 12, 'Additional Responsibilities': [], 'Percentage of Patients with Complications': 29.565574066743096,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t>
  </si>
  <si>
    <t>Owens LLC</t>
  </si>
  <si>
    <t>Tamara Pratt</t>
  </si>
  <si>
    <t>001-999-949-3260</t>
  </si>
  <si>
    <t>[('Ethics in Medical Practice', 58, datetime.date(1997, 4, 10), datetime.date(1999, 8, 15)), ('Transplant Surgery', 60, datetime.date(2000, 5, 4), datetime.date(1995, 11, 2)), ('Ethics in Medical Practice', 98, datetime.date(2000, 10, 28), datetime.date(1997, 10, 17)), ('Surgical Techniques', 92, datetime.date(1996, 10, 26), datetime.date(1996, 12, 2)), ('Vascular Surgery', 75, datetime.date(2000, 5, 15), datetime.date(2001, 5, 19)), ('Trauma Surgery', 61, datetime.date(2001, 6, 26), datetime.date(2002, 4, 20)), ('Cardiothoracic Surgery', 96, datetime.date(1998, 5, 29), datetime.date(1998, 7, 19)), ('Microbiology', 64, datetime.date(1998, 6, 12), datetime.date(2002, 1, 23)), ('Transplant Surgery', 95, datetime.date(1997, 12, 5), datetime.date(2002, 1, 29)), ('Orthopedic Surgery', 72, datetime.date(2000, 11, 7), datetime.date(1999, 3, 12))]</t>
  </si>
  <si>
    <t>[{'Institution Name': 'Lambert LLC', 'Location': 'Russia', 'Type of Institution': 'Private', 'Number of Years Worked There': 4, 'Medical Center Level': 'Tertiary', 'Number of Surgeries Performed': 397, 'Additional Responsibilities': ['Insurance account manager', 'Advertising account executive', 'Immunologist', 'International aid/development worker', 'Printmaker'], 'Percentage of Patients with Complications': 85.19794956044106,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 {'Institution Name': 'Davis and Sons', 'Location': 'Russia', 'Type of Institution': 'Public', 'Number of Years Worked There': 1, 'Medical Center Level': 'Secondary', 'Number of Surgeries Performed': 737, 'Additional Responsibilities': [], 'Percentage of Patients with Complications': 33.303859222074536,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t>
  </si>
  <si>
    <t>Bailey LLC</t>
  </si>
  <si>
    <t>Paul Hughes</t>
  </si>
  <si>
    <t>[('Physiology', 89, datetime.date(2002, 10, 7), datetime.date(2002, 9, 27)), ('Orthopedic Surgery', 76, datetime.date(2002, 10, 8), datetime.date(2002, 10, 14)), ('Anatomy', 83, datetime.date(2002, 10, 14), datetime.date(2002, 9, 26)), ('Pathology', 68, datetime.date(2002, 10, 6), datetime.date(2002, 10, 9)), ('Oncological Surgery', 61, datetime.date(2002, 9, 28), datetime.date(2002, 10, 6)), ('Robotic Surgery', 57, datetime.date(2002, 9, 28), datetime.date(2002, 10, 13)), ('Neurosurgery', 57, datetime.date(2002, 10, 8), datetime.date(2002, 10, 8)), ('Plastic and Reconstructive Surgery', 83, datetime.date(2002, 10, 13), datetime.date(2002, 9, 26)), ('Ethics in Medical Practice', 78, datetime.date(2002, 9, 27), datetime.date(2002, 10, 12)), ('Emergency Medicine', 60, datetime.date(2002, 10, 2), datetime.date(2002, 10, 4))]</t>
  </si>
  <si>
    <t>[{'Institution Name': 'Dixon-Owens', 'Location': 'Philippines', 'Type of Institution': 'Public', 'Number of Years Worked There': 7, 'Medical Center Level': 'Tertiary', 'Number of Surgeries Performed': 311, 'Additional Responsibilities': ['Production designer, theatre/television/film', 'Colour technologist', 'Scientist, product/process development', 'Scientist, marine', 'Fitness centre manager'], 'Percentage of Patients with Complications': 29.144030485145112,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'Lopez, Terry and Ortiz', 'Location': 'Philippines', 'Type of Institution': 'Public', 'Number of Years Worked There': 22, 'Medical Center Level': 'Tertiary', 'Number of Surgeries Performed': 9, 'Additional Responsibilities': [], 'Percentage of Patients with Complications': 33.26083647452806,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'Collier Inc', 'Location': 'Philippines', 'Type of Institution': 'Public', 'Number of Years Worked There': 7, 'Medical Center Level': 'Tertiary', 'Number of Surgeries Performed': 73, 'Additional Responsibilities': ['Telecommunications researcher', 'Research scientist (life sciences)'], 'Percentage of Patients with Complications': 56.29390580965876,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'Brown, Smith and Watson', 'Location': 'Philippines', 'Type of Institution': 'Private', 'Number of Years Worked There': 28, 'Medical Center Level': 'Tertiary', 'Number of Surgeries Performed': 797, 'Additional Responsibilities': ['Public relations officer', 'Gaffer', 'IT consultant', 'Research officer, government'], 'Percentage of Patients with Complications': 71.53786806847874,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t>
  </si>
  <si>
    <t>Simmons PLC</t>
  </si>
  <si>
    <t>Curtis Rosales</t>
  </si>
  <si>
    <t>855.867.0446</t>
  </si>
  <si>
    <t>[('Emergency Medicine', 75, datetime.date(2002, 9, 13), datetime.date(2003, 1, 23)), ('Cardiothoracic Surgery', 67, datetime.date(2002, 4, 19), datetime.date(2002, 4, 29)), ('Neurosurgery', 80, datetime.date(2002, 5, 25), datetime.date(2003, 3, 14)), ('Neurosurgery', 86, datetime.date(2002, 8, 26), datetime.date(2002, 10, 11)), ('Pharmacology', 80, datetime.date(2003, 1, 7), datetime.date(2002, 9, 27)), ('Pharmacology', 52, datetime.date(2002, 7, 19), datetime.date(2002, 9, 18)), ('Plastic and Reconstructive Surgery', 69, datetime.date(2002, 9, 23), datetime.date(2002, 11, 22)), ('Ethics in Medical Practice', 75, datetime.date(2003, 1, 20), datetime.date(2002, 9, 19)), ('Pharmacology', 98, datetime.date(2003, 1, 14), datetime.date(2003, 1, 2)), ('Cardiothoracic Surgery', 92, datetime.date(2002, 12, 30), datetime.date(2003, 1, 6))]</t>
  </si>
  <si>
    <t>[{'Institution Name': 'Ramirez, Thomas and Brown', 'Location': 'Russia', 'Type of Institution': 'Public', 'Number of Years Worked There': 19, 'Medical Center Level': 'Tertiary', 'Number of Surgeries Performed': 759, 'Additional Responsibilities': ['Analytical chemist', 'Commercial/residential surveyor', 'Advertising art director'], 'Percentage of Patients with Complications': 18.58219417908884,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'Brooks LLC', 'Location': 'Russia', 'Type of Institution': 'Public', 'Number of Years Worked There': 21, 'Medical Center Level': 'Secondary', 'Number of Surgeries Performed': 544, 'Additional Responsibilities': ['Garment/textile technologist'], 'Percentage of Patients with Complications': 16.196883536894223,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'Ball, Green and Harmon', 'Location': 'Russia', 'Type of Institution': 'Public', 'Number of Years Worked There': 1, 'Medical Center Level': 'Primary', 'Number of Surgeries Performed': 444, 'Additional Responsibilities': ['Chief Executive Officer'], 'Percentage of Patients with Complications': 82.32702449740574,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'Jackson, Morris and Mendoza', 'Location': 'Russia', 'Type of Institution': 'Private', 'Number of Years Worked There': 21, 'Medical Center Level': 'Primary', 'Number of Surgeries Performed': 33, 'Additional Responsibilities': ['Engineer, energy', 'Legal secretary', 'Glass blower/designer'], 'Percentage of Patients with Complications': 14.0894268778054,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t>
  </si>
  <si>
    <t>Sullivan-Ali</t>
  </si>
  <si>
    <t>Jacob Weber</t>
  </si>
  <si>
    <t>[('Emergency Medicine', 78, datetime.date(2003, 7, 12), datetime.date(2003, 2, 6)), ('Plastic and Reconstructive Surgery', 67, datetime.date(2003, 4, 3), datetime.date(2005, 3, 3)), ('Oncological Surgery', 87, datetime.date(2006, 8, 7), datetime.date(2004, 10, 28)), ('Pathology', 59, datetime.date(2003, 4, 2), datetime.date(2004, 6, 27)), ('Trauma Surgery', 99, datetime.date(2003, 10, 19), datetime.date(2003, 11, 29)), ('Physiology', 74, datetime.date(2005, 7, 6), datetime.date(2006, 6, 11)), ('Anatomy', 70, datetime.date(2006, 3, 22), datetime.date(2003, 9, 12)), ('Robotic Surgery', 97, datetime.date(2004, 9, 22), datetime.date(2004, 3, 13)), ('Robotic Surgery', 52, datetime.date(2004, 7, 13), datetime.date(2006, 4, 15)), ('Transplant Surgery', 51, datetime.date(2006, 7, 22), datetime.date(2003, 9, 21))]</t>
  </si>
  <si>
    <t>[{'Institution Name': 'Welch Inc', 'Location': 'United Kingdom', 'Type of Institution': 'Public', 'Number of Years Worked There': 25, 'Medical Center Level': 'Tertiary', 'Number of Surgeries Performed': 200, 'Additional Responsibilities': [], 'Percentage of Patients with Complications': 73.63579806708589,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 {'Institution Name': 'Allen-Cohen', 'Location': 'United Kingdom', 'Type of Institution': 'Private', 'Number of Years Worked There': 5, 'Medical Center Level': 'Primary', 'Number of Surgeries Performed': 967, 'Additional Responsibilities': ['Diplomatic Services operational officer', 'Market researcher', 'Radio producer'], 'Percentage of Patients with Complications': 67.94485905374808,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t>
  </si>
  <si>
    <t>Ortega and Sons</t>
  </si>
  <si>
    <t>Matthew Moyer</t>
  </si>
  <si>
    <t>(587)466-7899</t>
  </si>
  <si>
    <t>[('Oncological Surgery', 84, datetime.date(2000, 8, 20), datetime.date(2006, 3, 24)), ('Emergency Medicine', 80, datetime.date(2001, 9, 3), datetime.date(2005, 8, 27)), ('Anesthesiology', 86, datetime.date(2007, 12, 8), datetime.date(2004, 11, 20)), ('Robotic Surgery', 70, datetime.date(2005, 2, 24), datetime.date(2000, 6, 30)), ('Pathology', 55, datetime.date(2004, 4, 27), datetime.date(2007, 5, 11)), ('Robotic Surgery', 58, datetime.date(2004, 7, 21), datetime.date(2003, 2, 21)), ('Anatomy', 74, datetime.date(2004, 2, 11), datetime.date(2005, 8, 2)), ('Oncological Surgery', 63, datetime.date(2003, 3, 15), datetime.date(2000, 8, 6)), ('Vascular Surgery', 65, datetime.date(2002, 6, 12), datetime.date(2004, 9, 27)), ('Emergency Medicine', 73, datetime.date(2003, 11, 8), datetime.date(2007, 1, 31))]</t>
  </si>
  <si>
    <t>[{'Institution Name': 'Andrews Inc', 'Location': 'Argentina', 'Type of Institution': 'Private', 'Number of Years Worked There': 20, 'Medical Center Level': 'Secondary', 'Number of Surgeries Performed': 2, 'Additional Responsibilities': ['Trade mark attorney', 'Financial planner', 'Health physicist', 'Art therapist'], 'Percentage of Patients with Complications': 56.680873085593184,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'Mcclure, Lane and Coleman', 'Location': 'Argentina', 'Type of Institution': 'Public', 'Number of Years Worked There': 20, 'Medical Center Level': 'Tertiary', 'Number of Surgeries Performed': 780, 'Additional Responsibilities': [], 'Percentage of Patients with Complications': 54.22211966947297,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'Walker-Vasquez', 'Location': 'Argentina', 'Type of Institution': 'Public', 'Number of Years Worked There': 28, 'Medical Center Level': 'Secondary', 'Number of Surgeries Performed': 39, 'Additional Responsibilities': ['Multimedia programmer', 'Agricultural engineer'], 'Percentage of Patients with Complications': 68.90784044665904,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'Reese-Griffin', 'Location': 'Argentina', 'Type of Institution': 'Private', 'Number of Years Worked There': 25, 'Medical Center Level': 'Secondary', 'Number of Surgeries Performed': 162, 'Additional Responsibilities': ['Arts development officer', 'Conference centre manager', 'Colour technologist', 'Geophysicist/field seismologist', 'Designer, textile'], 'Percentage of Patients with Complications': 32.687739251011564,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t>
  </si>
  <si>
    <t>Mercado Inc</t>
  </si>
  <si>
    <t>Kelly Lynch</t>
  </si>
  <si>
    <t>615-370-0645x43284</t>
  </si>
  <si>
    <t>[('Physiology', 99, datetime.date(2006, 12, 6), datetime.date(2004, 3, 19)), ('Transplant Surgery', 77, datetime.date(2001, 10, 3), datetime.date(2006, 11, 25)), ('Neurosurgery', 78, datetime.date(2004, 3, 8), datetime.date(2002, 6, 16)), ('Pathology', 87, datetime.date(2006, 4, 29), datetime.date(2004, 7, 17)), ('Biochemistry', 75, datetime.date(2005, 3, 18), datetime.date(2002, 8, 12)), ('Ethics in Medical Practice', 94, datetime.date(2005, 6, 17), datetime.date(2006, 9, 3)), ('Neurosurgery', 86, datetime.date(2006, 10, 24), datetime.date(2004, 10, 23)), ('Physiology', 72, datetime.date(2006, 1, 4), datetime.date(2001, 10, 27)), ('Robotic Surgery', 52, datetime.date(2003, 5, 19), datetime.date(2004, 6, 19)), ('Surgical Techniques', 100, datetime.date(2003, 7, 22), datetime.date(2006, 7, 17))]</t>
  </si>
  <si>
    <t>[{'Institution Name': 'Williams, Davidson and Gibson', 'Location': 'Belarus', 'Type of Institution': 'Private', 'Number of Years Worked There': 7, 'Medical Center Level': 'Secondary', 'Number of Surgeries Performed': 348, 'Additional Responsibilities': ['Field seismologist'], 'Percentage of Patients with Complications': 39.78145608037585,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 {'Institution Name': 'Richards LLC', 'Location': 'Belarus', 'Type of Institution': 'Private', 'Number of Years Worked There': 9, 'Medical Center Level': 'Primary', 'Number of Surgeries Performed': 915, 'Additional Responsibilities': ['Press sub', 'IT sales professional'], 'Percentage of Patients with Complications': 82.70280004743732,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t>
  </si>
  <si>
    <t>Cox, Fuller and Tate</t>
  </si>
  <si>
    <t>Michael Anderson</t>
  </si>
  <si>
    <t>+1-505-756-8364x88412</t>
  </si>
  <si>
    <t>[('Anatomy', 95, datetime.date(2007, 11, 8), datetime.date(2005, 4, 10)), ('Plastic and Reconstructive Surgery', 84, datetime.date(2007, 4, 29), datetime.date(2007, 10, 9)), ('Cardiothoracic Surgery', 57, datetime.date(2004, 8, 18), datetime.date(2006, 8, 28)), ('Anesthesiology', 79, datetime.date(2004, 12, 28), datetime.date(2004, 3, 9)), ('Robotic Surgery', 92, datetime.date(2005, 9, 12), datetime.date(2004, 8, 13)), ('Plastic and Reconstructive Surgery', 97, datetime.date(2007, 7, 9), datetime.date(2005, 10, 7)), ('Pathology', 52, datetime.date(2006, 7, 9), datetime.date(2004, 11, 30)), ('Vascular Surgery', 88, datetime.date(2007, 10, 26), datetime.date(2007, 5, 26)), ('Anatomy', 99, datetime.date(2007, 9, 3), datetime.date(2005, 7, 13)), ('Ethics in Medical Practice', 88, datetime.date(2005, 9, 5), datetime.date(2007, 8, 31))]</t>
  </si>
  <si>
    <t>[{'Institution Name': 'Schmidt Group', 'Location': 'Ukraine', 'Type of Institution': 'Private', 'Number of Years Worked There': 11, 'Medical Center Level': 'Tertiary', 'Number of Surgeries Performed': 958, 'Additional Responsibilities': ['Actuary'], 'Percentage of Patients with Complications': 38.652316160352825,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'Jackson, Fowler and Chapman', 'Location': 'Ukraine', 'Type of Institution': 'Public', 'Number of Years Worked There': 26, 'Medical Center Level': 'Primary', 'Number of Surgeries Performed': 845, 'Additional Responsibilities': ['Community development worker', 'Biomedical scientist', 'Chief Strategy Officer', 'Fisheries officer', 'Landscape architect'], 'Percentage of Patients with Complications': 68.74539508234069,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'Mercado Ltd', 'Location': 'Ukraine', 'Type of Institution': 'Private', 'Number of Years Worked There': 28, 'Medical Center Level': 'Primary', 'Number of Surgeries Performed': 778, 'Additional Responsibilities': [], 'Percentage of Patients with Complications': 61.627031218560234,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'Thomas-Williams', 'Location': 'Ukraine', 'Type of Institution': 'Private', 'Number of Years Worked There': 16, 'Medical Center Level': 'Tertiary', 'Number of Surgeries Performed': 552, 'Additional Responsibilities': ['Technical brewer', 'Theme park manager'], 'Percentage of Patients with Complications': 78.30140894212497,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'Foster-Miller', 'Location': 'Ukraine', 'Type of Institution': 'Private', 'Number of Years Worked There': 21, 'Medical Center Level': 'Secondary', 'Number of Surgeries Performed': 92, 'Additional Responsibilities': ['Contractor', 'Chief Executive Officer'], 'Percentage of Patients with Complications': 92.00281689455156,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t>
  </si>
  <si>
    <t>Mason, Hodge and Jones</t>
  </si>
  <si>
    <t>Charles Mcmahon</t>
  </si>
  <si>
    <t>(696)488-6258x2326</t>
  </si>
  <si>
    <t>[('Anatomy', 94, datetime.date(2007, 7, 17), datetime.date(2006, 3, 30)), ('Anesthesiology', 70, datetime.date(2007, 9, 27), datetime.date(2007, 11, 2)), ('Microbiology', 92, datetime.date(2004, 9, 16), datetime.date(2004, 9, 21)), ('Oncological Surgery', 85, datetime.date(2008, 1, 21), datetime.date(2005, 12, 7)), ('Transplant Surgery', 69, datetime.date(2007, 12, 11), datetime.date(2005, 5, 19)), ('Biochemistry', 65, datetime.date(2004, 7, 5), datetime.date(2004, 7, 10)), ('Neurosurgery', 78, datetime.date(2004, 5, 20), datetime.date(2006, 4, 24)), ('Pathology', 83, datetime.date(2008, 1, 12), datetime.date(2007, 1, 16)), ('Robotic Surgery', 66, datetime.date(2004, 4, 25), datetime.date(2006, 3, 6)), ('Surgical Techniques', 92, datetime.date(2007, 9, 11), datetime.date(2005, 11, 28))]</t>
  </si>
  <si>
    <t>[{'Institution Name': 'Garcia, Taylor and Pope', 'Location': 'Uzbekistan', 'Type of Institution': 'Private', 'Number of Years Worked There': 29, 'Medical Center Level': 'Tertiary', 'Number of Surgeries Performed': 928, 'Additional Responsibilities': ['Designer, graphic', 'Advertising account planner', 'Medical laboratory scientific officer'], 'Percentage of Patients with Complications': 70.54634108857438,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 {'Institution Name': 'Ho, Beasley and Johnson', 'Location': 'Uzbekistan', 'Type of Institution': 'Private', 'Number of Years Worked There': 30, 'Medical Center Level': 'Secondary', 'Number of Surgeries Performed': 207, 'Additional Responsibilities': [], 'Percentage of Patients with Complications': 27.112522757441802,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t>
  </si>
  <si>
    <t>Excellent standing with no claims on record.</t>
  </si>
  <si>
    <t>Tyler Inc</t>
  </si>
  <si>
    <t>Brian Garrett</t>
  </si>
  <si>
    <t>(516)931-1945x5717</t>
  </si>
  <si>
    <t>[('Pediatric Surgery', 77, datetime.date(1996, 5, 21), datetime.date(1997, 1, 7)), ('Physiology', 94, datetime.date(1998, 10, 16), datetime.date(1995, 2, 17)), ('Oncological Surgery', 97, datetime.date(1996, 3, 22), datetime.date(1995, 7, 1)), ('Plastic and Reconstructive Surgery', 79, datetime.date(1995, 10, 15), datetime.date(1995, 9, 2)), ('Cardiothoracic Surgery', 90, datetime.date(1999, 8, 15), datetime.date(1999, 4, 29)), ('Anesthesiology', 90, datetime.date(1999, 9, 10), datetime.date(1996, 1, 26)), ('Microbiology', 92, datetime.date(1998, 11, 16), datetime.date(1999, 1, 10)), ('Emergency Medicine', 54, datetime.date(1997, 3, 29), datetime.date(1997, 5, 28)), ('Anesthesiology', 73, datetime.date(1997, 1, 24), datetime.date(1995, 4, 8)), ('Trauma Surgery', 71, datetime.date(1996, 9, 13), datetime.date(1994, 12, 26))]</t>
  </si>
  <si>
    <t>[{'Institution Name': 'Clark, Smith and Martinez', 'Location': 'Ukraine', 'Type of Institution': 'Public', 'Number of Years Worked There': 2, 'Medical Center Level': 'Primary', 'Number of Surgeries Performed': 528, 'Additional Responsibilities': ['Animator', 'Office manager', 'Estate manager/land agent'], 'Percentage of Patients with Complications': 18.723834737427758, 'Patient Feedback': 'The doctor was thorough and professional. Satisfied with the results.', 'Patient Feedback Label': 4, 'Recommendation Letters': 'The surgeon performs adequately under normal conditions.', 'Recommendation Letters Label': 3, 'Recommendations from Former Employers': 'This surgeon is among the top professionals in their field.', 'Recommendations from Former Employers Label': 5}]</t>
  </si>
  <si>
    <t>Patterson Ltd</t>
  </si>
  <si>
    <t>Larry Rodriguez</t>
  </si>
  <si>
    <t>001-791-370-6428x532</t>
  </si>
  <si>
    <t>[('Pharmacology', 68, datetime.date(1999, 3, 5), datetime.date(2000, 8, 11)), ('Microbiology', 96, datetime.date(2001, 1, 30), datetime.date(1999, 5, 9)), ('Pharmacology', 74, datetime.date(2002, 5, 17), datetime.date(1998, 10, 4)), ('Anatomy', 92, datetime.date(1999, 6, 15), datetime.date(1999, 11, 6)), ('Ethics in Medical Practice', 96, datetime.date(1999, 9, 30), datetime.date(2000, 5, 22)), ('Pathology', 83, datetime.date(2000, 4, 12), datetime.date(2001, 9, 10)), ('Plastic and Reconstructive Surgery', 95, datetime.date(2001, 8, 19), datetime.date(1999, 11, 2)), ('Trauma Surgery', 76, datetime.date(2000, 12, 11), datetime.date(2001, 1, 9)), ('Emergency Medicine', 77, datetime.date(2002, 6, 5), datetime.date(2002, 2, 12)), ('Transplant Surgery', 98, datetime.date(1999, 1, 26), datetime.date(2001, 10, 19))]</t>
  </si>
  <si>
    <t>[{'Institution Name': 'James-Meyer', 'Location': 'South Africa', 'Type of Institution': 'Private', 'Number of Years Worked There': 10, 'Medical Center Level': 'Tertiary', 'Number of Surgeries Performed': 813, 'Additional Responsibilities': ['Therapist, drama', 'Pension scheme manager'], 'Percentage of Patients with Complications': 11.566686061368392,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'Elliott and Sons', 'Location': 'South Africa', 'Type of Institution': 'Private', 'Number of Years Worked There': 29, 'Medical Center Level': 'Tertiary', 'Number of Surgeries Performed': 457, 'Additional Responsibilities': ['Advertising account planner', 'Merchant navy officer'], 'Percentage of Patients with Complications': 38.12288373919903,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'Perez-Fernandez', 'Location': 'South Africa', 'Type of Institution': 'Public', 'Number of Years Worked There': 23, 'Medical Center Level': 'Primary', 'Number of Surgeries Performed': 865, 'Additional Responsibilities': ['Housing manager/officer', 'Telecommunications researcher', 'Toxicologist', 'Careers information officer'], 'Percentage of Patients with Complications': 95.88713940009058,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t>
  </si>
  <si>
    <t>Clark LLC</t>
  </si>
  <si>
    <t>Elizabeth Hammond</t>
  </si>
  <si>
    <t>(351)299-6626x40741</t>
  </si>
  <si>
    <t>[('Surgical Techniques', 65, datetime.date(2000, 10, 31), datetime.date(2006, 12, 11)), ('Vascular Surgery', 85, datetime.date(2004, 4, 14), datetime.date(2001, 8, 11)), ('Pharmacology', 71, datetime.date(2004, 10, 20), datetime.date(2005, 7, 24)), ('Pharmacology', 81, datetime.date(2006, 5, 18), datetime.date(2005, 2, 8)), ('Biochemistry', 91, datetime.date(2002, 11, 9), datetime.date(2002, 10, 7)), ('Pediatric Surgery', 88, datetime.date(2006, 8, 12), datetime.date(2000, 10, 28)), ('Ethics in Medical Practice', 84, datetime.date(2004, 11, 27), datetime.date(2002, 12, 3)), ('Surgical Techniques', 93, datetime.date(2005, 8, 3), datetime.date(2001, 4, 9)), ('Pediatric Surgery', 75, datetime.date(2004, 10, 27), datetime.date(2001, 3, 31)), ('Oncological Surgery', 55, datetime.date(2002, 6, 24), datetime.date(2004, 12, 12))]</t>
  </si>
  <si>
    <t>[{'Institution Name': 'James-Lopez', 'Location': 'Russia', 'Type of Institution': 'Public', 'Number of Years Worked There': 15, 'Medical Center Level': 'Secondary', 'Number of Surgeries Performed': 213, 'Additional Responsibilities': ['Engineer, civil (consulting)', 'Manufacturing engineer'], 'Percentage of Patients with Complications': 44.32597823137908,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'Graham-Warner', 'Location': 'Russia', 'Type of Institution': 'Private', 'Number of Years Worked There': 8, 'Medical Center Level': 'Tertiary', 'Number of Surgeries Performed': 216, 'Additional Responsibilities': ['Engineering geologist', 'Magazine features editor', 'Television/film/video producer', 'Statistician'], 'Percentage of Patients with Complications': 24.451220810839924,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'Edwards, Garcia and Anderson', 'Location': 'Russia', 'Type of Institution': 'Private', 'Number of Years Worked There': 23, 'Medical Center Level': 'Secondary', 'Number of Surgeries Performed': 63, 'Additional Responsibilities': ['Video editor', 'Tour manager', 'Administrator', 'Community arts worker', 'Learning mentor'], 'Percentage of Patients with Complications': 45.508379965147064,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'Reid-Smith', 'Location': 'Russia', 'Type of Institution': 'Public', 'Number of Years Worked There': 1, 'Medical Center Level': 'Secondary', 'Number of Surgeries Performed': 601, 'Additional Responsibilities': ['Radiographer, therapeutic', 'Logistics and distribution manager', 'Investment banker, operational', 'Journalist, newspaper', 'Education officer, museum'], 'Percentage of Patients with Complications': 5.977196626484204,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t>
  </si>
  <si>
    <t>West Ltd</t>
  </si>
  <si>
    <t>Robert Berger</t>
  </si>
  <si>
    <t>667-350-4989x2407</t>
  </si>
  <si>
    <t>[('Anesthesiology', 69, datetime.date(2002, 10, 20), datetime.date(2003, 12, 14)), ('Ethics in Medical Practice', 73, datetime.date(2000, 7, 15), datetime.date(2001, 8, 20)), ('Biochemistry', 91, datetime.date(2001, 1, 3), datetime.date(2002, 3, 19)), ('Anesthesiology', 85, datetime.date(2003, 2, 3), datetime.date(2001, 10, 29)), ('Transplant Surgery', 98, datetime.date(2004, 5, 20), datetime.date(2003, 8, 15)), ('Neurosurgery', 84, datetime.date(2001, 11, 26), datetime.date(2004, 12, 26)), ('Pediatric Surgery', 86, datetime.date(2005, 7, 21), datetime.date(2002, 11, 5)), ('Ethics in Medical Practice', 52, datetime.date(2002, 3, 7), datetime.date(2004, 6, 2)), ('Trauma Surgery', 90, datetime.date(2002, 7, 2), datetime.date(2003, 11, 8)), ('Pediatric Surgery', 52, datetime.date(2003, 1, 6), datetime.date(2000, 9, 3))]</t>
  </si>
  <si>
    <t>[{'Institution Name': 'Malone-Wade', 'Location': 'France', 'Type of Institution': 'Private', 'Number of Years Worked There': 23, 'Medical Center Level': 'Tertiary', 'Number of Surgeries Performed': 512, 'Additional Responsibilities': [], 'Percentage of Patients with Complications': 75.56557319658401, 'Patient Feedback': 'Disappointed with the procedure and the lack of care.', 'Patient Feedback Label': 2, 'Recommendation Letters': 'The surgeon has made several critical mistakes.', 'Recommendation Letters Label': 1, 'Recommendations from Former Employers': "The surgeon's work is competent and reliable.", 'Recommendations from Former Employers Label': 3}]</t>
  </si>
  <si>
    <t>Cohen, Hammond and Chung</t>
  </si>
  <si>
    <t>Caleb Harrington</t>
  </si>
  <si>
    <t>+1-552-538-4865x26998</t>
  </si>
  <si>
    <t>[('Pathology', 62, datetime.date(2006, 1, 18), datetime.date(2005, 3, 13)), ('Pathology', 100, datetime.date(2007, 6, 4), datetime.date(2006, 4, 2)), ('Vascular Surgery', 70, datetime.date(2003, 5, 25), datetime.date(2005, 6, 8)), ('Ethics in Medical Practice', 50, datetime.date(2005, 6, 21), datetime.date(2004, 5, 12)), ('Trauma Surgery', 60, datetime.date(2007, 1, 27), datetime.date(2005, 1, 12)), ('Biochemistry', 87, datetime.date(2003, 9, 24), datetime.date(2006, 8, 26)), ('Pharmacology', 78, datetime.date(2003, 3, 9), datetime.date(2006, 12, 5)), ('Microbiology', 80, datetime.date(2006, 11, 3), datetime.date(2005, 12, 18)), ('Biochemistry', 87, datetime.date(2007, 2, 20), datetime.date(2006, 8, 9)), ('Anesthesiology', 58, datetime.date(2007, 4, 25), datetime.date(2004, 5, 9))]</t>
  </si>
  <si>
    <t>[{'Institution Name': 'Jones and Sons', 'Location': 'India', 'Type of Institution': 'Public', 'Number of Years Worked There': 15, 'Medical Center Level': 'Primary', 'Number of Surgeries Performed': 800, 'Additional Responsibilities': ['Designer, multimedia', 'Operations geologist', 'Land', 'Commissioning editor', 'Designer, interior/spatial'], 'Percentage of Patients with Complications': 87.60126204894732,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 {'Institution Name': 'Oneill, Fisher and Mcdonald', 'Location': 'India', 'Type of Institution': 'Public', 'Number of Years Worked There': 27, 'Medical Center Level': 'Primary', 'Number of Surgeries Performed': 993, 'Additional Responsibilities': ['Engineer, materials', 'Ophthalmologist'], 'Percentage of Patients with Complications': 30.352837640536013,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t>
  </si>
  <si>
    <t>Claims record with several unresolved issues.</t>
  </si>
  <si>
    <t>Rice, Crane and Kim</t>
  </si>
  <si>
    <t>James Lee</t>
  </si>
  <si>
    <t>703.226.0052x5626</t>
  </si>
  <si>
    <t>[('Neurosurgery', 79, datetime.date(2005, 10, 30), datetime.date(2005, 9, 21)), ('Plastic and Reconstructive Surgery', 52, datetime.date(2005, 8, 18), datetime.date(2005, 8, 2)), ('Anesthesiology', 75, datetime.date(2004, 12, 27), datetime.date(2004, 10, 13)), ('Transplant Surgery', 81, datetime.date(2005, 3, 15), datetime.date(2004, 8, 9)), ('Neurosurgery', 91, datetime.date(2005, 3, 2), datetime.date(2004, 6, 18)), ('Plastic and Reconstructive Surgery', 98, datetime.date(2004, 7, 21), datetime.date(2004, 8, 16)), ('Pharmacology', 84, datetime.date(2005, 9, 6), datetime.date(2004, 4, 28)), ('Anesthesiology', 52, datetime.date(2004, 5, 6), datetime.date(2005, 3, 30)), ('Biochemistry', 94, datetime.date(2004, 9, 10), datetime.date(2005, 3, 13)), ('Trauma Surgery', 59, datetime.date(2005, 4, 19), datetime.date(2004, 10, 2))]</t>
  </si>
  <si>
    <t>[{'Institution Name': 'Alvarado PLC', 'Location': 'Canada', 'Type of Institution': 'Private', 'Number of Years Worked There': 1, 'Medical Center Level': 'Secondary', 'Number of Surgeries Performed': 214, 'Additional Responsibilities': ['Advertising copywriter', 'Commissioning editor'], 'Percentage of Patients with Complications': 39.29235110737641,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'Martin-Tran', 'Location': 'Canada', 'Type of Institution': 'Private', 'Number of Years Worked There': 29, 'Medical Center Level': 'Primary', 'Number of Surgeries Performed': 834, 'Additional Responsibilities': ['Holiday representative', 'IT consultant'], 'Percentage of Patients with Complications': 17.891454339014466,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'Parker, Baker and Barry', 'Location': 'Canada', 'Type of Institution': 'Public', 'Number of Years Worked There': 12, 'Medical Center Level': 'Tertiary', 'Number of Surgeries Performed': 246, 'Additional Responsibilities': ['Health and safety inspector', 'Engineer, building services', 'Engineer, site', 'Horticultural therapist'], 'Percentage of Patients with Complications': 14.76815842934035,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t>
  </si>
  <si>
    <t>Ortiz-Thomas</t>
  </si>
  <si>
    <t>Edward Anderson</t>
  </si>
  <si>
    <t>594-450-7641</t>
  </si>
  <si>
    <t>[('Trauma Surgery', 75, datetime.date(2004, 1, 1), datetime.date(2003, 11, 18)), ('Orthopedic Surgery', 77, datetime.date(2003, 6, 25), datetime.date(2004, 1, 2)), ('Physiology', 62, datetime.date(2003, 12, 4), datetime.date(2003, 10, 3)), ('Physiology', 59, datetime.date(2004, 1, 16), datetime.date(2003, 10, 30)), ('Plastic and Reconstructive Surgery', 96, datetime.date(2003, 9, 11), datetime.date(2003, 9, 18)), ('Anesthesiology', 96, datetime.date(2003, 7, 27), datetime.date(2003, 9, 10)), ('Microbiology', 70, datetime.date(2003, 9, 25), datetime.date(2003, 8, 12)), ('Pharmacology', 66, datetime.date(2003, 8, 4), datetime.date(2003, 8, 31)), ('Oncological Surgery', 63, datetime.date(2003, 9, 3), datetime.date(2003, 8, 19)), ('Microbiology', 87, datetime.date(2003, 11, 13), datetime.date(2003, 9, 9))]</t>
  </si>
  <si>
    <t>[{'Institution Name': 'Day-Hall', 'Location': 'Belarus', 'Type of Institution': 'Private', 'Number of Years Worked There': 4, 'Medical Center Level': 'Primary', 'Number of Surgeries Performed': 362, 'Additional Responsibilities': ['Barista', 'Fish farm manager', 'Intelligence analyst', 'Economist', 'Quality manager'], 'Percentage of Patients with Complications': 89.04350577360137,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'Ramirez and Sons', 'Location': 'Belarus', 'Type of Institution': 'Public', 'Number of Years Worked There': 16, 'Medical Center Level': 'Tertiary', 'Number of Surgeries Performed': 508, 'Additional Responsibilities': [], 'Percentage of Patients with Complications': 34.74279955710791,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'Gray, Maxwell and Chandler', 'Location': 'Belarus', 'Type of Institution': 'Private', 'Number of Years Worked There': 12, 'Medical Center Level': 'Primary', 'Number of Surgeries Performed': 925, 'Additional Responsibilities': ['Sound technician, broadcasting/film/video'], 'Percentage of Patients with Complications': 60.25482113200871,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'Garcia and Sons', 'Location': 'Belarus', 'Type of Institution': 'Private', 'Number of Years Worked There': 25, 'Medical Center Level': 'Primary', 'Number of Surgeries Performed': 323, 'Additional Responsibilities': [], 'Percentage of Patients with Complications': 76.67507239516324,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'Cole-Murray', 'Location': 'Belarus', 'Type of Institution': 'Public', 'Number of Years Worked There': 22, 'Medical Center Level': 'Primary', 'Number of Surgeries Performed': 572, 'Additional Responsibilities': ['Scientist, water quality', 'Arts administrator', 'Sports administrator'], 'Percentage of Patients with Complications': 95.23687673566724,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t>
  </si>
  <si>
    <t>Roberts LLC</t>
  </si>
  <si>
    <t>Morgan Patrick</t>
  </si>
  <si>
    <t>577.379.1296x7638</t>
  </si>
  <si>
    <t>[('Orthopedic Surgery', 54, datetime.date(1997, 4, 16), datetime.date(1998, 4, 6)), ('Cardiothoracic Surgery', 94, datetime.date(1998, 1, 25), datetime.date(1997, 10, 23)), ('Orthopedic Surgery', 100, datetime.date(1997, 2, 9), datetime.date(1997, 3, 31)), ('Robotic Surgery', 51, datetime.date(1997, 3, 28), datetime.date(1998, 3, 27)), ('Vascular Surgery', 91, datetime.date(1998, 1, 10), datetime.date(1998, 4, 5)), ('Trauma Surgery', 73, datetime.date(1998, 3, 27), datetime.date(1997, 3, 12)), ('Robotic Surgery', 61, datetime.date(1998, 4, 5), datetime.date(1998, 2, 14)), ('Vascular Surgery', 71, datetime.date(1997, 5, 30), datetime.date(1997, 8, 15)), ('Ethics in Medical Practice', 53, datetime.date(1997, 1, 4), datetime.date(1997, 3, 10)), ('Pathology', 50, datetime.date(1997, 7, 13), datetime.date(1997, 2, 17))]</t>
  </si>
  <si>
    <t>[{'Institution Name': 'Rice-Saunders', 'Location': 'United Kingdom', 'Type of Institution': 'Private', 'Number of Years Worked There': 17, 'Medical Center Level': 'Secondary', 'Number of Surgeries Performed': 453, 'Additional Responsibilities': ['Financial controller'], 'Percentage of Patients with Complications': 71.72772324793301, 'Patient Feedback': 'Not satisfied with the experience. The doctor was inattentive.', 'Patient Feedback Label': 2, 'Recommendation Letters': 'The surgeon meets the expected professional standards.', 'Recommendation Letters Label': 3, 'Recommendations from Former Employers': 'I strongly recommend this surgeon for their exceptional skills.', 'Recommendations from Former Employers Label': 5}]</t>
  </si>
  <si>
    <t>Davis, Carter and Coleman</t>
  </si>
  <si>
    <t>Michelle Johnson</t>
  </si>
  <si>
    <t>919-219-6655x135</t>
  </si>
  <si>
    <t>[('Biochemistry', 66, datetime.date(1995, 4, 11), datetime.date(1999, 5, 28)), ('Pathology', 54, datetime.date(1997, 7, 7), datetime.date(1999, 12, 14)), ('Neurosurgery', 53, datetime.date(1995, 4, 25), datetime.date(1999, 5, 10)), ('Pediatric Surgery', 86, datetime.date(1997, 11, 19), datetime.date(1997, 9, 27)), ('Vascular Surgery', 91, datetime.date(1997, 8, 19), datetime.date(1996, 1, 28)), ('Orthopedic Surgery', 76, datetime.date(1995, 4, 6), datetime.date(1999, 1, 14)), ('Anatomy', 94, datetime.date(1996, 10, 30), datetime.date(1994, 10, 21)), ('Cardiothoracic Surgery', 75, datetime.date(1996, 9, 23), datetime.date(1998, 7, 25)), ('Biochemistry', 72, datetime.date(1999, 5, 5), datetime.date(1996, 6, 27)), ('Trauma Surgery', 89, datetime.date(1996, 8, 12), datetime.date(1998, 4, 17))]</t>
  </si>
  <si>
    <t>[{'Institution Name': 'Herrera-Hart', 'Location': 'Hungary', 'Type of Institution': 'Public', 'Number of Years Worked There': 2, 'Medical Center Level': 'Tertiary', 'Number of Surgeries Performed': 197, 'Additional Responsibilities': ['Architectural technologist', 'Designer, textile', 'Theme park manager', 'Consulting civil engineer', 'Production manager'], 'Percentage of Patients with Complications': 7.365075998926274,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'Gardner, Gilbert and Simpson', 'Location': 'Hungary', 'Type of Institution': 'Public', 'Number of Years Worked There': 2, 'Medical Center Level': 'Secondary', 'Number of Surgeries Performed': 955, 'Additional Responsibilities': [], 'Percentage of Patients with Complications': 10.529863484697454,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'Jackson Group', 'Location': 'Hungary', 'Type of Institution': 'Public', 'Number of Years Worked There': 22, 'Medical Center Level': 'Tertiary', 'Number of Surgeries Performed': 888, 'Additional Responsibilities': ['Interior and spatial designer', 'Clothing/textile technologist'], 'Percentage of Patients with Complications': 88.56988632746798,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t>
  </si>
  <si>
    <t>Sanford-Miller</t>
  </si>
  <si>
    <t>Rhonda Thompson</t>
  </si>
  <si>
    <t>375-391-8493x256</t>
  </si>
  <si>
    <t>[('Robotic Surgery', 85, datetime.date(2003, 2, 24), datetime.date(2003, 5, 12)), ('Orthopedic Surgery', 99, datetime.date(2004, 11, 7), datetime.date(2005, 3, 17)), ('Vascular Surgery', 86, datetime.date(2006, 1, 15), datetime.date(2005, 9, 16)), ('Neurosurgery', 85, datetime.date(2006, 1, 15), datetime.date(2005, 6, 24)), ('Pathology', 98, datetime.date(2003, 7, 30), datetime.date(2003, 5, 25)), ('Physiology', 81, datetime.date(2004, 9, 16), datetime.date(2004, 10, 8)), ('Cardiothoracic Surgery', 88, datetime.date(2003, 5, 8), datetime.date(2003, 12, 16)), ('Surgical Techniques', 97, datetime.date(2005, 4, 5), datetime.date(2004, 8, 3)), ('Robotic Surgery', 75, datetime.date(2004, 3, 13), datetime.date(2005, 10, 13)), ('Trauma Surgery', 91, datetime.date(2004, 3, 3), datetime.date(2003, 12, 17))]</t>
  </si>
  <si>
    <t>[{'Institution Name': 'Nicholson Inc', 'Location': 'India', 'Type of Institution': 'Public', 'Number of Years Worked There': 28, 'Medical Center Level': 'Secondary', 'Number of Surgeries Performed': 423, 'Additional Responsibilities': ['Paediatric nurse', 'Press photographer', 'Horticulturist, commercial', 'Health service manager'], 'Percentage of Patients with Complications': 90.46257775273645,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'Smith, Miller and Graham', 'Location': 'India', 'Type of Institution': 'Private', 'Number of Years Worked There': 19, 'Medical Center Level': 'Primary', 'Number of Surgeries Performed': 868, 'Additional Responsibilities': ['Landscape architect', 'Psychologist, sport and exercise', 'Copy', 'Control and instrumentation engineer', 'Civil engineer, contracting'], 'Percentage of Patients with Complications': 47.71478990371914,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'Chapman, Scott and Brown', 'Location': 'India', 'Type of Institution': 'Public', 'Number of Years Worked There': 13, 'Medical Center Level': 'Primary', 'Number of Surgeries Performed': 370, 'Additional Responsibilities': ['Economist'], 'Percentage of Patients with Complications': 80.54532321338024,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t>
  </si>
  <si>
    <t>Wood PLC</t>
  </si>
  <si>
    <t>John Martinez</t>
  </si>
  <si>
    <t>930-900-8389x74047</t>
  </si>
  <si>
    <t>[('Neurosurgery', 63, datetime.date(2008, 5, 16), datetime.date(2004, 8, 17)), ('Pediatric Surgery', 92, datetime.date(2008, 5, 12), datetime.date(2004, 5, 5)), ('Pharmacology', 52, datetime.date(2004, 6, 12), datetime.date(2008, 9, 27)), ('Neurosurgery', 91, datetime.date(2005, 7, 8), datetime.date(2005, 3, 13)), ('Plastic and Reconstructive Surgery', 79, datetime.date(2005, 3, 16), datetime.date(2003, 7, 24)), ('Neurosurgery', 52, datetime.date(2005, 2, 21), datetime.date(2007, 4, 18)), ('Pharmacology', 87, datetime.date(2004, 12, 20), datetime.date(2006, 10, 20)), ('Pediatric Surgery', 61, datetime.date(2003, 10, 8), datetime.date(2003, 3, 16)), ('Physiology', 86, datetime.date(2003, 4, 5), datetime.date(2008, 7, 30)), ('Transplant Surgery', 90, datetime.date(2006, 2, 26), datetime.date(2005, 3, 26))]</t>
  </si>
  <si>
    <t>[{'Institution Name': 'Brown-Johnson', 'Location': 'France', 'Type of Institution': 'Public', 'Number of Years Worked There': 11, 'Medical Center Level': 'Primary', 'Number of Surgeries Performed': 761, 'Additional Responsibilities': [], 'Percentage of Patients with Complications': 14.21390733535154,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 {'Institution Name': 'Robinson PLC', 'Location': 'France', 'Type of Institution': 'Public', 'Number of Years Worked There': 28, 'Medical Center Level': 'Secondary', 'Number of Surgeries Performed': 494, 'Additional Responsibilities': ['Clothing/textile technologist', 'Designer, industrial/product', 'Passenger transport manager'], 'Percentage of Patients with Complications': 92.67626990341915,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t>
  </si>
  <si>
    <t>Perez Group</t>
  </si>
  <si>
    <t>Rose Rodriguez</t>
  </si>
  <si>
    <t>(967)723-2895</t>
  </si>
  <si>
    <t>[('Pathology', 50, datetime.date(1999, 4, 27), datetime.date(2001, 6, 15)), ('Pharmacology', 64, datetime.date(2000, 2, 23), datetime.date(1999, 11, 7)), ('Vascular Surgery', 88, datetime.date(1999, 4, 15), datetime.date(1999, 10, 5)), ('Surgical Techniques', 62, datetime.date(2000, 2, 2), datetime.date(2002, 9, 30)), ('Microbiology', 50, datetime.date(2002, 7, 9), datetime.date(1998, 10, 9)), ('Surgical Techniques', 97, datetime.date(2001, 3, 25), datetime.date(2003, 6, 26)), ('Emergency Medicine', 57, datetime.date(1999, 11, 15), datetime.date(2003, 8, 3)), ('Cardiothoracic Surgery', 96, datetime.date(2001, 9, 21), datetime.date(2000, 3, 30)), ('Cardiothoracic Surgery', 65, datetime.date(1999, 7, 6), datetime.date(1999, 6, 13)), ('Orthopedic Surgery', 59, datetime.date(2002, 3, 29), datetime.date(1999, 5, 3))]</t>
  </si>
  <si>
    <t>[{'Institution Name': 'Gordon, Cisneros and Thomas', 'Location': 'Romania', 'Type of Institution': 'Private', 'Number of Years Worked There': 30, 'Medical Center Level': 'Secondary', 'Number of Surgeries Performed': 520, 'Additional Responsibilities': ['Sound technician, broadcasting/film/video', 'Librarian, academic', 'Mechanical engineer', 'Designer, furniture'], 'Percentage of Patients with Complications': 82.71244096517725, 'Patient Feedback': 'The surgery was successful, but the overall experience was average.', 'Patient Feedback Label': 3, 'Recommendation Letters': 'The surgeon has consistently delivered extraordinary results.', 'Recommendation Letters Label': 5, 'Recommendations from Former Employers': "The surgeon's performance is average and meets expectations.", 'Recommendations from Former Employers Label': 3}]</t>
  </si>
  <si>
    <t>Wood-Sanders</t>
  </si>
  <si>
    <t>Taylor Hays</t>
  </si>
  <si>
    <t>(659)523-5818</t>
  </si>
  <si>
    <t>[('Biochemistry', 92, datetime.date(2002, 1, 10), datetime.date(2002, 11, 26)), ('Vascular Surgery', 99, datetime.date(1999, 5, 22), datetime.date(2004, 5, 4)), ('Trauma Surgery', 73, datetime.date(2003, 1, 25), datetime.date(1999, 12, 23)), ('Pathology', 98, datetime.date(2003, 6, 5), datetime.date(2000, 6, 30)), ('Biochemistry', 51, datetime.date(2003, 3, 25), datetime.date(2004, 8, 9)), ('Anatomy', 62, datetime.date(2004, 3, 29), datetime.date(2005, 2, 19)), ('Pharmacology', 76, datetime.date(2004, 8, 14), datetime.date(2004, 12, 5)), ('Trauma Surgery', 60, datetime.date(2000, 3, 6), datetime.date(2002, 1, 12)), ('Anesthesiology', 92, datetime.date(2003, 7, 21), datetime.date(2002, 9, 14)), ('Emergency Medicine', 78, datetime.date(2002, 12, 1), datetime.date(2004, 3, 6))]</t>
  </si>
  <si>
    <t>[{'Institution Name': 'Gomez-Williams', 'Location': 'United Kingdom', 'Type of Institution': 'Public', 'Number of Years Worked There': 11, 'Medical Center Level': 'Tertiary', 'Number of Surgeries Performed': 135, 'Additional Responsibilities': ['Audiological scientist', 'Neurosurgeon', 'Armed forces training and education officer', 'Administrator, sports', 'Therapist, art'], 'Percentage of Patients with Complications': 1.7342698975001958, 'Patient Feedback': 'The procedure was fine, nothing remarkable but acceptable.', 'Patient Feedback Label': 3, 'Recommendation Letters': 'The surgeon has not demonstrated the required competencies.', 'Recommendation Letters Label': 1, 'Recommendations from Former Employers': 'The surgeon has demonstrated adequate skills.', 'Recommendations from Former Employers Label': 3}]</t>
  </si>
  <si>
    <t>Minimal claims noted, low risk profile.</t>
  </si>
  <si>
    <t>Rhonda Nelson</t>
  </si>
  <si>
    <t>[('Anesthesiology', 58, datetime.date(2000, 12, 28), datetime.date(2003, 7, 2)), ('Vascular Surgery', 95, datetime.date(2004, 10, 26), datetime.date(2000, 1, 21)), ('Anatomy', 54, datetime.date(2003, 2, 6), datetime.date(1997, 12, 29)), ('Pharmacology', 55, datetime.date(2001, 9, 10), datetime.date(2005, 4, 18)), ('Oncological Surgery', 64, datetime.date(2005, 1, 26), datetime.date(1996, 7, 18)), ('Pediatric Surgery', 56, datetime.date(2001, 5, 10), datetime.date(2004, 12, 31)), ('Trauma Surgery', 52, datetime.date(2001, 1, 1), datetime.date(1999, 12, 9)), ('Robotic Surgery', 100, datetime.date(2002, 6, 28), datetime.date(1997, 4, 13)), ('Pharmacology', 61, datetime.date(2006, 3, 5), datetime.date(2002, 3, 29)), ('Robotic Surgery', 99, datetime.date(2006, 6, 4), datetime.date(2000, 8, 30))]</t>
  </si>
  <si>
    <t>[{'Institution Name': 'Hampton LLC', 'Location': 'Poland', 'Type of Institution': 'Public', 'Number of Years Worked There': 10, 'Medical Center Level': 'Tertiary', 'Number of Surgeries Performed': 723, 'Additional Responsibilities': ['Mudlogger', 'English as a second language teacher', 'Analytical chemist'], 'Percentage of Patients with Complications': 80.75818801588561, 'Patient Feedback': 'The doctor did a great job and I am happy with the results.', 'Patient Feedback Label': 4, 'Recommendation Letters': "There have been minor issues with this surgeon's work.", 'Recommendation Letters Label': 2, 'Recommendations from Former Employers': 'This surgeon was not a good fit for our team.', 'Recommendations from Former Employers Label': 1}]</t>
  </si>
  <si>
    <t>Ritter-Davis</t>
  </si>
  <si>
    <t>Jose Bradley</t>
  </si>
  <si>
    <t>+1-424-640-2103x79243</t>
  </si>
  <si>
    <t>[('Pediatric Surgery', 96, datetime.date(1997, 10, 5), datetime.date(1997, 10, 12)), ('Transplant Surgery', 91, datetime.date(1997, 1, 1), datetime.date(1997, 9, 3)), ('Neurosurgery', 93, datetime.date(1996, 12, 5), datetime.date(1997, 1, 24)), ('Cardiothoracic Surgery', 95, datetime.date(1996, 12, 11), datetime.date(1997, 1, 17)), ('Microbiology', 96, datetime.date(1997, 5, 27), datetime.date(1996, 12, 22)), ('Plastic and Reconstructive Surgery', 51, datetime.date(1997, 10, 13), datetime.date(1997, 4, 10)), ('Trauma Surgery', 81, datetime.date(1997, 12, 13), datetime.date(1997, 8, 4)), ('Anesthesiology', 93, datetime.date(1997, 6, 30), datetime.date(1997, 4, 17)), ('Anatomy', 79, datetime.date(1997, 8, 5), datetime.date(1997, 4, 11)), ('Anatomy', 87, datetime.date(1996, 12, 30), datetime.date(1996, 12, 16))]</t>
  </si>
  <si>
    <t>[{'Institution Name': 'Hernandez-Briggs', 'Location': 'Russia', 'Type of Institution': 'Public', 'Number of Years Worked There': 23, 'Medical Center Level': 'Primary', 'Number of Surgeries Performed': 141, 'Additional Responsibilities': ['Petroleum engineer', 'Designer, fashion/clothing', 'Copy', 'Investment banker, operational'], 'Percentage of Patients with Complications': 38.10688801971126,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'Taylor and Sons', 'Location': 'Russia', 'Type of Institution': 'Public', 'Number of Years Worked There': 26, 'Medical Center Level': 'Secondary', 'Number of Surgeries Performed': 622, 'Additional Responsibilities': [], 'Percentage of Patients with Complications': 35.36119873749064,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'Saunders-Dominguez', 'Location': 'Russia', 'Type of Institution': 'Private', 'Number of Years Worked There': 24, 'Medical Center Level': 'Primary', 'Number of Surgeries Performed': 40, 'Additional Responsibilities': ['Surveyor, commercial/residential'], 'Percentage of Patients with Complications': 22.00182306713865,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t>
  </si>
  <si>
    <t>Morris, Hernandez and Simmons</t>
  </si>
  <si>
    <t>Eric Potter</t>
  </si>
  <si>
    <t>(376)764-3004x992</t>
  </si>
  <si>
    <t>[('Trauma Surgery', 60, datetime.date(2002, 12, 1), datetime.date(2002, 12, 2)), ('Robotic Surgery', 93, datetime.date(2002, 12, 7), datetime.date(2002, 12, 2)), ('Oncological Surgery', 56, datetime.date(2002, 11, 30), datetime.date(2002, 12, 5)), ('Trauma Surgery', 94, datetime.date(2002, 12, 5), datetime.date(2002, 12, 2)), ('Surgical Techniques', 51, datetime.date(2002, 11, 28), datetime.date(2002, 12, 2)), ('Neurosurgery', 75, datetime.date(2002, 12, 6), datetime.date(2002, 12, 5)), ('Robotic Surgery', 52, datetime.date(2002, 11, 30), datetime.date(2002, 12, 4)), ('Ethics in Medical Practice', 54, datetime.date(2002, 12, 4), datetime.date(2002, 12, 4)), ('Physiology', 51, datetime.date(2002, 11, 29), datetime.date(2002, 12, 5)), ('Orthopedic Surgery', 91, datetime.date(2002, 12, 1), datetime.date(2002, 11, 30))]</t>
  </si>
  <si>
    <t>[{'Institution Name': 'Bailey, Carlson and Morton', 'Location': 'Belarus', 'Type of Institution': 'Private', 'Number of Years Worked There': 30, 'Medical Center Level': 'Tertiary', 'Number of Surgeries Performed': 425, 'Additional Responsibilities': ['Geologist, engineering', 'Clinical research associate'], 'Percentage of Patients with Complications': 39.55258579082263,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'Gray-Woods', 'Location': 'Belarus', 'Type of Institution': 'Private', 'Number of Years Worked There': 6, 'Medical Center Level': 'Secondary', 'Number of Surgeries Performed': 876, 'Additional Responsibilities': ['Location manager', 'Designer, blown glass/stained glass'], 'Percentage of Patients with Complications': 37.15271544596619,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'Nielsen, Bell and Norris', 'Location': 'Belarus', 'Type of Institution': 'Public', 'Number of Years Worked There': 27, 'Medical Center Level': 'Secondary', 'Number of Surgeries Performed': 755, 'Additional Responsibilities': ['Historic buildings inspector/conservation officer', 'Magazine features editor', 'Occupational hygienist', 'Psychologist, educational', 'Chartered legal executive (England and Wales)'], 'Percentage of Patients with Complications': 92.19302539208131,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'Whitney Group', 'Location': 'Belarus', 'Type of Institution': 'Public', 'Number of Years Worked There': 8, 'Medical Center Level': 'Primary', 'Number of Surgeries Performed': 415, 'Additional Responsibilities': ['Maintenance engineer', 'Scientist, water quality', 'Lexicographer', 'Psychologist, clinical'], 'Percentage of Patients with Complications': 70.96891017032614,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t>
  </si>
  <si>
    <t>Lane-Wilson</t>
  </si>
  <si>
    <t>George Carpenter</t>
  </si>
  <si>
    <t>[('Pharmacology', 73, datetime.date(2003, 10, 29), datetime.date(2004, 6, 18)), ('Ethics in Medical Practice', 94, datetime.date(2003, 10, 20), datetime.date(2004, 2, 21)), ('Transplant Surgery', 80, datetime.date(2003, 7, 3), datetime.date(2003, 8, 20)), ('Physiology', 57, datetime.date(2003, 8, 25), datetime.date(2003, 10, 12)), ('Physiology', 71, datetime.date(2004, 5, 28), datetime.date(2003, 8, 25)), ('Cardiothoracic Surgery', 96, datetime.date(2004, 3, 19), datetime.date(2003, 6, 30)), ('Cardiothoracic Surgery', 63, datetime.date(2004, 3, 25), datetime.date(2004, 6, 30)), ('Pathology', 88, datetime.date(2004, 3, 18), datetime.date(2004, 1, 8)), ('Cardiothoracic Surgery', 77, datetime.date(2004, 5, 7), datetime.date(2004, 5, 3)), ('Microbiology', 67, datetime.date(2004, 3, 5), datetime.date(2004, 6, 14))]</t>
  </si>
  <si>
    <t>[{'Institution Name': 'Brooks, Barker and Bauer', 'Location': 'France', 'Type of Institution': 'Private', 'Number of Years Worked There': 16, 'Medical Center Level': 'Secondary', 'Number of Surgeries Performed': 268, 'Additional Responsibilities': ['Surveyor, planning and development'], 'Percentage of Patients with Complications': 88.54156967964535, 'Patient Feedback': 'The doctor did an adequate job. Nothing special.', 'Patient Feedback Label': 3, 'Recommendation Letters': 'I would advise caution in hiring this surgeon.', 'Recommendation Letters Label': 2, 'Recommendations from Former Employers': 'The surgeon meets the necessary requirements.', 'Recommendations from Former Employers Label': 3}]</t>
  </si>
  <si>
    <t>Walsh-Miller</t>
  </si>
  <si>
    <t>Scott Rodriguez</t>
  </si>
  <si>
    <t>524.528.3548x32713</t>
  </si>
  <si>
    <t>[('Plastic and Reconstructive Surgery', 100, datetime.date(2004, 5, 11), datetime.date(2004, 4, 27)), ('Emergency Medicine', 84, datetime.date(2000, 1, 26), datetime.date(2000, 4, 19)), ('Trauma Surgery', 69, datetime.date(2003, 1, 12), datetime.date(1998, 9, 4)), ('Anesthesiology', 60, datetime.date(2000, 12, 2), datetime.date(2002, 3, 2)), ('Pediatric Surgery', 80, datetime.date(1998, 11, 10), datetime.date(2003, 8, 26)), ('Pharmacology', 75, datetime.date(2003, 5, 1), datetime.date(1998, 12, 14)), ('Vascular Surgery', 64, datetime.date(2000, 6, 14), datetime.date(2002, 10, 30)), ('Surgical Techniques', 85, datetime.date(1998, 12, 11), datetime.date(1999, 11, 3)), ('Surgical Techniques', 58, datetime.date(2000, 9, 28), datetime.date(1999, 9, 4)), ('Ethics in Medical Practice', 66, datetime.date(2001, 5, 24), datetime.date(2004, 3, 9))]</t>
  </si>
  <si>
    <t>[{'Institution Name': 'Neal-Holmes', 'Location': 'Canada', 'Type of Institution': 'Public', 'Number of Years Worked There': 25, 'Medical Center Level': 'Tertiary', 'Number of Surgeries Performed': 969, 'Additional Responsibilities': ['Commercial/residential surveyor'], 'Percentage of Patients with Complications': 94.26735889844844,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'Johnson-Davis', 'Location': 'Canada', 'Type of Institution': 'Private', 'Number of Years Worked There': 9, 'Medical Center Level': 'Primary', 'Number of Surgeries Performed': 616, 'Additional Responsibilities': ['Seismic interpreter', 'Marine scientist', 'Tour manager', 'Horticulturist, amenity', 'Toxicologist'], 'Percentage of Patients with Complications': 99.5331650107231,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'Clark, Conner and Davis', 'Location': 'Canada', 'Type of Institution': 'Public', 'Number of Years Worked There': 7, 'Medical Center Level': 'Primary', 'Number of Surgeries Performed': 628, 'Additional Responsibilities': ['Scientist, audiological', 'Multimedia programmer', 'Chief Operating Officer', 'Engineer, petroleum'], 'Percentage of Patients with Complications': 42.85500799721046,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'Roy Group', 'Location': 'Canada', 'Type of Institution': 'Public', 'Number of Years Worked There': 8, 'Medical Center Level': 'Primary', 'Number of Surgeries Performed': 856, 'Additional Responsibilities': ['Press photographer'], 'Percentage of Patients with Complications': 70.64383325809473,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'Miller-Salazar', 'Location': 'Canada', 'Type of Institution': 'Private', 'Number of Years Worked There': 10, 'Medical Center Level': 'Primary', 'Number of Surgeries Performed': 300, 'Additional Responsibilities': ['Soil scientist', 'Loss adjuster, chartered', 'Horticulturist, commercial', 'Leisure centre manager'], 'Percentage of Patients with Complications': 63.321872132445456,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t>
  </si>
  <si>
    <t>Mendez, Anderson and Nielsen</t>
  </si>
  <si>
    <t>Cynthia Lane</t>
  </si>
  <si>
    <t>670.829.8346</t>
  </si>
  <si>
    <t>[('Cardiothoracic Surgery', 93, datetime.date(1999, 4, 18), datetime.date(2000, 3, 28)), ('Biochemistry', 78, datetime.date(1999, 11, 6), datetime.date(2001, 2, 16)), ('Emergency Medicine', 59, datetime.date(1998, 12, 16), datetime.date(2001, 2, 20)), ('Pediatric Surgery', 69, datetime.date(1999, 6, 23), datetime.date(2000, 7, 1)), ('Anesthesiology', 78, datetime.date(1997, 1, 5), datetime.date(1996, 12, 31)), ('Surgical Techniques', 89, datetime.date(1998, 9, 15), datetime.date(2000, 1, 5)), ('Pathology', 53, datetime.date(1997, 7, 31), datetime.date(2001, 2, 15)), ('Pediatric Surgery', 58, datetime.date(2000, 4, 30), datetime.date(1997, 10, 24)), ('Robotic Surgery', 75, datetime.date(1999, 11, 9), datetime.date(2000, 9, 12)), ('Anesthesiology', 98, datetime.date(1999, 8, 25), datetime.date(1998, 4, 19))]</t>
  </si>
  <si>
    <t>[{'Institution Name': 'Marshall-Wright', 'Location': 'Lithuania', 'Type of Institution': 'Private', 'Number of Years Worked There': 21, 'Medical Center Level': 'Primary', 'Number of Surgeries Performed': 170, 'Additional Responsibilities': ['Presenter, broadcasting', "Nurse, children's", 'Historic buildings inspector/conservation officer', 'Engineering geologist'], 'Percentage of Patients with Complications': 34.460160347991305,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 {'Institution Name': 'Pena LLC', 'Location': 'Lithuania', 'Type of Institution': 'Public', 'Number of Years Worked There': 25, 'Medical Center Level': 'Secondary', 'Number of Surgeries Performed': 438, 'Additional Responsibilities': ['Corporate investment banker', 'Scientist, clinical (histocompatibility and immunogenetics)', 'Engineer, civil (contracting)', 'Primary school teacher'], 'Percentage of Patients with Complications': 64.26961718960715,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t>
  </si>
  <si>
    <t>Gonzalez, Harrison and Mcdowell</t>
  </si>
  <si>
    <t>Jason Sutton</t>
  </si>
  <si>
    <t>+1-742-929-5662x12462</t>
  </si>
  <si>
    <t>[('Ethics in Medical Practice', 80, datetime.date(2002, 12, 24), datetime.date(2004, 4, 20)), ('Pharmacology', 95, datetime.date(2005, 6, 8), datetime.date(2006, 3, 22)), ('Ethics in Medical Practice', 86, datetime.date(2002, 11, 14), datetime.date(2003, 11, 5)), ('Emergency Medicine', 88, datetime.date(2006, 4, 15), datetime.date(2003, 12, 19)), ('Robotic Surgery', 57, datetime.date(2005, 1, 18), datetime.date(2004, 5, 31)), ('Pathology', 83, datetime.date(2006, 1, 23), datetime.date(2002, 9, 2)), ('Pediatric Surgery', 51, datetime.date(2004, 1, 14), datetime.date(2003, 10, 30)), ('Biochemistry', 68, datetime.date(2003, 9, 27), datetime.date(2004, 9, 29)), ('Biochemistry', 89, datetime.date(2004, 4, 14), datetime.date(2004, 12, 28)), ('Emergency Medicine', 68, datetime.date(2002, 9, 3), datetime.date(2002, 10, 13))]</t>
  </si>
  <si>
    <t>[{'Institution Name': 'Jackson Inc', 'Location': 'India', 'Type of Institution': 'Private', 'Number of Years Worked There': 2, 'Medical Center Level': 'Secondary', 'Number of Surgeries Performed': 401, 'Additional Responsibilities': ['Logistics and distribution manager', 'Leisure centre manager', 'Restaurant manager, fast food', 'Quality manager', 'Chartered certified accountant'], 'Percentage of Patients with Complications': 51.5367606260657,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'Hancock-Wagner', 'Location': 'India', 'Type of Institution': 'Private', 'Number of Years Worked There': 11, 'Medical Center Level': 'Secondary', 'Number of Surgeries Performed': 663, 'Additional Responsibilities': ['Clinical biochemist', 'Quantity surveyor', 'Secretary/administrator', 'Psychologist, counselling'], 'Percentage of Patients with Complications': 81.2946755173775,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'Gardner Inc', 'Location': 'India', 'Type of Institution': 'Public', 'Number of Years Worked There': 19, 'Medical Center Level': 'Tertiary', 'Number of Surgeries Performed': 478, 'Additional Responsibilities': ['Programmer, multimedia'], 'Percentage of Patients with Complications': 16.377021370565046,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'Yoder and Sons', 'Location': 'India', 'Type of Institution': 'Private', 'Number of Years Worked There': 28, 'Medical Center Level': 'Primary', 'Number of Surgeries Performed': 15, 'Additional Responsibilities': ['Medical illustrator', 'Historic buildings inspector/conservation officer', 'Chiropodist', 'Surveyor, rural practice', 'Public house manager'], 'Percentage of Patients with Complications': 44.393783677211864,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'Taylor-Sims', 'Location': 'India', 'Type of Institution': 'Public', 'Number of Years Worked There': 14, 'Medical Center Level': 'Tertiary', 'Number of Surgeries Performed': 1000, 'Additional Responsibilities': ['Education administrator', 'Lawyer'], 'Percentage of Patients with Complications': 87.46927806786974,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t>
  </si>
  <si>
    <t>Minimal claims noted, low risk indicated.</t>
  </si>
  <si>
    <t>Baker, Patterson and Irwin</t>
  </si>
  <si>
    <t>Ray Vaughn</t>
  </si>
  <si>
    <t>(846)855-2715x4069</t>
  </si>
  <si>
    <t>[('Emergency Medicine', 91, datetime.date(2004, 5, 22), datetime.date(2002, 12, 31)), ('Trauma Surgery', 54, datetime.date(2004, 7, 24), datetime.date(2002, 12, 26)), ('Oncological Surgery', 76, datetime.date(2003, 3, 29), datetime.date(2003, 7, 22)), ('Pediatric Surgery', 91, datetime.date(2005, 6, 23), datetime.date(2005, 4, 25)), ('Ethics in Medical Practice', 53, datetime.date(2005, 4, 25), datetime.date(2003, 12, 17)), ('Surgical Techniques', 93, datetime.date(2003, 10, 29), datetime.date(2002, 12, 29)), ('Pediatric Surgery', 77, datetime.date(2004, 1, 2), datetime.date(2003, 6, 11)), ('Microbiology', 79, datetime.date(2003, 3, 7), datetime.date(2004, 2, 5)), ('Trauma Surgery', 55, datetime.date(2004, 9, 29), datetime.date(2004, 5, 17)), ('Trauma Surgery', 63, datetime.date(2005, 7, 17), datetime.date(2005, 1, 29))]</t>
  </si>
  <si>
    <t>[{'Institution Name': 'Rios, Yang and Clark', 'Location': 'France', 'Type of Institution': 'Public', 'Number of Years Worked There': 2, 'Medical Center Level': 'Primary', 'Number of Surgeries Performed': 170, 'Additional Responsibilities': ['Health physicist', 'Accountant, chartered certified', 'Music therapist'], 'Percentage of Patients with Complications': 22.476958517863732, 'Patient Feedback': 'The doctor was professional, but the experience was average.', 'Patient Feedback Label': 3, 'Recommendation Letters': 'There have been sporadic complaints about this surgeon.', 'Recommendation Letters Label': 2, 'Recommendations from Former Employers': 'This surgeon is an exceptional professional with outstanding skills.', 'Recommendations from Former Employers Label': 5}]</t>
  </si>
  <si>
    <t>Hayes Inc</t>
  </si>
  <si>
    <t>Jack Nguyen</t>
  </si>
  <si>
    <t>691-290-4203x7360</t>
  </si>
  <si>
    <t>[('Plastic and Reconstructive Surgery', 58, datetime.date(2000, 12, 26), datetime.date(2007, 3, 3)), ('Ethics in Medical Practice', 66, datetime.date(2000, 12, 18), datetime.date(2003, 12, 5)), ('Orthopedic Surgery', 84, datetime.date(2002, 1, 25), datetime.date(2004, 3, 9)), ('Pathology', 97, datetime.date(2006, 6, 6), datetime.date(2005, 3, 19)), ('Pediatric Surgery', 69, datetime.date(2004, 5, 16), datetime.date(2003, 10, 14)), ('Pharmacology', 68, datetime.date(2005, 1, 14), datetime.date(2005, 6, 16)), ('Plastic and Reconstructive Surgery', 87, datetime.date(2003, 4, 30), datetime.date(2000, 12, 14)), ('Anesthesiology', 57, datetime.date(2001, 11, 21), datetime.date(2008, 1, 19)), ('Surgical Techniques', 88, datetime.date(2001, 2, 9), datetime.date(2000, 12, 18)), ('Orthopedic Surgery', 94, datetime.date(2006, 9, 25), datetime.date(2004, 3, 25))]</t>
  </si>
  <si>
    <t>[{'Institution Name': 'Mason, Morgan and Mcdonald', 'Location': 'Canada', 'Type of Institution': 'Public', 'Number of Years Worked There': 5, 'Medical Center Level': 'Primary', 'Number of Surgeries Performed': 980, 'Additional Responsibilities': ['Youth worker', 'Retail banker', 'Designer, interior/spatial'], 'Percentage of Patients with Complications': 46.90695822981724,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 {'Institution Name': 'Swanson, Richardson and Delacruz', 'Location': 'Canada', 'Type of Institution': 'Public', 'Number of Years Worked There': 14, 'Medical Center Level': 'Tertiary', 'Number of Surgeries Performed': 327, 'Additional Responsibilities': ['Quantity surveyor', 'Statistician', 'Corporate treasurer'], 'Percentage of Patients with Complications': 2.968650280069951,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t>
  </si>
  <si>
    <t>Ewing and Sons</t>
  </si>
  <si>
    <t>Allison Orr</t>
  </si>
  <si>
    <t>[('Orthopedic Surgery', 53, datetime.date(2005, 5, 28), datetime.date(2004, 10, 26)), ('Neurosurgery', 59, datetime.date(2004, 4, 11), datetime.date(2005, 4, 5)), ('Oncological Surgery', 54, datetime.date(2004, 4, 22), datetime.date(2004, 4, 7)), ('Biochemistry', 97, datetime.date(2005, 1, 21), datetime.date(2004, 8, 13)), ('Anatomy', 87, datetime.date(2004, 10, 18), datetime.date(2005, 3, 17)), ('Pediatric Surgery', 65, datetime.date(2004, 11, 25), datetime.date(2004, 5, 19)), ('Vascular Surgery', 100, datetime.date(2005, 2, 12), datetime.date(2004, 4, 18)), ('Anatomy', 77, datetime.date(2004, 6, 14), datetime.date(2005, 4, 8)), ('Pharmacology', 76, datetime.date(2004, 9, 6), datetime.date(2004, 6, 1)), ('Neurosurgery', 54, datetime.date(2004, 5, 21), datetime.date(2005, 5, 17))]</t>
  </si>
  <si>
    <t>[{'Institution Name': 'Sullivan-Rodriguez', 'Location': 'Philippines', 'Type of Institution': 'Public', 'Number of Years Worked There': 17, 'Medical Center Level': 'Secondary', 'Number of Surgeries Performed': 43, 'Additional Responsibilities': ['Advice worker', 'Surveyor, quantity', 'Psychotherapist, dance movement', 'Geoscientist', 'Special educational needs teacher'], 'Percentage of Patients with Complications': 16.626521144856397,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'Perez-Meyer', 'Location': 'Philippines', 'Type of Institution': 'Private', 'Number of Years Worked There': 14, 'Medical Center Level': 'Secondary', 'Number of Surgeries Performed': 389, 'Additional Responsibilities': ['Retail banker', 'Environmental education officer'], 'Percentage of Patients with Complications': 98.64457963681159,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'Davis and Sons', 'Location': 'Philippines', 'Type of Institution': 'Private', 'Number of Years Worked There': 19, 'Medical Center Level': 'Primary', 'Number of Surgeries Performed': 737, 'Additional Responsibilities': ['Geophysical data processor', 'Psychologist, educational'], 'Percentage of Patients with Complications': 76.24902996805793,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t>
  </si>
  <si>
    <t>Davis, Sosa and Dunn</t>
  </si>
  <si>
    <t>Samantha Ibarra</t>
  </si>
  <si>
    <t>(247)712-4296x6823</t>
  </si>
  <si>
    <t>[('Cardiothoracic Surgery', 52, datetime.date(1999, 9, 16), datetime.date(1998, 5, 25)), ('Biochemistry', 64, datetime.date(2003, 5, 29), datetime.date(1999, 10, 15)), ('Microbiology', 52, datetime.date(1999, 2, 1), datetime.date(2004, 8, 14)), ('Anesthesiology', 80, datetime.date(2003, 2, 8), datetime.date(1996, 12, 24)), ('Pediatric Surgery', 60, datetime.date(2000, 1, 9), datetime.date(1996, 9, 26)), ('Pharmacology', 57, datetime.date(1997, 6, 26), datetime.date(2000, 4, 18)), ('Anesthesiology', 62, datetime.date(1997, 8, 7), datetime.date(2001, 12, 28)), ('Anatomy', 73, datetime.date(2002, 7, 20), datetime.date(2004, 1, 29)), ('Microbiology', 70, datetime.date(1997, 11, 19), datetime.date(2001, 11, 27)), ('Surgical Techniques', 55, datetime.date(1997, 2, 26), datetime.date(2001, 4, 20))]</t>
  </si>
  <si>
    <t>[{'Institution Name': 'Cortez-Miller', 'Location': 'United Kingdom', 'Type of Institution': 'Private', 'Number of Years Worked There': 14, 'Medical Center Level': 'Secondary', 'Number of Surgeries Performed': 35, 'Additional Responsibilities': [], 'Percentage of Patients with Complications': 14.514267660402691,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 {'Institution Name': 'Watkins Ltd', 'Location': 'United Kingdom', 'Type of Institution': 'Public', 'Number of Years Worked There': 2, 'Medical Center Level': 'Secondary', 'Number of Surgeries Performed': 162, 'Additional Responsibilities': ['Administrator, education'], 'Percentage of Patients with Complications': 37.65654317261337,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t>
  </si>
  <si>
    <t>Zuniga-Wiggins</t>
  </si>
  <si>
    <t>Michael Mcconnell</t>
  </si>
  <si>
    <t>348.936.2999x1407</t>
  </si>
  <si>
    <t>[('Ethics in Medical Practice', 90, datetime.date(2004, 5, 13), datetime.date(2000, 5, 3)), ('Anatomy', 98, datetime.date(1995, 8, 25), datetime.date(2007, 2, 1)), ('Trauma Surgery', 61, datetime.date(2008, 5, 20), datetime.date(2003, 10, 26)), ('Neurosurgery', 91, datetime.date(2006, 1, 1), datetime.date(1998, 5, 4)), ('Emergency Medicine', 74, datetime.date(2000, 8, 18), datetime.date(2002, 2, 12)), ('Pediatric Surgery', 59, datetime.date(2003, 8, 4), datetime.date(2003, 7, 15)), ('Neurosurgery', 82, datetime.date(1995, 11, 18), datetime.date(1998, 4, 14)), ('Orthopedic Surgery', 63, datetime.date(1999, 3, 16), datetime.date(2005, 1, 2)), ('Orthopedic Surgery', 58, datetime.date(2002, 11, 30), datetime.date(2006, 2, 2)), ('Pediatric Surgery', 89, datetime.date(2003, 4, 19), datetime.date(2006, 12, 26))]</t>
  </si>
  <si>
    <t>[{'Institution Name': 'Randall-Rodriguez', 'Location': 'Argentina', 'Type of Institution': 'Public', 'Number of Years Worked There': 19, 'Medical Center Level': 'Tertiary', 'Number of Surgeries Performed': 351, 'Additional Responsibilities': ['Education officer, community', 'Sub', 'Phytotherapist', 'Engineer, civil (consulting)'], 'Percentage of Patients with Complications': 48.38644511621977,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 {'Institution Name': 'Villegas PLC', 'Location': 'Argentina', 'Type of Institution': 'Public', 'Number of Years Worked There': 15, 'Medical Center Level': 'Secondary', 'Number of Surgeries Performed': 907, 'Additional Responsibilities': [], 'Percentage of Patients with Complications': 1.6743005735227023,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t>
  </si>
  <si>
    <t>Weaver-Young</t>
  </si>
  <si>
    <t>Shawna Smith</t>
  </si>
  <si>
    <t>001-802-274-5576</t>
  </si>
  <si>
    <t>[('Orthopedic Surgery', 65, datetime.date(2004, 4, 16), datetime.date(2003, 11, 18)), ('Cardiothoracic Surgery', 86, datetime.date(2006, 6, 20), datetime.date(2005, 3, 24)), ('Orthopedic Surgery', 78, datetime.date(2003, 11, 28), datetime.date(2004, 11, 15)), ('Neurosurgery', 63, datetime.date(2005, 11, 19), datetime.date(2005, 4, 7)), ('Orthopedic Surgery', 96, datetime.date(2007, 2, 16), datetime.date(2008, 3, 29)), ('Ethics in Medical Practice', 77, datetime.date(2006, 2, 1), datetime.date(2004, 11, 2)), ('Microbiology', 94, datetime.date(2004, 7, 13), datetime.date(2007, 8, 20)), ('Plastic and Reconstructive Surgery', 97, datetime.date(2005, 12, 15), datetime.date(2006, 6, 8)), ('Anatomy', 64, datetime.date(2008, 2, 21), datetime.date(2005, 4, 21)), ('Microbiology', 55, datetime.date(2004, 4, 11), datetime.date(2007, 6, 11))]</t>
  </si>
  <si>
    <t>[{'Institution Name': 'Randall Group', 'Location': 'Philippines', 'Type of Institution': 'Private', 'Number of Years Worked There': 3, 'Medical Center Level': 'Secondary', 'Number of Surgeries Performed': 87, 'Additional Responsibilities': ['Engineer, building services', 'Teacher, primary school', 'Barista'], 'Percentage of Patients with Complications': 27.715492048990765,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'Kent-Wilson', 'Location': 'Philippines', 'Type of Institution': 'Private', 'Number of Years Worked There': 16, 'Medical Center Level': 'Secondary', 'Number of Surgeries Performed': 476, 'Additional Responsibilities': ['Legal secretary', 'Control and instrumentation engineer'], 'Percentage of Patients with Complications': 58.49850070913472,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'Jackson, Wong and Ballard', 'Location': 'Philippines', 'Type of Institution': 'Private', 'Number of Years Worked There': 4, 'Medical Center Level': 'Tertiary', 'Number of Surgeries Performed': 261, 'Additional Responsibilities': ['Proofreader', 'Acupuncturist'], 'Percentage of Patients with Complications': 21.502573164692794,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'Ware, Lowe and Mooney', 'Location': 'Philippines', 'Type of Institution': 'Private', 'Number of Years Worked There': 12, 'Medical Center Level': 'Secondary', 'Number of Surgeries Performed': 952, 'Additional Responsibilities': ['Geologist, engineering'], 'Percentage of Patients with Complications': 74.93705817088917,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t>
  </si>
  <si>
    <t>Bray-Burns</t>
  </si>
  <si>
    <t>Heather Riggs</t>
  </si>
  <si>
    <t>[('Robotic Surgery', 85, datetime.date(2004, 2, 1), datetime.date(2006, 1, 13)), ('Surgical Techniques', 55, datetime.date(2006, 3, 19), datetime.date(2005, 4, 2)), ('Cardiothoracic Surgery', 97, datetime.date(2003, 12, 31), datetime.date(2005, 11, 12)), ('Anatomy', 79, datetime.date(2004, 2, 16), datetime.date(2006, 7, 26)), ('Anatomy', 79, datetime.date(2005, 3, 25), datetime.date(2003, 12, 20)), ('Emergency Medicine', 86, datetime.date(2004, 3, 9), datetime.date(2006, 3, 6)), ('Anesthesiology', 69, datetime.date(2006, 7, 28), datetime.date(2005, 4, 10)), ('Pharmacology', 66, datetime.date(2004, 1, 28), datetime.date(2005, 10, 1)), ('Pharmacology', 65, datetime.date(2006, 6, 22), datetime.date(2006, 2, 28)), ('Physiology', 61, datetime.date(2005, 5, 13), datetime.date(2005, 9, 12))]</t>
  </si>
  <si>
    <t>[{'Institution Name': 'Kane-Kelly', 'Location': 'India', 'Type of Institution': 'Public', 'Number of Years Worked There': 17, 'Medical Center Level': 'Secondary', 'Number of Surgeries Performed': 430, 'Additional Responsibilities': [], 'Percentage of Patients with Complications': 33.77307033988747,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'Smith LLC', 'Location': 'India', 'Type of Institution': 'Public', 'Number of Years Worked There': 20, 'Medical Center Level': 'Primary', 'Number of Surgeries Performed': 571, 'Additional Responsibilities': ['Diagnostic radiographer'], 'Percentage of Patients with Complications': 9.663038115741173,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'Russell, Goodwin and Bradshaw', 'Location': 'India', 'Type of Institution': 'Private', 'Number of Years Worked There': 6, 'Medical Center Level': 'Primary', 'Number of Surgeries Performed': 900, 'Additional Responsibilities': ['Forensic psychologist', 'Public house manager', 'Public relations account executive', 'Microbiologist', 'Community development worker'], 'Percentage of Patients with Complications': 4.38466019896937,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'Beasley Ltd', 'Location': 'India', 'Type of Institution': 'Public', 'Number of Years Worked There': 30, 'Medical Center Level': 'Secondary', 'Number of Surgeries Performed': 780, 'Additional Responsibilities': [], 'Percentage of Patients with Complications': 20.353356132947564,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t>
  </si>
  <si>
    <t>Claims record indicates average risk level.</t>
  </si>
  <si>
    <t>Bowen-Fitzgerald</t>
  </si>
  <si>
    <t>Allison Gibson</t>
  </si>
  <si>
    <t>+1-501-922-0256x2200</t>
  </si>
  <si>
    <t>[('Biochemistry', 88, datetime.date(2002, 7, 25), datetime.date(2005, 12, 26)), ('Surgical Techniques', 50, datetime.date(2002, 8, 7), datetime.date(2003, 12, 8)), ('Cardiothoracic Surgery', 90, datetime.date(2004, 3, 27), datetime.date(2006, 2, 8)), ('Physiology', 70, datetime.date(2004, 4, 10), datetime.date(2006, 9, 23)), ('Pediatric Surgery', 93, datetime.date(2003, 6, 13), datetime.date(2003, 6, 16)), ('Ethics in Medical Practice', 58, datetime.date(2002, 12, 10), datetime.date(2001, 5, 25)), ('Plastic and Reconstructive Surgery', 55, datetime.date(2003, 3, 24), datetime.date(2001, 9, 22)), ('Transplant Surgery', 59, datetime.date(2004, 3, 1), datetime.date(2001, 6, 25)), ('Ethics in Medical Practice', 81, datetime.date(2003, 2, 26), datetime.date(2005, 5, 14)), ('Vascular Surgery', 57, datetime.date(2007, 2, 22), datetime.date(2003, 2, 18))]</t>
  </si>
  <si>
    <t>[{'Institution Name': 'Walker Ltd', 'Location': 'India', 'Type of Institution': 'Private', 'Number of Years Worked There': 28, 'Medical Center Level': 'Primary', 'Number of Surgeries Performed': 160, 'Additional Responsibilities': ['Programmer, multimedia', 'Engineer, building services', 'Education officer, community', 'Educational psychologist', 'Investment banker, operational'], 'Percentage of Patients with Complications': 52.11932120430696,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'Ayala, Hudson and Olsen', 'Location': 'India', 'Type of Institution': 'Private', 'Number of Years Worked There': 11, 'Medical Center Level': 'Tertiary', 'Number of Surgeries Performed': 919, 'Additional Responsibilities': ['Pension scheme manager', 'Engineer, production', 'Podiatrist'], 'Percentage of Patients with Complications': 13.776771541845978,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'Ray LLC', 'Location': 'India', 'Type of Institution': 'Public', 'Number of Years Worked There': 7, 'Medical Center Level': 'Secondary', 'Number of Surgeries Performed': 706, 'Additional Responsibilities': ['Firefighter', 'Arboriculturist', 'Scientific laboratory technician', 'Video editor', 'Petroleum engineer'], 'Percentage of Patients with Complications': 45.70256872718866,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'Smith, Johnson and Soto', 'Location': 'India', 'Type of Institution': 'Public', 'Number of Years Worked There': 6, 'Medical Center Level': 'Secondary', 'Number of Surgeries Performed': 819, 'Additional Responsibilities': ['Museum education officer', 'Warehouse manager', 'Adult guidance worker', 'Marketing executive'], 'Percentage of Patients with Complications': 37.78752656489641,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'Mcknight PLC', 'Location': 'India', 'Type of Institution': 'Public', 'Number of Years Worked There': 5, 'Medical Center Level': 'Secondary', 'Number of Surgeries Performed': 719, 'Additional Responsibilities': ['Civil engineer, contracting', 'Product/process development scientist', 'Education officer, museum', 'Surveyor, quantity', 'Horticulturist, commercial'], 'Percentage of Patients with Complications': 23.042203892600444,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t>
  </si>
  <si>
    <t>Welch Ltd</t>
  </si>
  <si>
    <t>Megan Stone</t>
  </si>
  <si>
    <t>622-578-0922</t>
  </si>
  <si>
    <t>[('Biochemistry', 55, datetime.date(2002, 6, 3), datetime.date(2000, 4, 21)), ('Vascular Surgery', 81, datetime.date(2003, 3, 13), datetime.date(2003, 6, 7)), ('Neurosurgery', 56, datetime.date(2000, 12, 29), datetime.date(2000, 11, 23)), ('Cardiothoracic Surgery', 60, datetime.date(1999, 8, 1), datetime.date(2005, 9, 17)), ('Anatomy', 94, datetime.date(1997, 5, 20), datetime.date(2006, 3, 2)), ('Oncological Surgery', 80, datetime.date(2001, 3, 17), datetime.date(2003, 12, 14)), ('Oncological Surgery', 77, datetime.date(2008, 4, 20), datetime.date(2000, 11, 3)), ('Ethics in Medical Practice', 52, datetime.date(2005, 5, 10), datetime.date(2006, 3, 15)), ('Transplant Surgery', 90, datetime.date(1999, 10, 24), datetime.date(2003, 9, 26)), ('Anatomy', 69, datetime.date(2001, 1, 12), datetime.date(2008, 2, 24))]</t>
  </si>
  <si>
    <t>[{'Institution Name': 'Fitzgerald-Brewer', 'Location': 'United States', 'Type of Institution': 'Private', 'Number of Years Worked There': 20, 'Medical Center Level': 'Tertiary', 'Number of Surgeries Performed': 606, 'Additional Responsibilities': ['Ophthalmologist', 'Sports administrator', 'Archivist', 'Environmental consultant'], 'Percentage of Patients with Complications': 3.1798197682766594, 'Patient Feedback': 'The procedure was performed with great care.', 'Patient Feedback Label': 4, 'Recommendation Letters': 'I have serious reservations about this surgeon.', 'Recommendation Letters Label': 1, 'Recommendations from Former Employers': 'I have no hesitation in recommending this surgeon.', 'Recommendations from Former Employers Label': 5}]</t>
  </si>
  <si>
    <t>Perry PLC</t>
  </si>
  <si>
    <t>Aaron Stephens</t>
  </si>
  <si>
    <t>001-204-844-4751x541</t>
  </si>
  <si>
    <t>[('Pharmacology', 98, datetime.date(1996, 11, 9), datetime.date(1998, 2, 16)), ('Physiology', 72, datetime.date(1997, 2, 14), datetime.date(1997, 3, 28)), ('Cardiothoracic Surgery', 69, datetime.date(1996, 11, 27), datetime.date(1997, 7, 12)), ('Neurosurgery', 89, datetime.date(1998, 2, 5), datetime.date(1997, 8, 5)), ('Robotic Surgery', 71, datetime.date(1997, 5, 12), datetime.date(1997, 6, 29)), ('Anesthesiology', 90, datetime.date(1997, 3, 4), datetime.date(1996, 1, 31)), ('Physiology', 91, datetime.date(1997, 2, 3), datetime.date(1995, 11, 20)), ('Plastic and Reconstructive Surgery', 75, datetime.date(1995, 12, 4), datetime.date(1997, 4, 5)), ('Robotic Surgery', 65, datetime.date(1996, 11, 19), datetime.date(1996, 3, 8)), ('Physiology', 97, datetime.date(1996, 11, 5), datetime.date(1996, 8, 19))]</t>
  </si>
  <si>
    <t>[{'Institution Name': 'Price Group', 'Location': 'Argentina', 'Type of Institution': 'Public', 'Number of Years Worked There': 4, 'Medical Center Level': 'Tertiary', 'Number of Surgeries Performed': 487, 'Additional Responsibilities': ['Outdoor activities/education manager'], 'Percentage of Patients with Complications': 38.38586176067433,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'Williams Inc', 'Location': 'Argentina', 'Type of Institution': 'Private', 'Number of Years Worked There': 10, 'Medical Center Level': 'Primary', 'Number of Surgeries Performed': 841, 'Additional Responsibilities': ['Armed forces training and education officer', 'Engineer, manufacturing', 'Surveyor, building control', 'Pensions consultant'], 'Percentage of Patients with Complications': 67.6791734251279,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'George, Lopez and Moore', 'Location': 'Argentina', 'Type of Institution': 'Private', 'Number of Years Worked There': 6, 'Medical Center Level': 'Primary', 'Number of Surgeries Performed': 245, 'Additional Responsibilities': ['TEFL teacher', 'Chief Executive Officer', 'Runner, broadcasting/film/video', 'Doctor, hospital'], 'Percentage of Patients with Complications': 51.07402319658023,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t>
  </si>
  <si>
    <t>Henderson, Love and Marsh</t>
  </si>
  <si>
    <t>Mr. Adam Chan</t>
  </si>
  <si>
    <t>(830)712-9148</t>
  </si>
  <si>
    <t>[('Biochemistry', 79, datetime.date(1999, 9, 25), datetime.date(1999, 11, 24)), ('Pathology', 100, datetime.date(1999, 4, 28), datetime.date(2000, 7, 4)), ('Robotic Surgery', 68, datetime.date(2000, 2, 3), datetime.date(1999, 5, 12)), ('Pediatric Surgery', 67, datetime.date(1999, 6, 4), datetime.date(2000, 11, 7)), ('Neurosurgery', 65, datetime.date(1999, 10, 4), datetime.date(1999, 8, 23)), ('Microbiology', 99, datetime.date(1999, 4, 9), datetime.date(2000, 4, 1)), ('Neurosurgery', 62, datetime.date(1999, 6, 26), datetime.date(2001, 1, 12)), ('Physiology', 77, datetime.date(1999, 3, 26), datetime.date(2000, 5, 7)), ('Surgical Techniques', 81, datetime.date(1999, 3, 16), datetime.date(1999, 7, 30)), ('Orthopedic Surgery', 68, datetime.date(2000, 8, 11), datetime.date(2000, 6, 10))]</t>
  </si>
  <si>
    <t>[{'Institution Name': 'Parker-Dudley', 'Location': 'Moldova', 'Type of Institution': 'Public', 'Number of Years Worked There': 5, 'Medical Center Level': 'Secondary', 'Number of Surgeries Performed': 609, 'Additional Responsibilities': ['Museum education officer'], 'Percentage of Patients with Complications': 10.070393871847417, 'Patient Feedback': 'A positive experience with a competent doctor.', 'Patient Feedback Label': 4, 'Recommendation Letters': 'This surgeon has been a source of multiple complaints.', 'Recommendation Letters Label': 1, 'Recommendations from Former Employers': "This surgeon's conduct was occasionally problematic.", 'Recommendations from Former Employers Label': 2}]</t>
  </si>
  <si>
    <t>Scott-Russell</t>
  </si>
  <si>
    <t>Evelyn Stewart</t>
  </si>
  <si>
    <t>+1-471-596-5144x8991</t>
  </si>
  <si>
    <t>[('Pediatric Surgery', 81, datetime.date(1999, 8, 7), datetime.date(2001, 5, 28)), ('Plastic and Reconstructive Surgery', 69, datetime.date(2000, 4, 23), datetime.date(2000, 5, 15)), ('Anesthesiology', 65, datetime.date(1999, 8, 25), datetime.date(2001, 4, 18)), ('Neurosurgery', 76, datetime.date(2000, 6, 30), datetime.date(1999, 12, 21)), ('Pathology', 65, datetime.date(2000, 4, 25), datetime.date(2000, 1, 1)), ('Oncological Surgery', 54, datetime.date(2001, 1, 25), datetime.date(2001, 2, 1)), ('Neurosurgery', 61, datetime.date(2000, 2, 1), datetime.date(2000, 1, 5)), ('Pathology', 79, datetime.date(2000, 8, 27), datetime.date(1999, 2, 3)), ('Cardiothoracic Surgery', 51, datetime.date(1999, 2, 19), datetime.date(2000, 11, 8)), ('Emergency Medicine', 98, datetime.date(1999, 9, 6), datetime.date(2001, 9, 15))]</t>
  </si>
  <si>
    <t>[{'Institution Name': 'Dixon, Jones and Lewis', 'Location': 'India', 'Type of Institution': 'Public', 'Number of Years Worked There': 29, 'Medical Center Level': 'Secondary', 'Number of Surgeries Performed': 510, 'Additional Responsibilities': [], 'Percentage of Patients with Complications': 86.61198734436213,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 {'Institution Name': 'Williams-Allen', 'Location': 'India', 'Type of Institution': 'Public', 'Number of Years Worked There': 8, 'Medical Center Level': 'Secondary', 'Number of Surgeries Performed': 912, 'Additional Responsibilities': [], 'Percentage of Patients with Complications': 84.18423259520185,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t>
  </si>
  <si>
    <t>Carroll, Roberts and Morgan</t>
  </si>
  <si>
    <t>Kathleen Anderson</t>
  </si>
  <si>
    <t>223-227-3064x82714</t>
  </si>
  <si>
    <t>[('Cardiothoracic Surgery', 79, datetime.date(2003, 11, 10), datetime.date(2002, 10, 12)), ('Vascular Surgery', 70, datetime.date(1997, 4, 2), datetime.date(2003, 6, 20)), ('Pediatric Surgery', 82, datetime.date(2002, 8, 9), datetime.date(2003, 11, 24)), ('Transplant Surgery', 61, datetime.date(2002, 9, 25), datetime.date(2002, 10, 17)), ('Emergency Medicine', 58, datetime.date(1998, 2, 27), datetime.date(2002, 3, 19)), ('Biochemistry', 91, datetime.date(2002, 4, 1), datetime.date(1996, 12, 5)), ('Oncological Surgery', 81, datetime.date(2001, 4, 30), datetime.date(1998, 5, 28)), ('Pharmacology', 82, datetime.date(2000, 4, 25), datetime.date(1996, 9, 14)), ('Pediatric Surgery', 59, datetime.date(2000, 9, 11), datetime.date(1997, 8, 21)), ('Microbiology', 77, datetime.date(2003, 1, 15), datetime.date(2000, 5, 14))]</t>
  </si>
  <si>
    <t>[{'Institution Name': 'Donaldson and Sons', 'Location': 'Canada', 'Type of Institution': 'Private', 'Number of Years Worked There': 19, 'Medical Center Level': 'Tertiary', 'Number of Surgeries Performed': 200, 'Additional Responsibilities': ['Geoscientist', 'Sport and exercise psychologist', 'Fisheries officer', 'Health and safety inspector', 'Lexicographer'], 'Percentage of Patients with Complications': 60.19391303752979,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'Martinez, Williams and Serrano', 'Location': 'Canada', 'Type of Institution': 'Private', 'Number of Years Worked There': 29, 'Medical Center Level': 'Secondary', 'Number of Surgeries Performed': 546, 'Additional Responsibilities': ['Optometrist'], 'Percentage of Patients with Complications': 80.3797813442776,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'Spencer-Wheeler', 'Location': 'Canada', 'Type of Institution': 'Private', 'Number of Years Worked There': 10, 'Medical Center Level': 'Primary', 'Number of Surgeries Performed': 801, 'Additional Responsibilities': ['Information systems manager', 'Government social research officer', 'Sports therapist', 'Furniture designer', 'Location manager'], 'Percentage of Patients with Complications': 92.62627423422954,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'Fernandez Group', 'Location': 'Canada', 'Type of Institution': 'Private', 'Number of Years Worked There': 22, 'Medical Center Level': 'Primary', 'Number of Surgeries Performed': 934, 'Additional Responsibilities': ['Therapist, drama', 'Television floor manager', 'Water quality scientist', 'Radio broadcast assistant', 'Professor Emeritus'], 'Percentage of Patients with Complications': 85.15459370885489,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t>
  </si>
  <si>
    <t>West-Cordova</t>
  </si>
  <si>
    <t>Jennifer Pruitt</t>
  </si>
  <si>
    <t>276-493-1987x6159</t>
  </si>
  <si>
    <t>[('Microbiology', 94, datetime.date(2003, 10, 18), datetime.date(2003, 11, 4)), ('Physiology', 82, datetime.date(2004, 4, 16), datetime.date(2004, 3, 10)), ('Orthopedic Surgery', 79, datetime.date(2004, 1, 11), datetime.date(2003, 8, 14)), ('Transplant Surgery', 85, datetime.date(2003, 12, 31), datetime.date(2003, 12, 11)), ('Vascular Surgery', 51, datetime.date(2003, 12, 5), datetime.date(2004, 2, 29)), ('Surgical Techniques', 57, datetime.date(2004, 4, 25), datetime.date(2003, 7, 13)), ('Transplant Surgery', 89, datetime.date(2003, 8, 6), datetime.date(2003, 9, 1)), ('Oncological Surgery', 65, datetime.date(2003, 10, 28), datetime.date(2004, 4, 21)), ('Anesthesiology', 91, datetime.date(2004, 1, 29), datetime.date(2003, 9, 24)), ('Trauma Surgery', 58, datetime.date(2004, 5, 21), datetime.date(2003, 11, 19))]</t>
  </si>
  <si>
    <t>[{'Institution Name': 'Harmon-Gaines', 'Location': 'Lithuania', 'Type of Institution': 'Public', 'Number of Years Worked There': 10, 'Medical Center Level': 'Tertiary', 'Number of Surgeries Performed': 539, 'Additional Responsibilities': ['Energy engineer', 'Engineer, electronics'], 'Percentage of Patients with Complications': 18.632770861173732,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'Collins, Wright and Thompson', 'Location': 'Lithuania', 'Type of Institution': 'Public', 'Number of Years Worked There': 20, 'Medical Center Level': 'Primary', 'Number of Surgeries Performed': 61, 'Additional Responsibilities': ['Production manager', 'Research officer, political party'], 'Percentage of Patients with Complications': 52.57515751737203,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'Jarvis Group', 'Location': 'Lithuania', 'Type of Institution': 'Private', 'Number of Years Worked There': 7, 'Medical Center Level': 'Primary', 'Number of Surgeries Performed': 357, 'Additional Responsibilities': ['Architect', "Barrister's clerk", 'Financial adviser'], 'Percentage of Patients with Complications': 42.83899847961431,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t>
  </si>
  <si>
    <t>Carter-Lopez</t>
  </si>
  <si>
    <t>Jeffrey Barrett</t>
  </si>
  <si>
    <t>651-458-3408</t>
  </si>
  <si>
    <t>[('Pathology', 68, datetime.date(2000, 2, 19), datetime.date(1995, 12, 17)), ('Anatomy', 61, datetime.date(1996, 3, 16), datetime.date(1997, 8, 31)), ('Trauma Surgery', 65, datetime.date(1998, 1, 19), datetime.date(2003, 2, 10)), ('Ethics in Medical Practice', 72, datetime.date(1998, 6, 27), datetime.date(1996, 9, 26)), ('Plastic and Reconstructive Surgery', 83, datetime.date(2000, 8, 11), datetime.date(2001, 1, 1)), ('Physiology', 54, datetime.date(1997, 2, 17), datetime.date(1997, 10, 9)), ('Vascular Surgery', 63, datetime.date(2000, 4, 23), datetime.date(1997, 10, 30)), ('Surgical Techniques', 75, datetime.date(1998, 4, 25), datetime.date(1995, 4, 26)), ('Transplant Surgery', 95, datetime.date(1999, 8, 21), datetime.date(1999, 9, 10)), ('Vascular Surgery', 57, datetime.date(2002, 4, 11), datetime.date(1995, 11, 16))]</t>
  </si>
  <si>
    <t>[{'Institution Name': 'Ross and Sons', 'Location': 'United Kingdom', 'Type of Institution': 'Public', 'Number of Years Worked There': 9, 'Medical Center Level': 'Tertiary', 'Number of Surgeries Performed': 696, 'Additional Responsibilities': ['Chief Financial Officer', 'Automotive engineer', 'Counsellor', 'Advertising copywriter', 'Designer, fashion/clothing'], 'Percentage of Patients with Complications': 34.07932003245124,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'Mathis Inc', 'Location': 'United Kingdom', 'Type of Institution': 'Public', 'Number of Years Worked There': 15, 'Medical Center Level': 'Tertiary', 'Number of Surgeries Performed': 66, 'Additional Responsibilities': ['Medical secretary', 'Production engineer', 'Art therapist'], 'Percentage of Patients with Complications': 23.172294700653453,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'Vasquez, Jones and Le', 'Location': 'United Kingdom', 'Type of Institution': 'Private', 'Number of Years Worked There': 3, 'Medical Center Level': 'Secondary', 'Number of Surgeries Performed': 718, 'Additional Responsibilities': ['Lobbyist', 'Seismic interpreter', 'Physiological scientist', 'Visual merchandiser'], 'Percentage of Patients with Complications': 11.13968801495483,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t>
  </si>
  <si>
    <t>Webb, Lopez and Taylor</t>
  </si>
  <si>
    <t>Mark Copeland</t>
  </si>
  <si>
    <t>822.425.9923</t>
  </si>
  <si>
    <t>[('Oncological Surgery', 81, datetime.date(2005, 10, 17), datetime.date(2006, 3, 5)), ('Pediatric Surgery', 68, datetime.date(2004, 5, 9), datetime.date(2005, 7, 10)), ('Ethics in Medical Practice', 57, datetime.date(2005, 2, 3), datetime.date(2004, 8, 22)), ('Emergency Medicine', 69, datetime.date(2004, 7, 8), datetime.date(2004, 6, 11)), ('Vascular Surgery', 74, datetime.date(2005, 1, 15), datetime.date(2004, 12, 6)), ('Pediatric Surgery', 51, datetime.date(2005, 1, 21), datetime.date(2005, 10, 12)), ('Biochemistry', 57, datetime.date(2005, 6, 29), datetime.date(2004, 11, 29)), ('Microbiology', 100, datetime.date(2004, 9, 1), datetime.date(2005, 3, 6)), ('Plastic and Reconstructive Surgery', 83, datetime.date(2006, 2, 9), datetime.date(2005, 7, 21)), ('Ethics in Medical Practice', 76, datetime.date(2004, 5, 29), datetime.date(2004, 8, 28))]</t>
  </si>
  <si>
    <t>[{'Institution Name': 'Williams, Walters and Bartlett', 'Location': 'Poland', 'Type of Institution': 'Public', 'Number of Years Worked There': 18, 'Medical Center Level': 'Secondary', 'Number of Surgeries Performed': 489, 'Additional Responsibilities': ['Ship broker', 'Artist'], 'Percentage of Patients with Complications': 65.71976812605917,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'Vargas-Jones', 'Location': 'Poland', 'Type of Institution': 'Private', 'Number of Years Worked There': 13, 'Medical Center Level': 'Secondary', 'Number of Surgeries Performed': 952, 'Additional Responsibilities': ['Production assistant, radio', 'Police officer', 'Product designer', 'Fashion designer', 'Neurosurgeon'], 'Percentage of Patients with Complications': 62.4769790886478,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'Cross, Padilla and Sanchez', 'Location': 'Poland', 'Type of Institution': 'Public', 'Number of Years Worked There': 5, 'Medical Center Level': 'Tertiary', 'Number of Surgeries Performed': 328, 'Additional Responsibilities': ['Armed forces logistics/support/administrative officer', 'Programmer, systems', 'Scientist, audiological'], 'Percentage of Patients with Complications': 47.284577023358906,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'Anderson-Stafford', 'Location': 'Poland', 'Type of Institution': 'Public', 'Number of Years Worked There': 27, 'Medical Center Level': 'Primary', 'Number of Surgeries Performed': 655, 'Additional Responsibilities': ['Commercial horticulturist'], 'Percentage of Patients with Complications': 41.37643704734497,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'Patrick-Shaw', 'Location': 'Poland', 'Type of Institution': 'Private', 'Number of Years Worked There': 25, 'Medical Center Level': 'Tertiary', 'Number of Surgeries Performed': 137, 'Additional Responsibilities': ['Learning mentor', 'Engineer, mining', 'Scientist, biomedical', 'Radiographer, diagnostic'], 'Percentage of Patients with Complications': 10.588301186958116,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t>
  </si>
  <si>
    <t>Webb-Turner</t>
  </si>
  <si>
    <t>Catherine Roberts</t>
  </si>
  <si>
    <t>001-345-808-5677x23859</t>
  </si>
  <si>
    <t>[('Emergency Medicine', 93, datetime.date(2005, 3, 21), datetime.date(2004, 7, 6)), ('Vascular Surgery', 89, datetime.date(2005, 3, 5), datetime.date(2004, 10, 29)), ('Ethics in Medical Practice', 68, datetime.date(2004, 5, 12), datetime.date(2005, 10, 4)), ('Pediatric Surgery', 54, datetime.date(2004, 12, 22), datetime.date(2004, 7, 18)), ('Surgical Techniques', 65, datetime.date(2008, 1, 24), datetime.date(2006, 10, 13)), ('Neurosurgery', 84, datetime.date(2004, 11, 6), datetime.date(2006, 5, 24)), ('Oncological Surgery', 55, datetime.date(2006, 12, 22), datetime.date(2006, 12, 10)), ('Oncological Surgery', 83, datetime.date(2005, 2, 27), datetime.date(2004, 8, 29)), ('Anesthesiology', 89, datetime.date(2008, 1, 11), datetime.date(2006, 8, 6)), ('Anesthesiology', 93, datetime.date(2005, 4, 1), datetime.date(2006, 2, 17))]</t>
  </si>
  <si>
    <t>[{'Institution Name': 'Roth-Montgomery', 'Location': 'Romania', 'Type of Institution': 'Public', 'Number of Years Worked There': 1, 'Medical Center Level': 'Primary', 'Number of Surgeries Performed': 63, 'Additional Responsibilities': ['Comptroller'], 'Percentage of Patients with Complications': 50.88139315041631,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'Zuniga-Dominguez', 'Location': 'Romania', 'Type of Institution': 'Private', 'Number of Years Worked There': 26, 'Medical Center Level': 'Tertiary', 'Number of Surgeries Performed': 961, 'Additional Responsibilities': ['Commissioning editor', 'Customer service manager'], 'Percentage of Patients with Complications': 69.06021233921028,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'Daugherty-Gonzalez', 'Location': 'Romania', 'Type of Institution': 'Private', 'Number of Years Worked There': 2, 'Medical Center Level': 'Tertiary', 'Number of Surgeries Performed': 975, 'Additional Responsibilities': ['Administrator', 'Theatre stage manager', 'Tax adviser', 'Designer, fashion/clothing', 'Ambulance person'], 'Percentage of Patients with Complications': 86.2706900225518,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t>
  </si>
  <si>
    <t>High-risk history with numerous claims.</t>
  </si>
  <si>
    <t>Long Inc</t>
  </si>
  <si>
    <t>Kathleen Brown</t>
  </si>
  <si>
    <t>001-941-243-6314x2143</t>
  </si>
  <si>
    <t>[('Pathology', 55, datetime.date(1997, 9, 15), datetime.date(2006, 3, 18)), ('Vascular Surgery', 100, datetime.date(2006, 4, 10), datetime.date(2000, 3, 26)), ('Neurosurgery', 67, datetime.date(2006, 4, 4), datetime.date(2006, 3, 26)), ('Biochemistry', 81, datetime.date(2000, 1, 1), datetime.date(1998, 12, 12)), ('Emergency Medicine', 54, datetime.date(2001, 9, 26), datetime.date(2004, 2, 28)), ('Physiology', 92, datetime.date(2003, 1, 1), datetime.date(2001, 12, 13)), ('Neurosurgery', 86, datetime.date(2003, 1, 12), datetime.date(1998, 1, 18)), ('Cardiothoracic Surgery', 81, datetime.date(1999, 9, 27), datetime.date(2005, 12, 14)), ('Trauma Surgery', 83, datetime.date(2004, 5, 16), datetime.date(2007, 12, 13)), ('Oncological Surgery', 80, datetime.date(1997, 4, 9), datetime.date(2002, 3, 10))]</t>
  </si>
  <si>
    <t>[{'Institution Name': 'Chapman, Taylor and Cole', 'Location': 'Russia', 'Type of Institution': 'Public', 'Number of Years Worked There': 25, 'Medical Center Level': 'Primary', 'Number of Surgeries Performed': 923, 'Additional Responsibilities': ['Television/film/video producer', 'Solicitor, Scotland', 'Engineer, biomedical', 'Conservator, furniture'], 'Percentage of Patients with Complications': 51.042232660627064,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'Rosario-Smith', 'Location': 'Russia', 'Type of Institution': 'Private', 'Number of Years Worked There': 9, 'Medical Center Level': 'Secondary', 'Number of Surgeries Performed': 617, 'Additional Responsibilities': ['Therapist, sports', 'Holiday representative', 'Occupational therapist', 'Producer, television/film/video'], 'Percentage of Patients with Complications': 7.050621267907687,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'Romero Ltd', 'Location': 'Russia', 'Type of Institution': 'Public', 'Number of Years Worked There': 3, 'Medical Center Level': 'Tertiary', 'Number of Surgeries Performed': 563, 'Additional Responsibilities': ['Warehouse manager'], 'Percentage of Patients with Complications': 95.80732447654646,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t>
  </si>
  <si>
    <t>Mays Group</t>
  </si>
  <si>
    <t>Jeff Brown DVM</t>
  </si>
  <si>
    <t>+1-716-467-1797x1084</t>
  </si>
  <si>
    <t>[('Microbiology', 94, datetime.date(1999, 4, 6), datetime.date(1999, 9, 15)), ('Biochemistry', 80, datetime.date(1998, 5, 20), datetime.date(2000, 6, 12)), ('Microbiology', 97, datetime.date(1999, 1, 26), datetime.date(1998, 4, 14)), ('Pharmacology', 80, datetime.date(1999, 7, 17), datetime.date(2001, 8, 24)), ('Trauma Surgery', 55, datetime.date(2001, 9, 23), datetime.date(2000, 1, 28)), ('Robotic Surgery', 63, datetime.date(1998, 6, 4), datetime.date(1999, 6, 20)), ('Emergency Medicine', 55, datetime.date(2000, 4, 2), datetime.date(2000, 12, 3)), ('Microbiology', 64, datetime.date(1999, 4, 24), datetime.date(2000, 1, 11)), ('Anatomy', 64, datetime.date(1998, 8, 20), datetime.date(2001, 6, 4)), ('Plastic and Reconstructive Surgery', 81, datetime.date(1998, 11, 19), datetime.date(1999, 5, 21))]</t>
  </si>
  <si>
    <t>[{'Institution Name': 'Miller-Aguirre', 'Location': 'India', 'Type of Institution': 'Private', 'Number of Years Worked There': 11, 'Medical Center Level': 'Secondary', 'Number of Surgeries Performed': 438, 'Additional Responsibilities': ['Optometrist', 'Development worker, community', 'Futures trader'], 'Percentage of Patients with Complications': 37.67016738372884, 'Patient Feedback': 'The recovery was standard, no major issues.', 'Patient Feedback Label': 3, 'Recommendation Letters': 'I strongly recommend this surgeon for their exceptional skills.', 'Recommendation Letters Label': 5, 'Recommendations from Former Employers': 'There were some performance concerns regarding this surgeon. Proceed with caution.', 'Recommendations from Former Employers Label': 2}]</t>
  </si>
  <si>
    <t>Williams, Harris and Sanchez</t>
  </si>
  <si>
    <t>Donald Green</t>
  </si>
  <si>
    <t>001-662-384-6020</t>
  </si>
  <si>
    <t>[('Neurosurgery', 57, datetime.date(1998, 11, 20), datetime.date(1997, 11, 27)), ('Plastic and Reconstructive Surgery', 55, datetime.date(1995, 11, 4), datetime.date(1995, 12, 4)), ('Neurosurgery', 79, datetime.date(1995, 8, 22), datetime.date(1999, 8, 6)), ('Emergency Medicine', 68, datetime.date(1995, 8, 12), datetime.date(1998, 8, 8)), ('Microbiology', 86, datetime.date(1999, 10, 5), datetime.date(1996, 6, 27)), ('Cardiothoracic Surgery', 66, datetime.date(1997, 7, 7), datetime.date(1998, 1, 7)), ('Plastic and Reconstructive Surgery', 55, datetime.date(1996, 10, 28), datetime.date(1996, 12, 5)), ('Biochemistry', 52, datetime.date(2000, 11, 28), datetime.date(1997, 11, 6)), ('Anatomy', 64, datetime.date(1995, 11, 10), datetime.date(2000, 7, 12)), ('Pediatric Surgery', 88, datetime.date(2000, 12, 18), datetime.date(1999, 12, 7))]</t>
  </si>
  <si>
    <t>[{'Institution Name': 'Dean, Sparks and Matthews', 'Location': 'France', 'Type of Institution': 'Private', 'Number of Years Worked There': 3, 'Medical Center Level': 'Primary', 'Number of Surgeries Performed': 401, 'Additional Responsibilities': ['Chartered certified accountant', 'Retail manager', 'Surveyor, planning and development'], 'Percentage of Patients with Complications': 41.9596333909383,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'Gutierrez Inc', 'Location': 'France', 'Type of Institution': 'Private', 'Number of Years Worked There': 16, 'Medical Center Level': 'Tertiary', 'Number of Surgeries Performed': 794, 'Additional Responsibilities': ['Scientist, product/process development', 'Psychotherapist, child'], 'Percentage of Patients with Complications': 32.19427910663598,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'Atkinson, Haynes and Martinez', 'Location': 'France', 'Type of Institution': 'Public', 'Number of Years Worked There': 9, 'Medical Center Level': 'Tertiary', 'Number of Surgeries Performed': 383, 'Additional Responsibilities': ['Designer, exhibition/display', 'Fashion designer', 'Financial controller', 'Gaffer', 'Advertising art director'], 'Percentage of Patients with Complications': 39.74931949367444,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t>
  </si>
  <si>
    <t>Castillo, Wilson and Daugherty</t>
  </si>
  <si>
    <t>Mrs. Virginia Armstrong</t>
  </si>
  <si>
    <t>001-633-726-5012x7566</t>
  </si>
  <si>
    <t>[('Trauma Surgery', 70, datetime.date(2004, 6, 11), datetime.date(2004, 6, 4)), ('Physiology', 50, datetime.date(2004, 6, 9), datetime.date(2004, 5, 5)), ('Biochemistry', 51, datetime.date(2004, 3, 4), datetime.date(2004, 5, 16)), ('Transplant Surgery', 55, datetime.date(2004, 4, 8), datetime.date(2004, 2, 28)), ('Ethics in Medical Practice', 71, datetime.date(2004, 3, 23), datetime.date(2004, 2, 17)), ('Oncological Surgery', 66, datetime.date(2004, 5, 5), datetime.date(2004, 5, 10)), ('Surgical Techniques', 81, datetime.date(2004, 3, 14), datetime.date(2004, 7, 4)), ('Pediatric Surgery', 75, datetime.date(2004, 6, 21), datetime.date(2004, 6, 10)), ('Orthopedic Surgery', 76, datetime.date(2004, 4, 13), datetime.date(2004, 5, 21)), ('Robotic Surgery', 71, datetime.date(2004, 2, 27), datetime.date(2004, 4, 26))]</t>
  </si>
  <si>
    <t>[{'Institution Name': 'Clark-Mendoza', 'Location': 'Poland', 'Type of Institution': 'Public', 'Number of Years Worked There': 21, 'Medical Center Level': 'Tertiary', 'Number of Surgeries Performed': 800, 'Additional Responsibilities': [], 'Percentage of Patients with Complications': 47.68056978918499,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 {'Institution Name': 'Smith, Tucker and Gonzalez', 'Location': 'Poland', 'Type of Institution': 'Private', 'Number of Years Worked There': 6, 'Medical Center Level': 'Primary', 'Number of Surgeries Performed': 563, 'Additional Responsibilities': ['Chartered legal executive (England and Wales)', 'Water engineer', 'Administrator, local government'], 'Percentage of Patients with Complications': 50.607896171261245,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t>
  </si>
  <si>
    <t>Richmond-Evans</t>
  </si>
  <si>
    <t>Sandy Beard</t>
  </si>
  <si>
    <t>592-245-6212x2379</t>
  </si>
  <si>
    <t>[('Anatomy', 69, datetime.date(2006, 1, 16), datetime.date(2003, 2, 13)), ('Pediatric Surgery', 98, datetime.date(2005, 8, 23), datetime.date(2004, 10, 29)), ('Transplant Surgery', 84, datetime.date(2004, 4, 6), datetime.date(2006, 6, 16)), ('Oncological Surgery', 54, datetime.date(2003, 10, 22), datetime.date(2003, 4, 28)), ('Surgical Techniques', 93, datetime.date(2005, 7, 25), datetime.date(2007, 5, 9)), ('Pediatric Surgery', 83, datetime.date(2005, 6, 25), datetime.date(2003, 2, 8)), ('Physiology', 74, datetime.date(2005, 3, 17), datetime.date(2003, 2, 15)), ('Transplant Surgery', 96, datetime.date(2003, 9, 24), datetime.date(2006, 11, 17)), ('Cardiothoracic Surgery', 70, datetime.date(2007, 1, 27), datetime.date(2005, 11, 12)), ('Pathology', 79, datetime.date(2007, 3, 2), datetime.date(2005, 12, 7))]</t>
  </si>
  <si>
    <t>[{'Institution Name': 'Cruz Group', 'Location': 'United Kingdom', 'Type of Institution': 'Private', 'Number of Years Worked There': 2, 'Medical Center Level': 'Primary', 'Number of Surgeries Performed': 687, 'Additional Responsibilities': ['Psychologist, sport and exercise', 'Therapist, occupational'], 'Percentage of Patients with Complications': 28.821727191084335,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'Thompson, Miller and Gonzalez', 'Location': 'United Kingdom', 'Type of Institution': 'Public', 'Number of Years Worked There': 12, 'Medical Center Level': 'Secondary', 'Number of Surgeries Performed': 541, 'Additional Responsibilities': [], 'Percentage of Patients with Complications': 21.34014368151047,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'Lopez Inc', 'Location': 'United Kingdom', 'Type of Institution': 'Private', 'Number of Years Worked There': 19, 'Medical Center Level': 'Primary', 'Number of Surgeries Performed': 627, 'Additional Responsibilities': ['Sports development officer', 'Customer service manager', 'Police officer', 'Engineer, biomedical', 'Embryologist, clinical'], 'Percentage of Patients with Complications': 47.35574442550373,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'Ellis-Frank', 'Location': 'United Kingdom', 'Type of Institution': 'Public', 'Number of Years Worked There': 23, 'Medical Center Level': 'Primary', 'Number of Surgeries Performed': 98, 'Additional Responsibilities': ['Race relations officer'], 'Percentage of Patients with Complications': 60.17080784703611,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'Mercer, Evans and Brown', 'Location': 'United Kingdom', 'Type of Institution': 'Public', 'Number of Years Worked There': 5, 'Medical Center Level': 'Primary', 'Number of Surgeries Performed': 322, 'Additional Responsibilities': [], 'Percentage of Patients with Complications': 93.39994538917989,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t>
  </si>
  <si>
    <t>Diaz, Rich and Jackson</t>
  </si>
  <si>
    <t>Patrick Williams</t>
  </si>
  <si>
    <t>653.706.9419x8296</t>
  </si>
  <si>
    <t>[('Orthopedic Surgery', 53, datetime.date(2003, 2, 22), datetime.date(2003, 7, 15)), ('Neurosurgery', 64, datetime.date(2003, 6, 4), datetime.date(2002, 12, 26)), ('Pharmacology', 64, datetime.date(2002, 4, 18), datetime.date(2003, 7, 2)), ('Cardiothoracic Surgery', 87, datetime.date(2003, 5, 2), datetime.date(2002, 3, 10)), ('Transplant Surgery', 91, datetime.date(2003, 11, 11), datetime.date(2003, 1, 27)), ('Plastic and Reconstructive Surgery', 62, datetime.date(2003, 5, 25), datetime.date(2003, 10, 10)), ('Anesthesiology', 62, datetime.date(2003, 6, 4), datetime.date(2002, 5, 21)), ('Biochemistry', 50, datetime.date(2002, 7, 16), datetime.date(2003, 1, 7)), ('Vascular Surgery', 97, datetime.date(2002, 4, 19), datetime.date(2003, 10, 13)), ('Oncological Surgery', 59, datetime.date(2003, 8, 6), datetime.date(2002, 3, 16))]</t>
  </si>
  <si>
    <t>[{'Institution Name': 'Faulkner, Owens and Shannon', 'Location': 'United Kingdom', 'Type of Institution': 'Private', 'Number of Years Worked There': 30, 'Medical Center Level': 'Tertiary', 'Number of Surgeries Performed': 795, 'Additional Responsibilities': [], 'Percentage of Patients with Complications': 36.73244687505207,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'Hodge, Bryant and Wiley', 'Location': 'United Kingdom', 'Type of Institution': 'Public', 'Number of Years Worked There': 4, 'Medical Center Level': 'Tertiary', 'Number of Surgeries Performed': 420, 'Additional Responsibilities': ['Facilities manager', 'Scientist, research (maths)'], 'Percentage of Patients with Complications': 78.63914442411837,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'Dorsey-Hurst', 'Location': 'United Kingdom', 'Type of Institution': 'Private', 'Number of Years Worked There': 17, 'Medical Center Level': 'Primary', 'Number of Surgeries Performed': 574, 'Additional Responsibilities': ['Training and development officer'], 'Percentage of Patients with Complications': 59.27883063244883,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'Daniels-French', 'Location': 'United Kingdom', 'Type of Institution': 'Public', 'Number of Years Worked There': 9, 'Medical Center Level': 'Primary', 'Number of Surgeries Performed': 454, 'Additional Responsibilities': [], 'Percentage of Patients with Complications': 48.030505528666836,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t>
  </si>
  <si>
    <t>Martinez-Fuentes</t>
  </si>
  <si>
    <t>Kenneth Roberts</t>
  </si>
  <si>
    <t>958-863-5594</t>
  </si>
  <si>
    <t>[('Cardiothoracic Surgery', 82, datetime.date(2002, 9, 9), datetime.date(2003, 6, 2)), ('Pediatric Surgery', 85, datetime.date(2000, 2, 16), datetime.date(1996, 8, 7)), ('Neurosurgery', 62, datetime.date(2000, 8, 1), datetime.date(1998, 3, 26)), ('Anatomy', 64, datetime.date(1997, 12, 26), datetime.date(1996, 5, 16)), ('Neurosurgery', 66, datetime.date(1998, 11, 20), datetime.date(1999, 11, 14)), ('Emergency Medicine', 97, datetime.date(2000, 2, 20), datetime.date(2000, 10, 8)), ('Orthopedic Surgery', 62, datetime.date(1999, 6, 24), datetime.date(2001, 6, 7)), ('Transplant Surgery', 53, datetime.date(2000, 3, 10), datetime.date(2001, 11, 11)), ('Biochemistry', 66, datetime.date(1997, 12, 2), datetime.date(1998, 11, 7)), ('Vascular Surgery', 81, datetime.date(2002, 7, 28), datetime.date(2001, 2, 23))]</t>
  </si>
  <si>
    <t>[{'Institution Name': 'Robinson-Patrick', 'Location': 'Lithuania', 'Type of Institution': 'Public', 'Number of Years Worked There': 25, 'Medical Center Level': 'Primary', 'Number of Surgeries Performed': 626, 'Additional Responsibilities': ['Accountant, chartered', 'Special effects artist', 'IT consultant', 'Financial trader'], 'Percentage of Patients with Complications': 98.86088561424347, 'Patient Feedback': 'The results were not what I hoped for.', 'Patient Feedback Label': 2, 'Recommendation Letters': 'I have no hesitation in recommending this surgeon.', 'Recommendation Letters Label': 4, 'Recommendations from Former Employers': "The surgeon's work is of high quality and consistently reliable.", 'Recommendations from Former Employers Label': 4}]</t>
  </si>
  <si>
    <t>Turner-Montgomery</t>
  </si>
  <si>
    <t>Devin Williams</t>
  </si>
  <si>
    <t>(257)506-5936</t>
  </si>
  <si>
    <t>[('Trauma Surgery', 72, datetime.date(2001, 10, 24), datetime.date(1998, 7, 26)), ('Cardiothoracic Surgery', 99, datetime.date(2001, 6, 2), datetime.date(2002, 4, 1)), ('Plastic and Reconstructive Surgery', 58, datetime.date(1998, 7, 6), datetime.date(1998, 7, 2)), ('Neurosurgery', 73, datetime.date(2002, 1, 2), datetime.date(2001, 6, 19)), ('Oncological Surgery', 76, datetime.date(2000, 7, 18), datetime.date(1998, 8, 18)), ('Anesthesiology', 72, datetime.date(2002, 1, 6), datetime.date(2001, 4, 5)), ('Orthopedic Surgery', 74, datetime.date(1999, 5, 15), datetime.date(2000, 12, 8)), ('Oncological Surgery', 53, datetime.date(1999, 5, 10), datetime.date(1999, 8, 30)), ('Emergency Medicine', 89, datetime.date(2000, 1, 26), datetime.date(1998, 5, 29)), ('Plastic and Reconstructive Surgery', 84, datetime.date(1998, 6, 30), datetime.date(1998, 9, 3))]</t>
  </si>
  <si>
    <t>[{'Institution Name': 'White-Williams', 'Location': 'South Africa', 'Type of Institution': 'Private', 'Number of Years Worked There': 11, 'Medical Center Level': 'Secondary', 'Number of Surgeries Performed': 505, 'Additional Responsibilities': ['Stage manager', 'Scientist, research (physical sciences)', 'Camera operator', 'Broadcast presenter'], 'Percentage of Patients with Complications': 88.69804486166258,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 {'Institution Name': 'Thomas, Lopez and Acosta', 'Location': 'South Africa', 'Type of Institution': 'Private', 'Number of Years Worked There': 15, 'Medical Center Level': 'Tertiary', 'Number of Surgeries Performed': 408, 'Additional Responsibilities': ['Publishing rights manager', 'Drilling engineer', 'Volunteer coordinator', 'Scientific laboratory technician', 'Private music teacher'], 'Percentage of Patients with Complications': 27.034380293323167,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t>
  </si>
  <si>
    <t>Middleton-Wood</t>
  </si>
  <si>
    <t>Mrs. Abigail Lewis DDS</t>
  </si>
  <si>
    <t>438-756-6685</t>
  </si>
  <si>
    <t>[('Pathology', 65, datetime.date(2003, 5, 23), datetime.date(2004, 1, 24)), ('Neurosurgery', 52, datetime.date(2000, 9, 27), datetime.date(2002, 9, 17)), ('Anatomy', 98, datetime.date(2000, 9, 4), datetime.date(2003, 9, 12)), ('Cardiothoracic Surgery', 75, datetime.date(2004, 8, 11), datetime.date(2003, 2, 3)), ('Pathology', 54, datetime.date(2004, 9, 27), datetime.date(1999, 11, 21)), ('Plastic and Reconstructive Surgery', 64, datetime.date(2000, 10, 15), datetime.date(2003, 5, 26)), ('Trauma Surgery', 96, datetime.date(2000, 10, 15), datetime.date(2003, 7, 16)), ('Pathology', 92, datetime.date(1999, 5, 20), datetime.date(2000, 10, 25)), ('Plastic and Reconstructive Surgery', 88, datetime.date(2005, 2, 24), datetime.date(2004, 3, 7)), ('Transplant Surgery', 52, datetime.date(2002, 1, 29), datetime.date(2002, 1, 12))]</t>
  </si>
  <si>
    <t>[{'Institution Name': 'Knapp PLC', 'Location': 'France', 'Type of Institution': 'Private', 'Number of Years Worked There': 7, 'Medical Center Level': 'Primary', 'Number of Surgeries Performed': 701, 'Additional Responsibilities': ['Customer service manager', 'Intelligence analyst'], 'Percentage of Patients with Complications': 0.6215106188876995,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'Johnson-Foster', 'Location': 'France', 'Type of Institution': 'Private', 'Number of Years Worked There': 27, 'Medical Center Level': 'Secondary', 'Number of Surgeries Performed': 775, 'Additional Responsibilities': ['Aeronautical engineer', 'Financial manager'], 'Percentage of Patients with Complications': 28.28282172566283,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'Gomez and Sons', 'Location': 'France', 'Type of Institution': 'Public', 'Number of Years Worked There': 9, 'Medical Center Level': 'Primary', 'Number of Surgeries Performed': 333, 'Additional Responsibilities': ['Dramatherapist', 'Exhibitions officer, museum/gallery', 'Quality manager'], 'Percentage of Patients with Complications': 61.571124970396085,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t>
  </si>
  <si>
    <t>Woods, Smith and Contreras</t>
  </si>
  <si>
    <t>Deborah Richardson</t>
  </si>
  <si>
    <t>+1-475-384-9660x0287</t>
  </si>
  <si>
    <t>[('Ethics in Medical Practice', 55, datetime.date(2003, 6, 7), datetime.date(2004, 10, 31)), ('Transplant Surgery', 78, datetime.date(2001, 2, 15), datetime.date(2003, 4, 1)), ('Anesthesiology', 58, datetime.date(2001, 12, 29), datetime.date(2002, 7, 29)), ('Vascular Surgery', 55, datetime.date(2001, 1, 30), datetime.date(2004, 2, 25)), ('Trauma Surgery', 76, datetime.date(2003, 9, 10), datetime.date(2001, 9, 15)), ('Vascular Surgery', 59, datetime.date(2005, 1, 11), datetime.date(2004, 4, 12)), ('Emergency Medicine', 67, datetime.date(2001, 12, 1), datetime.date(2003, 4, 28)), ('Pathology', 84, datetime.date(2003, 7, 22), datetime.date(2001, 8, 27)), ('Microbiology', 77, datetime.date(2004, 5, 25), datetime.date(2003, 1, 8)), ('Ethics in Medical Practice', 67, datetime.date(2002, 2, 5), datetime.date(2004, 5, 30))]</t>
  </si>
  <si>
    <t>[{'Institution Name': 'Smith-Leblanc', 'Location': 'United Kingdom', 'Type of Institution': 'Public', 'Number of Years Worked There': 26, 'Medical Center Level': 'Secondary', 'Number of Surgeries Performed': 287, 'Additional Responsibilities': [], 'Percentage of Patients with Complications': 2.3243735002510424,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'Rogers, Crawford and Roman', 'Location': 'United Kingdom', 'Type of Institution': 'Public', 'Number of Years Worked There': 27, 'Medical Center Level': 'Tertiary', 'Number of Surgeries Performed': 434, 'Additional Responsibilities': ['Private music teacher', 'Freight forwarder', 'Wellsite geologist', 'Charity fundraiser'], 'Percentage of Patients with Complications': 5.646801798304491,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'Romero-Hart', 'Location': 'United Kingdom', 'Type of Institution': 'Public', 'Number of Years Worked There': 27, 'Medical Center Level': 'Secondary', 'Number of Surgeries Performed': 378, 'Additional Responsibilities': ['Scientist, biomedical', 'Mining engineer', 'Producer, television/film/video', 'Futures trader', 'Lexicographer'], 'Percentage of Patients with Complications': 16.428291798370488,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t>
  </si>
  <si>
    <t>Garcia LLC</t>
  </si>
  <si>
    <t>Teresa Patrick</t>
  </si>
  <si>
    <t>001-950-684-9439x853</t>
  </si>
  <si>
    <t>[('Microbiology', 61, datetime.date(1996, 10, 5), datetime.date(2004, 11, 2)), ('Vascular Surgery', 87, datetime.date(2005, 4, 1), datetime.date(1998, 12, 20)), ('Oncological Surgery', 70, datetime.date(1997, 8, 8), datetime.date(2007, 1, 17)), ('Cardiothoracic Surgery', 75, datetime.date(2002, 8, 17), datetime.date(2006, 8, 30)), ('Trauma Surgery', 78, datetime.date(2001, 9, 6), datetime.date(2004, 5, 18)), ('Emergency Medicine', 80, datetime.date(2006, 7, 6), datetime.date(2001, 2, 6)), ('Biochemistry', 98, datetime.date(2006, 11, 2), datetime.date(2000, 8, 15)), ('Cardiothoracic Surgery', 100, datetime.date(1996, 12, 5), datetime.date(1997, 2, 13)), ('Robotic Surgery', 68, datetime.date(2003, 1, 9), datetime.date(2006, 2, 12)), ('Vascular Surgery', 86, datetime.date(2005, 4, 9), datetime.date(1999, 6, 10))]</t>
  </si>
  <si>
    <t>[{'Institution Name': 'Vargas, Smith and Wilson', 'Location': 'India', 'Type of Institution': 'Private', 'Number of Years Worked There': 9, 'Medical Center Level': 'Primary', 'Number of Surgeries Performed': 835, 'Additional Responsibilities': [], 'Percentage of Patients with Complications': 72.16113908879018, 'Patient Feedback': 'I felt uneasy about the whole process.', 'Patient Feedback Label': 2, 'Recommendation Letters': 'The surgeon performs to a satisfactory level.', 'Recommendation Letters Label': 3, 'Recommendations from Former Employers': 'This surgeon is outstanding. Their surgical skills and dedication to patient care are exemplary.', 'Recommendations from Former Employers Label': 5}]</t>
  </si>
  <si>
    <t>Graham Ltd</t>
  </si>
  <si>
    <t>Robert Patel</t>
  </si>
  <si>
    <t>899-531-1192x024</t>
  </si>
  <si>
    <t>[('Robotic Surgery', 59, datetime.date(2001, 11, 2), datetime.date(2000, 11, 30)), ('Orthopedic Surgery', 93, datetime.date(2000, 11, 7), datetime.date(2000, 7, 7)), ('Vascular Surgery', 56, datetime.date(2001, 11, 18), datetime.date(2001, 11, 22)), ('Orthopedic Surgery', 56, datetime.date(2001, 12, 6), datetime.date(2001, 3, 7)), ('Orthopedic Surgery', 54, datetime.date(2001, 8, 19), datetime.date(2000, 11, 25)), ('Pathology', 95, datetime.date(2000, 8, 1), datetime.date(2001, 8, 16)), ('Anatomy', 70, datetime.date(2000, 9, 25), datetime.date(2000, 12, 5)), ('Vascular Surgery', 51, datetime.date(2001, 12, 2), datetime.date(2001, 10, 8)), ('Pharmacology', 68, datetime.date(2001, 1, 9), datetime.date(2001, 12, 30)), ('Biochemistry', 72, datetime.date(2001, 7, 11), datetime.date(2001, 1, 4))]</t>
  </si>
  <si>
    <t>[{'Institution Name': 'Jackson Group', 'Location': 'Romania', 'Type of Institution': 'Public', 'Number of Years Worked There': 2, 'Medical Center Level': 'Secondary', 'Number of Surgeries Performed': 125, 'Additional Responsibilities': ['Administrator, Civil Service', 'Engineer, technical sales', 'Engineer, electronics'], 'Percentage of Patients with Complications': 82.75481174687265, 'Patient Feedback': 'The procedure was performed competently.', 'Patient Feedback Label': 3, 'Recommendation Letters': 'This surgeon is highly competent and professional.', 'Recommendation Letters Label': 4, 'Recommendations from Former Employers': "There were significant concerns regarding this surgeon's performance.", 'Recommendations from Former Employers Label': 1}]</t>
  </si>
  <si>
    <t>Lynch, Bryant and Moore</t>
  </si>
  <si>
    <t>Mary Wilson</t>
  </si>
  <si>
    <t>780-214-3680</t>
  </si>
  <si>
    <t>[('Microbiology', 80, datetime.date(2000, 5, 12), datetime.date(1996, 5, 1)), ('Transplant Surgery', 89, datetime.date(1997, 6, 30), datetime.date(1996, 3, 22)), ('Pharmacology', 78, datetime.date(1996, 10, 7), datetime.date(2000, 5, 22)), ('Transplant Surgery', 61, datetime.date(1996, 8, 10), datetime.date(2001, 7, 18)), ('Vascular Surgery', 73, datetime.date(1995, 11, 11), datetime.date(1996, 5, 12)), ('Pharmacology', 70, datetime.date(1997, 6, 3), datetime.date(1998, 4, 27)), ('Physiology', 79, datetime.date(1994, 12, 31), datetime.date(1995, 1, 9)), ('Pathology', 58, datetime.date(2000, 9, 30), datetime.date(2001, 1, 9)), ('Biochemistry', 78, datetime.date(1999, 2, 14), datetime.date(2000, 7, 9)), ('Robotic Surgery', 69, datetime.date(1997, 7, 7), datetime.date(1999, 9, 11))]</t>
  </si>
  <si>
    <t>[{'Institution Name': 'Pena-Lloyd', 'Location': 'United Kingdom', 'Type of Institution': 'Private', 'Number of Years Worked There': 9, 'Medical Center Level': 'Primary', 'Number of Surgeries Performed': 966, 'Additional Responsibilities': ['Market researcher', 'Engineer, agricultural', 'Marine scientist', 'Journalist, newspaper'], 'Percentage of Patients with Complications': 78.88379398148105,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'Robles-Martinez', 'Location': 'United Kingdom', 'Type of Institution': 'Public', 'Number of Years Worked There': 19, 'Medical Center Level': 'Tertiary', 'Number of Surgeries Performed': 74, 'Additional Responsibilities': ['Consulting civil engineer', 'Teacher, music', 'Geoscientist', 'Theatre director'], 'Percentage of Patients with Complications': 48.02521133637223,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'Lewis-Johnson', 'Location': 'United Kingdom', 'Type of Institution': 'Private', 'Number of Years Worked There': 26, 'Medical Center Level': 'Primary', 'Number of Surgeries Performed': 670, 'Additional Responsibilities': ['Loss adjuster, chartered', 'Librarian, academic'], 'Percentage of Patients with Complications': 92.05551166723549,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t>
  </si>
  <si>
    <t>Kendra White</t>
  </si>
  <si>
    <t>+1-971-566-5603x26251</t>
  </si>
  <si>
    <t>[('Oncological Surgery', 71, datetime.date(2000, 2, 4), datetime.date(1998, 7, 21)), ('Pediatric Surgery', 92, datetime.date(1999, 5, 17), datetime.date(2005, 4, 25)), ('Physiology', 50, datetime.date(1998, 11, 14), datetime.date(2003, 1, 27)), ('Anatomy', 70, datetime.date(1999, 12, 1), datetime.date(2004, 4, 26)), ('Robotic Surgery', 79, datetime.date(2005, 5, 9), datetime.date(2000, 7, 14)), ('Surgical Techniques', 77, datetime.date(1998, 10, 10), datetime.date(2000, 3, 17)), ('Pathology', 88, datetime.date(2002, 4, 19), datetime.date(2004, 5, 13)), ('Anatomy', 93, datetime.date(2000, 1, 13), datetime.date(2003, 12, 11)), ('Oncological Surgery', 56, datetime.date(2003, 1, 12), datetime.date(2002, 5, 3)), ('Anesthesiology', 96, datetime.date(2002, 8, 28), datetime.date(1999, 4, 15))]</t>
  </si>
  <si>
    <t>[{'Institution Name': 'Morris-Mcdonald', 'Location': 'Philippines', 'Type of Institution': 'Public', 'Number of Years Worked There': 30, 'Medical Center Level': 'Primary', 'Number of Surgeries Performed': 433, 'Additional Responsibilities': ['Surveyor, building control', 'Accommodation manager'], 'Percentage of Patients with Complications': 80.01299605819597, 'Patient Feedback': 'The doctor was caring and the surgery a success.', 'Patient Feedback Label': 4, 'Recommendation Letters': 'I strongly recommend this surgeon for their exceptional skills.', 'Recommendation Letters Label': 5, 'Recommendations from Former Employers': 'The surgeon meets the necessary requirements.', 'Recommendations from Former Employers Label': 3}]</t>
  </si>
  <si>
    <t>Jessica Davis</t>
  </si>
  <si>
    <t>(761)853-9851x501</t>
  </si>
  <si>
    <t>[('Transplant Surgery', 94, datetime.date(1997, 8, 13), datetime.date(2005, 7, 15)), ('Plastic and Reconstructive Surgery', 63, datetime.date(2002, 3, 27), datetime.date(2007, 3, 30)), ('Orthopedic Surgery', 82, datetime.date(2004, 8, 17), datetime.date(2004, 11, 27)), ('Surgical Techniques', 86, datetime.date(2003, 10, 20), datetime.date(2002, 9, 16)), ('Biochemistry', 69, datetime.date(1997, 7, 27), datetime.date(1998, 4, 30)), ('Pharmacology', 98, datetime.date(2001, 7, 29), datetime.date(1997, 5, 11)), ('Biochemistry', 83, datetime.date(2002, 1, 9), datetime.date(2006, 3, 9)), ('Physiology', 63, datetime.date(2001, 3, 24), datetime.date(2002, 2, 28)), ('Anatomy', 91, datetime.date(2001, 12, 28), datetime.date(2001, 12, 28)), ('Orthopedic Surgery', 87, datetime.date(2001, 7, 21), datetime.date(2005, 1, 29))]</t>
  </si>
  <si>
    <t>[{'Institution Name': 'Jones-Ramirez', 'Location': 'Russia', 'Type of Institution': 'Public', 'Number of Years Worked There': 16, 'Medical Center Level': 'Secondary', 'Number of Surgeries Performed': 200, 'Additional Responsibilities': ['Medical laboratory scientific officer', 'Mechanical engineer', 'Government social research officer', 'Civil engineer, contracting'], 'Percentage of Patients with Complications': 13.768767634235957,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'Mccormick-Welch', 'Location': 'Russia', 'Type of Institution': 'Public', 'Number of Years Worked There': 11, 'Medical Center Level': 'Secondary', 'Number of Surgeries Performed': 884, 'Additional Responsibilities': ['Development worker, community', 'Doctor, hospital', 'Actor', 'Water engineer'], 'Percentage of Patients with Complications': 71.64417256319338,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'Parker Ltd', 'Location': 'Russia', 'Type of Institution': 'Public', 'Number of Years Worked There': 29, 'Medical Center Level': 'Tertiary', 'Number of Surgeries Performed': 791, 'Additional Responsibilities': [], 'Percentage of Patients with Complications': 96.23073323699955,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'Morrison, Mcgee and Bolton', 'Location': 'Russia', 'Type of Institution': 'Private', 'Number of Years Worked There': 21, 'Medical Center Level': 'Tertiary', 'Number of Surgeries Performed': 795, 'Additional Responsibilities': ['Web designer'], 'Percentage of Patients with Complications': 55.57410974471072,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'Graham PLC', 'Location': 'Russia', 'Type of Institution': 'Public', 'Number of Years Worked There': 9, 'Medical Center Level': 'Tertiary', 'Number of Surgeries Performed': 621, 'Additional Responsibilities': ['Banker', 'Professor Emeritus', 'Translator'], 'Percentage of Patients with Complications': 39.952712591352345,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t>
  </si>
  <si>
    <t>Solis-Ward</t>
  </si>
  <si>
    <t>Melissa Johnson</t>
  </si>
  <si>
    <t>001-336-717-3865x04419</t>
  </si>
  <si>
    <t>[('Robotic Surgery', 77, datetime.date(2003, 12, 16), datetime.date(2002, 12, 19)), ('Orthopedic Surgery', 68, datetime.date(2003, 6, 4), datetime.date(2004, 1, 9)), ('Oncological Surgery', 79, datetime.date(2003, 12, 31), datetime.date(2003, 12, 26)), ('Emergency Medicine', 65, datetime.date(2002, 8, 12), datetime.date(2004, 5, 31)), ('Physiology', 82, datetime.date(2003, 8, 7), datetime.date(2002, 10, 8)), ('Pharmacology', 67, datetime.date(2003, 11, 8), datetime.date(2003, 12, 24)), ('Pediatric Surgery', 79, datetime.date(2003, 1, 18), datetime.date(2003, 8, 12)), ('Oncological Surgery', 97, datetime.date(2004, 1, 16), datetime.date(2004, 1, 19)), ('Transplant Surgery', 61, datetime.date(2002, 11, 7), datetime.date(2003, 8, 21)), ('Oncological Surgery', 82, datetime.date(2004, 4, 19), datetime.date(2004, 6, 28))]</t>
  </si>
  <si>
    <t>[{'Institution Name': 'Carr and Sons', 'Location': 'Argentina', 'Type of Institution': 'Public', 'Number of Years Worked There': 7, 'Medical Center Level': 'Primary', 'Number of Surgeries Performed': 605, 'Additional Responsibilities': ['Electrical engineer', 'Programmer, applications', 'Applications developer', 'Programme researcher, broadcasting/film/video'], 'Percentage of Patients with Complications': 31.43813873714093,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'Richardson, Smith and Stewart', 'Location': 'Argentina', 'Type of Institution': 'Private', 'Number of Years Worked There': 28, 'Medical Center Level': 'Secondary', 'Number of Surgeries Performed': 136, 'Additional Responsibilities': ['Psychologist, prison and probation services', 'Designer, fashion/clothing'], 'Percentage of Patients with Complications': 50.519330063337975,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'Krause LLC', 'Location': 'Argentina', 'Type of Institution': 'Public', 'Number of Years Worked There': 20, 'Medical Center Level': 'Secondary', 'Number of Surgeries Performed': 865, 'Additional Responsibilities': ['Tourism officer', 'Herbalist', 'Air traffic controller'], 'Percentage of Patients with Complications': 56.24692083583722,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t>
  </si>
  <si>
    <t>Baker-Haynes</t>
  </si>
  <si>
    <t>Helen Johnson</t>
  </si>
  <si>
    <t>620.514.3074</t>
  </si>
  <si>
    <t>[('Plastic and Reconstructive Surgery', 58, datetime.date(2004, 11, 2), datetime.date(2002, 5, 15)), ('Pediatric Surgery', 57, datetime.date(2005, 2, 17), datetime.date(2002, 1, 9)), ('Pediatric Surgery', 68, datetime.date(2002, 12, 10), datetime.date(2004, 12, 18)), ('Biochemistry', 76, datetime.date(2003, 5, 13), datetime.date(2003, 10, 28)), ('Pediatric Surgery', 84, datetime.date(2005, 7, 24), datetime.date(2004, 9, 15)), ('Vascular Surgery', 64, datetime.date(2002, 11, 15), datetime.date(2001, 10, 5)), ('Oncological Surgery', 90, datetime.date(2006, 2, 13), datetime.date(2002, 10, 10)), ('Vascular Surgery', 73, datetime.date(2001, 6, 11), datetime.date(2001, 6, 11)), ('Cardiothoracic Surgery', 79, datetime.date(2003, 7, 24), datetime.date(2000, 12, 4)), ('Pediatric Surgery', 91, datetime.date(2003, 12, 9), datetime.date(2005, 5, 26))]</t>
  </si>
  <si>
    <t>[{'Institution Name': 'Newman, Leon and Schmidt', 'Location': 'France', 'Type of Institution': 'Public', 'Number of Years Worked There': 1, 'Medical Center Level': 'Secondary', 'Number of Surgeries Performed': 943, 'Additional Responsibilities': [], 'Percentage of Patients with Complications': 85.96374300817635,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'Haynes-Taylor', 'Location': 'France', 'Type of Institution': 'Private', 'Number of Years Worked There': 30, 'Medical Center Level': 'Secondary', 'Number of Surgeries Performed': 43, 'Additional Responsibilities': ['Engineer, maintenance (IT)', 'Dentist', 'Hotel manager'], 'Percentage of Patients with Complications': 10.85746984147934,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'Kennedy and Sons', 'Location': 'France', 'Type of Institution': 'Private', 'Number of Years Worked There': 25, 'Medical Center Level': 'Secondary', 'Number of Surgeries Performed': 804, 'Additional Responsibilities': ['Therapist, sports', 'Health and safety adviser', 'Contracting civil engineer', 'Industrial/product designer', 'Hydrogeologist'], 'Percentage of Patients with Complications': 19.96576298444208,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'Glover Inc', 'Location': 'France', 'Type of Institution': 'Private', 'Number of Years Worked There': 5, 'Medical Center Level': 'Primary', 'Number of Surgeries Performed': 547, 'Additional Responsibilities': [], 'Percentage of Patients with Complications': 97.72147791034354,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t>
  </si>
  <si>
    <t>Hunt-Johnson</t>
  </si>
  <si>
    <t>Michael Snyder</t>
  </si>
  <si>
    <t>[('Microbiology', 83, datetime.date(2003, 1, 22), datetime.date(2002, 12, 4)), ('Pharmacology', 64, datetime.date(2001, 2, 6), datetime.date(2001, 4, 13)), ('Transplant Surgery', 90, datetime.date(2003, 4, 22), datetime.date(2001, 3, 29)), ('Pediatric Surgery', 93, datetime.date(2002, 12, 17), datetime.date(2002, 12, 25)), ('Anatomy', 58, datetime.date(2001, 5, 4), datetime.date(2001, 9, 4)), ('Transplant Surgery', 89, datetime.date(2002, 11, 26), datetime.date(2002, 8, 9)), ('Biochemistry', 58, datetime.date(2001, 8, 21), datetime.date(2001, 9, 16)), ('Oncological Surgery', 59, datetime.date(2003, 1, 15), datetime.date(2001, 12, 19)), ('Robotic Surgery', 99, datetime.date(2002, 3, 7), datetime.date(2001, 5, 5)), ('Cardiothoracic Surgery', 63, datetime.date(2001, 2, 9), datetime.date(2001, 11, 22))]</t>
  </si>
  <si>
    <t>[{'Institution Name': 'Griffin-Smith', 'Location': 'Ukraine', 'Type of Institution': 'Public', 'Number of Years Worked There': 18, 'Medical Center Level': 'Primary', 'Number of Surgeries Performed': 309, 'Additional Responsibilities': ['Research officer, political party'], 'Percentage of Patients with Complications': 10.308847664156017,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 {'Institution Name': 'Burgess LLC', 'Location': 'Ukraine', 'Type of Institution': 'Private', 'Number of Years Worked There': 16, 'Medical Center Level': 'Primary', 'Number of Surgeries Performed': 183, 'Additional Responsibilities': ['Bookseller'], 'Percentage of Patients with Complications': 72.9490416615734,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t>
  </si>
  <si>
    <t>Ward, Lindsey and Hutchinson</t>
  </si>
  <si>
    <t>Madison Johnson</t>
  </si>
  <si>
    <t>776-308-7493x9988</t>
  </si>
  <si>
    <t>[('Vascular Surgery', 90, datetime.date(1999, 1, 7), datetime.date(1998, 10, 4)), ('Physiology', 90, datetime.date(1999, 1, 3), datetime.date(1999, 2, 5)), ('Transplant Surgery', 75, datetime.date(1998, 11, 15), datetime.date(1998, 7, 31)), ('Vascular Surgery', 86, datetime.date(1998, 6, 12), datetime.date(1998, 5, 3)), ('Pediatric Surgery', 83, datetime.date(1998, 12, 24), datetime.date(1998, 1, 6)), ('Vascular Surgery', 75, datetime.date(1998, 7, 31), datetime.date(1998, 2, 13)), ('Anatomy', 97, datetime.date(1998, 5, 1), datetime.date(1998, 11, 5)), ('Vascular Surgery', 53, datetime.date(1997, 12, 1), datetime.date(1999, 2, 7)), ('Physiology', 74, datetime.date(1998, 10, 8), datetime.date(1998, 7, 2)), ('Physiology', 52, datetime.date(1998, 4, 6), datetime.date(1998, 9, 18))]</t>
  </si>
  <si>
    <t>[{'Institution Name': 'Roberts-Patterson', 'Location': 'Uzbekistan', 'Type of Institution': 'Private', 'Number of Years Worked There': 9, 'Medical Center Level': 'Primary', 'Number of Surgeries Performed': 803, 'Additional Responsibilities': ['Ergonomist', 'Gaffer'], 'Percentage of Patients with Complications': 20.219995163268113,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 {'Institution Name': 'Bass Inc', 'Location': 'Uzbekistan', 'Type of Institution': 'Private', 'Number of Years Worked There': 19, 'Medical Center Level': 'Secondary', 'Number of Surgeries Performed': 483, 'Additional Responsibilities': ['International aid/development worker', 'Field trials officer', 'English as a second language teacher'], 'Percentage of Patients with Complications': 19.52239864882085,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t>
  </si>
  <si>
    <t>Williamson Ltd</t>
  </si>
  <si>
    <t>Daniel Powell</t>
  </si>
  <si>
    <t>207.672.8503</t>
  </si>
  <si>
    <t>[('Pharmacology', 89, datetime.date(2007, 8, 14), datetime.date(2007, 3, 13)), ('Physiology', 71, datetime.date(2008, 2, 21), datetime.date(2005, 4, 12)), ('Orthopedic Surgery', 99, datetime.date(2005, 12, 13), datetime.date(2007, 11, 24)), ('Vascular Surgery', 99, datetime.date(2008, 1, 25), datetime.date(2005, 6, 24)), ('Physiology', 53, datetime.date(2005, 8, 31), datetime.date(2005, 12, 3)), ('Anesthesiology', 75, datetime.date(2002, 7, 20), datetime.date(2007, 12, 10)), ('Cardiothoracic Surgery', 70, datetime.date(2001, 5, 21), datetime.date(2004, 3, 2)), ('Emergency Medicine', 81, datetime.date(2002, 4, 1), datetime.date(2004, 2, 3)), ('Orthopedic Surgery', 53, datetime.date(2005, 10, 12), datetime.date(2002, 10, 10)), ('Robotic Surgery', 50, datetime.date(2004, 11, 5), datetime.date(2004, 4, 26))]</t>
  </si>
  <si>
    <t>[{'Institution Name': 'Bauer LLC', 'Location': 'Russia', 'Type of Institution': 'Private', 'Number of Years Worked There': 12, 'Medical Center Level': 'Secondary', 'Number of Surgeries Performed': 830, 'Additional Responsibilities': ['Sub', 'Private music teacher', 'Development worker, international aid', 'Engineer, maintenance', 'Corporate treasurer'], 'Percentage of Patients with Complications': 75.88835687441541,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 {'Institution Name': 'Williams, Smith and Flores', 'Location': 'Russia', 'Type of Institution': 'Public', 'Number of Years Worked There': 27, 'Medical Center Level': 'Secondary', 'Number of Surgeries Performed': 630, 'Additional Responsibilities': ['Public house manager', 'Surveyor, hydrographic'], 'Percentage of Patients with Complications': 85.54134442191935,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t>
  </si>
  <si>
    <t>Powell Inc</t>
  </si>
  <si>
    <t>Terry Evans</t>
  </si>
  <si>
    <t>+1-566-871-5652x260</t>
  </si>
  <si>
    <t>[('Physiology', 93, datetime.date(2003, 1, 25), datetime.date(2004, 9, 6)), ('Robotic Surgery', 72, datetime.date(2003, 5, 24), datetime.date(2005, 7, 24)), ('Pharmacology', 97, datetime.date(2005, 4, 16), datetime.date(2004, 4, 1)), ('Pediatric Surgery', 69, datetime.date(2003, 1, 28), datetime.date(2004, 9, 17)), ('Physiology', 97, datetime.date(2004, 7, 14), datetime.date(2003, 6, 28)), ('Surgical Techniques', 94, datetime.date(2005, 3, 10), datetime.date(2003, 11, 29)), ('Ethics in Medical Practice', 94, datetime.date(2004, 9, 18), datetime.date(2004, 10, 3)), ('Cardiothoracic Surgery', 63, datetime.date(2004, 2, 8), datetime.date(2004, 6, 15)), ('Oncological Surgery', 57, datetime.date(2005, 6, 17), datetime.date(2004, 9, 14)), ('Pharmacology', 86, datetime.date(2003, 12, 16), datetime.date(2003, 8, 31))]</t>
  </si>
  <si>
    <t>[{'Institution Name': 'Hernandez LLC', 'Location': 'Ethiopia', 'Type of Institution': 'Public', 'Number of Years Worked There': 4, 'Medical Center Level': 'Primary', 'Number of Surgeries Performed': 368, 'Additional Responsibilities': ['Adult guidance worker', 'Social research officer, government', 'Management consultant'], 'Percentage of Patients with Complications': 31.89731404988464,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'Stephens and Sons', 'Location': 'Ethiopia', 'Type of Institution': 'Public', 'Number of Years Worked There': 18, 'Medical Center Level': 'Secondary', 'Number of Surgeries Performed': 858, 'Additional Responsibilities': [], 'Percentage of Patients with Complications': 64.30269657646123,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'Smith, Smith and Anderson', 'Location': 'Ethiopia', 'Type of Institution': 'Private', 'Number of Years Worked There': 26, 'Medical Center Level': 'Secondary', 'Number of Surgeries Performed': 15, 'Additional Responsibilities': ['Corporate treasurer', 'Sales promotion account executive', 'Investment banker, corporate', 'Public librarian'], 'Percentage of Patients with Complications': 58.43819049795276,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'Gates LLC', 'Location': 'Ethiopia', 'Type of Institution': 'Public', 'Number of Years Worked There': 3, 'Medical Center Level': 'Secondary', 'Number of Surgeries Performed': 380, 'Additional Responsibilities': ['Tax adviser', 'Programmer, multimedia', 'Retail banker', 'Surveyor, insurance'], 'Percentage of Patients with Complications': 6.502353285390972,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'Davis-Pratt', 'Location': 'Ethiopia', 'Type of Institution': 'Public', 'Number of Years Worked There': 3, 'Medical Center Level': 'Secondary', 'Number of Surgeries Performed': 160, 'Additional Responsibilities': ['Adult guidance worker', 'Teacher, adult education', 'Chief Marketing Officer'], 'Percentage of Patients with Complications': 54.62862287048315,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t>
  </si>
  <si>
    <t>Solis, Nelson and Palmer</t>
  </si>
  <si>
    <t>Jennifer Simmons</t>
  </si>
  <si>
    <t>565-316-0582x68955</t>
  </si>
  <si>
    <t>[('Microbiology', 82, datetime.date(2000, 1, 22), datetime.date(2004, 3, 17)), ('Trauma Surgery', 58, datetime.date(1998, 6, 6), datetime.date(1998, 8, 21)), ('Pediatric Surgery', 80, datetime.date(2001, 3, 10), datetime.date(2003, 5, 22)), ('Ethics in Medical Practice', 63, datetime.date(2003, 7, 31), datetime.date(2004, 10, 26)), ('Anesthesiology', 85, datetime.date(1996, 9, 14), datetime.date(2004, 9, 16)), ('Emergency Medicine', 93, datetime.date(2003, 12, 20), datetime.date(2001, 3, 20)), ('Neurosurgery', 71, datetime.date(2004, 9, 10), datetime.date(2002, 7, 10)), ('Emergency Medicine', 74, datetime.date(1998, 2, 26), datetime.date(2003, 12, 4)), ('Anesthesiology', 87, datetime.date(2001, 12, 9), datetime.date(1999, 12, 22)), ('Transplant Surgery', 98, datetime.date(2001, 12, 29), datetime.date(2002, 12, 30))]</t>
  </si>
  <si>
    <t>[{'Institution Name': 'Miller, Douglas and Sanchez', 'Location': 'Romania', 'Type of Institution': 'Private', 'Number of Years Worked There': 18, 'Medical Center Level': 'Tertiary', 'Number of Surgeries Performed': 542, 'Additional Responsibilities': [], 'Percentage of Patients with Complications': 41.877143344077616,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'George PLC', 'Location': 'Romania', 'Type of Institution': 'Private', 'Number of Years Worked There': 21, 'Medical Center Level': 'Primary', 'Number of Surgeries Performed': 178, 'Additional Responsibilities': ['Child psychotherapist', 'Psychotherapist'], 'Percentage of Patients with Complications': 24.999816976701627,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'Fisher Group', 'Location': 'Romania', 'Type of Institution': 'Public', 'Number of Years Worked There': 20, 'Medical Center Level': 'Secondary', 'Number of Surgeries Performed': 930, 'Additional Responsibilities': ['Farm manager', 'Housing manager/officer', 'Surveyor, hydrographic', 'Dispensing optician', 'Architectural technologist'], 'Percentage of Patients with Complications': 80.73640495947672,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'Rogers, Beasley and Erickson', 'Location': 'Romania', 'Type of Institution': 'Public', 'Number of Years Worked There': 18, 'Medical Center Level': 'Secondary', 'Number of Surgeries Performed': 123, 'Additional Responsibilities': ['Acupuncturist', 'Information officer', 'Press sub'], 'Percentage of Patients with Complications': 93.65716986501505,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'Moran, Cole and Lambert', 'Location': 'Romania', 'Type of Institution': 'Public', 'Number of Years Worked There': 16, 'Medical Center Level': 'Primary', 'Number of Surgeries Performed': 660, 'Additional Responsibilities': ['Designer, blown glass/stained glass'], 'Percentage of Patients with Complications': 67.39138648567307,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t>
  </si>
  <si>
    <t>Rice and Sons</t>
  </si>
  <si>
    <t>Chris Turner</t>
  </si>
  <si>
    <t>+1-761-582-9380x1674</t>
  </si>
  <si>
    <t>[('Vascular Surgery', 70, datetime.date(1996, 11, 29), datetime.date(1995, 10, 19)), ('Pediatric Surgery', 91, datetime.date(1995, 12, 14), datetime.date(1996, 6, 16)), ('Oncological Surgery', 89, datetime.date(1995, 11, 17), datetime.date(1997, 6, 12)), ('Surgical Techniques', 65, datetime.date(1997, 6, 2), datetime.date(1996, 7, 11)), ('Oncological Surgery', 91, datetime.date(1995, 9, 9), datetime.date(1997, 1, 29)), ('Emergency Medicine', 78, datetime.date(1995, 10, 31), datetime.date(1995, 12, 17)), ('Plastic and Reconstructive Surgery', 53, datetime.date(1996, 8, 16), datetime.date(1996, 8, 25)), ('Pharmacology', 69, datetime.date(1996, 11, 13), datetime.date(1997, 2, 8)), ('Microbiology', 52, datetime.date(1996, 4, 10), datetime.date(1996, 5, 24)), ('Physiology', 59, datetime.date(1996, 7, 28), datetime.date(1995, 11, 10))]</t>
  </si>
  <si>
    <t>[{'Institution Name': 'Mckee Ltd', 'Location': 'Belarus', 'Type of Institution': 'Public', 'Number of Years Worked There': 1, 'Medical Center Level': 'Primary', 'Number of Surgeries Performed': 301, 'Additional Responsibilities': ['Corporate investment banker'], 'Percentage of Patients with Complications': 30.445574145992925,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'Reid, Ramirez and Brown', 'Location': 'Belarus', 'Type of Institution': 'Public', 'Number of Years Worked There': 10, 'Medical Center Level': 'Primary', 'Number of Surgeries Performed': 222, 'Additional Responsibilities': ['Retail manager', "Politician's assistant"], 'Percentage of Patients with Complications': 94.73801153108103,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'Booker, Byrd and Johnson', 'Location': 'Belarus', 'Type of Institution': 'Public', 'Number of Years Worked There': 21, 'Medical Center Level': 'Secondary', 'Number of Surgeries Performed': 903, 'Additional Responsibilities': ['Lecturer, further education', 'Tax adviser', 'Quantity surveyor', 'Records manager'], 'Percentage of Patients with Complications': 95.10167598359013,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'Lyons, Manning and Mitchell', 'Location': 'Belarus', 'Type of Institution': 'Private', 'Number of Years Worked There': 23, 'Medical Center Level': 'Tertiary', 'Number of Surgeries Performed': 722, 'Additional Responsibilities': ['Production assistant, radio', 'Sales executive', 'Teacher, special educational needs', 'Financial planner', 'Radiation protection practitioner'], 'Percentage of Patients with Complications': 91.64607353841461,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'Alvarez-Mcdaniel', 'Location': 'Belarus', 'Type of Institution': 'Private', 'Number of Years Worked There': 22, 'Medical Center Level': 'Tertiary', 'Number of Surgeries Performed': 447, 'Additional Responsibilities': ['Investment banker, corporate'], 'Percentage of Patients with Complications': 9.827171004392687,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t>
  </si>
  <si>
    <t>Cantu-Jones</t>
  </si>
  <si>
    <t>Anthony Palmer</t>
  </si>
  <si>
    <t>771-688-3562x92025</t>
  </si>
  <si>
    <t>[('Ethics in Medical Practice', 70, datetime.date(1998, 12, 8), datetime.date(1999, 2, 15)), ('Biochemistry', 64, datetime.date(1999, 5, 3), datetime.date(1999, 6, 6)), ('Cardiothoracic Surgery', 82, datetime.date(1999, 11, 6), datetime.date(2000, 2, 16)), ('Vascular Surgery', 85, datetime.date(1999, 9, 24), datetime.date(1999, 8, 12)), ('Plastic and Reconstructive Surgery', 76, datetime.date(1999, 5, 11), datetime.date(2000, 1, 6)), ('Oncological Surgery', 68, datetime.date(1999, 8, 12), datetime.date(1999, 1, 21)), ('Pediatric Surgery', 99, datetime.date(1999, 4, 17), datetime.date(1999, 11, 4)), ('Plastic and Reconstructive Surgery', 71, datetime.date(1999, 8, 28), datetime.date(1999, 6, 15)), ('Pharmacology', 83, datetime.date(1999, 7, 21), datetime.date(1999, 3, 9)), ('Trauma Surgery', 82, datetime.date(1999, 1, 25), datetime.date(1999, 1, 2))]</t>
  </si>
  <si>
    <t>[{'Institution Name': 'Goodman-Harvey', 'Location': 'France', 'Type of Institution': 'Private', 'Number of Years Worked There': 13, 'Medical Center Level': 'Tertiary', 'Number of Surgeries Performed': 859, 'Additional Responsibilities': ['Psychologist, clinical', 'Scientist, research (life sciences)', 'Quarry manager'], 'Percentage of Patients with Complications': 15.950688035693904, 'Patient Feedback': 'The doctor did an adequate job. Nothing special.', 'Patient Feedback Label': 3, 'Recommendation Letters': 'The surgeon lacks the necessary skills for this role.', 'Recommendation Letters Label': 1, 'Recommendations from Former Employers': 'This surgeon frequently failed to meet expectations.', 'Recommendations from Former Employers Label': 1}]</t>
  </si>
  <si>
    <t>Green Group</t>
  </si>
  <si>
    <t>Leslie Jimenez</t>
  </si>
  <si>
    <t>(943)438-7592</t>
  </si>
  <si>
    <t>[('Transplant Surgery', 70, datetime.date(2006, 8, 29), datetime.date(2004, 2, 16)), ('Pediatric Surgery', 73, datetime.date(2006, 5, 5), datetime.date(2004, 4, 8)), ('Biochemistry', 86, datetime.date(2006, 12, 2), datetime.date(2004, 11, 27)), ('Orthopedic Surgery', 54, datetime.date(2006, 4, 15), datetime.date(2004, 7, 1)), ('Orthopedic Surgery', 98, datetime.date(2005, 7, 24), datetime.date(2005, 7, 30)), ('Vascular Surgery', 92, datetime.date(2005, 9, 5), datetime.date(2005, 4, 25)), ('Surgical Techniques', 93, datetime.date(2006, 7, 28), datetime.date(2005, 6, 15)), ('Transplant Surgery', 69, datetime.date(2004, 7, 12), datetime.date(2005, 9, 16)), ('Emergency Medicine', 94, datetime.date(2006, 5, 12), datetime.date(2004, 6, 19)), ('Pediatric Surgery', 67, datetime.date(2004, 6, 19), datetime.date(2005, 2, 1))]</t>
  </si>
  <si>
    <t>[{'Institution Name': 'Wagner, Johnson and Crawford', 'Location': 'Lithuania', 'Type of Institution': 'Private', 'Number of Years Worked There': 22, 'Medical Center Level': 'Tertiary', 'Number of Surgeries Performed': 103, 'Additional Responsibilities': [], 'Percentage of Patients with Complications': 69.17901803139641,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'Freeman LLC', 'Location': 'Lithuania', 'Type of Institution': 'Private', 'Number of Years Worked There': 29, 'Medical Center Level': 'Secondary', 'Number of Surgeries Performed': 374, 'Additional Responsibilities': ['Engineer, drilling'], 'Percentage of Patients with Complications': 0.9873683064928307,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'Howard LLC', 'Location': 'Lithuania', 'Type of Institution': 'Private', 'Number of Years Worked There': 30, 'Medical Center Level': 'Secondary', 'Number of Surgeries Performed': 697, 'Additional Responsibilities': ['Animal technologist', 'Secretary, company', 'Audiological scientist'], 'Percentage of Patients with Complications': 82.09052280636378,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'Keller, Lang and Garner', 'Location': 'Lithuania', 'Type of Institution': 'Public', 'Number of Years Worked There': 24, 'Medical Center Level': 'Secondary', 'Number of Surgeries Performed': 37, 'Additional Responsibilities': ['Sports coach', 'Broadcast journalist', 'Systems developer', 'Financial planner'], 'Percentage of Patients with Complications': 60.96445316807415,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'Wong, Lang and Day', 'Location': 'Lithuania', 'Type of Institution': 'Public', 'Number of Years Worked There': 23, 'Medical Center Level': 'Tertiary', 'Number of Surgeries Performed': 904, 'Additional Responsibilities': ['Horticulturist, amenity'], 'Percentage of Patients with Complications': 22.048368834831923,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t>
  </si>
  <si>
    <t>Colon, Lee and Brady</t>
  </si>
  <si>
    <t>Maurice Lynn</t>
  </si>
  <si>
    <t>750.652.9567x02557</t>
  </si>
  <si>
    <t>[('Trauma Surgery', 50, datetime.date(1999, 1, 21), datetime.date(2003, 9, 23)), ('Pharmacology', 59, datetime.date(2004, 11, 14), datetime.date(2005, 9, 19)), ('Orthopedic Surgery', 81, datetime.date(1995, 12, 4), datetime.date(2002, 4, 5)), ('Oncological Surgery', 74, datetime.date(1997, 12, 8), datetime.date(2006, 7, 7)), ('Surgical Techniques', 68, datetime.date(1995, 12, 20), datetime.date(2004, 8, 30)), ('Emergency Medicine', 99, datetime.date(2004, 1, 11), datetime.date(1997, 5, 23)), ('Pathology', 55, datetime.date(1997, 11, 24), datetime.date(2004, 12, 10)), ('Anatomy', 100, datetime.date(2000, 11, 16), datetime.date(2006, 1, 4)), ('Orthopedic Surgery', 80, datetime.date(2006, 2, 20), datetime.date(2007, 10, 1)), ('Ethics in Medical Practice', 75, datetime.date(1998, 4, 17), datetime.date(2000, 3, 27))]</t>
  </si>
  <si>
    <t>[{'Institution Name': 'Wilson, Nicholson and Meyer', 'Location': 'Germany', 'Type of Institution': 'Private', 'Number of Years Worked There': 16, 'Medical Center Level': 'Primary', 'Number of Surgeries Performed': 323, 'Additional Responsibilities': ['Film/video editor', 'Nutritional therapist'], 'Percentage of Patients with Complications': 55.43973239217901, 'Patient Feedback': 'The doctor was amazing. The surgery was perfect and the recovery was smooth.', 'Patient Feedback Label': 5, 'Recommendation Letters': 'The surgeon has shown sufficient professional competence.', 'Recommendation Letters Label': 3, 'Recommendations from Former Employers': 'I strongly endorse this surgeon for any advanced role.', 'Recommendations from Former Employers Label': 4}]</t>
  </si>
  <si>
    <t>Boyle Ltd</t>
  </si>
  <si>
    <t>John Newton</t>
  </si>
  <si>
    <t>[('Robotic Surgery', 60, datetime.date(2003, 12, 2), datetime.date(2003, 4, 28)), ('Neurosurgery', 54, datetime.date(2005, 9, 5), datetime.date(2003, 6, 26)), ('Trauma Surgery', 88, datetime.date(2005, 9, 21), datetime.date(2005, 8, 4)), ('Plastic and Reconstructive Surgery', 67, datetime.date(2003, 8, 20), datetime.date(2004, 10, 10)), ('Oncological Surgery', 51, datetime.date(2004, 7, 22), datetime.date(2004, 4, 25)), ('Pharmacology', 71, datetime.date(2004, 7, 6), datetime.date(2005, 5, 20)), ('Trauma Surgery', 69, datetime.date(2005, 1, 2), datetime.date(2005, 10, 6)), ('Physiology', 74, datetime.date(2004, 3, 19), datetime.date(2005, 2, 26)), ('Pathology', 75, datetime.date(2005, 12, 22), datetime.date(2004, 12, 30)), ('Microbiology', 75, datetime.date(2003, 9, 1), datetime.date(2003, 9, 28))]</t>
  </si>
  <si>
    <t>[{'Institution Name': 'Reynolds-May', 'Location': 'Ethiopia', 'Type of Institution': 'Public', 'Number of Years Worked There': 30, 'Medical Center Level': 'Tertiary', 'Number of Surgeries Performed': 33, 'Additional Responsibilities': ['Clinical biochemist', 'Surveyor, commercial/residential', 'Economist', 'Designer, blown glass/stained glass'], 'Percentage of Patients with Complications': 17.44755323015855,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'Bird LLC', 'Location': 'Ethiopia', 'Type of Institution': 'Private', 'Number of Years Worked There': 2, 'Medical Center Level': 'Secondary', 'Number of Surgeries Performed': 98, 'Additional Responsibilities': [], 'Percentage of Patients with Complications': 75.24560965950337,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'Davis, Allen and Medina', 'Location': 'Ethiopia', 'Type of Institution': 'Public', 'Number of Years Worked There': 12, 'Medical Center Level': 'Secondary', 'Number of Surgeries Performed': 808, 'Additional Responsibilities': ['Software engineer', 'Information officer', 'Engineer, petroleum', 'Recycling officer'], 'Percentage of Patients with Complications': 51.24347428347584,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'Murphy Inc', 'Location': 'Ethiopia', 'Type of Institution': 'Private', 'Number of Years Worked There': 25, 'Medical Center Level': 'Primary', 'Number of Surgeries Performed': 870, 'Additional Responsibilities': ['Scientist, research (physical sciences)'], 'Percentage of Patients with Complications': 60.569767235834114,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'Woodard, Cruz and Bartlett', 'Location': 'Ethiopia', 'Type of Institution': 'Public', 'Number of Years Worked There': 22, 'Medical Center Level': 'Primary', 'Number of Surgeries Performed': 344, 'Additional Responsibilities': ['Optician, dispensing', 'Naval architect', 'Economist', 'Call centre manager'], 'Percentage of Patients with Complications': 20.3529778791246,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t>
  </si>
  <si>
    <t>Solis-Turner</t>
  </si>
  <si>
    <t>Katherine Brandt</t>
  </si>
  <si>
    <t>(766)965-7732x38559</t>
  </si>
  <si>
    <t>[('Microbiology', 96, datetime.date(1998, 5, 20), datetime.date(1998, 5, 10)), ('Physiology', 77, datetime.date(1998, 7, 12), datetime.date(1998, 6, 1)), ('Anatomy', 79, datetime.date(1998, 7, 30), datetime.date(1998, 7, 12)), ('Pediatric Surgery', 81, datetime.date(1998, 9, 3), datetime.date(1998, 9, 25)), ('Trauma Surgery', 63, datetime.date(1998, 5, 12), datetime.date(1998, 4, 28)), ('Trauma Surgery', 72, datetime.date(1998, 9, 12), datetime.date(1998, 10, 10)), ('Robotic Surgery', 61, datetime.date(1998, 6, 21), datetime.date(1998, 8, 11)), ('Physiology', 86, datetime.date(1998, 7, 5), datetime.date(1998, 9, 11)), ('Oncological Surgery', 70, datetime.date(1998, 4, 15), datetime.date(1998, 4, 5)), ('Pathology', 99, datetime.date(1998, 4, 6), datetime.date(1998, 10, 8))]</t>
  </si>
  <si>
    <t>[{'Institution Name': 'Johnston-Hicks', 'Location': 'Germany', 'Type of Institution': 'Public', 'Number of Years Worked There': 14, 'Medical Center Level': 'Secondary', 'Number of Surgeries Performed': 325, 'Additional Responsibilities': ['Building services engineer', 'Maintenance engineer'], 'Percentage of Patients with Complications': 22.850096090740855,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 {'Institution Name': 'Hall-Barnes', 'Location': 'Germany', 'Type of Institution': 'Public', 'Number of Years Worked There': 18, 'Medical Center Level': 'Tertiary', 'Number of Surgeries Performed': 487, 'Additional Responsibilities': [], 'Percentage of Patients with Complications': 88.41762636315791,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t>
  </si>
  <si>
    <t>Bennett-Gonzalez</t>
  </si>
  <si>
    <t>Jessica Hodge</t>
  </si>
  <si>
    <t>579-523-6995x964</t>
  </si>
  <si>
    <t>[('Transplant Surgery', 100, datetime.date(1998, 11, 28), datetime.date(2004, 10, 10)), ('Orthopedic Surgery', 90, datetime.date(1996, 6, 29), datetime.date(1995, 7, 25)), ('Plastic and Reconstructive Surgery', 70, datetime.date(1998, 4, 7), datetime.date(1994, 9, 1)), ('Anatomy', 85, datetime.date(2003, 7, 8), datetime.date(1998, 2, 25)), ('Oncological Surgery', 54, datetime.date(1996, 9, 8), datetime.date(1997, 9, 10)), ('Surgical Techniques', 69, datetime.date(2000, 11, 18), datetime.date(2002, 4, 24)), ('Anatomy', 77, datetime.date(2002, 8, 6), datetime.date(2001, 1, 27)), ('Transplant Surgery', 61, datetime.date(1997, 10, 17), datetime.date(1999, 3, 11)), ('Cardiothoracic Surgery', 79, datetime.date(1996, 5, 21), datetime.date(1996, 11, 19)), ('Transplant Surgery', 68, datetime.date(1998, 11, 10), datetime.date(1997, 5, 6))]</t>
  </si>
  <si>
    <t>[{'Institution Name': 'Moore LLC', 'Location': 'Ukraine', 'Type of Institution': 'Public', 'Number of Years Worked There': 7, 'Medical Center Level': 'Primary', 'Number of Surgeries Performed': 989, 'Additional Responsibilities': [], 'Percentage of Patients with Complications': 87.34076633780859,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'Ferguson and Sons', 'Location': 'Ukraine', 'Type of Institution': 'Public', 'Number of Years Worked There': 5, 'Medical Center Level': 'Primary', 'Number of Surgeries Performed': 955, 'Additional Responsibilities': ['Management consultant', 'Armed forces technical officer', 'Soil scientist'], 'Percentage of Patients with Complications': 7.217002452232513,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'Green Inc', 'Location': 'Ukraine', 'Type of Institution': 'Public', 'Number of Years Worked There': 17, 'Medical Center Level': 'Secondary', 'Number of Surgeries Performed': 60, 'Additional Responsibilities': ['Curator', 'Archivist', 'Industrial/product designer', 'Occupational therapist'], 'Percentage of Patients with Complications': 12.552221319763756,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t>
  </si>
  <si>
    <t>Hicks-Wang</t>
  </si>
  <si>
    <t>Denise Davis</t>
  </si>
  <si>
    <t>(417)968-5420x66779</t>
  </si>
  <si>
    <t>[('Physiology', 54, datetime.date(1999, 2, 16), datetime.date(2000, 8, 29)), ('Pharmacology', 80, datetime.date(2000, 6, 30), datetime.date(2002, 5, 15)), ('Pediatric Surgery', 75, datetime.date(2002, 1, 5), datetime.date(1999, 5, 4)), ('Transplant Surgery', 72, datetime.date(2000, 2, 2), datetime.date(2000, 9, 1)), ('Transplant Surgery', 60, datetime.date(2001, 8, 16), datetime.date(2001, 5, 16)), ('Microbiology', 75, datetime.date(2003, 3, 20), datetime.date(1999, 6, 20)), ('Microbiology', 52, datetime.date(2000, 8, 2), datetime.date(2000, 10, 3)), ('Pathology', 98, datetime.date(2000, 3, 3), datetime.date(1999, 1, 22)), ('Oncological Surgery', 51, datetime.date(2003, 11, 19), datetime.date(2002, 7, 10)), ('Oncological Surgery', 69, datetime.date(1999, 2, 15), datetime.date(2000, 12, 5))]</t>
  </si>
  <si>
    <t>[{'Institution Name': 'Neal, Wall and Bailey', 'Location': 'United Kingdom', 'Type of Institution': 'Public', 'Number of Years Worked There': 28, 'Medical Center Level': 'Primary', 'Number of Surgeries Performed': 84, 'Additional Responsibilities': ['Dramatherapist', 'Prison officer', 'Investment banker, operational'], 'Percentage of Patients with Complications': 84.28564641060511,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'Lutz Ltd', 'Location': 'United Kingdom', 'Type of Institution': 'Private', 'Number of Years Worked There': 30, 'Medical Center Level': 'Primary', 'Number of Surgeries Performed': 325, 'Additional Responsibilities': ['Exercise physiologist'], 'Percentage of Patients with Complications': 33.99549510495883,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'Bradshaw, Higgins and West', 'Location': 'United Kingdom', 'Type of Institution': 'Public', 'Number of Years Worked There': 10, 'Medical Center Level': 'Primary', 'Number of Surgeries Performed': 674, 'Additional Responsibilities': ['Public relations officer', 'Geologist, engineering', 'Curator', 'Learning mentor', 'Ecologist'], 'Percentage of Patients with Complications': 74.5968324659645,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t>
  </si>
  <si>
    <t>Anderson-Martinez</t>
  </si>
  <si>
    <t>Cheryl Hernandez</t>
  </si>
  <si>
    <t>537.476.7917x3654</t>
  </si>
  <si>
    <t>[('Vascular Surgery', 52, datetime.date(1999, 9, 28), datetime.date(2001, 6, 28)), ('Cardiothoracic Surgery', 92, datetime.date(2000, 11, 7), datetime.date(2005, 3, 12)), ('Oncological Surgery', 96, datetime.date(2002, 12, 23), datetime.date(2006, 7, 10)), ('Microbiology', 79, datetime.date(2003, 7, 13), datetime.date(2003, 3, 3)), ('Oncological Surgery', 89, datetime.date(1998, 3, 4), datetime.date(2005, 9, 26)), ('Neurosurgery', 63, datetime.date(2003, 12, 21), datetime.date(2002, 6, 13)), ('Transplant Surgery', 72, datetime.date(1998, 10, 7), datetime.date(2006, 11, 12)), ('Orthopedic Surgery', 76, datetime.date(2005, 12, 2), datetime.date(2005, 3, 27)), ('Ethics in Medical Practice', 74, datetime.date(2000, 7, 12), datetime.date(1999, 4, 9)), ('Microbiology', 84, datetime.date(2003, 1, 2), datetime.date(1998, 9, 20))]</t>
  </si>
  <si>
    <t>[{'Institution Name': 'Foster PLC', 'Location': 'Ukraine', 'Type of Institution': 'Public', 'Number of Years Worked There': 30, 'Medical Center Level': 'Secondary', 'Number of Surgeries Performed': 225, 'Additional Responsibilities': ['Geographical information systems officer'], 'Percentage of Patients with Complications': 2.5218882148042687,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'Solis, Keller and Herring', 'Location': 'Ukraine', 'Type of Institution': 'Public', 'Number of Years Worked There': 3, 'Medical Center Level': 'Tertiary', 'Number of Surgeries Performed': 897, 'Additional Responsibilities': ['Accountant, chartered public finance', 'Product manager', 'Health physicist', 'Therapist, occupational', 'Software engineer'], 'Percentage of Patients with Complications': 50.50050668814998,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'Cook-Collier', 'Location': 'Ukraine', 'Type of Institution': 'Private', 'Number of Years Worked There': 16, 'Medical Center Level': 'Primary', 'Number of Surgeries Performed': 70, 'Additional Responsibilities': ['Facilities manager', 'Designer, fashion/clothing', 'Scientist, research (medical)', 'Scientist, research (maths)', 'Optician, dispensing'], 'Percentage of Patients with Complications': 77.21891480244041,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t>
  </si>
  <si>
    <t>Cowan-Murphy</t>
  </si>
  <si>
    <t>James Alexander</t>
  </si>
  <si>
    <t>001-528-494-2498x8914</t>
  </si>
  <si>
    <t>[('Orthopedic Surgery', 86, datetime.date(2002, 12, 17), datetime.date(2002, 9, 15)), ('Vascular Surgery', 87, datetime.date(2001, 10, 6), datetime.date(2003, 12, 25)), ('Physiology', 93, datetime.date(2001, 11, 27), datetime.date(2003, 12, 11)), ('Surgical Techniques', 86, datetime.date(2001, 6, 15), datetime.date(2003, 8, 8)), ('Cardiothoracic Surgery', 68, datetime.date(2003, 11, 12), datetime.date(2004, 12, 24)), ('Robotic Surgery', 59, datetime.date(2002, 5, 3), datetime.date(2001, 8, 17)), ('Pathology', 74, datetime.date(2001, 8, 3), datetime.date(2004, 9, 7)), ('Orthopedic Surgery', 99, datetime.date(2001, 11, 29), datetime.date(2001, 3, 24)), ('Oncological Surgery', 50, datetime.date(2005, 2, 26), datetime.date(2005, 5, 26)), ('Transplant Surgery', 57, datetime.date(2003, 11, 20), datetime.date(2004, 4, 14))]</t>
  </si>
  <si>
    <t>[{'Institution Name': 'King-Baker', 'Location': 'France', 'Type of Institution': 'Public', 'Number of Years Worked There': 15, 'Medical Center Level': 'Tertiary', 'Number of Surgeries Performed': 437, 'Additional Responsibilities': ['Press sub', 'Call centre manager', 'Make', 'Medical sales representative', 'Wellsite geologist'], 'Percentage of Patients with Complications': 2.701912547003782, 'Patient Feedback': 'The surgery was okay but the recovery was tough.', 'Patient Feedback Label': 2, 'Recommendation Letters': 'I have serious reservations about this surgeon.', 'Recommendation Letters Label': 1, 'Recommendations from Former Employers': "The surgeon's performance has been consistently exemplary.", 'Recommendations from Former Employers Label': 4}]</t>
  </si>
  <si>
    <t>Hooper, Jackson and Smith</t>
  </si>
  <si>
    <t>Joseph Roberson</t>
  </si>
  <si>
    <t>(379)231-5489</t>
  </si>
  <si>
    <t>[('Anesthesiology', 86, datetime.date(2004, 7, 31), datetime.date(2004, 8, 15)), ('Physiology', 61, datetime.date(2003, 6, 6), datetime.date(2004, 8, 5)), ('Neurosurgery', 53, datetime.date(2004, 9, 9), datetime.date(2003, 9, 24)), ('Vascular Surgery', 83, datetime.date(2003, 10, 15), datetime.date(2004, 6, 1)), ('Pathology', 94, datetime.date(2004, 4, 30), datetime.date(2003, 12, 28)), ('Oncological Surgery', 76, datetime.date(2003, 4, 23), datetime.date(2004, 8, 7)), ('Pathology', 85, datetime.date(2003, 6, 17), datetime.date(2003, 12, 27)), ('Neurosurgery', 51, datetime.date(2003, 8, 12), datetime.date(2003, 7, 26)), ('Robotic Surgery', 66, datetime.date(2003, 5, 24), datetime.date(2003, 6, 24)), ('Emergency Medicine', 98, datetime.date(2003, 8, 22), datetime.date(2003, 5, 16))]</t>
  </si>
  <si>
    <t>[{'Institution Name': 'Hanna Group', 'Location': 'United Kingdom', 'Type of Institution': 'Private', 'Number of Years Worked There': 27, 'Medical Center Level': 'Primary', 'Number of Surgeries Performed': 24, 'Additional Responsibilities': ['Passenger transport manager', 'Chartered accountant', 'Journalist, broadcasting', 'Electronics engineer', 'Physiological scientist'], 'Percentage of Patients with Complications': 90.80816095636882, 'Patient Feedback': 'The surgery was okay. The experience was neither good nor bad, just average.', 'Patient Feedback Label': 3, 'Recommendation Letters': 'The surgeon has shown some unprofessional behavior.', 'Recommendation Letters Label': 2, 'Recommendations from Former Employers': "This surgeon's performance was consistently poor.", 'Recommendations from Former Employers Label': 1}]</t>
  </si>
  <si>
    <t>Wade and Sons</t>
  </si>
  <si>
    <t>Gary Ruiz</t>
  </si>
  <si>
    <t>947.992.7295</t>
  </si>
  <si>
    <t>[('Pediatric Surgery', 98, datetime.date(1998, 9, 11), datetime.date(1999, 5, 11)), ('Pathology', 71, datetime.date(1999, 6, 23), datetime.date(1998, 4, 6)), ('Pathology', 99, datetime.date(1997, 3, 13), datetime.date(1995, 4, 2)), ('Cardiothoracic Surgery', 62, datetime.date(1994, 10, 11), datetime.date(1999, 11, 8)), ('Anatomy', 55, datetime.date(2000, 7, 6), datetime.date(1997, 2, 8)), ('Physiology', 57, datetime.date(1997, 10, 15), datetime.date(1994, 9, 25)), ('Ethics in Medical Practice', 93, datetime.date(1998, 12, 5), datetime.date(2000, 5, 1)), ('Pharmacology', 55, datetime.date(1998, 8, 12), datetime.date(2000, 6, 8)), ('Pharmacology', 55, datetime.date(1997, 6, 16), datetime.date(1994, 12, 22)), ('Neurosurgery', 85, datetime.date(2000, 3, 6), datetime.date(2000, 9, 11))]</t>
  </si>
  <si>
    <t>[{'Institution Name': 'Moss, Norris and Miller', 'Location': 'United States', 'Type of Institution': 'Private', 'Number of Years Worked There': 24, 'Medical Center Level': 'Secondary', 'Number of Surgeries Performed': 759, 'Additional Responsibilities': ['Therapist, drama', 'Arboriculturist', 'Sports therapist', 'Counselling psychologist', 'Colour technologist'], 'Percentage of Patients with Complications': 32.25339444532944, 'Patient Feedback': 'I am extremely happy with the surgery and the care provided.', 'Patient Feedback Label': 5, 'Recommendation Letters': 'I recommend this surgeon. They have consistently shown good skills and a professional demeanor.', 'Recommendation Letters Label': 4, 'Recommendations from Former Employers': "The surgeon's performance is acceptable.", 'Recommendations from Former Employers Label': 3}]</t>
  </si>
  <si>
    <t>Barnes, Estrada and Alexander</t>
  </si>
  <si>
    <t>Anthony Snyder</t>
  </si>
  <si>
    <t>351-553-1087</t>
  </si>
  <si>
    <t>[('Orthopedic Surgery', 54, datetime.date(1999, 9, 27), datetime.date(2002, 3, 30)), ('Orthopedic Surgery', 58, datetime.date(2002, 5, 16), datetime.date(2001, 7, 20)), ('Transplant Surgery', 89, datetime.date(1998, 9, 9), datetime.date(2002, 6, 15)), ('Orthopedic Surgery', 68, datetime.date(1999, 7, 18), datetime.date(2002, 2, 4)), ('Vascular Surgery', 67, datetime.date(2001, 6, 23), datetime.date(2000, 7, 18)), ('Emergency Medicine', 67, datetime.date(2001, 5, 30), datetime.date(2000, 11, 11)), ('Robotic Surgery', 92, datetime.date(1998, 10, 1), datetime.date(1998, 11, 28)), ('Plastic and Reconstructive Surgery', 54, datetime.date(2001, 2, 3), datetime.date(2002, 2, 28)), ('Physiology', 78, datetime.date(2001, 6, 11), datetime.date(1999, 7, 28)), ('Biochemistry', 84, datetime.date(1998, 10, 30), datetime.date(1999, 8, 28))]</t>
  </si>
  <si>
    <t>[{'Institution Name': 'Hernandez Inc', 'Location': 'Moldova', 'Type of Institution': 'Private', 'Number of Years Worked There': 7, 'Medical Center Level': 'Primary', 'Number of Surgeries Performed': 7, 'Additional Responsibilities': ['Biomedical engineer', 'Archaeologist', 'Nature conservation officer'], 'Percentage of Patients with Complications': 83.08192548736942,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'Smith-Clark', 'Location': 'Moldova', 'Type of Institution': 'Public', 'Number of Years Worked There': 4, 'Medical Center Level': 'Secondary', 'Number of Surgeries Performed': 74, 'Additional Responsibilities': ['Management consultant'], 'Percentage of Patients with Complications': 68.20583210636269,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'Long, Johnson and Mckinney', 'Location': 'Moldova', 'Type of Institution': 'Public', 'Number of Years Worked There': 12, 'Medical Center Level': 'Tertiary', 'Number of Surgeries Performed': 576, 'Additional Responsibilities': ['Banker', 'Field trials officer', 'Education officer, environmental', 'Water engineer', 'Lexicographer'], 'Percentage of Patients with Complications': 60.37305896287006,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'Bryant Group', 'Location': 'Moldova', 'Type of Institution': 'Private', 'Number of Years Worked There': 19, 'Medical Center Level': 'Primary', 'Number of Surgeries Performed': 932, 'Additional Responsibilities': ['Community development worker', 'Psychologist, forensic', 'Automotive engineer'], 'Percentage of Patients with Complications': 3.450741768074772,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t>
  </si>
  <si>
    <t>Webster PLC</t>
  </si>
  <si>
    <t>Chelsea Giles</t>
  </si>
  <si>
    <t>755-495-2764x015</t>
  </si>
  <si>
    <t>[('Transplant Surgery', 66, datetime.date(2004, 3, 6), datetime.date(2003, 1, 26)), ('Trauma Surgery', 72, datetime.date(2004, 2, 16), datetime.date(2003, 8, 31)), ('Ethics in Medical Practice', 95, datetime.date(2002, 2, 1), datetime.date(2002, 11, 20)), ('Cardiothoracic Surgery', 90, datetime.date(2004, 5, 5), datetime.date(2003, 11, 6)), ('Oncological Surgery', 86, datetime.date(2002, 11, 22), datetime.date(2004, 3, 19)), ('Microbiology', 69, datetime.date(2003, 1, 31), datetime.date(2004, 7, 2)), ('Trauma Surgery', 81, datetime.date(2003, 3, 26), datetime.date(2003, 2, 15)), ('Pediatric Surgery', 53, datetime.date(2004, 3, 25), datetime.date(2002, 6, 11)), ('Ethics in Medical Practice', 97, datetime.date(2002, 10, 21), datetime.date(2004, 3, 20)), ('Trauma Surgery', 66, datetime.date(2003, 8, 30), datetime.date(2003, 3, 5))]</t>
  </si>
  <si>
    <t>[{'Institution Name': 'Cantu Group', 'Location': 'Russia', 'Type of Institution': 'Public', 'Number of Years Worked There': 20, 'Medical Center Level': 'Primary', 'Number of Surgeries Performed': 478, 'Additional Responsibilities': ['Designer, industrial/product', 'Higher education lecturer', 'Senior tax professional/tax inspector', 'Accountant, chartered'], 'Percentage of Patients with Complications': 9.798889594733652,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 {'Institution Name': 'Conley-Olson', 'Location': 'Russia', 'Type of Institution': 'Public', 'Number of Years Worked There': 3, 'Medical Center Level': 'Primary', 'Number of Surgeries Performed': 387, 'Additional Responsibilities': ['English as a foreign language teacher', 'Product designer'], 'Percentage of Patients with Complications': 97.89248922873082,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t>
  </si>
  <si>
    <t>Hill-Esparza</t>
  </si>
  <si>
    <t>Jason Johnson</t>
  </si>
  <si>
    <t>430-222-2264</t>
  </si>
  <si>
    <t>[('Cardiothoracic Surgery', 97, datetime.date(1999, 8, 1), datetime.date(1999, 6, 9)), ('Anesthesiology', 85, datetime.date(1998, 12, 19), datetime.date(1999, 2, 13)), ('Vascular Surgery', 86, datetime.date(1999, 8, 18), datetime.date(1999, 3, 4)), ('Oncological Surgery', 67, datetime.date(1999, 5, 31), datetime.date(1999, 8, 3)), ('Plastic and Reconstructive Surgery', 53, datetime.date(1999, 1, 16), datetime.date(1999, 2, 15)), ('Pediatric Surgery', 78, datetime.date(1999, 7, 10), datetime.date(1999, 1, 18)), ('Cardiothoracic Surgery', 57, datetime.date(1999, 8, 11), datetime.date(1999, 3, 8)), ('Emergency Medicine', 76, datetime.date(1999, 1, 1), datetime.date(1999, 1, 24)), ('Physiology', 89, datetime.date(1999, 3, 7), datetime.date(1999, 8, 29)), ('Plastic and Reconstructive Surgery', 96, datetime.date(1999, 6, 21), datetime.date(1999, 7, 29))]</t>
  </si>
  <si>
    <t>[{'Institution Name': 'Rivera-Boone', 'Location': 'South Africa', 'Type of Institution': 'Public', 'Number of Years Worked There': 27, 'Medical Center Level': 'Tertiary', 'Number of Surgeries Performed': 552, 'Additional Responsibilities': [], 'Percentage of Patients with Complications': 40.041484312161735, 'Patient Feedback': 'The care provided was exceptional and the surgery was successful.', 'Patient Feedback Label': 5, 'Recommendation Letters': 'The surgeon has consistently delivered excellent results.', 'Recommendation Letters Label': 4, 'Recommendations from Former Employers': "The surgeon's performance is acceptable.", 'Recommendations from Former Employers Label': 3}]</t>
  </si>
  <si>
    <t>Conley-Gutierrez</t>
  </si>
  <si>
    <t>Amanda Glenn</t>
  </si>
  <si>
    <t>(664)685-2054</t>
  </si>
  <si>
    <t>[('Microbiology', 50, datetime.date(1997, 6, 1), datetime.date(2001, 11, 25)), ('Vascular Surgery', 65, datetime.date(1997, 9, 14), datetime.date(2003, 1, 1)), ('Emergency Medicine', 87, datetime.date(1999, 12, 11), datetime.date(2003, 3, 24)), ('Plastic and Reconstructive Surgery', 62, datetime.date(1997, 8, 26), datetime.date(2001, 10, 18)), ('Biochemistry', 67, datetime.date(1998, 3, 2), datetime.date(1996, 8, 4)), ('Vascular Surgery', 73, datetime.date(2002, 12, 13), datetime.date(2002, 1, 28)), ('Robotic Surgery', 66, datetime.date(2000, 1, 30), datetime.date(2000, 6, 14)), ('Vascular Surgery', 73, datetime.date(1997, 5, 9), datetime.date(1999, 7, 19)), ('Plastic and Reconstructive Surgery', 57, datetime.date(2000, 9, 21), datetime.date(2001, 3, 25)), ('Robotic Surgery', 66, datetime.date(1996, 10, 29), datetime.date(1998, 2, 12))]</t>
  </si>
  <si>
    <t>[{'Institution Name': 'Martin LLC', 'Location': 'Moldova', 'Type of Institution': 'Private', 'Number of Years Worked There': 12, 'Medical Center Level': 'Secondary', 'Number of Surgeries Performed': 411, 'Additional Responsibilities': ['Regulatory affairs officer', 'Lawyer'], 'Percentage of Patients with Complications': 61.0852201611663,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 {'Institution Name': 'Miller PLC', 'Location': 'Moldova', 'Type of Institution': 'Private', 'Number of Years Worked There': 8, 'Medical Center Level': 'Primary', 'Number of Surgeries Performed': 768, 'Additional Responsibilities': ['Geneticist, molecular', 'Graphic designer', 'Ceramics designer', 'Barista', 'Engineer, production'], 'Percentage of Patients with Complications': 12.712338745514796,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t>
  </si>
  <si>
    <t>Carlson, Boyle and Jordan</t>
  </si>
  <si>
    <t>Valerie Bender</t>
  </si>
  <si>
    <t>702-951-2336x270</t>
  </si>
  <si>
    <t>[('Neurosurgery', 69, datetime.date(2002, 1, 23), datetime.date(2005, 4, 13)), ('Neurosurgery', 70, datetime.date(1999, 6, 2), datetime.date(2005, 6, 7)), ('Neurosurgery', 92, datetime.date(1999, 12, 5), datetime.date(2002, 3, 28)), ('Ethics in Medical Practice', 80, datetime.date(2000, 7, 10), datetime.date(2002, 5, 31)), ('Vascular Surgery', 99, datetime.date(2003, 9, 4), datetime.date(2005, 8, 26)), ('Trauma Surgery', 93, datetime.date(1999, 9, 9), datetime.date(2006, 7, 18)), ('Pathology', 68, datetime.date(2001, 1, 14), datetime.date(2000, 10, 28)), ('Pathology', 85, datetime.date(2005, 6, 12), datetime.date(2001, 8, 14)), ('Biochemistry', 50, datetime.date(2002, 7, 3), datetime.date(2002, 8, 10)), ('Anatomy', 86, datetime.date(2005, 12, 20), datetime.date(2001, 12, 17))]</t>
  </si>
  <si>
    <t>[{'Institution Name': 'Vasquez Inc', 'Location': 'France', 'Type of Institution': 'Public', 'Number of Years Worked There': 7, 'Medical Center Level': 'Primary', 'Number of Surgeries Performed': 738, 'Additional Responsibilities': ['Emergency planning/management officer'], 'Percentage of Patients with Complications': 74.71199094341296,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'Pittman, Mitchell and Nunez', 'Location': 'France', 'Type of Institution': 'Private', 'Number of Years Worked There': 15, 'Medical Center Level': 'Primary', 'Number of Surgeries Performed': 903, 'Additional Responsibilities': ['Restaurant manager, fast food', 'Sports coach', 'Arts development officer', 'Lecturer, higher education', 'Commercial art gallery manager'], 'Percentage of Patients with Complications': 4.103104139908032,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'Garza, Moore and Harrison', 'Location': 'France', 'Type of Institution': 'Public', 'Number of Years Worked There': 16, 'Medical Center Level': 'Tertiary', 'Number of Surgeries Performed': 991, 'Additional Responsibilities': ['Financial manager', 'Museum/gallery conservator', 'Public relations account executive'], 'Percentage of Patients with Complications': 28.67262967760772,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'Kerr Group', 'Location': 'France', 'Type of Institution': 'Public', 'Number of Years Worked There': 12, 'Medical Center Level': 'Tertiary', 'Number of Surgeries Performed': 302, 'Additional Responsibilities': ['Firefighter', 'Paediatric nurse', 'Field seismologist'], 'Percentage of Patients with Complications': 52.921199314423504,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'Silva-Brown', 'Location': 'France', 'Type of Institution': 'Public', 'Number of Years Worked There': 19, 'Medical Center Level': 'Primary', 'Number of Surgeries Performed': 972, 'Additional Responsibilities': ["Barrister's clerk", 'Field seismologist', 'Operational researcher', 'Chief Operating Officer'], 'Percentage of Patients with Complications': 59.48144498909171,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t>
  </si>
  <si>
    <t>Rose, Kelly and Davis</t>
  </si>
  <si>
    <t>Bobby Woodward</t>
  </si>
  <si>
    <t>(300)987-3505x53870</t>
  </si>
  <si>
    <t>[('Plastic and Reconstructive Surgery', 52, datetime.date(2004, 2, 10), datetime.date(2004, 5, 25)), ('Trauma Surgery', 71, datetime.date(2004, 3, 30), datetime.date(2004, 6, 3)), ('Ethics in Medical Practice', 63, datetime.date(2004, 6, 30), datetime.date(2004, 5, 10)), ('Anatomy', 90, datetime.date(2004, 3, 6), datetime.date(2004, 2, 19)), ('Pharmacology', 87, datetime.date(2004, 3, 11), datetime.date(2004, 4, 1)), ('Plastic and Reconstructive Surgery', 69, datetime.date(2004, 9, 8), datetime.date(2004, 9, 30)), ('Microbiology', 50, datetime.date(2004, 7, 6), datetime.date(2004, 3, 18)), ('Orthopedic Surgery', 81, datetime.date(2004, 10, 10), datetime.date(2004, 2, 22)), ('Neurosurgery', 67, datetime.date(2004, 3, 8), datetime.date(2004, 9, 12)), ('Pathology', 89, datetime.date(2004, 3, 26), datetime.date(2004, 2, 25))]</t>
  </si>
  <si>
    <t>[{'Institution Name': 'Cooper, Lee and David', 'Location': 'Russia', 'Type of Institution': 'Public', 'Number of Years Worked There': 5, 'Medical Center Level': 'Secondary', 'Number of Surgeries Performed': 322, 'Additional Responsibilities': ['Engineer, automotive', 'Programme researcher, broadcasting/film/video', 'Research scientist (medical)'], 'Percentage of Patients with Complications': 22.30852571636084,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 {'Institution Name': 'Jackson, Roy and Turner', 'Location': 'Russia', 'Type of Institution': 'Public', 'Number of Years Worked There': 20, 'Medical Center Level': 'Primary', 'Number of Surgeries Performed': 204, 'Additional Responsibilities': ['Ergonomist', 'Writer', 'Leisure centre manager', 'Clinical psychologist'], 'Percentage of Patients with Complications': 61.61186274447481,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t>
  </si>
  <si>
    <t>Fischer-Yates</t>
  </si>
  <si>
    <t>Stephanie Wood</t>
  </si>
  <si>
    <t>995.658.4352x1783</t>
  </si>
  <si>
    <t>[('Orthopedic Surgery', 98, datetime.date(2001, 12, 16), datetime.date(2001, 12, 31)), ('Trauma Surgery', 68, datetime.date(2001, 12, 14), datetime.date(2002, 7, 9)), ('Surgical Techniques', 70, datetime.date(1999, 7, 2), datetime.date(2003, 1, 7)), ('Neurosurgery', 96, datetime.date(1999, 6, 1), datetime.date(2003, 2, 28)), ('Surgical Techniques', 98, datetime.date(2001, 8, 27), datetime.date(2000, 6, 3)), ('Pharmacology', 82, datetime.date(1999, 7, 18), datetime.date(2002, 10, 17)), ('Oncological Surgery', 59, datetime.date(1998, 11, 2), datetime.date(2002, 10, 16)), ('Trauma Surgery', 87, datetime.date(2000, 1, 11), datetime.date(2002, 10, 9)), ('Oncological Surgery', 84, datetime.date(2002, 9, 28), datetime.date(1998, 10, 26)), ('Trauma Surgery', 68, datetime.date(2003, 1, 11), datetime.date(2001, 3, 11))]</t>
  </si>
  <si>
    <t>[{'Institution Name': 'Flores, Parks and Dunn', 'Location': 'Philippines', 'Type of Institution': 'Private', 'Number of Years Worked There': 6, 'Medical Center Level': 'Tertiary', 'Number of Surgeries Performed': 154, 'Additional Responsibilities': ['Catering manager'], 'Percentage of Patients with Complications': 54.34328904060497,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'Ross, Carter and Hicks', 'Location': 'Philippines', 'Type of Institution': 'Public', 'Number of Years Worked There': 24, 'Medical Center Level': 'Tertiary', 'Number of Surgeries Performed': 12, 'Additional Responsibilities': [], 'Percentage of Patients with Complications': 54.92282436622534,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'Andrews LLC', 'Location': 'Philippines', 'Type of Institution': 'Public', 'Number of Years Worked There': 7, 'Medical Center Level': 'Secondary', 'Number of Surgeries Performed': 705, 'Additional Responsibilities': ['Engineer, automotive', 'Editorial assistant', 'Medical illustrator', 'Chiropractor', 'Charity fundraiser'], 'Percentage of Patients with Complications': 81.64033884454504,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t>
  </si>
  <si>
    <t>Stephens Inc</t>
  </si>
  <si>
    <t>Mark Smith</t>
  </si>
  <si>
    <t>210.565.4638x6193</t>
  </si>
  <si>
    <t>[('Robotic Surgery', 97, datetime.date(2003, 12, 1), datetime.date(2004, 5, 10)), ('Cardiothoracic Surgery', 57, datetime.date(2004, 4, 23), datetime.date(2004, 3, 7)), ('Surgical Techniques', 56, datetime.date(2004, 2, 11), datetime.date(2004, 1, 17)), ('Anatomy', 83, datetime.date(2003, 12, 5), datetime.date(2003, 12, 25)), ('Surgical Techniques', 90, datetime.date(2004, 8, 26), datetime.date(2004, 8, 22)), ('Trauma Surgery', 90, datetime.date(2004, 4, 29), datetime.date(2004, 1, 17)), ('Biochemistry', 59, datetime.date(2003, 12, 11), datetime.date(2003, 12, 9)), ('Microbiology', 83, datetime.date(2004, 1, 3), datetime.date(2004, 6, 2)), ('Trauma Surgery', 70, datetime.date(2004, 7, 9), datetime.date(2004, 1, 30)), ('Biochemistry', 58, datetime.date(2004, 1, 24), datetime.date(2004, 6, 14))]</t>
  </si>
  <si>
    <t>[{'Institution Name': 'Collins-Brown', 'Location': 'Ukraine', 'Type of Institution': 'Public', 'Number of Years Worked There': 11, 'Medical Center Level': 'Tertiary', 'Number of Surgeries Performed': 978, 'Additional Responsibilities': ['Freight forwarder', 'Cartographer', 'Ship broker', 'Commissioning editor'], 'Percentage of Patients with Complications': 92.17276166347432, 'Patient Feedback': 'The procedure was rushed and poorly executed.', 'Patient Feedback Label': 1, 'Recommendation Letters': 'The surgeon has shown remarkable skills and dedication.', 'Recommendation Letters Label': 5, 'Recommendations from Former Employers': 'This surgeon is highly skilled and professional.', 'Recommendations from Former Employers Label': 5}]</t>
  </si>
  <si>
    <t>Taylor and Sons</t>
  </si>
  <si>
    <t>Danielle Nguyen</t>
  </si>
  <si>
    <t>790.221.1269</t>
  </si>
  <si>
    <t>[('Surgical Techniques', 83, datetime.date(2006, 4, 20), datetime.date(2004, 5, 27)), ('Trauma Surgery', 91, datetime.date(2008, 10, 9), datetime.date(2004, 4, 1)), ('Pathology', 86, datetime.date(2007, 7, 13), datetime.date(2003, 7, 29)), ('Orthopedic Surgery', 71, datetime.date(2008, 5, 18), datetime.date(2006, 10, 18)), ('Ethics in Medical Practice', 65, datetime.date(2004, 6, 30), datetime.date(2002, 12, 31)), ('Surgical Techniques', 55, datetime.date(2006, 10, 19), datetime.date(2004, 7, 22)), ('Biochemistry', 66, datetime.date(2004, 5, 14), datetime.date(2006, 12, 5)), ('Trauma Surgery', 75, datetime.date(2008, 10, 9), datetime.date(2008, 12, 12)), ('Orthopedic Surgery', 68, datetime.date(2007, 11, 13), datetime.date(2005, 2, 24)), ('Pathology', 89, datetime.date(2003, 11, 10), datetime.date(2007, 9, 16))]</t>
  </si>
  <si>
    <t>[{'Institution Name': 'Moore, Lucero and Carlson', 'Location': 'India', 'Type of Institution': 'Public', 'Number of Years Worked There': 9, 'Medical Center Level': 'Secondary', 'Number of Surgeries Performed': 375, 'Additional Responsibilities': ['Financial trader'], 'Percentage of Patients with Complications': 85.22799220774053,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'Chandler, Bryant and Larson', 'Location': 'India', 'Type of Institution': 'Private', 'Number of Years Worked There': 15, 'Medical Center Level': 'Tertiary', 'Number of Surgeries Performed': 284, 'Additional Responsibilities': ['Sports administrator'], 'Percentage of Patients with Complications': 13.731512288504232,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'Wood, Nelson and Cox', 'Location': 'India', 'Type of Institution': 'Public', 'Number of Years Worked There': 5, 'Medical Center Level': 'Tertiary', 'Number of Surgeries Performed': 772, 'Additional Responsibilities': ['Bonds trader', 'Solicitor'], 'Percentage of Patients with Complications': 8.883699396390664,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'Miles-Kelley', 'Location': 'India', 'Type of Institution': 'Private', 'Number of Years Worked There': 14, 'Medical Center Level': 'Tertiary', 'Number of Surgeries Performed': 989, 'Additional Responsibilities': ['Brewing technologist', 'Personal assistant'], 'Percentage of Patients with Complications': 35.880266049641726,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t>
  </si>
  <si>
    <t>Johnson LLC</t>
  </si>
  <si>
    <t>Joshua Cantu</t>
  </si>
  <si>
    <t>340-663-6609</t>
  </si>
  <si>
    <t>[('Pediatric Surgery', 84, datetime.date(2004, 7, 9), datetime.date(2003, 7, 15)), ('Pediatric Surgery', 65, datetime.date(2003, 6, 5), datetime.date(2003, 10, 18)), ('Physiology', 70, datetime.date(2002, 12, 6), datetime.date(2004, 4, 24)), ('Plastic and Reconstructive Surgery', 84, datetime.date(2003, 12, 11), datetime.date(2004, 6, 9)), ('Ethics in Medical Practice', 65, datetime.date(2003, 10, 28), datetime.date(2004, 3, 4)), ('Pathology', 51, datetime.date(2003, 9, 14), datetime.date(2004, 6, 13)), ('Emergency Medicine', 86, datetime.date(2004, 7, 27), datetime.date(2003, 5, 20)), ('Neurosurgery', 89, datetime.date(2004, 3, 1), datetime.date(2003, 9, 21)), ('Emergency Medicine', 52, datetime.date(2003, 12, 25), datetime.date(2003, 5, 28)), ('Microbiology', 95, datetime.date(2003, 1, 30), datetime.date(2004, 3, 20))]</t>
  </si>
  <si>
    <t>[{'Institution Name': 'Johnson LLC', 'Location': 'Argentina', 'Type of Institution': 'Public', 'Number of Years Worked There': 22, 'Medical Center Level': 'Secondary', 'Number of Surgeries Performed': 634, 'Additional Responsibilities': ['Emergency planning/management officer', 'Therapist, nutritional', 'Medical laboratory scientific officer', 'Product manager'], 'Percentage of Patients with Complications': 75.71343436105532,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'Martinez, Mayo and Horne', 'Location': 'Argentina', 'Type of Institution': 'Private', 'Number of Years Worked There': 23, 'Medical Center Level': 'Secondary', 'Number of Surgeries Performed': 491, 'Additional Responsibilities': ['Scientist, forensic'], 'Percentage of Patients with Complications': 83.76010405872735,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'Miranda-King', 'Location': 'Argentina', 'Type of Institution': 'Public', 'Number of Years Worked There': 27, 'Medical Center Level': 'Secondary', 'Number of Surgeries Performed': 736, 'Additional Responsibilities': ['Human resources officer', 'Police officer', 'Public librarian'], 'Percentage of Patients with Complications': 2.3395061354119506,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'Salinas-Henderson', 'Location': 'Argentina', 'Type of Institution': 'Private', 'Number of Years Worked There': 25, 'Medical Center Level': 'Primary', 'Number of Surgeries Performed': 617, 'Additional Responsibilities': [], 'Percentage of Patients with Complications': 48.00023839168368,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t>
  </si>
  <si>
    <t>Gonzalez, Andrews and Stevens</t>
  </si>
  <si>
    <t>Jeffrey Ward</t>
  </si>
  <si>
    <t>+1-767-515-3014x89618</t>
  </si>
  <si>
    <t>[('Neurosurgery', 50, datetime.date(2000, 11, 20), datetime.date(1999, 8, 10)), ('Pathology', 79, datetime.date(2001, 8, 21), datetime.date(1999, 6, 5)), ('Surgical Techniques', 76, datetime.date(2002, 6, 19), datetime.date(2002, 3, 19)), ('Anatomy', 97, datetime.date(2003, 8, 24), datetime.date(1997, 10, 29)), ('Anatomy', 76, datetime.date(2001, 4, 22), datetime.date(1999, 11, 18)), ('Neurosurgery', 97, datetime.date(2001, 1, 2), datetime.date(2003, 2, 14)), ('Microbiology', 90, datetime.date(2000, 6, 4), datetime.date(1998, 7, 16)), ('Physiology', 94, datetime.date(2002, 4, 18), datetime.date(2002, 4, 13)), ('Pathology', 76, datetime.date(1998, 11, 21), datetime.date(2000, 4, 27)), ('Surgical Techniques', 79, datetime.date(1999, 5, 12), datetime.date(1998, 6, 17))]</t>
  </si>
  <si>
    <t>[{'Institution Name': 'Smith and Sons', 'Location': 'Ethiopia', 'Type of Institution': 'Private', 'Number of Years Worked There': 21, 'Medical Center Level': 'Tertiary', 'Number of Surgeries Performed': 815, 'Additional Responsibilities': ['Geologist, wellsite'], 'Percentage of Patients with Complications': 92.82475695043001,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'Jensen-Lee', 'Location': 'Ethiopia', 'Type of Institution': 'Public', 'Number of Years Worked There': 24, 'Medical Center Level': 'Secondary', 'Number of Surgeries Performed': 199, 'Additional Responsibilities': ['Aid worker'], 'Percentage of Patients with Complications': 24.817603768809537,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'Mclean, Williams and Silva', 'Location': 'Ethiopia', 'Type of Institution': 'Public', 'Number of Years Worked There': 26, 'Medical Center Level': 'Secondary', 'Number of Surgeries Performed': 757, 'Additional Responsibilities': ['Therapist, music', 'Make', 'Programmer, applications'], 'Percentage of Patients with Complications': 36.994948892726754,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t>
  </si>
  <si>
    <t>Danny Rodriguez</t>
  </si>
  <si>
    <t>330-905-2344</t>
  </si>
  <si>
    <t>[('Transplant Surgery', 83, datetime.date(2000, 11, 13), datetime.date(1999, 9, 21)), ('Surgical Techniques', 76, datetime.date(2000, 8, 17), datetime.date(1998, 3, 20)), ('Vascular Surgery', 81, datetime.date(2002, 1, 18), datetime.date(1999, 4, 15)), ('Pharmacology', 56, datetime.date(1999, 6, 8), datetime.date(2002, 3, 30)), ('Pathology', 65, datetime.date(1998, 7, 27), datetime.date(1999, 12, 18)), ('Robotic Surgery', 80, datetime.date(2001, 9, 15), datetime.date(1999, 8, 7)), ('Plastic and Reconstructive Surgery', 81, datetime.date(2001, 11, 3), datetime.date(2002, 3, 26)), ('Orthopedic Surgery', 79, datetime.date(1998, 3, 2), datetime.date(2000, 7, 23)), ('Ethics in Medical Practice', 82, datetime.date(1999, 12, 1), datetime.date(2002, 3, 3)), ('Microbiology', 64, datetime.date(1999, 3, 30), datetime.date(2001, 2, 17))]</t>
  </si>
  <si>
    <t>[{'Institution Name': 'Carlson Ltd', 'Location': 'Lithuania', 'Type of Institution': 'Private', 'Number of Years Worked There': 22, 'Medical Center Level': 'Tertiary', 'Number of Surgeries Performed': 349, 'Additional Responsibilities': ['Music therapist', 'Automotive engineer', 'Dentist', 'Product/process development scientist'], 'Percentage of Patients with Complications': 94.81392159486909,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 {'Institution Name': 'Brown Ltd', 'Location': 'Lithuania', 'Type of Institution': 'Private', 'Number of Years Worked There': 11, 'Medical Center Level': 'Tertiary', 'Number of Surgeries Performed': 915, 'Additional Responsibilities': ['Lobbyist', 'Health and safety inspector', 'Nurse, adult', 'Chiropractor', 'Maintenance engineer'], 'Percentage of Patients with Complications': 62.90766974130477,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t>
  </si>
  <si>
    <t>Buchanan-Smith</t>
  </si>
  <si>
    <t>John Wu</t>
  </si>
  <si>
    <t>001-906-336-6863</t>
  </si>
  <si>
    <t>[('Emergency Medicine', 74, datetime.date(1996, 12, 17), datetime.date(1997, 5, 1)), ('Pediatric Surgery', 92, datetime.date(1996, 8, 1), datetime.date(1996, 9, 2)), ('Surgical Techniques', 80, datetime.date(1996, 8, 10), datetime.date(1996, 12, 29)), ('Anesthesiology', 64, datetime.date(1996, 9, 28), datetime.date(1997, 5, 27)), ('Cardiothoracic Surgery', 88, datetime.date(1996, 6, 17), datetime.date(1997, 3, 22)), ('Microbiology', 53, datetime.date(1995, 10, 20), datetime.date(1995, 10, 27)), ('Pathology', 64, datetime.date(1995, 11, 15), datetime.date(1996, 3, 12)), ('Ethics in Medical Practice', 90, datetime.date(1997, 2, 2), datetime.date(1996, 11, 14)), ('Ethics in Medical Practice', 77, datetime.date(1995, 10, 24), datetime.date(1996, 9, 2)), ('Pathology', 55, datetime.date(1995, 12, 30), datetime.date(1997, 1, 22))]</t>
  </si>
  <si>
    <t>[{'Institution Name': 'Carpenter-Wright', 'Location': 'Poland', 'Type of Institution': 'Private', 'Number of Years Worked There': 12, 'Medical Center Level': 'Secondary', 'Number of Surgeries Performed': 476, 'Additional Responsibilities': ['Journalist, newspaper', 'Oceanographer'], 'Percentage of Patients with Complications': 36.84001216785175,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 {'Institution Name': 'Snyder, Kennedy and Marshall', 'Location': 'Poland', 'Type of Institution': 'Public', 'Number of Years Worked There': 19, 'Medical Center Level': 'Secondary', 'Number of Surgeries Performed': 20, 'Additional Responsibilities': ['Advertising account planner', 'Advertising account planner'], 'Percentage of Patients with Complications': 6.391031412137604,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t>
  </si>
  <si>
    <t>Freeman, Gilmore and Shah</t>
  </si>
  <si>
    <t>Patrick Chambers</t>
  </si>
  <si>
    <t>[('Oncological Surgery', 64, datetime.date(1995, 8, 3), datetime.date(1995, 12, 3)), ('Cardiothoracic Surgery', 82, datetime.date(1996, 8, 16), datetime.date(1999, 1, 1)), ('Pediatric Surgery', 85, datetime.date(1996, 3, 8), datetime.date(1996, 8, 18)), ('Transplant Surgery', 83, datetime.date(1998, 10, 3), datetime.date(1998, 8, 30)), ('Ethics in Medical Practice', 84, datetime.date(1997, 6, 23), datetime.date(1997, 11, 2)), ('Orthopedic Surgery', 94, datetime.date(1996, 1, 5), datetime.date(1996, 11, 11)), ('Pathology', 81, datetime.date(1995, 12, 28), datetime.date(1995, 5, 25)), ('Cardiothoracic Surgery', 86, datetime.date(1997, 9, 11), datetime.date(1996, 2, 17)), ('Biochemistry', 87, datetime.date(1994, 10, 4), datetime.date(1997, 8, 17)), ('Physiology', 88, datetime.date(1996, 8, 17), datetime.date(1997, 5, 31))]</t>
  </si>
  <si>
    <t>[{'Institution Name': 'Wright LLC', 'Location': 'Belarus', 'Type of Institution': 'Private', 'Number of Years Worked There': 4, 'Medical Center Level': 'Secondary', 'Number of Surgeries Performed': 18, 'Additional Responsibilities': ['Copy', 'Chartered certified accountant', 'Amenity horticulturist', 'Travel agency manager'], 'Percentage of Patients with Complications': 24.853228234523826,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'Hughes, Silva and Harris', 'Location': 'Belarus', 'Type of Institution': 'Public', 'Number of Years Worked There': 16, 'Medical Center Level': 'Primary', 'Number of Surgeries Performed': 329, 'Additional Responsibilities': ['Air cabin crew', 'Soil scientist'], 'Percentage of Patients with Complications': 84.4683369682837,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'Horn and Sons', 'Location': 'Belarus', 'Type of Institution': 'Public', 'Number of Years Worked There': 18, 'Medical Center Level': 'Tertiary', 'Number of Surgeries Performed': 5, 'Additional Responsibilities': [], 'Percentage of Patients with Complications': 67.22842584241033,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t>
  </si>
  <si>
    <t>Collins, Walton and Lee</t>
  </si>
  <si>
    <t>Thomas Baker</t>
  </si>
  <si>
    <t>001-374-490-4293x85758</t>
  </si>
  <si>
    <t>[('Anesthesiology', 61, datetime.date(2002, 12, 16), datetime.date(2003, 4, 20)), ('Plastic and Reconstructive Surgery', 71, datetime.date(2003, 7, 9), datetime.date(2003, 3, 27)), ('Transplant Surgery', 79, datetime.date(2003, 9, 10), datetime.date(2002, 3, 29)), ('Transplant Surgery', 63, datetime.date(2003, 12, 13), datetime.date(2001, 10, 28)), ('Pharmacology', 68, datetime.date(2001, 7, 30), datetime.date(2003, 9, 27)), ('Neurosurgery', 77, datetime.date(2002, 11, 26), datetime.date(2003, 1, 15)), ('Transplant Surgery', 85, datetime.date(2002, 8, 27), datetime.date(2003, 1, 29)), ('Cardiothoracic Surgery', 64, datetime.date(2004, 1, 20), datetime.date(2003, 6, 28)), ('Trauma Surgery', 71, datetime.date(2002, 2, 12), datetime.date(2003, 3, 30)), ('Anatomy', 65, datetime.date(2001, 12, 24), datetime.date(2002, 12, 1))]</t>
  </si>
  <si>
    <t>[{'Institution Name': 'Fowler LLC', 'Location': 'Romania', 'Type of Institution': 'Private', 'Number of Years Worked There': 4, 'Medical Center Level': 'Secondary', 'Number of Surgeries Performed': 408, 'Additional Responsibilities': ['Ecologist', 'Forest/woodland manager', 'Accountant, chartered management', 'Sales promotion account executive', 'Surgeon'], 'Percentage of Patients with Complications': 99.43274820031677,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'Nash-Roberts', 'Location': 'Romania', 'Type of Institution': 'Private', 'Number of Years Worked There': 21, 'Medical Center Level': 'Primary', 'Number of Surgeries Performed': 57, 'Additional Responsibilities': ['Theatre manager', 'Conference centre manager', 'Retail manager', 'Call centre manager', 'Editor, commissioning'], 'Percentage of Patients with Complications': 84.06617319288671,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'Moore, Nunez and Anderson', 'Location': 'Romania', 'Type of Institution': 'Private', 'Number of Years Worked There': 16, 'Medical Center Level': 'Tertiary', 'Number of Surgeries Performed': 262, 'Additional Responsibilities': ['Meteorologist', 'Careers adviser', 'Archivist'], 'Percentage of Patients with Complications': 36.485941422690594,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'Hall, Miller and Smith', 'Location': 'Romania', 'Type of Institution': 'Public', 'Number of Years Worked There': 8, 'Medical Center Level': 'Tertiary', 'Number of Surgeries Performed': 741, 'Additional Responsibilities': ['Arts development officer', 'Electronics engineer'], 'Percentage of Patients with Complications': 93.57908396692842,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'Delgado-Gonzalez', 'Location': 'Romania', 'Type of Institution': 'Public', 'Number of Years Worked There': 8, 'Medical Center Level': 'Tertiary', 'Number of Surgeries Performed': 606, 'Additional Responsibilities': ['Medical secretary', 'Graphic designer', 'Teacher, special educational needs'], 'Percentage of Patients with Complications': 40.71533683433361,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t>
  </si>
  <si>
    <t>Howard PLC</t>
  </si>
  <si>
    <t>Brittany Scott</t>
  </si>
  <si>
    <t>+1-468-545-5092x9503</t>
  </si>
  <si>
    <t>[('Anesthesiology', 51, datetime.date(2003, 6, 28), datetime.date(2002, 6, 9)), ('Pathology', 65, datetime.date(2004, 6, 14), datetime.date(2003, 5, 15)), ('Anesthesiology', 82, datetime.date(2001, 10, 26), datetime.date(2002, 3, 14)), ('Oncological Surgery', 82, datetime.date(2003, 11, 27), datetime.date(2002, 6, 9)), ('Pharmacology', 93, datetime.date(2002, 8, 25), datetime.date(2002, 11, 7)), ('Transplant Surgery', 97, datetime.date(2003, 10, 30), datetime.date(2001, 10, 27)), ('Microbiology', 54, datetime.date(2001, 12, 30), datetime.date(2002, 2, 23)), ('Transplant Surgery', 95, datetime.date(2003, 1, 17), datetime.date(2003, 7, 6)), ('Pharmacology', 61, datetime.date(2001, 10, 18), datetime.date(2003, 4, 29)), ('Pharmacology', 62, datetime.date(2004, 7, 8), datetime.date(2002, 12, 17))]</t>
  </si>
  <si>
    <t>[{'Institution Name': 'Abbott, Shelton and Moore', 'Location': 'Germany', 'Type of Institution': 'Private', 'Number of Years Worked There': 16, 'Medical Center Level': 'Tertiary', 'Number of Surgeries Performed': 384, 'Additional Responsibilities': ['Licensed conveyancer', 'Financial planner', 'Applications developer', 'Accountant, chartered', 'Marine scientist'], 'Percentage of Patients with Complications': 20.302715714781204,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'Rogers, Bennett and Brown', 'Location': 'Germany', 'Type of Institution': 'Public', 'Number of Years Worked There': 2, 'Medical Center Level': 'Tertiary', 'Number of Surgeries Performed': 625, 'Additional Responsibilities': ['Computer games developer', 'Forest/woodland manager'], 'Percentage of Patients with Complications': 76.07290462370997,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'Robinson Ltd', 'Location': 'Germany', 'Type of Institution': 'Public', 'Number of Years Worked There': 20, 'Medical Center Level': 'Primary', 'Number of Surgeries Performed': 873, 'Additional Responsibilities': ['Probation officer', 'Product designer'], 'Percentage of Patients with Complications': 67.65510288122242,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t>
  </si>
  <si>
    <t>Joshua Anderson</t>
  </si>
  <si>
    <t>266-563-5761x173</t>
  </si>
  <si>
    <t>[('Surgical Techniques', 98, datetime.date(2004, 7, 23), datetime.date(2004, 12, 15)), ('Robotic Surgery', 63, datetime.date(2003, 7, 30), datetime.date(1999, 7, 13)), ('Pathology', 97, datetime.date(2004, 1, 14), datetime.date(2001, 7, 2)), ('Surgical Techniques', 89, datetime.date(1999, 7, 6), datetime.date(2003, 10, 2)), ('Microbiology', 65, datetime.date(2001, 5, 27), datetime.date(2001, 12, 17)), ('Cardiothoracic Surgery', 52, datetime.date(2001, 6, 5), datetime.date(2004, 4, 3)), ('Neurosurgery', 84, datetime.date(2004, 7, 30), datetime.date(2004, 7, 31)), ('Ethics in Medical Practice', 92, datetime.date(2004, 7, 31), datetime.date(2004, 8, 13)), ('Surgical Techniques', 92, datetime.date(2001, 8, 11), datetime.date(2001, 8, 25)), ('Surgical Techniques', 94, datetime.date(2005, 4, 19), datetime.date(2002, 12, 16))]</t>
  </si>
  <si>
    <t>[{'Institution Name': 'Wallace, Vazquez and Miller', 'Location': 'France', 'Type of Institution': 'Private', 'Number of Years Worked There': 9, 'Medical Center Level': 'Secondary', 'Number of Surgeries Performed': 971, 'Additional Responsibilities': ['Buyer, retail', 'Chief Marketing Officer', 'Land', 'Teacher, adult education'], 'Percentage of Patients with Complications': 95.49729563717896,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'Daniels, Mitchell and Mccoy', 'Location': 'France', 'Type of Institution': 'Private', 'Number of Years Worked There': 6, 'Medical Center Level': 'Primary', 'Number of Surgeries Performed': 177, 'Additional Responsibilities': ['Publishing rights manager'], 'Percentage of Patients with Complications': 62.13535110136916,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'Stevenson, Huang and Brown', 'Location': 'France', 'Type of Institution': 'Private', 'Number of Years Worked There': 21, 'Medical Center Level': 'Primary', 'Number of Surgeries Performed': 417, 'Additional Responsibilities': ['Clinical cytogeneticist'], 'Percentage of Patients with Complications': 41.54065074883244,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'Jones LLC', 'Location': 'France', 'Type of Institution': 'Private', 'Number of Years Worked There': 1, 'Medical Center Level': 'Secondary', 'Number of Surgeries Performed': 449, 'Additional Responsibilities': ['Ophthalmologist', 'Hotel manager'], 'Percentage of Patients with Complications': 92.33458601048436,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'Miller and Sons', 'Location': 'France', 'Type of Institution': 'Private', 'Number of Years Worked There': 19, 'Medical Center Level': 'Tertiary', 'Number of Surgeries Performed': 932, 'Additional Responsibilities': ['Estate manager/land agent'], 'Percentage of Patients with Complications': 90.9863484476196,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t>
  </si>
  <si>
    <t>Johnson-Stone</t>
  </si>
  <si>
    <t>Laura Osborne</t>
  </si>
  <si>
    <t>001-305-566-4933x4288</t>
  </si>
  <si>
    <t>[('Vascular Surgery', 96, datetime.date(1999, 10, 3), datetime.date(1999, 10, 9)), ('Anatomy', 81, datetime.date(1999, 10, 8), datetime.date(1999, 10, 12)), ('Orthopedic Surgery', 74, datetime.date(1999, 10, 30), datetime.date(1999, 11, 18)), ('Ethics in Medical Practice', 51, datetime.date(1999, 10, 2), datetime.date(1999, 11, 19)), ('Transplant Surgery', 55, datetime.date(1999, 9, 21), datetime.date(1999, 11, 2)), ('Pharmacology', 79, datetime.date(1999, 11, 16), datetime.date(1999, 10, 31)), ('Pharmacology', 76, datetime.date(1999, 10, 2), datetime.date(1999, 11, 14)), ('Ethics in Medical Practice', 50, datetime.date(1999, 9, 23), datetime.date(1999, 10, 22)), ('Emergency Medicine', 71, datetime.date(1999, 11, 1), datetime.date(1999, 11, 11)), ('Biochemistry', 85, datetime.date(1999, 10, 28), datetime.date(1999, 10, 18))]</t>
  </si>
  <si>
    <t>[{'Institution Name': 'Sparks and Sons', 'Location': 'Poland', 'Type of Institution': 'Public', 'Number of Years Worked There': 18, 'Medical Center Level': 'Primary', 'Number of Surgeries Performed': 80, 'Additional Responsibilities': [], 'Percentage of Patients with Complications': 95.1452253546937,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 {'Institution Name': 'Howard Inc', 'Location': 'Poland', 'Type of Institution': 'Private', 'Number of Years Worked There': 16, 'Medical Center Level': 'Secondary', 'Number of Surgeries Performed': 160, 'Additional Responsibilities': ['Office manager', 'Production assistant, radio'], 'Percentage of Patients with Complications': 48.825155448059064,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t>
  </si>
  <si>
    <t>Fields, Thomas and Park</t>
  </si>
  <si>
    <t>Courtney Robinson</t>
  </si>
  <si>
    <t>369.900.8652</t>
  </si>
  <si>
    <t>[('Trauma Surgery', 56, datetime.date(2000, 8, 1), datetime.date(1996, 11, 5)), ('Biochemistry', 56, datetime.date(1999, 11, 2), datetime.date(1996, 12, 27)), ('Biochemistry', 53, datetime.date(1999, 4, 27), datetime.date(1996, 10, 13)), ('Transplant Surgery', 100, datetime.date(2000, 1, 15), datetime.date(1996, 10, 26)), ('Robotic Surgery', 93, datetime.date(1997, 9, 6), datetime.date(1999, 5, 26)), ('Trauma Surgery', 92, datetime.date(1996, 1, 4), datetime.date(1999, 5, 27)), ('Microbiology', 90, datetime.date(1996, 8, 26), datetime.date(1997, 1, 12)), ('Physiology', 78, datetime.date(1998, 7, 16), datetime.date(2000, 7, 26)), ('Anesthesiology', 51, datetime.date(1998, 9, 29), datetime.date(1998, 5, 1)), ('Anatomy', 74, datetime.date(2000, 9, 13), datetime.date(1997, 11, 22))]</t>
  </si>
  <si>
    <t>[{'Institution Name': 'Combs, Carrillo and Taylor', 'Location': 'Canada', 'Type of Institution': 'Private', 'Number of Years Worked There': 12, 'Medical Center Level': 'Tertiary', 'Number of Surgeries Performed': 463, 'Additional Responsibilities': ['Statistician', 'Charity fundraiser', 'Medical illustrator', 'Exercise physiologist'], 'Percentage of Patients with Complications': 81.75698632770259,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 {'Institution Name': 'Peterson-Franklin', 'Location': 'Canada', 'Type of Institution': 'Public', 'Number of Years Worked There': 23, 'Medical Center Level': 'Primary', 'Number of Surgeries Performed': 276, 'Additional Responsibilities': ['Phytotherapist', 'Warehouse manager', 'Special effects artist', 'Education officer, museum', 'Insurance risk surveyor'], 'Percentage of Patients with Complications': 8.013986770171755,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t>
  </si>
  <si>
    <t>Baker, Reid and Thompson</t>
  </si>
  <si>
    <t>Anthony Russell</t>
  </si>
  <si>
    <t>(623)223-9186x11531</t>
  </si>
  <si>
    <t>[('Pathology', 79, datetime.date(2007, 3, 10), datetime.date(2001, 7, 25)), ('Microbiology', 81, datetime.date(1999, 8, 6), datetime.date(2004, 4, 12)), ('Plastic and Reconstructive Surgery', 64, datetime.date(2009, 5, 24), datetime.date(2005, 8, 26)), ('Oncological Surgery', 63, datetime.date(2008, 9, 27), datetime.date(2006, 7, 7)), ('Anesthesiology', 60, datetime.date(2003, 11, 13), datetime.date(2005, 12, 1)), ('Surgical Techniques', 86, datetime.date(1999, 3, 21), datetime.date(1998, 3, 27)), ('Pediatric Surgery', 78, datetime.date(2002, 10, 2), datetime.date(2000, 5, 1)), ('Anatomy', 50, datetime.date(1996, 12, 15), datetime.date(2004, 6, 29)), ('Pediatric Surgery', 88, datetime.date(1999, 7, 26), datetime.date(2003, 12, 29)), ('Microbiology', 55, datetime.date(2000, 2, 29), datetime.date(2006, 1, 6))]</t>
  </si>
  <si>
    <t>[{'Institution Name': 'Chandler Ltd', 'Location': 'Argentina', 'Type of Institution': 'Public', 'Number of Years Worked There': 26, 'Medical Center Level': 'Secondary', 'Number of Surgeries Performed': 499, 'Additional Responsibilities': ['Systems developer', 'Private music teacher', 'Civil engineer, contracting'], 'Percentage of Patients with Complications': 50.22125514300261,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'Powell-Lindsey', 'Location': 'Argentina', 'Type of Institution': 'Public', 'Number of Years Worked There': 1, 'Medical Center Level': 'Secondary', 'Number of Surgeries Performed': 170, 'Additional Responsibilities': ['Psychiatrist', 'Engineer, mining', 'Financial adviser', 'Clinical molecular geneticist', 'Lawyer'], 'Percentage of Patients with Complications': 92.69963614013145,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'Johnson-Brown', 'Location': 'Argentina', 'Type of Institution': 'Public', 'Number of Years Worked There': 7, 'Medical Center Level': 'Primary', 'Number of Surgeries Performed': 398, 'Additional Responsibilities': ['Physicist, medical', 'Historic buildings inspector/conservation officer', 'Advice worker', 'Control and instrumentation engineer'], 'Percentage of Patients with Complications': 4.039560286476574,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'Hughes, Garner and Nixon', 'Location': 'Argentina', 'Type of Institution': 'Public', 'Number of Years Worked There': 29, 'Medical Center Level': 'Tertiary', 'Number of Surgeries Performed': 253, 'Additional Responsibilities': [], 'Percentage of Patients with Complications': 20.11748988079939,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'Stark, Arellano and Williams', 'Location': 'Argentina', 'Type of Institution': 'Public', 'Number of Years Worked There': 16, 'Medical Center Level': 'Primary', 'Number of Surgeries Performed': 274, 'Additional Responsibilities': ['Production engineer', 'Musician', 'Editorial assistant'], 'Percentage of Patients with Complications': 12.564228094779306,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t>
  </si>
  <si>
    <t>King, Garcia and Mays</t>
  </si>
  <si>
    <t>(326)317-1211x285</t>
  </si>
  <si>
    <t>[('Biochemistry', 74, datetime.date(2006, 4, 17), datetime.date(2004, 12, 7)), ('Anatomy', 69, datetime.date(2008, 6, 1), datetime.date(2006, 9, 14)), ('Biochemistry', 51, datetime.date(2005, 7, 17), datetime.date(2007, 4, 10)), ('Robotic Surgery', 70, datetime.date(2007, 4, 10), datetime.date(2005, 3, 24)), ('Cardiothoracic Surgery', 67, datetime.date(2004, 3, 10), datetime.date(2007, 10, 23)), ('Neurosurgery', 94, datetime.date(2004, 4, 5), datetime.date(2007, 11, 9)), ('Surgical Techniques', 52, datetime.date(2004, 3, 5), datetime.date(2005, 11, 16)), ('Pediatric Surgery', 77, datetime.date(2008, 1, 24), datetime.date(2007, 7, 10)), ('Physiology', 59, datetime.date(2005, 5, 23), datetime.date(2004, 3, 24)), ('Surgical Techniques', 63, datetime.date(2007, 7, 2), datetime.date(2007, 7, 24))]</t>
  </si>
  <si>
    <t>[{'Institution Name': 'Thompson, Snyder and White', 'Location': 'Ukraine', 'Type of Institution': 'Private', 'Number of Years Worked There': 17, 'Medical Center Level': 'Tertiary', 'Number of Surgeries Performed': 159, 'Additional Responsibilities': ['Maintenance engineer', 'Interior and spatial designer', 'Consulting civil engineer'], 'Percentage of Patients with Complications': 91.9723409928186,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'Clark, Waller and Bowers', 'Location': 'Ukraine', 'Type of Institution': 'Public', 'Number of Years Worked There': 12, 'Medical Center Level': 'Secondary', 'Number of Surgeries Performed': 56, 'Additional Responsibilities': ['Advertising copywriter', 'Technical author', 'Engineer, biomedical'], 'Percentage of Patients with Complications': 37.44111616251453,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'Terry, Robbins and Holder', 'Location': 'Ukraine', 'Type of Institution': 'Private', 'Number of Years Worked There': 3, 'Medical Center Level': 'Primary', 'Number of Surgeries Performed': 929, 'Additional Responsibilities': [], 'Percentage of Patients with Complications': 7.477253205809864,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'Brown PLC', 'Location': 'Ukraine', 'Type of Institution': 'Private', 'Number of Years Worked There': 26, 'Medical Center Level': 'Tertiary', 'Number of Surgeries Performed': 141, 'Additional Responsibilities': ['Editor, magazine features'], 'Percentage of Patients with Complications': 33.064798142862195,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t>
  </si>
  <si>
    <t>Fletcher-Lewis</t>
  </si>
  <si>
    <t>Kayla Bass</t>
  </si>
  <si>
    <t>+1-570-337-1793x966</t>
  </si>
  <si>
    <t>[('Microbiology', 97, datetime.date(2000, 9, 18), datetime.date(2000, 4, 5)), ('Plastic and Reconstructive Surgery', 75, datetime.date(2000, 11, 9), datetime.date(1999, 10, 25)), ('Surgical Techniques', 76, datetime.date(1999, 11, 2), datetime.date(2000, 7, 18)), ('Neurosurgery', 92, datetime.date(2000, 3, 13), datetime.date(2000, 1, 20)), ('Orthopedic Surgery', 95, datetime.date(2000, 2, 9), datetime.date(2000, 10, 11)), ('Pediatric Surgery', 68, datetime.date(1999, 10, 27), datetime.date(2000, 11, 5)), ('Surgical Techniques', 53, datetime.date(2000, 3, 17), datetime.date(1999, 11, 22)), ('Robotic Surgery', 71, datetime.date(2000, 5, 1), datetime.date(2000, 1, 21)), ('Trauma Surgery', 62, datetime.date(2000, 10, 18), datetime.date(2000, 1, 16)), ('Surgical Techniques', 55, datetime.date(1999, 11, 25), datetime.date(2000, 10, 17))]</t>
  </si>
  <si>
    <t>[{'Institution Name': 'Frank Inc', 'Location': 'Ethiopia', 'Type of Institution': 'Public', 'Number of Years Worked There': 28, 'Medical Center Level': 'Tertiary', 'Number of Surgeries Performed': 853, 'Additional Responsibilities': ['Hospital doctor', 'Nature conservation officer', 'Equities trader', 'Conservator, furniture'], 'Percentage of Patients with Complications': 77.8555827911269, 'Patient Feedback': 'The surgery was routine and recovery was average.', 'Patient Feedback Label': 3, 'Recommendation Letters': "The surgeon's work is generally adequate.", 'Recommendation Letters Label': 3, 'Recommendations from Former Employers': "The surgeon's work is generally acceptable.", 'Recommendations from Former Employers Label': 3}]</t>
  </si>
  <si>
    <t>Mcdonald Ltd</t>
  </si>
  <si>
    <t>Shawn Wilson</t>
  </si>
  <si>
    <t>+1-428-439-7577x418</t>
  </si>
  <si>
    <t>[('Microbiology', 82, datetime.date(2000, 12, 9), datetime.date(2001, 2, 13)), ('Microbiology', 95, datetime.date(2000, 10, 24), datetime.date(2001, 10, 16)), ('Oncological Surgery', 95, datetime.date(2001, 3, 3), datetime.date(2001, 6, 24)), ('Plastic and Reconstructive Surgery', 51, datetime.date(2000, 11, 15), datetime.date(2000, 12, 9)), ('Surgical Techniques', 59, datetime.date(2000, 8, 3), datetime.date(2001, 2, 25)), ('Plastic and Reconstructive Surgery', 78, datetime.date(2001, 3, 19), datetime.date(2000, 6, 29)), ('Robotic Surgery', 91, datetime.date(2001, 5, 14), datetime.date(2001, 5, 15)), ('Oncological Surgery', 53, datetime.date(2000, 10, 19), datetime.date(2000, 11, 12)), ('Transplant Surgery', 81, datetime.date(2002, 1, 2), datetime.date(2000, 12, 9)), ('Oncological Surgery', 91, datetime.date(2001, 7, 25), datetime.date(2001, 2, 21))]</t>
  </si>
  <si>
    <t>[{'Institution Name': 'Brown LLC', 'Location': 'Germany', 'Type of Institution': 'Public', 'Number of Years Worked There': 29, 'Medical Center Level': 'Tertiary', 'Number of Surgeries Performed': 147, 'Additional Responsibilities': [], 'Percentage of Patients with Complications': 58.78981173277573,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'Welch and Sons', 'Location': 'Germany', 'Type of Institution': 'Public', 'Number of Years Worked There': 23, 'Medical Center Level': 'Secondary', 'Number of Surgeries Performed': 665, 'Additional Responsibilities': ['Sales executive', 'Financial manager', 'Automotive engineer', 'Medical illustrator'], 'Percentage of Patients with Complications': 74.89490899113456,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'Wallace Inc', 'Location': 'Germany', 'Type of Institution': 'Private', 'Number of Years Worked There': 3, 'Medical Center Level': 'Secondary', 'Number of Surgeries Performed': 829, 'Additional Responsibilities': [], 'Percentage of Patients with Complications': 56.471883052818086,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'Flores-Garrett', 'Location': 'Germany', 'Type of Institution': 'Private', 'Number of Years Worked There': 29, 'Medical Center Level': 'Secondary', 'Number of Surgeries Performed': 287, 'Additional Responsibilities': ['Financial manager', 'Museum education officer', 'Editor, film/video', 'IT technical support officer', 'Optometrist'], 'Percentage of Patients with Complications': 22.532788683986627,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'Clark, Davis and Joseph', 'Location': 'Germany', 'Type of Institution': 'Public', 'Number of Years Worked There': 1, 'Medical Center Level': 'Tertiary', 'Number of Surgeries Performed': 4, 'Additional Responsibilities': ['Environmental manager'], 'Percentage of Patients with Complications': 54.18082740808083,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t>
  </si>
  <si>
    <t>Harvey, Mann and Miller</t>
  </si>
  <si>
    <t>Suzanne Sosa</t>
  </si>
  <si>
    <t>(845)791-9493x34856</t>
  </si>
  <si>
    <t>[('Biochemistry', 57, datetime.date(1999, 1, 16), datetime.date(2000, 8, 5)), ('Biochemistry', 65, datetime.date(2001, 3, 12), datetime.date(2004, 2, 4)), ('Transplant Surgery', 71, datetime.date(1997, 4, 15), datetime.date(2004, 3, 23)), ('Oncological Surgery', 87, datetime.date(1999, 7, 26), datetime.date(2006, 7, 20)), ('Ethics in Medical Practice', 53, datetime.date(2005, 2, 12), datetime.date(2006, 8, 6)), ('Oncological Surgery', 62, datetime.date(2000, 10, 22), datetime.date(2003, 6, 9)), ('Cardiothoracic Surgery', 54, datetime.date(1999, 1, 19), datetime.date(1997, 12, 22)), ('Trauma Surgery', 83, datetime.date(2001, 4, 21), datetime.date(2006, 12, 21)), ('Pharmacology', 51, datetime.date(2002, 3, 16), datetime.date(2002, 6, 7)), ('Pathology', 58, datetime.date(2001, 4, 7), datetime.date(2004, 1, 1))]</t>
  </si>
  <si>
    <t>[{'Institution Name': 'Martinez, Daniels and Kelly', 'Location': 'Ethiopia', 'Type of Institution': 'Private', 'Number of Years Worked There': 21, 'Medical Center Level': 'Primary', 'Number of Surgeries Performed': 784, 'Additional Responsibilities': ['Radio producer', 'Patent examiner', 'Paediatric nurse', 'Marketing executive', 'Facilities manager'], 'Percentage of Patients with Complications': 11.577622588055325,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'Collins, Scott and Lewis', 'Location': 'Ethiopia', 'Type of Institution': 'Private', 'Number of Years Worked There': 25, 'Medical Center Level': 'Secondary', 'Number of Surgeries Performed': 57, 'Additional Responsibilities': ['Mudlogger'], 'Percentage of Patients with Complications': 32.604115422165506,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'Benson, Harper and Zhang', 'Location': 'Ethiopia', 'Type of Institution': 'Private', 'Number of Years Worked There': 14, 'Medical Center Level': 'Secondary', 'Number of Surgeries Performed': 771, 'Additional Responsibilities': ['Conservation officer, historic buildings', 'Location manager', 'Lawyer', 'Ceramics designer'], 'Percentage of Patients with Complications': 86.18170378297104,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'Miller, Zhang and Mendoza', 'Location': 'Ethiopia', 'Type of Institution': 'Public', 'Number of Years Worked There': 13, 'Medical Center Level': 'Tertiary', 'Number of Surgeries Performed': 500, 'Additional Responsibilities': [], 'Percentage of Patients with Complications': 69.22418622778635,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t>
  </si>
  <si>
    <t>Jones-Vincent</t>
  </si>
  <si>
    <t>Gabriel Johnson</t>
  </si>
  <si>
    <t>+1-968-851-1096x067</t>
  </si>
  <si>
    <t>[('Neurosurgery', 81, datetime.date(2004, 5, 10), datetime.date(2005, 6, 29)), ('Ethics in Medical Practice', 70, datetime.date(2005, 4, 28), datetime.date(2006, 6, 21)), ('Cardiothoracic Surgery', 69, datetime.date(2005, 6, 23), datetime.date(2004, 3, 30)), ('Orthopedic Surgery', 57, datetime.date(2004, 7, 4), datetime.date(2007, 2, 27)), ('Physiology', 86, datetime.date(2007, 1, 19), datetime.date(2007, 6, 1)), ('Physiology', 53, datetime.date(2005, 2, 10), datetime.date(2006, 9, 22)), ('Plastic and Reconstructive Surgery', 90, datetime.date(2006, 6, 23), datetime.date(2005, 9, 22)), ('Surgical Techniques', 85, datetime.date(2006, 12, 13), datetime.date(2004, 7, 20)), ('Surgical Techniques', 77, datetime.date(2004, 12, 16), datetime.date(2007, 6, 3)), ('Surgical Techniques', 56, datetime.date(2005, 7, 2), datetime.date(2006, 10, 22))]</t>
  </si>
  <si>
    <t>[{'Institution Name': 'Short-Smith', 'Location': 'Ukraine', 'Type of Institution': 'Public', 'Number of Years Worked There': 17, 'Medical Center Level': 'Primary', 'Number of Surgeries Performed': 532, 'Additional Responsibilities': ['Civil engineer, contracting', 'Health service manager', 'Engineer, structural'], 'Percentage of Patients with Complications': 79.92510324981514, 'Patient Feedback': 'The surgery was handled expertly and the care was excellent.', 'Patient Feedback Label': 4, 'Recommendation Letters': 'The surgeon has received numerous negative reviews.', 'Recommendation Letters Label': 1, 'Recommendations from Former Employers': 'The surgeon has shown remarkable skills and dedication.', 'Recommendations from Former Employers Label': 5}]</t>
  </si>
  <si>
    <t>Rodriguez, Fox and Park</t>
  </si>
  <si>
    <t>Lauren Lee</t>
  </si>
  <si>
    <t>[('Anesthesiology', 99, datetime.date(2004, 3, 10), datetime.date(2000, 3, 15)), ('Ethics in Medical Practice', 57, datetime.date(2004, 6, 18), datetime.date(2000, 6, 20)), ('Trauma Surgery', 96, datetime.date(2002, 9, 10), datetime.date(2002, 8, 29)), ('Vascular Surgery', 70, datetime.date(1999, 5, 1), datetime.date(2002, 11, 12)), ('Plastic and Reconstructive Surgery', 73, datetime.date(1999, 12, 11), datetime.date(1999, 12, 22)), ('Biochemistry', 78, datetime.date(2003, 6, 17), datetime.date(2001, 12, 14)), ('Ethics in Medical Practice', 82, datetime.date(2003, 10, 12), datetime.date(2002, 3, 14)), ('Trauma Surgery', 82, datetime.date(2000, 8, 22), datetime.date(2002, 10, 27)), ('Plastic and Reconstructive Surgery', 84, datetime.date(1999, 6, 14), datetime.date(2004, 2, 25)), ('Pediatric Surgery', 80, datetime.date(2000, 6, 11), datetime.date(2004, 5, 8))]</t>
  </si>
  <si>
    <t>[{'Institution Name': 'Moore-Smith', 'Location': 'Russia', 'Type of Institution': 'Public', 'Number of Years Worked There': 1, 'Medical Center Level': 'Tertiary', 'Number of Surgeries Performed': 957, 'Additional Responsibilities': ['Journalist, broadcasting', 'Health physicist'], 'Percentage of Patients with Complications': 21.912161487124482,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 {'Institution Name': 'Smith and Sons', 'Location': 'Russia', 'Type of Institution': 'Private', 'Number of Years Worked There': 30, 'Medical Center Level': 'Secondary', 'Number of Surgeries Performed': 881, 'Additional Responsibilities': [], 'Percentage of Patients with Complications': 84.7284438739352,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t>
  </si>
  <si>
    <t>Nunez, Owens and Garcia</t>
  </si>
  <si>
    <t>Molly Davis MD</t>
  </si>
  <si>
    <t>[('Oncological Surgery', 88, datetime.date(2006, 6, 12), datetime.date(2002, 12, 2)), ('Pediatric Surgery', 94, datetime.date(2007, 1, 3), datetime.date(2002, 12, 28)), ('Anatomy', 89, datetime.date(2003, 7, 22), datetime.date(2004, 11, 12)), ('Physiology', 59, datetime.date(2006, 3, 14), datetime.date(2003, 1, 8)), ('Oncological Surgery', 66, datetime.date(2002, 9, 21), datetime.date(2006, 1, 24)), ('Neurosurgery', 73, datetime.date(2002, 8, 28), datetime.date(2006, 12, 3)), ('Physiology', 68, datetime.date(2006, 11, 11), datetime.date(2007, 4, 23)), ('Pediatric Surgery', 63, datetime.date(2003, 5, 1), datetime.date(2007, 9, 20)), ('Pathology', 53, datetime.date(2005, 6, 21), datetime.date(2007, 2, 6)), ('Pathology', 54, datetime.date(2006, 2, 14), datetime.date(2006, 4, 29))]</t>
  </si>
  <si>
    <t>[{'Institution Name': 'Rodriguez, Vincent and Livingston', 'Location': 'United Kingdom', 'Type of Institution': 'Private', 'Number of Years Worked There': 1, 'Medical Center Level': 'Secondary', 'Number of Surgeries Performed': 523, 'Additional Responsibilities': ['Geneticist, molecular'], 'Percentage of Patients with Complications': 65.85343170292553,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 {'Institution Name': 'Meza-Murphy', 'Location': 'United Kingdom', 'Type of Institution': 'Private', 'Number of Years Worked There': 2, 'Medical Center Level': 'Tertiary', 'Number of Surgeries Performed': 95, 'Additional Responsibilities': ['Clinical embryologist'], 'Percentage of Patients with Complications': 64.91878136957814,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t>
  </si>
  <si>
    <t>Johnston-Mccormick</t>
  </si>
  <si>
    <t>Ian Strickland</t>
  </si>
  <si>
    <t>(838)462-9768x6475</t>
  </si>
  <si>
    <t>[('Pharmacology', 77, datetime.date(2002, 11, 14), datetime.date(2003, 10, 20)), ('Transplant Surgery', 78, datetime.date(2005, 7, 18), datetime.date(2004, 12, 31)), ('Robotic Surgery', 86, datetime.date(2001, 10, 30), datetime.date(2003, 10, 25)), ('Orthopedic Surgery', 78, datetime.date(2005, 1, 6), datetime.date(2006, 7, 18)), ('Pediatric Surgery', 100, datetime.date(2003, 3, 2), datetime.date(2005, 9, 20)), ('Robotic Surgery', 83, datetime.date(2000, 6, 30), datetime.date(2003, 3, 2)), ('Biochemistry', 56, datetime.date(2002, 3, 22), datetime.date(2004, 9, 25)), ('Cardiothoracic Surgery', 87, datetime.date(2000, 3, 6), datetime.date(2007, 2, 3)), ('Pediatric Surgery', 80, datetime.date(2000, 11, 5), datetime.date(2001, 10, 19)), ('Ethics in Medical Practice', 79, datetime.date(2007, 7, 28), datetime.date(2002, 12, 27))]</t>
  </si>
  <si>
    <t>[{'Institution Name': 'Stewart Group', 'Location': 'Lithuania', 'Type of Institution': 'Private', 'Number of Years Worked There': 2, 'Medical Center Level': 'Primary', 'Number of Surgeries Performed': 860, 'Additional Responsibilities': ['Artist', 'Local government officer', 'Podiatrist'], 'Percentage of Patients with Complications': 95.15431713267587,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'Barker Inc', 'Location': 'Lithuania', 'Type of Institution': 'Public', 'Number of Years Worked There': 16, 'Medical Center Level': 'Secondary', 'Number of Surgeries Performed': 378, 'Additional Responsibilities': ['Dentist', 'Special educational needs teacher', 'Patent attorney'], 'Percentage of Patients with Complications': 99.99614323391262,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'Brown-Rogers', 'Location': 'Lithuania', 'Type of Institution': 'Public', 'Number of Years Worked There': 7, 'Medical Center Level': 'Secondary', 'Number of Surgeries Performed': 497, 'Additional Responsibilities': [], 'Percentage of Patients with Complications': 0.6718788916836638,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'Patterson, Scott and Nunez', 'Location': 'Lithuania', 'Type of Institution': 'Public', 'Number of Years Worked There': 1, 'Medical Center Level': 'Tertiary', 'Number of Surgeries Performed': 796, 'Additional Responsibilities': ['Furniture conservator/restorer'], 'Percentage of Patients with Complications': 35.44774450507885,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'Nielsen-Black', 'Location': 'Lithuania', 'Type of Institution': 'Public', 'Number of Years Worked There': 3, 'Medical Center Level': 'Secondary', 'Number of Surgeries Performed': 917, 'Additional Responsibilities': ['Ambulance person', 'Chief Executive Officer', 'Horticultural therapist', 'Statistician'], 'Percentage of Patients with Complications': 28.027808751940963,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t>
  </si>
  <si>
    <t>Rachel Burns</t>
  </si>
  <si>
    <t>001-256-820-4572x563</t>
  </si>
  <si>
    <t>[('Ethics in Medical Practice', 60, datetime.date(2001, 8, 27), datetime.date(2001, 6, 13)), ('Pathology', 69, datetime.date(2001, 9, 21), datetime.date(2001, 2, 15)), ('Emergency Medicine', 69, datetime.date(2000, 8, 19), datetime.date(2001, 11, 17)), ('Surgical Techniques', 77, datetime.date(2000, 7, 20), datetime.date(2001, 8, 12)), ('Biochemistry', 72, datetime.date(2001, 10, 10), datetime.date(2001, 5, 27)), ('Transplant Surgery', 98, datetime.date(2001, 9, 26), datetime.date(2001, 2, 15)), ('Anatomy', 58, datetime.date(2001, 1, 23), datetime.date(2001, 5, 2)), ('Vascular Surgery', 58, datetime.date(2001, 5, 15), datetime.date(2001, 5, 5)), ('Oncological Surgery', 58, datetime.date(2001, 10, 6), datetime.date(2001, 2, 13)), ('Biochemistry', 75, datetime.date(2001, 10, 26), datetime.date(2001, 4, 6))]</t>
  </si>
  <si>
    <t>[{'Institution Name': 'Ortiz, Arellano and Castro', 'Location': 'Ethiopia', 'Type of Institution': 'Public', 'Number of Years Worked There': 4, 'Medical Center Level': 'Tertiary', 'Number of Surgeries Performed': 603, 'Additional Responsibilities': [], 'Percentage of Patients with Complications': 32.92220881696662,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 {'Institution Name': 'Lucero Inc', 'Location': 'Ethiopia', 'Type of Institution': 'Private', 'Number of Years Worked There': 24, 'Medical Center Level': 'Secondary', 'Number of Surgeries Performed': 355, 'Additional Responsibilities': ['Engineer, building services', 'Dramatherapist', 'Fast food restaurant manager', 'Furniture designer', 'Merchandiser, retail'], 'Percentage of Patients with Complications': 27.2192670011975,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t>
  </si>
  <si>
    <t>Ray Myers</t>
  </si>
  <si>
    <t>001-403-569-8422x082</t>
  </si>
  <si>
    <t>[('Microbiology', 82, datetime.date(2005, 7, 27), datetime.date(2001, 2, 2)), ('Pharmacology', 99, datetime.date(1999, 2, 12), datetime.date(1999, 7, 4)), ('Ethics in Medical Practice', 96, datetime.date(2001, 4, 2), datetime.date(2004, 1, 12)), ('Anesthesiology', 69, datetime.date(2001, 6, 17), datetime.date(1996, 9, 13)), ('Microbiology', 68, datetime.date(2006, 5, 13), datetime.date(2006, 5, 23)), ('Pharmacology', 86, datetime.date(1999, 4, 13), datetime.date(2002, 2, 26)), ('Anesthesiology', 53, datetime.date(1999, 8, 9), datetime.date(2001, 2, 13)), ('Ethics in Medical Practice', 87, datetime.date(2002, 7, 26), datetime.date(2006, 6, 3)), ('Ethics in Medical Practice', 54, datetime.date(2005, 10, 19), datetime.date(2004, 9, 10)), ('Ethics in Medical Practice', 70, datetime.date(2000, 8, 29), datetime.date(2001, 5, 18))]</t>
  </si>
  <si>
    <t>[{'Institution Name': 'Smith-Long', 'Location': 'Belarus', 'Type of Institution': 'Public', 'Number of Years Worked There': 1, 'Medical Center Level': 'Primary', 'Number of Surgeries Performed': 103, 'Additional Responsibilities': ['Designer, interior/spatial', 'Estate manager/land agent', 'Psychologist, occupational', 'Accommodation manager', 'Training and development officer'], 'Percentage of Patients with Complications': 55.55617062808037,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'Gross Group', 'Location': 'Belarus', 'Type of Institution': 'Public', 'Number of Years Worked There': 16, 'Medical Center Level': 'Primary', 'Number of Surgeries Performed': 686, 'Additional Responsibilities': ['Chemical engineer', 'Secretary, company', 'Scientist, marine'], 'Percentage of Patients with Complications': 13.333739635428433,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'Kelley-Williams', 'Location': 'Belarus', 'Type of Institution': 'Public', 'Number of Years Worked There': 16, 'Medical Center Level': 'Tertiary', 'Number of Surgeries Performed': 530, 'Additional Responsibilities': ['Event organiser', 'Tree surgeon', 'Scientific laboratory technician'], 'Percentage of Patients with Complications': 78.68651120628991,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'Kennedy PLC', 'Location': 'Belarus', 'Type of Institution': 'Private', 'Number of Years Worked There': 6, 'Medical Center Level': 'Secondary', 'Number of Surgeries Performed': 523, 'Additional Responsibilities': ['Set designer', 'Systems analyst', 'Recycling officer', 'Development worker, international aid', 'Travel agency manager'], 'Percentage of Patients with Complications': 66.03904023910455,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t>
  </si>
  <si>
    <t>Hartman Ltd</t>
  </si>
  <si>
    <t>Ashley Proctor</t>
  </si>
  <si>
    <t>001-627-712-3357x446</t>
  </si>
  <si>
    <t>[('Pharmacology', 76, datetime.date(2003, 5, 9), datetime.date(2003, 7, 17)), ('Biochemistry', 74, datetime.date(2003, 10, 17), datetime.date(2002, 6, 29)), ('Robotic Surgery', 94, datetime.date(2000, 1, 24), datetime.date(2002, 11, 5)), ('Vascular Surgery', 71, datetime.date(1998, 2, 12), datetime.date(2001, 8, 15)), ('Pediatric Surgery', 94, datetime.date(2000, 12, 19), datetime.date(2003, 12, 6)), ('Pathology', 79, datetime.date(1998, 8, 4), datetime.date(1996, 8, 3)), ('Pediatric Surgery', 71, datetime.date(2003, 6, 4), datetime.date(1996, 9, 23)), ('Anesthesiology', 59, datetime.date(2005, 4, 30), datetime.date(1997, 6, 11)), ('Neurosurgery', 85, datetime.date(1998, 8, 14), datetime.date(2000, 2, 26)), ('Transplant Surgery', 62, datetime.date(1998, 9, 20), datetime.date(2004, 12, 23))]</t>
  </si>
  <si>
    <t>[{'Institution Name': 'Martin, Lawrence and Chen', 'Location': 'Lithuania', 'Type of Institution': 'Private', 'Number of Years Worked There': 15, 'Medical Center Level': 'Secondary', 'Number of Surgeries Performed': 612, 'Additional Responsibilities': ['Civil Service administrator', 'Insurance risk surveyor'], 'Percentage of Patients with Complications': 40.91369592457613,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'Dennis-Hensley', 'Location': 'Lithuania', 'Type of Institution': 'Public', 'Number of Years Worked There': 28, 'Medical Center Level': 'Primary', 'Number of Surgeries Performed': 33, 'Additional Responsibilities': ['Therapist, drama', 'Administrator', 'Armed forces operational officer', 'Engineer, automotive'], 'Percentage of Patients with Complications': 95.38559630179215,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'Miller Inc', 'Location': 'Lithuania', 'Type of Institution': 'Private', 'Number of Years Worked There': 26, 'Medical Center Level': 'Tertiary', 'Number of Surgeries Performed': 806, 'Additional Responsibilities': ['Engineer, automotive'], 'Percentage of Patients with Complications': 59.42107426590509,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</si>
  <si>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Williams Inc</t>
  </si>
  <si>
    <t>Brittney Vargas</t>
  </si>
  <si>
    <t>[('Robotic Surgery', 54, datetime.date(2003, 6, 19), datetime.date(2001, 6, 23)), ('Robotic Surgery', 88, datetime.date(2002, 11, 18), datetime.date(2000, 3, 3)), ('Neurosurgery', 77, datetime.date(2003, 7, 1), datetime.date(2001, 2, 2)), ('Physiology', 82, datetime.date(2000, 1, 26), datetime.date(2003, 6, 25)), ('Transplant Surgery', 76, datetime.date(2000, 10, 17), datetime.date(2003, 12, 29)), ('Surgical Techniques', 79, datetime.date(2005, 7, 13), datetime.date(2002, 2, 25)), ('Biochemistry', 74, datetime.date(2001, 7, 16), datetime.date(2004, 8, 25)), ('Oncological Surgery', 100, datetime.date(2003, 5, 1), datetime.date(2000, 7, 30)), ('Anesthesiology', 75, datetime.date(2003, 3, 24), datetime.date(2000, 11, 11)), ('Anesthesiology', 63, datetime.date(2000, 10, 4), datetime.date(2001, 4, 3))]</t>
  </si>
  <si>
    <t>[{'Institution Name': 'Fernandez-Griffith', 'Location': 'Ukraine', 'Type of Institution': 'Private', 'Number of Years Worked There': 20, 'Medical Center Level': 'Tertiary', 'Number of Surgeries Performed': 330, 'Additional Responsibilities': ['Art therapist', 'Barista', 'Veterinary surgeon'], 'Percentage of Patients with Complications': 96.57204991919176,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'Copeland PLC', 'Location': 'Ukraine', 'Type of Institution': 'Private', 'Number of Years Worked There': 10, 'Medical Center Level': 'Secondary', 'Number of Surgeries Performed': 473, 'Additional Responsibilities': ['Magazine features editor'], 'Percentage of Patients with Complications': 93.15258252665146,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'Wheeler-Abbott', 'Location': 'Ukraine', 'Type of Institution': 'Private', 'Number of Years Worked There': 4, 'Medical Center Level': 'Primary', 'Number of Surgeries Performed': 67, 'Additional Responsibilities': ['Commercial horticulturist', 'Health promotion specialist', 'Emergency planning/management officer', 'Prison officer', 'Broadcast presenter'], 'Percentage of Patients with Complications': 45.46657731988289,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'Reid, Aguilar and Clark', 'Location': 'Ukraine', 'Type of Institution': 'Public', 'Number of Years Worked There': 4, 'Medical Center Level': 'Secondary', 'Number of Surgeries Performed': 172, 'Additional Responsibilities': ['Surveyor, hydrographic'], 'Percentage of Patients with Complications': 24.3784271727457,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t>
  </si>
  <si>
    <t>Robert Mckenzie</t>
  </si>
  <si>
    <t>+1-967-721-3856x3439</t>
  </si>
  <si>
    <t>[('Trauma Surgery', 71, datetime.date(2006, 1, 19), datetime.date(2005, 7, 19)), ('Plastic and Reconstructive Surgery', 99, datetime.date(2005, 9, 19), datetime.date(2005, 5, 15)), ('Transplant Surgery', 69, datetime.date(2004, 11, 9), datetime.date(2004, 4, 24)), ('Physiology', 96, datetime.date(2005, 9, 8), datetime.date(2004, 10, 25)), ('Surgical Techniques', 92, datetime.date(2006, 1, 13), datetime.date(2005, 7, 12)), ('Anatomy', 89, datetime.date(2004, 12, 16), datetime.date(2004, 8, 22)), ('Anatomy', 52, datetime.date(2004, 7, 2), datetime.date(2005, 8, 24)), ('Oncological Surgery', 89, datetime.date(2004, 10, 22), datetime.date(2004, 2, 17)), ('Anesthesiology', 85, datetime.date(2005, 2, 22), datetime.date(2004, 10, 4)), ('Pathology', 60, datetime.date(2004, 2, 7), datetime.date(2005, 8, 30))]</t>
  </si>
  <si>
    <t>[{'Institution Name': 'Chang-Anderson', 'Location': 'Ukraine', 'Type of Institution': 'Public', 'Number of Years Worked There': 28, 'Medical Center Level': 'Secondary', 'Number of Surgeries Performed': 2, 'Additional Responsibilities': [], 'Percentage of Patients with Complications': 2.479815144618547,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 {'Institution Name': 'Vance Group', 'Location': 'Ukraine', 'Type of Institution': 'Public', 'Number of Years Worked There': 16, 'Medical Center Level': 'Primary', 'Number of Surgeries Performed': 880, 'Additional Responsibilities': [], 'Percentage of Patients with Complications': 54.9277792919826,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t>
  </si>
  <si>
    <t>Nguyen Ltd</t>
  </si>
  <si>
    <t>Bradley Burke</t>
  </si>
  <si>
    <t>853-605-3185</t>
  </si>
  <si>
    <t>[('Anatomy', 73, datetime.date(1997, 12, 3), datetime.date(2004, 3, 6)), ('Transplant Surgery', 57, datetime.date(2002, 5, 27), datetime.date(1997, 3, 8)), ('Physiology', 55, datetime.date(1999, 2, 12), datetime.date(1998, 4, 4)), ('Orthopedic Surgery', 61, datetime.date(2003, 1, 24), datetime.date(1999, 4, 29)), ('Plastic and Reconstructive Surgery', 64, datetime.date(1997, 9, 19), datetime.date(2004, 4, 22)), ('Trauma Surgery', 81, datetime.date(1999, 4, 13), datetime.date(2001, 9, 26)), ('Physiology', 88, datetime.date(2003, 5, 12), datetime.date(2002, 10, 24)), ('Microbiology', 78, datetime.date(1998, 9, 2), datetime.date(1999, 8, 9)), ('Cardiothoracic Surgery', 53, datetime.date(2003, 10, 27), datetime.date(2004, 9, 11)), ('Vascular Surgery', 90, datetime.date(2005, 3, 11), datetime.date(2005, 9, 15))]</t>
  </si>
  <si>
    <t>[{'Institution Name': 'Lamb, Maxwell and Carroll', 'Location': 'Russia', 'Type of Institution': 'Public', 'Number of Years Worked There': 29, 'Medical Center Level': 'Secondary', 'Number of Surgeries Performed': 639, 'Additional Responsibilities': ['Community development worker', 'Mining engineer', 'Research scientist (physical sciences)'], 'Percentage of Patients with Complications': 17.28876954859484,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 {'Institution Name': 'Morris-Potter', 'Location': 'Russia', 'Type of Institution': 'Private', 'Number of Years Worked There': 7, 'Medical Center Level': 'Tertiary', 'Number of Surgeries Performed': 63, 'Additional Responsibilities': ['Presenter, broadcasting', 'Arboriculturist', 'Administrator, sports', 'Product/process development scientist'], 'Percentage of Patients with Complications': 49.414676530972244,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t>
  </si>
  <si>
    <t>Sellers-Robinson</t>
  </si>
  <si>
    <t>Larry Hunt</t>
  </si>
  <si>
    <t>[('Neurosurgery', 50, datetime.date(2000, 12, 23), datetime.date(1995, 8, 11)), ('Oncological Surgery', 70, datetime.date(2002, 9, 8), datetime.date(1998, 4, 11)), ('Vascular Surgery', 99, datetime.date(2000, 5, 5), datetime.date(2002, 1, 25)), ('Neurosurgery', 65, datetime.date(1998, 4, 12), datetime.date(1997, 4, 10)), ('Anatomy', 63, datetime.date(1998, 6, 27), datetime.date(1999, 3, 12)), ('Vascular Surgery', 90, datetime.date(2003, 12, 25), datetime.date(1996, 1, 18)), ('Pathology', 83, datetime.date(1996, 12, 20), datetime.date(2001, 10, 29)), ('Pharmacology', 58, datetime.date(2001, 3, 9), datetime.date(2003, 5, 25)), ('Pediatric Surgery', 90, datetime.date(1996, 4, 4), datetime.date(1997, 3, 28)), ('Oncological Surgery', 63, datetime.date(2004, 3, 6), datetime.date(2001, 9, 10))]</t>
  </si>
  <si>
    <t>[{'Institution Name': 'Miller-Jones', 'Location': 'United States', 'Type of Institution': 'Private', 'Number of Years Worked There': 26, 'Medical Center Level': 'Secondary', 'Number of Surgeries Performed': 385, 'Additional Responsibilities': ['Volunteer coordinator', 'Civil engineer, contracting', 'Clothing/textile technologist'], 'Percentage of Patients with Complications': 9.458506056211913,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'King-Nguyen', 'Location': 'United States', 'Type of Institution': 'Private', 'Number of Years Worked There': 2, 'Medical Center Level': 'Tertiary', 'Number of Surgeries Performed': 599, 'Additional Responsibilities': ['Higher education careers adviser', 'Journalist, broadcasting'], 'Percentage of Patients with Complications': 21.792058899841038,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'Hernandez, Weber and Small', 'Location': 'United States', 'Type of Institution': 'Public', 'Number of Years Worked There': 1, 'Medical Center Level': 'Tertiary', 'Number of Surgeries Performed': 799, 'Additional Responsibilities': ['Immunologist', 'Orthoptist', 'Purchasing manager', 'Designer, ceramics/pottery'], 'Percentage of Patients with Complications': 53.30692577384865,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'Cox PLC', 'Location': 'United States', 'Type of Institution': 'Public', 'Number of Years Worked There': 17, 'Medical Center Level': 'Tertiary', 'Number of Surgeries Performed': 898, 'Additional Responsibilities': ['Commercial art gallery manager'], 'Percentage of Patients with Complications': 81.5893916808533,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'Sheppard PLC', 'Location': 'United States', 'Type of Institution': 'Public', 'Number of Years Worked There': 1, 'Medical Center Level': 'Tertiary', 'Number of Surgeries Performed': 340, 'Additional Responsibilities': ['Patent attorney', 'Historic buildings inspector/conservation officer', 'Museum/gallery exhibitions officer'], 'Percentage of Patients with Complications': 42.18220302086202,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t>
  </si>
  <si>
    <t>Harris LLC</t>
  </si>
  <si>
    <t>Cristina Moore</t>
  </si>
  <si>
    <t>759-665-8780x510</t>
  </si>
  <si>
    <t>[('Orthopedic Surgery', 91, datetime.date(2007, 2, 28), datetime.date(2004, 7, 22)), ('Cardiothoracic Surgery', 78, datetime.date(2005, 11, 20), datetime.date(2007, 2, 5)), ('Neurosurgery', 73, datetime.date(2006, 8, 5), datetime.date(2007, 3, 12)), ('Vascular Surgery', 64, datetime.date(2005, 6, 19), datetime.date(2004, 7, 20)), ('Plastic and Reconstructive Surgery', 76, datetime.date(2006, 9, 21), datetime.date(2005, 4, 20)), ('Vascular Surgery', 55, datetime.date(2004, 7, 4), datetime.date(2003, 10, 4)), ('Oncological Surgery', 63, datetime.date(2004, 3, 18), datetime.date(2004, 2, 23)), ('Microbiology', 92, datetime.date(2006, 5, 5), datetime.date(2004, 11, 1)), ('Ethics in Medical Practice', 63, datetime.date(2007, 4, 8), datetime.date(2004, 11, 7)), ('Trauma Surgery', 83, datetime.date(2005, 8, 31), datetime.date(2005, 2, 9))]</t>
  </si>
  <si>
    <t>[{'Institution Name': 'Wilson Ltd', 'Location': 'Ethiopia', 'Type of Institution': 'Private', 'Number of Years Worked There': 10, 'Medical Center Level': 'Tertiary', 'Number of Surgeries Performed': 104, 'Additional Responsibilities': ['Therapist, drama'], 'Percentage of Patients with Complications': 34.685222735966626,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'Walls, Moreno and Meyers', 'Location': 'Ethiopia', 'Type of Institution': 'Private', 'Number of Years Worked There': 6, 'Medical Center Level': 'Primary', 'Number of Surgeries Performed': 575, 'Additional Responsibilities': ['Lecturer, further education', 'Education officer, community'], 'Percentage of Patients with Complications': 1.8932330246671847,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'Lopez Group', 'Location': 'Ethiopia', 'Type of Institution': 'Public', 'Number of Years Worked There': 24, 'Medical Center Level': 'Secondary', 'Number of Surgeries Performed': 254, 'Additional Responsibilities': ['Engineer, maintenance (IT)', 'Intelligence analyst', 'Learning disability nurse', 'Education officer, museum', 'Passenger transport manager'], 'Percentage of Patients with Complications': 35.25619232263328,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'Garcia LLC', 'Location': 'Ethiopia', 'Type of Institution': 'Private', 'Number of Years Worked There': 15, 'Medical Center Level': 'Tertiary', 'Number of Surgeries Performed': 955, 'Additional Responsibilities': ['Building services engineer', 'Transport planner', 'Press sub', 'Lighting technician, broadcasting/film/video', 'Designer, textile'], 'Percentage of Patients with Complications': 29.521591311057584,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'York Inc', 'Location': 'Ethiopia', 'Type of Institution': 'Private', 'Number of Years Worked There': 7, 'Medical Center Level': 'Primary', 'Number of Surgeries Performed': 910, 'Additional Responsibilities': ['Producer, radio', 'Lexicographer'], 'Percentage of Patients with Complications': 59.04885387454525,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t>
  </si>
  <si>
    <t>Perry, Robinson and Jensen</t>
  </si>
  <si>
    <t>Stacy Rogers</t>
  </si>
  <si>
    <t>(365)520-4335</t>
  </si>
  <si>
    <t>[('Microbiology', 62, datetime.date(2004, 2, 1), datetime.date(2001, 12, 14)), ('Pharmacology', 50, datetime.date(2007, 12, 4), datetime.date(2003, 12, 9)), ('Transplant Surgery', 72, datetime.date(2003, 8, 13), datetime.date(2008, 3, 23)), ('Trauma Surgery', 81, datetime.date(2008, 3, 9), datetime.date(2003, 3, 3)), ('Trauma Surgery', 53, datetime.date(2001, 9, 6), datetime.date(2002, 3, 1)), ('Pathology', 54, datetime.date(2003, 9, 26), datetime.date(2003, 1, 27)), ('Pathology', 97, datetime.date(2001, 6, 17), datetime.date(2005, 5, 24)), ('Vascular Surgery', 78, datetime.date(2002, 6, 7), datetime.date(2005, 7, 4)), ('Transplant Surgery', 69, datetime.date(2004, 8, 24), datetime.date(2006, 3, 7)), ('Ethics in Medical Practice', 66, datetime.date(2004, 3, 28), datetime.date(2006, 3, 26))]</t>
  </si>
  <si>
    <t>[{'Institution Name': 'Ellis Ltd', 'Location': 'Romania', 'Type of Institution': 'Public', 'Number of Years Worked There': 28, 'Medical Center Level': 'Tertiary', 'Number of Surgeries Performed': 424, 'Additional Responsibilities': ['Marketing executive', 'Comptroller'], 'Percentage of Patients with Complications': 22.772429419024565,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Williams and Weiss', 'Location': 'Romania', 'Type of Institution': 'Private', 'Number of Years Worked There': 12, 'Medical Center Level': 'Primary', 'Number of Surgeries Performed': 496, 'Additional Responsibilities': ['Production engineer', 'Pathologist', 'Civil Service administrator', 'Charity fundraiser', 'Outdoor activities/education manager'], 'Percentage of Patients with Complications': 33.02238464466527,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'Ross-Garner', 'Location': 'Romania', 'Type of Institution': 'Public', 'Number of Years Worked There': 5, 'Medical Center Level': 'Secondary', 'Number of Surgeries Performed': 178, 'Additional Responsibilities': ['Chartered management accountant', 'Scientist, water quality', 'Clinical scientist, histocompatibility and immunogenetics', 'Health and safety inspector', 'Marketing executive'], 'Percentage of Patients with Complications': 40.51654479420495,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'Olson, York and Walker', 'Location': 'Romania', 'Type of Institution': 'Public', 'Number of Years Worked There': 14, 'Medical Center Level': 'Tertiary', 'Number of Surgeries Performed': 310, 'Additional Responsibilities': ['Engineering geologist', 'Agricultural consultant', 'Biochemist, clinical', 'Solicitor', 'Geophysical data processor'], 'Percentage of Patients with Complications': 97.93396499751003,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'Hughes, Robinson and Collins', 'Location': 'Romania', 'Type of Institution': 'Public', 'Number of Years Worked There': 15, 'Medical Center Level': 'Tertiary', 'Number of Surgeries Performed': 792, 'Additional Responsibilities': ['Administrator, Civil Service', 'Chiropractor', 'Heritage manager', 'Airline pilot', 'Financial manager'], 'Percentage of Patients with Complications': 57.75744305058612,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t>
  </si>
  <si>
    <t>Schultz and Sons</t>
  </si>
  <si>
    <t>Maria Perez</t>
  </si>
  <si>
    <t>[('Orthopedic Surgery', 88, datetime.date(2000, 12, 18), datetime.date(2000, 7, 14)), ('Vascular Surgery', 79, datetime.date(2003, 6, 22), datetime.date(2000, 9, 16)), ('Orthopedic Surgery', 89, datetime.date(1998, 12, 31), datetime.date(1999, 4, 6)), ('Pharmacology', 94, datetime.date(2003, 11, 7), datetime.date(2001, 3, 4)), ('Transplant Surgery', 70, datetime.date(2002, 6, 20), datetime.date(2000, 7, 14)), ('Ethics in Medical Practice', 57, datetime.date(2000, 3, 24), datetime.date(1999, 4, 3)), ('Neurosurgery', 79, datetime.date(2000, 7, 7), datetime.date(1998, 6, 28)), ('Plastic and Reconstructive Surgery', 91, datetime.date(2001, 5, 24), datetime.date(2003, 1, 5)), ('Cardiothoracic Surgery', 84, datetime.date(2002, 6, 9), datetime.date(2002, 11, 23)), ('Vascular Surgery', 68, datetime.date(1998, 6, 10), datetime.date(2001, 3, 20))]</t>
  </si>
  <si>
    <t>[{'Institution Name': 'Flores, Harris and Hamilton', 'Location': 'United Kingdom', 'Type of Institution': 'Public', 'Number of Years Worked There': 20, 'Medical Center Level': 'Primary', 'Number of Surgeries Performed': 251, 'Additional Responsibilities': [], 'Percentage of Patients with Complications': 6.683441869604334,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'Jones-Williamson', 'Location': 'United Kingdom', 'Type of Institution': 'Public', 'Number of Years Worked There': 3, 'Medical Center Level': 'Secondary', 'Number of Surgeries Performed': 945, 'Additional Responsibilities': ['Landscape architect', 'Museum education officer', 'Communications engineer'], 'Percentage of Patients with Complications': 45.65918261572322,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'Wright, Gregory and Smith', 'Location': 'United Kingdom', 'Type of Institution': 'Private', 'Number of Years Worked There': 17, 'Medical Center Level': 'Tertiary', 'Number of Surgeries Performed': 264, 'Additional Responsibilities': ['Clinical biochemist', 'Clinical cytogeneticist', 'Therapist, music'], 'Percentage of Patients with Complications': 12.27710495152775,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'Johnson, Taylor and Kerr', 'Location': 'United Kingdom', 'Type of Institution': 'Private', 'Number of Years Worked There': 30, 'Medical Center Level': 'Secondary', 'Number of Surgeries Performed': 797, 'Additional Responsibilities': ['Advice worker'], 'Percentage of Patients with Complications': 50.60329993481309,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'Peters-Garcia', 'Location': 'United Kingdom', 'Type of Institution': 'Private', 'Number of Years Worked There': 9, 'Medical Center Level': 'Primary', 'Number of Surgeries Performed': 60, 'Additional Responsibilities': ['Accommodation manager', 'Catering manager'], 'Percentage of Patients with Complications': 65.4802733816339,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t>
  </si>
  <si>
    <t>Edwards, Berry and Palmer</t>
  </si>
  <si>
    <t>Paul Spears</t>
  </si>
  <si>
    <t>(681)401-5363x459</t>
  </si>
  <si>
    <t>[('Pediatric Surgery', 89, datetime.date(2003, 7, 13), datetime.date(2004, 11, 29)), ('Pharmacology', 93, datetime.date(2003, 8, 29), datetime.date(2004, 9, 16)), ('Cardiothoracic Surgery', 61, datetime.date(2005, 10, 7), datetime.date(2002, 11, 9)), ('Pathology', 87, datetime.date(2005, 2, 13), datetime.date(2003, 3, 1)), ('Trauma Surgery', 68, datetime.date(2005, 6, 27), datetime.date(2005, 2, 2)), ('Transplant Surgery', 95, datetime.date(2004, 10, 26), datetime.date(2004, 4, 11)), ('Plastic and Reconstructive Surgery', 83, datetime.date(2004, 12, 16), datetime.date(2003, 2, 5)), ('Neurosurgery', 85, datetime.date(2004, 8, 12), datetime.date(2003, 11, 27)), ('Oncological Surgery', 94, datetime.date(2003, 2, 10), datetime.date(2005, 8, 6)), ('Biochemistry', 86, datetime.date(2005, 6, 3), datetime.date(2002, 12, 1))]</t>
  </si>
  <si>
    <t>[{'Institution Name': 'Williams, Wright and White', 'Location': 'Germany', 'Type of Institution': 'Private', 'Number of Years Worked There': 21, 'Medical Center Level': 'Tertiary', 'Number of Surgeries Performed': 35, 'Additional Responsibilities': ['Chartered certified accountant', 'Copy', 'Paediatric nurse', 'Fitness centre manager', 'Clinical psychologist'], 'Percentage of Patients with Complications': 84.31303741838451,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'Mcneil, Hamilton and Santiago', 'Location': 'Germany', 'Type of Institution': 'Private', 'Number of Years Worked There': 3, 'Medical Center Level': 'Tertiary', 'Number of Surgeries Performed': 971, 'Additional Responsibilities': ['Banker', 'Archaeologist', 'Conservator, furniture'], 'Percentage of Patients with Complications': 66.49261476418297,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'Scott-Powell', 'Location': 'Germany', 'Type of Institution': 'Private', 'Number of Years Worked There': 27, 'Medical Center Level': 'Secondary', 'Number of Surgeries Performed': 973, 'Additional Responsibilities': ['Chief Strategy Officer', 'Musician'], 'Percentage of Patients with Complications': 59.26211503618962,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t>
  </si>
  <si>
    <t>Wilson LLC</t>
  </si>
  <si>
    <t>Rebecca Morrison</t>
  </si>
  <si>
    <t>(669)792-5786</t>
  </si>
  <si>
    <t>[('Plastic and Reconstructive Surgery', 50, datetime.date(2004, 6, 27), datetime.date(2005, 12, 6)), ('Surgical Techniques', 67, datetime.date(2003, 12, 15), datetime.date(2005, 12, 17)), ('Physiology', 89, datetime.date(2005, 1, 4), datetime.date(2006, 3, 20)), ('Pharmacology', 85, datetime.date(2005, 10, 24), datetime.date(2004, 9, 6)), ('Physiology', 76, datetime.date(2004, 1, 25), datetime.date(2004, 1, 25)), ('Transplant Surgery', 81, datetime.date(2004, 12, 20), datetime.date(2005, 9, 19)), ('Orthopedic Surgery', 57, datetime.date(2006, 3, 27), datetime.date(2005, 5, 2)), ('Microbiology', 74, datetime.date(2004, 4, 9), datetime.date(2005, 11, 19)), ('Emergency Medicine', 60, datetime.date(2004, 10, 26), datetime.date(2004, 10, 19)), ('Physiology', 85, datetime.date(2005, 9, 24), datetime.date(2005, 9, 26))]</t>
  </si>
  <si>
    <t>[{'Institution Name': 'Martin, Dyer and Graham', 'Location': 'Ethiopia', 'Type of Institution': 'Private', 'Number of Years Worked There': 22, 'Medical Center Level': 'Tertiary', 'Number of Surgeries Performed': 467, 'Additional Responsibilities': ['Architect', 'Accountant, chartered public finance'], 'Percentage of Patients with Complications': 35.12738437488893,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'Johnson-Morrison', 'Location': 'Ethiopia', 'Type of Institution': 'Private', 'Number of Years Worked There': 26, 'Medical Center Level': 'Secondary', 'Number of Surgeries Performed': 775, 'Additional Responsibilities': ['Medical illustrator', 'Commercial/residential surveyor', 'Fine artist', 'Volunteer coordinator', 'Haematologist'], 'Percentage of Patients with Complications': 16.87791009255042,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'Foster Ltd', 'Location': 'Ethiopia', 'Type of Institution': 'Private', 'Number of Years Worked There': 9, 'Medical Center Level': 'Tertiary', 'Number of Surgeries Performed': 71, 'Additional Responsibilities': ['Museum/gallery conservator', 'Environmental education officer'], 'Percentage of Patients with Complications': 90.5613854459679,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'Beard Inc', 'Location': 'Ethiopia', 'Type of Institution': 'Private', 'Number of Years Worked There': 27, 'Medical Center Level': 'Primary', 'Number of Surgeries Performed': 277, 'Additional Responsibilities': ['Environmental education officer', 'Environmental consultant'], 'Percentage of Patients with Complications': 3.7769902676766054,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'Adkins-Tucker', 'Location': 'Ethiopia', 'Type of Institution': 'Private', 'Number of Years Worked There': 25, 'Medical Center Level': 'Secondary', 'Number of Surgeries Performed': 354, 'Additional Responsibilities': [], 'Percentage of Patients with Complications': 66.58049278458503,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t>
  </si>
  <si>
    <t>Joseph-Ward</t>
  </si>
  <si>
    <t>Robert Castillo</t>
  </si>
  <si>
    <t>[('Oncological Surgery', 90, datetime.date(2006, 12, 27), datetime.date(2006, 9, 15)), ('Biochemistry', 70, datetime.date(2008, 5, 10), datetime.date(2002, 5, 11)), ('Robotic Surgery', 52, datetime.date(2005, 4, 28), datetime.date(2004, 6, 12)), ('Microbiology', 89, datetime.date(2007, 4, 18), datetime.date(2004, 8, 17)), ('Emergency Medicine', 56, datetime.date(2002, 6, 28), datetime.date(2008, 3, 16)), ('Emergency Medicine', 53, datetime.date(2001, 10, 31), datetime.date(2005, 6, 25)), ('Anatomy', 84, datetime.date(2003, 1, 15), datetime.date(2006, 2, 7)), ('Vascular Surgery', 86, datetime.date(2001, 12, 27), datetime.date(2006, 9, 29)), ('Pathology', 54, datetime.date(2008, 1, 3), datetime.date(2004, 10, 24)), ('Anesthesiology', 73, datetime.date(2003, 6, 21), datetime.date(2007, 10, 15))]</t>
  </si>
  <si>
    <t>[{'Institution Name': 'Wallace, Matthews and Hull', 'Location': 'Brazil', 'Type of Institution': 'Public', 'Number of Years Worked There': 4, 'Medical Center Level': 'Tertiary', 'Number of Surgeries Performed': 485, 'Additional Responsibilities': ['Armed forces technical officer'], 'Percentage of Patients with Complications': 97.17720790605597,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 {'Institution Name': 'Lambert-Thompson', 'Location': 'Brazil', 'Type of Institution': 'Private', 'Number of Years Worked There': 20, 'Medical Center Level': 'Primary', 'Number of Surgeries Performed': 213, 'Additional Responsibilities': [], 'Percentage of Patients with Complications': 79.84204906352079,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t>
  </si>
  <si>
    <t>Cox and Sons</t>
  </si>
  <si>
    <t>James Smith</t>
  </si>
  <si>
    <t>(548)706-1483x55248</t>
  </si>
  <si>
    <t>[('Cardiothoracic Surgery', 69, datetime.date(1999, 7, 12), datetime.date(1999, 6, 16)), ('Neurosurgery', 87, datetime.date(2000, 2, 20), datetime.date(2004, 9, 11)), ('Emergency Medicine', 81, datetime.date(2006, 7, 3), datetime.date(2002, 5, 11)), ('Ethics in Medical Practice', 88, datetime.date(2000, 1, 31), datetime.date(2001, 8, 1)), ('Emergency Medicine', 94, datetime.date(2002, 7, 18), datetime.date(2000, 8, 31)), ('Cardiothoracic Surgery', 52, datetime.date(2007, 5, 22), datetime.date(2006, 12, 26)), ('Anatomy', 56, datetime.date(2008, 11, 30), datetime.date(1997, 6, 9)), ('Vascular Surgery', 69, datetime.date(2000, 6, 10), datetime.date(2005, 1, 4)), ('Anesthesiology', 50, datetime.date(2008, 11, 16), datetime.date(2001, 6, 8)), ('Microbiology', 89, datetime.date(1998, 9, 26), datetime.date(2002, 8, 1))]</t>
  </si>
  <si>
    <t>[{'Institution Name': 'Bright, Smith and Gardner', 'Location': 'South Africa', 'Type of Institution': 'Public', 'Number of Years Worked There': 11, 'Medical Center Level': 'Tertiary', 'Number of Surgeries Performed': 880, 'Additional Responsibilities': ['Editor, commissioning'], 'Percentage of Patients with Complications': 89.48423453143111,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'Mccullough, Boyd and Merritt', 'Location': 'South Africa', 'Type of Institution': 'Public', 'Number of Years Worked There': 1, 'Medical Center Level': 'Tertiary', 'Number of Surgeries Performed': 938, 'Additional Responsibilities': ['Barrister', 'Lecturer, further education', 'Tax inspector'], 'Percentage of Patients with Complications': 11.57226333175262,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'Smith-Kline', 'Location': 'South Africa', 'Type of Institution': 'Public', 'Number of Years Worked There': 22, 'Medical Center Level': 'Tertiary', 'Number of Surgeries Performed': 945, 'Additional Responsibilities': ['Product designer'], 'Percentage of Patients with Complications': 45.82777060972828,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'Murphy LLC', 'Location': 'South Africa', 'Type of Institution': 'Private', 'Number of Years Worked There': 26, 'Medical Center Level': 'Primary', 'Number of Surgeries Performed': 739, 'Additional Responsibilities': ['Educational psychologist', 'Investment banker, operational', 'Research scientist (medical)', 'Administrator, charities/voluntary organisations'], 'Percentage of Patients with Complications': 74.73632745960298,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'Hudson Inc', 'Location': 'South Africa', 'Type of Institution': 'Public', 'Number of Years Worked There': 18, 'Medical Center Level': 'Tertiary', 'Number of Surgeries Performed': 824, 'Additional Responsibilities': [], 'Percentage of Patients with Complications': 40.64197008158652,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t>
  </si>
  <si>
    <t>Patrick PLC</t>
  </si>
  <si>
    <t>Bradley Salinas</t>
  </si>
  <si>
    <t>(686)314-7623x0094</t>
  </si>
  <si>
    <t>[('Robotic Surgery', 50, datetime.date(2002, 3, 22), datetime.date(2001, 12, 10)), ('Emergency Medicine', 71, datetime.date(2002, 5, 29), datetime.date(2004, 5, 30)), ('Ethics in Medical Practice', 78, datetime.date(2002, 2, 12), datetime.date(2002, 6, 19)), ('Vascular Surgery', 99, datetime.date(2001, 9, 9), datetime.date(2003, 3, 11)), ('Anesthesiology', 53, datetime.date(2002, 2, 15), datetime.date(2002, 5, 6)), ('Physiology', 70, datetime.date(2002, 12, 17), datetime.date(2003, 2, 24)), ('Microbiology', 74, datetime.date(2003, 6, 17), datetime.date(2002, 7, 20)), ('Pharmacology', 75, datetime.date(2002, 10, 22), datetime.date(2004, 2, 14)), ('Plastic and Reconstructive Surgery', 97, datetime.date(2003, 1, 10), datetime.date(2003, 10, 27)), ('Orthopedic Surgery', 94, datetime.date(2001, 10, 26), datetime.date(2003, 5, 19))]</t>
  </si>
  <si>
    <t>[{'Institution Name': 'Novak, Ferguson and Peters', 'Location': 'Germany', 'Type of Institution': 'Public', 'Number of Years Worked There': 6, 'Medical Center Level': 'Tertiary', 'Number of Surgeries Performed': 395, 'Additional Responsibilities': ['Research scientist (physical sciences)'], 'Percentage of Patients with Complications': 39.27889708433086,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'Benitez-Ramirez', 'Location': 'Germany', 'Type of Institution': 'Public', 'Number of Years Worked There': 22, 'Medical Center Level': 'Secondary', 'Number of Surgeries Performed': 348, 'Additional Responsibilities': ['Barista'], 'Percentage of Patients with Complications': 56.37861217574189,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'Burns PLC', 'Location': 'Germany', 'Type of Institution': 'Private', 'Number of Years Worked There': 15, 'Medical Center Level': 'Tertiary', 'Number of Surgeries Performed': 482, 'Additional Responsibilities': [], 'Percentage of Patients with Complications': 42.45061056820123,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'Boyle, Gates and Torres', 'Location': 'Germany', 'Type of Institution': 'Private', 'Number of Years Worked There': 20, 'Medical Center Level': 'Tertiary', 'Number of Surgeries Performed': 134, 'Additional Responsibilities': ['Television/film/video producer'], 'Percentage of Patients with Complications': 75.23534470894549,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t>
  </si>
  <si>
    <t>Lewis-Marks</t>
  </si>
  <si>
    <t>Cheryl Perkins</t>
  </si>
  <si>
    <t>649-980-5607x139</t>
  </si>
  <si>
    <t>[('Anesthesiology', 62, datetime.date(2001, 6, 16), datetime.date(2001, 8, 6)), ('Pharmacology', 67, datetime.date(2001, 11, 22), datetime.date(2006, 2, 16)), ('Ethics in Medical Practice', 68, datetime.date(2003, 9, 14), datetime.date(2004, 2, 28)), ('Physiology', 83, datetime.date(2008, 3, 1), datetime.date(2006, 8, 11)), ('Orthopedic Surgery', 64, datetime.date(2005, 1, 3), datetime.date(2001, 9, 5)), ('Ethics in Medical Practice', 70, datetime.date(1999, 12, 21), datetime.date(2007, 10, 1)), ('Biochemistry', 67, datetime.date(2001, 1, 20), datetime.date(2008, 1, 4)), ('Vascular Surgery', 73, datetime.date(2005, 9, 9), datetime.date(2003, 2, 20)), ('Emergency Medicine', 94, datetime.date(2006, 9, 10), datetime.date(1999, 12, 31)), ('Transplant Surgery', 51, datetime.date(2005, 2, 27), datetime.date(2000, 8, 30))]</t>
  </si>
  <si>
    <t>[{'Institution Name': 'Hill-White', 'Location': 'Canada', 'Type of Institution': 'Public', 'Number of Years Worked There': 3, 'Medical Center Level': 'Secondary', 'Number of Surgeries Performed': 792, 'Additional Responsibilities': ['Ceramics designer', 'Immigration officer', 'IT consultant', 'Scientist, water quality'], 'Percentage of Patients with Complications': 69.82635247192349,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'Mayer, Thomas and Rodriguez', 'Location': 'Canada', 'Type of Institution': 'Public', 'Number of Years Worked There': 25, 'Medical Center Level': 'Primary', 'Number of Surgeries Performed': 30, 'Additional Responsibilities': ['Local government officer', 'Trade union research officer', 'Fashion designer', 'Merchandiser, retail', 'Data processing manager'], 'Percentage of Patients with Complications': 24.92182215616403,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'Washington-Morrow', 'Location': 'Canada', 'Type of Institution': 'Public', 'Number of Years Worked There': 19, 'Medical Center Level': 'Primary', 'Number of Surgeries Performed': 297, 'Additional Responsibilities': ['Legal secretary', 'Insurance claims handler', 'Forensic psychologist', 'Osteopath', 'Designer, ceramics/pottery'], 'Percentage of Patients with Complications': 47.01627620656163,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'Williams Inc', 'Location': 'Canada', 'Type of Institution': 'Public', 'Number of Years Worked There': 17, 'Medical Center Level': 'Primary', 'Number of Surgeries Performed': 124, 'Additional Responsibilities': ['Armed forces operational officer', 'Newspaper journalist'], 'Percentage of Patients with Complications': 76.46940575749441,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'Miller-Bennett', 'Location': 'Canada', 'Type of Institution': 'Public', 'Number of Years Worked There': 5, 'Medical Center Level': 'Tertiary', 'Number of Surgeries Performed': 481, 'Additional Responsibilities': ['Production manager', 'Social worker', 'Psychotherapist, child'], 'Percentage of Patients with Complications': 88.94953542518427,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t>
  </si>
  <si>
    <t>Craig and Sons</t>
  </si>
  <si>
    <t>Bethany Love</t>
  </si>
  <si>
    <t>222-629-0418</t>
  </si>
  <si>
    <t>[('Anesthesiology', 97, datetime.date(1997, 5, 31), datetime.date(2000, 4, 13)), ('Ethics in Medical Practice', 56, datetime.date(2003, 12, 9), datetime.date(2001, 6, 29)), ('Anatomy', 57, datetime.date(1998, 2, 3), datetime.date(1997, 5, 3)), ('Pharmacology', 70, datetime.date(2003, 5, 3), datetime.date(1998, 9, 6)), ('Pediatric Surgery', 50, datetime.date(2002, 12, 5), datetime.date(2005, 2, 11)), ('Robotic Surgery', 79, datetime.date(2003, 11, 10), datetime.date(1999, 2, 1)), ('Neurosurgery', 80, datetime.date(2000, 9, 15), datetime.date(1999, 1, 27)), ('Transplant Surgery', 60, datetime.date(2003, 11, 9), datetime.date(2004, 5, 20)), ('Physiology', 88, datetime.date(2003, 6, 2), datetime.date(2002, 4, 2)), ('Neurosurgery', 79, datetime.date(2005, 5, 14), datetime.date(2001, 2, 21))]</t>
  </si>
  <si>
    <t>[{'Institution Name': 'Nguyen-Nelson', 'Location': 'Poland', 'Type of Institution': 'Public', 'Number of Years Worked There': 30, 'Medical Center Level': 'Secondary', 'Number of Surgeries Performed': 550, 'Additional Responsibilities': ['Museum/gallery curator', 'Building control surveyor', 'Maintenance engineer', 'Equities trader', 'Administrator, local government'], 'Percentage of Patients with Complications': 32.310507931330115,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'Garcia and Sons', 'Location': 'Poland', 'Type of Institution': 'Public', 'Number of Years Worked There': 18, 'Medical Center Level': 'Secondary', 'Number of Surgeries Performed': 263, 'Additional Responsibilities': ['Applications developer', 'Conservator, furniture', 'Furniture conservator/restorer'], 'Percentage of Patients with Complications': 59.71814805925453,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'Castro, Beck and Madden', 'Location': 'Poland', 'Type of Institution': 'Private', 'Number of Years Worked There': 1, 'Medical Center Level': 'Tertiary', 'Number of Surgeries Performed': 775, 'Additional Responsibilities': ['Gaffer', 'Psychologist, prison and probation services'], 'Percentage of Patients with Complications': 49.98542420153696,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'May PLC', 'Location': 'Poland', 'Type of Institution': 'Private', 'Number of Years Worked There': 13, 'Medical Center Level': 'Secondary', 'Number of Surgeries Performed': 590, 'Additional Responsibilities': [], 'Percentage of Patients with Complications': 86.92543030025678,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t>
  </si>
  <si>
    <t>Green, Diaz and Carney</t>
  </si>
  <si>
    <t>Derek Summers</t>
  </si>
  <si>
    <t>001-756-232-4595x7897</t>
  </si>
  <si>
    <t>[('Ethics in Medical Practice', 93, datetime.date(2005, 7, 11), datetime.date(2008, 10, 23)), ('Pathology', 76, datetime.date(2003, 2, 4), datetime.date(2003, 5, 11)), ('Vascular Surgery', 56, datetime.date(2003, 5, 31), datetime.date(2005, 10, 14)), ('Trauma Surgery', 77, datetime.date(2005, 3, 27), datetime.date(2008, 4, 24)), ('Ethics in Medical Practice', 88, datetime.date(2008, 1, 17), datetime.date(2008, 2, 29)), ('Neurosurgery', 65, datetime.date(2004, 3, 29), datetime.date(2006, 11, 24)), ('Transplant Surgery', 93, datetime.date(2006, 5, 2), datetime.date(2005, 5, 28)), ('Transplant Surgery', 88, datetime.date(2007, 12, 16), datetime.date(2004, 12, 1)), ('Physiology', 75, datetime.date(2008, 8, 15), datetime.date(2004, 2, 4)), ('Anesthesiology', 92, datetime.date(2007, 9, 17), datetime.date(2004, 3, 3))]</t>
  </si>
  <si>
    <t>[{'Institution Name': 'Meyer, Mitchell and Morrison', 'Location': 'United States', 'Type of Institution': 'Public', 'Number of Years Worked There': 5, 'Medical Center Level': 'Primary', 'Number of Surgeries Performed': 893, 'Additional Responsibilities': ['Public relations officer', 'Control and instrumentation engineer'], 'Percentage of Patients with Complications': 32.70769970853124,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'Roberts, Bartlett and Tate', 'Location': 'United States', 'Type of Institution': 'Public', 'Number of Years Worked There': 13, 'Medical Center Level': 'Tertiary', 'Number of Surgeries Performed': 145, 'Additional Responsibilities': ['Personnel officer'], 'Percentage of Patients with Complications': 82.83625421772744,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'Johnson, Martinez and Gregory', 'Location': 'United States', 'Type of Institution': 'Private', 'Number of Years Worked There': 27, 'Medical Center Level': 'Tertiary', 'Number of Surgeries Performed': 752, 'Additional Responsibilities': ['Museum/gallery conservator', 'Engineer, production', 'Holiday representative', 'Investment banker, corporate', 'Nurse, learning disability'], 'Percentage of Patients with Complications': 35.62572493693131,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'Duran-Munoz', 'Location': 'United States', 'Type of Institution': 'Private', 'Number of Years Worked There': 28, 'Medical Center Level': 'Tertiary', 'Number of Surgeries Performed': 15, 'Additional Responsibilities': ['Youth worker', 'Microbiologist'], 'Percentage of Patients with Complications': 86.7712870916943,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'Bryant, Charles and Long', 'Location': 'United States', 'Type of Institution': 'Public', 'Number of Years Worked There': 23, 'Medical Center Level': 'Primary', 'Number of Surgeries Performed': 474, 'Additional Responsibilities': ['Scientist, biomedical', 'Estate agent', 'Web designer'], 'Percentage of Patients with Complications': 52.69395366020234,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t>
  </si>
  <si>
    <t>Robinson-Perez</t>
  </si>
  <si>
    <t>Michelle Griffin</t>
  </si>
  <si>
    <t>707.914.6933x71115</t>
  </si>
  <si>
    <t>[('Cardiothoracic Surgery', 60, datetime.date(2003, 8, 13), datetime.date(2006, 12, 16)), ('Orthopedic Surgery', 71, datetime.date(2007, 4, 30), datetime.date(2003, 12, 12)), ('Pathology', 74, datetime.date(2007, 7, 27), datetime.date(2003, 9, 28)), ('Orthopedic Surgery', 99, datetime.date(2003, 8, 17), datetime.date(2005, 9, 9)), ('Ethics in Medical Practice', 65, datetime.date(2005, 9, 6), datetime.date(2003, 12, 5)), ('Physiology', 77, datetime.date(2005, 11, 6), datetime.date(2005, 6, 4)), ('Cardiothoracic Surgery', 82, datetime.date(2004, 9, 19), datetime.date(2006, 2, 19)), ('Pathology', 54, datetime.date(2007, 11, 11), datetime.date(2004, 4, 25)), ('Transplant Surgery', 86, datetime.date(2004, 2, 9), datetime.date(2005, 8, 5)), ('Microbiology', 94, datetime.date(2004, 6, 23), datetime.date(2003, 7, 6))]</t>
  </si>
  <si>
    <t>[{'Institution Name': 'Calderon LLC', 'Location': 'Belarus', 'Type of Institution': 'Public', 'Number of Years Worked There': 20, 'Medical Center Level': 'Tertiary', 'Number of Surgeries Performed': 649, 'Additional Responsibilities': ['Analytical chemist', 'Film/video editor', 'Arboriculturist', 'Quality manager', 'Web designer'], 'Percentage of Patients with Complications': 39.48746399920348,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'Bauer, Larson and Dixon', 'Location': 'Belarus', 'Type of Institution': 'Public', 'Number of Years Worked There': 22, 'Medical Center Level': 'Primary', 'Number of Surgeries Performed': 181, 'Additional Responsibilities': ['Company secretary', 'Technical brewer', 'Automotive engineer'], 'Percentage of Patients with Complications': 73.35885280790721,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'Hill LLC', 'Location': 'Belarus', 'Type of Institution': 'Public', 'Number of Years Worked There': 19, 'Medical Center Level': 'Tertiary', 'Number of Surgeries Performed': 173, 'Additional Responsibilities': ['Automotive engineer'], 'Percentage of Patients with Complications': 67.93320563490525,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t>
  </si>
  <si>
    <t>Alvarez Ltd</t>
  </si>
  <si>
    <t>Desiree Edwards</t>
  </si>
  <si>
    <t>001-379-286-1925</t>
  </si>
  <si>
    <t>[('Cardiothoracic Surgery', 97, datetime.date(1999, 4, 10), datetime.date(2003, 7, 25)), ('Pharmacology', 81, datetime.date(1998, 10, 29), datetime.date(2001, 5, 11)), ('Physiology', 71, datetime.date(2003, 8, 16), datetime.date(2000, 4, 30)), ('Surgical Techniques', 53, datetime.date(2000, 8, 31), datetime.date(1999, 2, 27)), ('Robotic Surgery', 65, datetime.date(1996, 10, 17), datetime.date(2001, 8, 8)), ('Physiology', 94, datetime.date(2001, 2, 9), datetime.date(1996, 11, 23)), ('Cardiothoracic Surgery', 67, datetime.date(1996, 12, 14), datetime.date(1999, 5, 29)), ('Trauma Surgery', 71, datetime.date(2002, 2, 19), datetime.date(1996, 10, 26)), ('Orthopedic Surgery', 81, datetime.date(1998, 10, 15), datetime.date(1997, 6, 29)), ('Physiology', 57, datetime.date(1999, 8, 5), datetime.date(1998, 5, 17))]</t>
  </si>
  <si>
    <t>[{'Institution Name': 'Edwards, Davis and Wilson', 'Location': 'Ukraine', 'Type of Institution': 'Public', 'Number of Years Worked There': 13, 'Medical Center Level': 'Primary', 'Number of Surgeries Performed': 757, 'Additional Responsibilities': ['Medical illustrator', 'Banker'], 'Percentage of Patients with Complications': 46.633515048465036,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'Cox-Burton', 'Location': 'Ukraine', 'Type of Institution': 'Public', 'Number of Years Worked There': 9, 'Medical Center Level': 'Tertiary', 'Number of Surgeries Performed': 306, 'Additional Responsibilities': [], 'Percentage of Patients with Complications': 30.859076893285277,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'Johnson Ltd', 'Location': 'Ukraine', 'Type of Institution': 'Public', 'Number of Years Worked There': 15, 'Medical Center Level': 'Secondary', 'Number of Surgeries Performed': 300, 'Additional Responsibilities': ['Research officer, trade union'], 'Percentage of Patients with Complications': 48.171004350766644,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'Austin-Romero', 'Location': 'Ukraine', 'Type of Institution': 'Public', 'Number of Years Worked There': 15, 'Medical Center Level': 'Tertiary', 'Number of Surgeries Performed': 984, 'Additional Responsibilities': ['Actuary', 'Warden/ranger', 'Scientist, biomedical', 'Engineer, land'], 'Percentage of Patients with Complications': 63.88924627720175,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'Green, Humphrey and Rowe', 'Location': 'Ukraine', 'Type of Institution': 'Private', 'Number of Years Worked There': 8, 'Medical Center Level': 'Secondary', 'Number of Surgeries Performed': 715, 'Additional Responsibilities': ['Lawyer', 'Estate agent', 'Fitness centre manager', 'Animal nutritionist'], 'Percentage of Patients with Complications': 37.543927146307674,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t>
  </si>
  <si>
    <t>Carlson Inc</t>
  </si>
  <si>
    <t>Julie Ortiz</t>
  </si>
  <si>
    <t>[('Emergency Medicine', 71, datetime.date(2005, 2, 17), datetime.date(2005, 1, 16)), ('Pathology', 55, datetime.date(2003, 12, 22), datetime.date(2004, 7, 3)), ('Pathology', 59, datetime.date(2007, 6, 14), datetime.date(2006, 5, 7)), ('Robotic Surgery', 94, datetime.date(2007, 1, 18), datetime.date(2006, 8, 5)), ('Robotic Surgery', 90, datetime.date(2002, 9, 8), datetime.date(2006, 11, 1)), ('Trauma Surgery', 83, datetime.date(2005, 9, 8), datetime.date(2004, 12, 3)), ('Transplant Surgery', 91, datetime.date(2004, 5, 14), datetime.date(2007, 5, 16)), ('Orthopedic Surgery', 65, datetime.date(2003, 10, 14), datetime.date(2003, 1, 19)), ('Pharmacology', 64, datetime.date(2005, 9, 17), datetime.date(2007, 8, 15)), ('Plastic and Reconstructive Surgery', 87, datetime.date(2002, 11, 14), datetime.date(2006, 12, 13))]</t>
  </si>
  <si>
    <t>[{'Institution Name': 'Gonzalez-Parker', 'Location': 'United Kingdom', 'Type of Institution': 'Private', 'Number of Years Worked There': 28, 'Medical Center Level': 'Tertiary', 'Number of Surgeries Performed': 487, 'Additional Responsibilities': ['Therapist, sports', 'Scientist, forensic'], 'Percentage of Patients with Complications': 4.416171373282573,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 {'Institution Name': 'Miller-Bryan', 'Location': 'United Kingdom', 'Type of Institution': 'Private', 'Number of Years Worked There': 3, 'Medical Center Level': 'Tertiary', 'Number of Surgeries Performed': 547, 'Additional Responsibilities': ['Teacher, secondary school'], 'Percentage of Patients with Complications': 56.49936804433532,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t>
  </si>
  <si>
    <t>Fernandez-Hill</t>
  </si>
  <si>
    <t>Miss Jennifer Smith</t>
  </si>
  <si>
    <t>441-988-2505</t>
  </si>
  <si>
    <t>[('Cardiothoracic Surgery', 98, datetime.date(2004, 4, 5), datetime.date(2004, 10, 17)), ('Emergency Medicine', 53, datetime.date(2006, 9, 6), datetime.date(2007, 4, 13)), ('Pathology', 72, datetime.date(2006, 7, 8), datetime.date(2007, 3, 30)), ('Anatomy', 100, datetime.date(2006, 8, 25), datetime.date(2006, 5, 16)), ('Microbiology', 69, datetime.date(2006, 9, 7), datetime.date(2004, 12, 12)), ('Ethics in Medical Practice', 65, datetime.date(2004, 5, 15), datetime.date(2004, 2, 17)), ('Oncological Surgery', 84, datetime.date(2006, 7, 11), datetime.date(2006, 6, 28)), ('Pathology', 78, datetime.date(2005, 9, 14), datetime.date(2006, 3, 16)), ('Microbiology', 84, datetime.date(2005, 11, 3), datetime.date(2005, 1, 23)), ('Physiology', 64, datetime.date(2006, 4, 21), datetime.date(2006, 1, 23))]</t>
  </si>
  <si>
    <t>[{'Institution Name': 'Johnson-Mclaughlin', 'Location': 'Canada', 'Type of Institution': 'Private', 'Number of Years Worked There': 10, 'Medical Center Level': 'Primary', 'Number of Surgeries Performed': 336, 'Additional Responsibilities': ['Market researcher'], 'Percentage of Patients with Complications': 4.05527623713432, 'Patient Feedback': 'The surgery was well done and the follow-up was great.', 'Patient Feedback Label': 4, 'Recommendation Letters': 'I have the utmost confidence in recommending this surgeon.', 'Recommendation Letters Label': 5, 'Recommendations from Former Employers': "The surgeon's work is competent and reliable.", 'Recommendations from Former Employers Label': 3}]</t>
  </si>
  <si>
    <t>Powers-Wilkins</t>
  </si>
  <si>
    <t>Ryan Wilkinson</t>
  </si>
  <si>
    <t>+1-352-549-2402x6330</t>
  </si>
  <si>
    <t>[('Biochemistry', 57, datetime.date(2004, 1, 1), datetime.date(2004, 1, 18)), ('Trauma Surgery', 75, datetime.date(2004, 4, 2), datetime.date(2004, 1, 17)), ('Robotic Surgery', 95, datetime.date(2004, 6, 12), datetime.date(2004, 6, 28)), ('Plastic and Reconstructive Surgery', 78, datetime.date(2004, 6, 13), datetime.date(2004, 3, 29)), ('Trauma Surgery', 90, datetime.date(2004, 3, 4), datetime.date(2004, 5, 4)), ('Orthopedic Surgery', 68, datetime.date(2004, 4, 13), datetime.date(2003, 10, 31)), ('Cardiothoracic Surgery', 58, datetime.date(2004, 2, 24), datetime.date(2003, 10, 31)), ('Oncological Surgery', 96, datetime.date(2004, 7, 27), datetime.date(2004, 4, 25)), ('Oncological Surgery', 85, datetime.date(2003, 10, 31), datetime.date(2004, 6, 30)), ('Oncological Surgery', 95, datetime.date(2003, 11, 23), datetime.date(2003, 10, 28))]</t>
  </si>
  <si>
    <t>[{'Institution Name': 'Allen, Swanson and Payne', 'Location': 'Argentina', 'Type of Institution': 'Public', 'Number of Years Worked There': 11, 'Medical Center Level': 'Tertiary', 'Number of Surgeries Performed': 534, 'Additional Responsibilities': ['Research officer, trade union', 'Plant breeder/geneticist'], 'Percentage of Patients with Complications': 16.753167088274335, 'Patient Feedback': 'The doctor did a great job and I am happy with the results.', 'Patient Feedback Label': 4, 'Recommendation Letters': "I have some doubts about this surgeon's professionalism.", 'Recommendation Letters Label': 2, 'Recommendations from Former Employers': 'This surgeon is highly reliable and competent.', 'Recommendations from Former Employers Label': 4}]</t>
  </si>
  <si>
    <t>Haas-Miller</t>
  </si>
  <si>
    <t>Kim Turner</t>
  </si>
  <si>
    <t>881-205-5772</t>
  </si>
  <si>
    <t>[('Physiology', 97, datetime.date(2004, 10, 6), datetime.date(1996, 8, 15)), ('Pharmacology', 65, datetime.date(1998, 4, 30), datetime.date(2001, 3, 9)), ('Biochemistry', 74, datetime.date(2002, 2, 25), datetime.date(1998, 7, 13)), ('Neurosurgery', 92, datetime.date(2000, 2, 28), datetime.date(1996, 8, 20)), ('Plastic and Reconstructive Surgery', 73, datetime.date(2003, 3, 10), datetime.date(1996, 11, 21)), ('Emergency Medicine', 52, datetime.date(2004, 2, 22), datetime.date(1995, 12, 14)), ('Neurosurgery', 99, datetime.date(2003, 2, 23), datetime.date(2004, 9, 9)), ('Cardiothoracic Surgery', 55, datetime.date(2006, 12, 8), datetime.date(2001, 3, 16)), ('Pathology', 72, datetime.date(2000, 8, 17), datetime.date(2002, 6, 26)), ('Plastic and Reconstructive Surgery', 65, datetime.date(2006, 6, 14), datetime.date(2001, 10, 12))]</t>
  </si>
  <si>
    <t>[{'Institution Name': 'Martinez-Deleon', 'Location': 'France', 'Type of Institution': 'Public', 'Number of Years Worked There': 3, 'Medical Center Level': 'Tertiary', 'Number of Surgeries Performed': 491, 'Additional Responsibilities': ['Engineer, structural', 'Press sub'], 'Percentage of Patients with Complications': 10.768436578351558, 'Patient Feedback': 'The doctor was somewhat detached and uninterested.', 'Patient Feedback Label': 2, 'Recommendation Letters': 'The surgeon has consistently underperformed.', 'Recommendation Letters Label': 1, 'Recommendations from Former Employers': "There are no significant issues with this surgeon's performance.", 'Recommendations from Former Employers Label': 3}]</t>
  </si>
  <si>
    <t>Hill, Harvey and Barnes</t>
  </si>
  <si>
    <t>Elizabeth Brown DDS</t>
  </si>
  <si>
    <t>+1-972-720-5407x941</t>
  </si>
  <si>
    <t>[('Orthopedic Surgery', 54, datetime.date(2002, 10, 24), datetime.date(2002, 3, 29)), ('Cardiothoracic Surgery', 93, datetime.date(2003, 6, 20), datetime.date(2001, 5, 21)), ('Surgical Techniques', 59, datetime.date(2001, 2, 27), datetime.date(2001, 10, 8)), ('Oncological Surgery', 100, datetime.date(2002, 6, 29), datetime.date(2000, 8, 29)), ('Emergency Medicine', 76, datetime.date(1999, 12, 13), datetime.date(2000, 7, 19)), ('Pharmacology', 75, datetime.date(2003, 1, 23), datetime.date(2002, 8, 23)), ('Biochemistry', 92, datetime.date(2001, 7, 29), datetime.date(2004, 2, 29)), ('Cardiothoracic Surgery', 66, datetime.date(2000, 5, 22), datetime.date(1999, 1, 14)), ('Physiology', 67, datetime.date(2004, 3, 2), datetime.date(1999, 7, 6)), ('Neurosurgery', 62, datetime.date(1999, 4, 24), datetime.date(1999, 9, 16))]</t>
  </si>
  <si>
    <t>[{'Institution Name': 'Ford, Thompson and Hicks', 'Location': 'France', 'Type of Institution': 'Private', 'Number of Years Worked There': 21, 'Medical Center Level': 'Secondary', 'Number of Surgeries Performed': 502, 'Additional Responsibilities': ['Media buyer', 'Holiday representative'], 'Percentage of Patients with Complications': 47.065869285837245,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'Powell-Bonilla', 'Location': 'France', 'Type of Institution': 'Private', 'Number of Years Worked There': 8, 'Medical Center Level': 'Primary', 'Number of Surgeries Performed': 992, 'Additional Responsibilities': ['Translator', 'Youth worker'], 'Percentage of Patients with Complications': 30.870782625525173,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'Coleman-Jones', 'Location': 'France', 'Type of Institution': 'Public', 'Number of Years Worked There': 14, 'Medical Center Level': 'Primary', 'Number of Surgeries Performed': 9, 'Additional Responsibilities': ['Water engineer', 'Chief Operating Officer', 'Photographer'], 'Percentage of Patients with Complications': 45.25046272359936,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'Wolf PLC', 'Location': 'France', 'Type of Institution': 'Public', 'Number of Years Worked There': 1, 'Medical Center Level': 'Secondary', 'Number of Surgeries Performed': 670, 'Additional Responsibilities': ['Dispensing optician', 'Academic librarian', 'Educational psychologist'], 'Percentage of Patients with Complications': 21.124690327419458,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'York-Stark', 'Location': 'France', 'Type of Institution': 'Public', 'Number of Years Worked There': 4, 'Medical Center Level': 'Secondary', 'Number of Surgeries Performed': 760, 'Additional Responsibilities': ['Industrial/product designer'], 'Percentage of Patients with Complications': 80.5638106722993,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t>
  </si>
  <si>
    <t>Lewis-Willis</t>
  </si>
  <si>
    <t>Jennifer Douglas</t>
  </si>
  <si>
    <t>732.845.8884x7414</t>
  </si>
  <si>
    <t>[('Transplant Surgery', 86, datetime.date(1995, 5, 20), datetime.date(1995, 6, 5)), ('Anatomy', 79, datetime.date(1995, 9, 16), datetime.date(1995, 7, 9)), ('Surgical Techniques', 92, datetime.date(1995, 5, 27), datetime.date(1995, 3, 22)), ('Trauma Surgery', 100, datetime.date(1995, 7, 28), datetime.date(1995, 8, 19)), ('Biochemistry', 60, datetime.date(1995, 8, 28), datetime.date(1995, 9, 17)), ('Anatomy', 77, datetime.date(1995, 4, 20), datetime.date(1995, 9, 11)), ('Ethics in Medical Practice', 92, datetime.date(1995, 7, 26), datetime.date(1995, 10, 2)), ('Pediatric Surgery', 57, datetime.date(1995, 4, 15), datetime.date(1995, 7, 16)), ('Transplant Surgery', 65, datetime.date(1995, 6, 15), datetime.date(1995, 7, 24)), ('Anesthesiology', 60, datetime.date(1995, 7, 5), datetime.date(1995, 9, 13))]</t>
  </si>
  <si>
    <t>[{'Institution Name': 'Thomas PLC', 'Location': 'Uzbekistan', 'Type of Institution': 'Public', 'Number of Years Worked There': 26, 'Medical Center Level': 'Primary', 'Number of Surgeries Performed': 861, 'Additional Responsibilities': ['Engineer, building services', 'Chief Executive Officer'], 'Percentage of Patients with Complications': 7.657206690484597,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'Phelps, Martin and Grant', 'Location': 'Uzbekistan', 'Type of Institution': 'Private', 'Number of Years Worked There': 19, 'Medical Center Level': 'Secondary', 'Number of Surgeries Performed': 462, 'Additional Responsibilities': [], 'Percentage of Patients with Complications': 2.5073579093787046,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'Green-Decker', 'Location': 'Uzbekistan', 'Type of Institution': 'Public', 'Number of Years Worked There': 16, 'Medical Center Level': 'Tertiary', 'Number of Surgeries Performed': 146, 'Additional Responsibilities': ['Broadcast engineer', 'Music therapist'], 'Percentage of Patients with Complications': 25.598788158137154,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'Barrett LLC', 'Location': 'Uzbekistan', 'Type of Institution': 'Public', 'Number of Years Worked There': 23, 'Medical Center Level': 'Secondary', 'Number of Surgeries Performed': 18, 'Additional Responsibilities': [], 'Percentage of Patients with Complications': 20.79373487580337,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'Schultz-Schmidt', 'Location': 'Uzbekistan', 'Type of Institution': 'Private', 'Number of Years Worked There': 17, 'Medical Center Level': 'Secondary', 'Number of Surgeries Performed': 597, 'Additional Responsibilities': ['Sales professional, IT'], 'Percentage of Patients with Complications': 38.980102992025756,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t>
  </si>
  <si>
    <t>Nguyen-Summers</t>
  </si>
  <si>
    <t>Bonnie Hooper</t>
  </si>
  <si>
    <t>001-306-828-2013</t>
  </si>
  <si>
    <t>[('Anatomy', 87, datetime.date(1997, 3, 8), datetime.date(2000, 1, 10)), ('Ethics in Medical Practice', 50, datetime.date(1998, 3, 14), datetime.date(1996, 3, 25)), ('Anesthesiology', 58, datetime.date(1998, 3, 6), datetime.date(1998, 4, 25)), ('Robotic Surgery', 61, datetime.date(1999, 1, 21), datetime.date(1997, 1, 2)), ('Emergency Medicine', 57, datetime.date(1997, 2, 8), datetime.date(1998, 11, 6)), ('Physiology', 77, datetime.date(1997, 6, 11), datetime.date(1998, 4, 21)), ('Trauma Surgery', 86, datetime.date(1996, 4, 6), datetime.date(1999, 7, 1)), ('Physiology', 89, datetime.date(1997, 12, 2), datetime.date(1996, 12, 16)), ('Microbiology', 78, datetime.date(1998, 5, 20), datetime.date(1999, 3, 12)), ('Anatomy', 60, datetime.date(1997, 10, 23), datetime.date(1999, 11, 18))]</t>
  </si>
  <si>
    <t>[{'Institution Name': 'Mejia-Smith', 'Location': 'Romania', 'Type of Institution': 'Public', 'Number of Years Worked There': 16, 'Medical Center Level': 'Tertiary', 'Number of Surgeries Performed': 56, 'Additional Responsibilities': [], 'Percentage of Patients with Complications': 90.88380172420605,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'Wood Inc', 'Location': 'Romania', 'Type of Institution': 'Public', 'Number of Years Worked There': 26, 'Medical Center Level': 'Secondary', 'Number of Surgeries Performed': 879, 'Additional Responsibilities': [], 'Percentage of Patients with Complications': 9.580983309708335,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'Stewart LLC', 'Location': 'Romania', 'Type of Institution': 'Private', 'Number of Years Worked There': 10, 'Medical Center Level': 'Secondary', 'Number of Surgeries Performed': 314, 'Additional Responsibilities': ['Teacher, English as a foreign language', 'Engineer, land', 'Trade mark attorney'], 'Percentage of Patients with Complications': 78.99978319472143,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t>
  </si>
  <si>
    <t>Michelle Lee</t>
  </si>
  <si>
    <t>919.752.7250</t>
  </si>
  <si>
    <t>[('Pediatric Surgery', 61, datetime.date(2003, 1, 25), datetime.date(1999, 9, 6)), ('Surgical Techniques', 60, datetime.date(1997, 12, 27), datetime.date(1999, 8, 21)), ('Pediatric Surgery', 71, datetime.date(2005, 4, 9), datetime.date(1998, 3, 30)), ('Transplant Surgery', 56, datetime.date(2003, 12, 13), datetime.date(2002, 4, 25)), ('Biochemistry', 91, datetime.date(2002, 11, 27), datetime.date(1999, 11, 7)), ('Oncological Surgery', 88, datetime.date(1998, 7, 11), datetime.date(2000, 9, 29)), ('Emergency Medicine', 64, datetime.date(2001, 1, 23), datetime.date(2001, 6, 7)), ('Pharmacology', 93, datetime.date(1999, 6, 18), datetime.date(2000, 5, 15)), ('Plastic and Reconstructive Surgery', 84, datetime.date(2004, 7, 14), datetime.date(2002, 1, 18)), ('Emergency Medicine', 58, datetime.date(1998, 11, 15), datetime.date(2002, 2, 3))]</t>
  </si>
  <si>
    <t>[{'Institution Name': 'Harrell, Howard and Krause', 'Location': 'Argentina', 'Type of Institution': 'Private', 'Number of Years Worked There': 18, 'Medical Center Level': 'Primary', 'Number of Surgeries Performed': 9, 'Additional Responsibilities': [], 'Percentage of Patients with Complications': 47.63250737995283,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 {'Institution Name': 'Rice, Goodman and Fisher', 'Location': 'Argentina', 'Type of Institution': 'Private', 'Number of Years Worked There': 21, 'Medical Center Level': 'Secondary', 'Number of Surgeries Performed': 288, 'Additional Responsibilities': [], 'Percentage of Patients with Complications': 72.4666239152597,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t>
  </si>
  <si>
    <t>Morris-Johnson</t>
  </si>
  <si>
    <t>Amber Davis</t>
  </si>
  <si>
    <t>589.946.8209x81545</t>
  </si>
  <si>
    <t>[('Neurosurgery', 84, datetime.date(2005, 11, 19), datetime.date(2004, 6, 28)), ('Robotic Surgery', 76, datetime.date(2004, 4, 21), datetime.date(2005, 11, 20)), ('Neurosurgery', 76, datetime.date(2004, 11, 6), datetime.date(2004, 8, 30)), ('Anesthesiology', 52, datetime.date(2006, 5, 14), datetime.date(2005, 2, 19)), ('Oncological Surgery', 99, datetime.date(2005, 2, 14), datetime.date(2004, 2, 15)), ('Emergency Medicine', 82, datetime.date(2005, 12, 17), datetime.date(2004, 9, 19)), ('Pediatric Surgery', 91, datetime.date(2005, 4, 2), datetime.date(2006, 3, 21)), ('Orthopedic Surgery', 81, datetime.date(2004, 4, 29), datetime.date(2004, 12, 29)), ('Pharmacology', 56, datetime.date(2004, 4, 20), datetime.date(2004, 3, 15)), ('Plastic and Reconstructive Surgery', 57, datetime.date(2005, 1, 9), datetime.date(2004, 3, 28))]</t>
  </si>
  <si>
    <t>[{'Institution Name': 'Nguyen-Cook', 'Location': 'France', 'Type of Institution': 'Private', 'Number of Years Worked There': 8, 'Medical Center Level': 'Tertiary', 'Number of Surgeries Performed': 535, 'Additional Responsibilities': ['Engineer, civil (consulting)', 'Educational psychologist', 'Scientist, audiological', 'Child psychotherapist'], 'Percentage of Patients with Complications': 77.94642348229843, 'Patient Feedback': 'I had to follow up multiple times to get answers.', 'Patient Feedback Label': 2, 'Recommendation Letters': 'I have great confidence in recommending this surgeon.', 'Recommendation Letters Label': 4, 'Recommendations from Former Employers': "There were some issues with this surgeon's work quality.", 'Recommendations from Former Employers Label': 2}]</t>
  </si>
  <si>
    <t>Davis-Goodwin</t>
  </si>
  <si>
    <t>Hector Williams</t>
  </si>
  <si>
    <t>822.822.2484x985</t>
  </si>
  <si>
    <t>[('Trauma Surgery', 51, datetime.date(2005, 4, 10), datetime.date(2005, 2, 6)), ('Pharmacology', 57, datetime.date(2005, 1, 26), datetime.date(2004, 10, 25)), ('Ethics in Medical Practice', 52, datetime.date(2002, 9, 22), datetime.date(2002, 12, 30)), ('Cardiothoracic Surgery', 69, datetime.date(2004, 7, 26), datetime.date(2005, 2, 27)), ('Microbiology', 89, datetime.date(2001, 8, 8), datetime.date(2004, 9, 8)), ('Emergency Medicine', 53, datetime.date(2000, 7, 31), datetime.date(2001, 5, 11)), ('Anatomy', 62, datetime.date(2004, 12, 18), datetime.date(2005, 2, 8)), ('Emergency Medicine', 77, datetime.date(2002, 8, 24), datetime.date(2003, 2, 11)), ('Plastic and Reconstructive Surgery', 54, datetime.date(2004, 3, 6), datetime.date(2003, 11, 13)), ('Orthopedic Surgery', 67, datetime.date(2001, 7, 29), datetime.date(2002, 5, 21))]</t>
  </si>
  <si>
    <t>[{'Institution Name': 'Wilson Ltd', 'Location': 'Poland', 'Type of Institution': 'Public', 'Number of Years Worked There': 1, 'Medical Center Level': 'Secondary', 'Number of Surgeries Performed': 147, 'Additional Responsibilities': ['Information systems manager'], 'Percentage of Patients with Complications': 67.8370088292988,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'Pena Group', 'Location': 'Poland', 'Type of Institution': 'Private', 'Number of Years Worked There': 19, 'Medical Center Level': 'Tertiary', 'Number of Surgeries Performed': 55, 'Additional Responsibilities': ['Printmaker', 'Freight forwarder'], 'Percentage of Patients with Complications': 7.9027704467599325,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'Tapia and Sons', 'Location': 'Poland', 'Type of Institution': 'Private', 'Number of Years Worked There': 2, 'Medical Center Level': 'Primary', 'Number of Surgeries Performed': 120, 'Additional Responsibilities': ['Historic buildings inspector/conservation officer'], 'Percentage of Patients with Complications': 52.01064217924652,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t>
  </si>
  <si>
    <t>Fox and Sons</t>
  </si>
  <si>
    <t>Mark White</t>
  </si>
  <si>
    <t>001-586-265-8534x53440</t>
  </si>
  <si>
    <t>[('Anatomy', 84, datetime.date(1999, 1, 28), datetime.date(2000, 1, 5)), ('Cardiothoracic Surgery', 88, datetime.date(1999, 9, 5), datetime.date(1999, 10, 2)), ('Anesthesiology', 54, datetime.date(1998, 12, 8), datetime.date(1998, 6, 6)), ('Oncological Surgery', 61, datetime.date(1999, 7, 11), datetime.date(1999, 5, 24)), ('Robotic Surgery', 97, datetime.date(1999, 1, 5), datetime.date(1998, 9, 9)), ('Biochemistry', 66, datetime.date(1999, 12, 20), datetime.date(1999, 12, 1)), ('Biochemistry', 64, datetime.date(1998, 11, 25), datetime.date(1999, 9, 24)), ('Pathology', 50, datetime.date(1998, 9, 4), datetime.date(1998, 6, 22)), ('Orthopedic Surgery', 89, datetime.date(1999, 6, 24), datetime.date(1998, 6, 10)), ('Ethics in Medical Practice', 64, datetime.date(1999, 9, 17), datetime.date(1998, 7, 25))]</t>
  </si>
  <si>
    <t>[{'Institution Name': 'Miller, Burch and King', 'Location': 'Ukraine', 'Type of Institution': 'Private', 'Number of Years Worked There': 11, 'Medical Center Level': 'Tertiary', 'Number of Surgeries Performed': 269, 'Additional Responsibilities': [], 'Percentage of Patients with Complications': 9.891244823276214, 'Patient Feedback': 'The results were as expected, no complaints.', 'Patient Feedback Label': 3, 'Recommendation Letters': 'The surgeon has performed at an acceptable level.', 'Recommendation Letters Label': 3, 'Recommendations from Former Employers': 'The surgeon has shown sufficient professional competence.', 'Recommendations from Former Employers Label': 3}]</t>
  </si>
  <si>
    <t>Brewer-Miller</t>
  </si>
  <si>
    <t>Donald Hunter</t>
  </si>
  <si>
    <t>(839)884-8858</t>
  </si>
  <si>
    <t>[('Ethics in Medical Practice', 91, datetime.date(2002, 2, 3), datetime.date(2002, 3, 26)), ('Orthopedic Surgery', 62, datetime.date(2001, 12, 3), datetime.date(2002, 5, 7)), ('Plastic and Reconstructive Surgery', 53, datetime.date(2002, 1, 22), datetime.date(1999, 9, 7)), ('Biochemistry', 96, datetime.date(2000, 11, 10), datetime.date(2001, 6, 5)), ('Vascular Surgery', 96, datetime.date(2000, 11, 20), datetime.date(2001, 10, 14)), ('Anesthesiology', 90, datetime.date(2001, 11, 18), datetime.date(2002, 2, 3)), ('Robotic Surgery', 53, datetime.date(1999, 8, 29), datetime.date(2001, 1, 23)), ('Ethics in Medical Practice', 78, datetime.date(2000, 2, 22), datetime.date(2000, 9, 1)), ('Anesthesiology', 98, datetime.date(2002, 3, 27), datetime.date(2000, 12, 25)), ('Orthopedic Surgery', 88, datetime.date(1999, 8, 12), datetime.date(2000, 1, 26))]</t>
  </si>
  <si>
    <t>[{'Institution Name': 'Arias-Schneider', 'Location': 'United Kingdom', 'Type of Institution': 'Private', 'Number of Years Worked There': 27, 'Medical Center Level': 'Primary', 'Number of Surgeries Performed': 988, 'Additional Responsibilities': ['Haematologist', 'Quality manager', 'Psychologist, clinical'], 'Percentage of Patients with Complications': 49.871601601498796, 'Patient Feedback': 'The overall experience was neutral.', 'Patient Feedback Label': 3, 'Recommendation Letters': "The surgeon's performance has been mixed.", 'Recommendation Letters Label': 2, 'Recommendations from Former Employers': 'This surgeon is an outstanding member of any medical team.', 'Recommendations from Former Employers Label': 5}]</t>
  </si>
  <si>
    <t>Taylor Inc</t>
  </si>
  <si>
    <t>Matthew Rogers</t>
  </si>
  <si>
    <t>[('Ethics in Medical Practice', 74, datetime.date(2003, 6, 18), datetime.date(2005, 12, 18)), ('Surgical Techniques', 68, datetime.date(2003, 9, 1), datetime.date(2005, 11, 8)), ('Neurosurgery', 67, datetime.date(2005, 10, 25), datetime.date(2005, 9, 11)), ('Trauma Surgery', 90, datetime.date(2005, 10, 17), datetime.date(2003, 12, 31)), ('Robotic Surgery', 78, datetime.date(2004, 12, 1), datetime.date(2004, 2, 27)), ('Robotic Surgery', 77, datetime.date(2005, 10, 7), datetime.date(2006, 1, 4)), ('Ethics in Medical Practice', 60, datetime.date(2006, 1, 28), datetime.date(2003, 8, 19)), ('Anatomy', 72, datetime.date(2004, 7, 19), datetime.date(2006, 2, 20)), ('Robotic Surgery', 78, datetime.date(2004, 2, 7), datetime.date(2005, 6, 27)), ('Plastic and Reconstructive Surgery', 85, datetime.date(2004, 1, 23), datetime.date(2005, 10, 4))]</t>
  </si>
  <si>
    <t>[{'Institution Name': 'Morgan-Soto', 'Location': 'United Kingdom', 'Type of Institution': 'Public', 'Number of Years Worked There': 7, 'Medical Center Level': 'Secondary', 'Number of Surgeries Performed': 278, 'Additional Responsibilities': ['Chief Strategy Officer', 'Naval architect'], 'Percentage of Patients with Complications': 35.87998340721481,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'Long, Wallace and Grant', 'Location': 'United Kingdom', 'Type of Institution': 'Public', 'Number of Years Worked There': 1, 'Medical Center Level': 'Tertiary', 'Number of Surgeries Performed': 106, 'Additional Responsibilities': ['Seismic interpreter', 'Designer, blown glass/stained glass', 'Music tutor', 'Operations geologist', 'Radio producer'], 'Percentage of Patients with Complications': 69.53581946984575,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'Wells Inc', 'Location': 'United Kingdom', 'Type of Institution': 'Private', 'Number of Years Worked There': 18, 'Medical Center Level': 'Tertiary', 'Number of Surgeries Performed': 276, 'Additional Responsibilities': ['Oceanographer', 'Market researcher'], 'Percentage of Patients with Complications': 28.54459317652147,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t>
  </si>
  <si>
    <t>Griffin, Hill and Day</t>
  </si>
  <si>
    <t>Yvonne Mendoza</t>
  </si>
  <si>
    <t>001-412-764-1171</t>
  </si>
  <si>
    <t>[('Emergency Medicine', 69, datetime.date(2003, 12, 18), datetime.date(2004, 9, 5)), ('Physiology', 53, datetime.date(2002, 12, 11), datetime.date(2003, 3, 31)), ('Biochemistry', 64, datetime.date(2002, 4, 14), datetime.date(2001, 2, 8)), ('Orthopedic Surgery', 81, datetime.date(2004, 2, 14), datetime.date(2007, 1, 11)), ('Cardiothoracic Surgery', 88, datetime.date(2004, 12, 5), datetime.date(2005, 12, 15)), ('Pathology', 80, datetime.date(2005, 7, 12), datetime.date(2007, 1, 26)), ('Physiology', 55, datetime.date(2002, 9, 23), datetime.date(2001, 3, 16)), ('Pharmacology', 69, datetime.date(2002, 11, 7), datetime.date(2005, 6, 5)), ('Physiology', 96, datetime.date(2005, 5, 4), datetime.date(2005, 2, 16)), ('Ethics in Medical Practice', 74, datetime.date(2005, 9, 22), datetime.date(2000, 12, 7))]</t>
  </si>
  <si>
    <t>[{'Institution Name': 'Smith, Bender and Flores', 'Location': 'South Africa', 'Type of Institution': 'Private', 'Number of Years Worked There': 20, 'Medical Center Level': 'Primary', 'Number of Surgeries Performed': 28, 'Additional Responsibilities': ['Teacher, English as a foreign language', 'Diagnostic radiographer'], 'Percentage of Patients with Complications': 52.918360340047364,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'Todd-Medina', 'Location': 'South Africa', 'Type of Institution': 'Public', 'Number of Years Worked There': 5, 'Medical Center Level': 'Tertiary', 'Number of Surgeries Performed': 330, 'Additional Responsibilities': [], 'Percentage of Patients with Complications': 4.267111689222125,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'Farley LLC', 'Location': 'South Africa', 'Type of Institution': 'Private', 'Number of Years Worked There': 22, 'Medical Center Level': 'Secondary', 'Number of Surgeries Performed': 321, 'Additional Responsibilities': ['Conservator, museum/gallery', 'Designer, ceramics/pottery', 'Freight forwarder'], 'Percentage of Patients with Complications': 62.90116113153693,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'Baker Ltd', 'Location': 'South Africa', 'Type of Institution': 'Public', 'Number of Years Worked There': 4, 'Medical Center Level': 'Secondary', 'Number of Surgeries Performed': 196, 'Additional Responsibilities': ['Chief Financial Officer', 'Intelligence analyst', 'Homeopath', 'Therapist, nutritional'], 'Percentage of Patients with Complications': 84.87373897576019,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'Walker-Smith', 'Location': 'South Africa', 'Type of Institution': 'Public', 'Number of Years Worked There': 17, 'Medical Center Level': 'Tertiary', 'Number of Surgeries Performed': 210, 'Additional Responsibilities': ['Product/process development scientist', 'Forensic psychologist'], 'Percentage of Patients with Complications': 60.43496264024624,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t>
  </si>
  <si>
    <t>Jones LLC</t>
  </si>
  <si>
    <t>Ronald Peterson</t>
  </si>
  <si>
    <t>+1-440-475-7614x57008</t>
  </si>
  <si>
    <t>[('Oncological Surgery', 81, datetime.date(1994, 11, 26), datetime.date(1994, 11, 20)), ('Transplant Surgery', 83, datetime.date(1994, 12, 10), datetime.date(1994, 10, 26)), ('Orthopedic Surgery', 73, datetime.date(1994, 11, 6), datetime.date(1994, 10, 19)), ('Surgical Techniques', 82, datetime.date(1994, 11, 8), datetime.date(1994, 12, 18)), ('Robotic Surgery', 97, datetime.date(1994, 10, 22), datetime.date(1994, 11, 9)), ('Anatomy', 93, datetime.date(1994, 10, 22), datetime.date(1994, 11, 9)), ('Anatomy', 72, datetime.date(1994, 12, 14), datetime.date(1994, 11, 9)), ('Robotic Surgery', 61, datetime.date(1994, 10, 27), datetime.date(1994, 10, 28)), ('Pediatric Surgery', 62, datetime.date(1994, 12, 15), datetime.date(1994, 11, 10)), ('Robotic Surgery', 74, datetime.date(1994, 11, 24), datetime.date(1994, 11, 20))]</t>
  </si>
  <si>
    <t>[{'Institution Name': 'Martinez, Tran and Jones', 'Location': 'Ethiopia', 'Type of Institution': 'Private', 'Number of Years Worked There': 18, 'Medical Center Level': 'Secondary', 'Number of Surgeries Performed': 735, 'Additional Responsibilities': ['Retail manager', 'Animal nutritionist', 'Analytical chemist', 'Fitness centre manager'], 'Percentage of Patients with Complications': 95.93015279685069,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 {'Institution Name': 'Scott, Keith and Barnes', 'Location': 'Ethiopia', 'Type of Institution': 'Public', 'Number of Years Worked There': 26, 'Medical Center Level': 'Secondary', 'Number of Surgeries Performed': 267, 'Additional Responsibilities': ['Armed forces technical officer', 'Therapist, music', 'Teacher, special educational needs', 'Information officer'], 'Percentage of Patients with Complications': 11.734684783353433,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t>
  </si>
  <si>
    <t>Cole Inc</t>
  </si>
  <si>
    <t>John Davis</t>
  </si>
  <si>
    <t>(714)939-6235</t>
  </si>
  <si>
    <t>[('Anesthesiology', 60, datetime.date(1997, 5, 13), datetime.date(1997, 10, 7)), ('Transplant Surgery', 99, datetime.date(2007, 1, 6), datetime.date(2006, 2, 16)), ('Cardiothoracic Surgery', 99, datetime.date(1999, 2, 15), datetime.date(2001, 7, 1)), ('Pediatric Surgery', 95, datetime.date(2001, 8, 28), datetime.date(2002, 6, 26)), ('Ethics in Medical Practice', 73, datetime.date(2001, 8, 6), datetime.date(2006, 7, 23)), ('Trauma Surgery', 74, datetime.date(1999, 6, 19), datetime.date(2003, 10, 29)), ('Anatomy', 54, datetime.date(2005, 8, 7), datetime.date(1997, 3, 13)), ('Biochemistry', 65, datetime.date(1998, 6, 24), datetime.date(2002, 8, 11)), ('Physiology', 56, datetime.date(2005, 4, 27), datetime.date(2000, 6, 16)), ('Transplant Surgery', 62, datetime.date(2005, 12, 13), datetime.date(2001, 2, 20))]</t>
  </si>
  <si>
    <t>[{'Institution Name': 'Jones and Sons', 'Location': 'India', 'Type of Institution': 'Private', 'Number of Years Worked There': 4, 'Medical Center Level': 'Secondary', 'Number of Surgeries Performed': 735, 'Additional Responsibilities': ['Surveyor, commercial/residential', 'Statistician', 'Financial trader', 'Contractor'], 'Percentage of Patients with Complications': 28.915066038591075,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'Rivera, Olson and Lewis', 'Location': 'India', 'Type of Institution': 'Private', 'Number of Years Worked There': 10, 'Medical Center Level': 'Secondary', 'Number of Surgeries Performed': 750, 'Additional Responsibilities': ['Transport planner'], 'Percentage of Patients with Complications': 64.6658084963665,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'Simpson-Duncan', 'Location': 'India', 'Type of Institution': 'Private', 'Number of Years Worked There': 21, 'Medical Center Level': 'Tertiary', 'Number of Surgeries Performed': 421, 'Additional Responsibilities': ['Soil scientist'], 'Percentage of Patients with Complications': 25.251829780596367,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'Richmond, Sutton and Russell', 'Location': 'India', 'Type of Institution': 'Private', 'Number of Years Worked There': 19, 'Medical Center Level': 'Secondary', 'Number of Surgeries Performed': 11, 'Additional Responsibilities': ['Haematologist', 'Conservation officer, historic buildings', 'Marine scientist'], 'Percentage of Patients with Complications': 78.40251634250852,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t>
  </si>
  <si>
    <t>Travis, Smith and Cain</t>
  </si>
  <si>
    <t>Jerry Brown</t>
  </si>
  <si>
    <t>(832)390-2699x933</t>
  </si>
  <si>
    <t>[('Transplant Surgery', 86, datetime.date(2000, 8, 2), datetime.date(1998, 8, 24)), ('Pediatric Surgery', 77, datetime.date(1995, 4, 12), datetime.date(1998, 1, 22)), ('Anatomy', 59, datetime.date(1995, 6, 12), datetime.date(1996, 3, 3)), ('Vascular Surgery', 53, datetime.date(1999, 11, 5), datetime.date(1998, 7, 16)), ('Cardiothoracic Surgery', 75, datetime.date(1999, 5, 4), datetime.date(1995, 9, 8)), ('Pediatric Surgery', 86, datetime.date(1995, 10, 28), datetime.date(1999, 5, 19)), ('Physiology', 73, datetime.date(1996, 10, 22), datetime.date(1996, 12, 9)), ('Ethics in Medical Practice', 74, datetime.date(1998, 4, 10), datetime.date(2001, 6, 12)), ('Orthopedic Surgery', 96, datetime.date(1996, 3, 16), datetime.date(1998, 8, 13)), ('Plastic and Reconstructive Surgery', 97, datetime.date(1998, 6, 10), datetime.date(2001, 3, 15))]</t>
  </si>
  <si>
    <t>[{'Institution Name': 'Watts, Patrick and Colon', 'Location': 'France', 'Type of Institution': 'Private', 'Number of Years Worked There': 21, 'Medical Center Level': 'Tertiary', 'Number of Surgeries Performed': 811, 'Additional Responsibilities': ['Interpreter'], 'Percentage of Patients with Complications': 3.68510913890554,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'Warren Inc', 'Location': 'France', 'Type of Institution': 'Private', 'Number of Years Worked There': 17, 'Medical Center Level': 'Primary', 'Number of Surgeries Performed': 475, 'Additional Responsibilities': ['Designer, multimedia', 'Animator', 'Programmer, applications', 'Neurosurgeon'], 'Percentage of Patients with Complications': 32.840619847056374,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'Davidson, Benson and Snyder', 'Location': 'France', 'Type of Institution': 'Private', 'Number of Years Worked There': 5, 'Medical Center Level': 'Tertiary', 'Number of Surgeries Performed': 9, 'Additional Responsibilities': ['Educational psychologist', 'Copywriter, advertising'], 'Percentage of Patients with Complications': 82.2236153460747,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'Andrews LLC', 'Location': 'France', 'Type of Institution': 'Private', 'Number of Years Worked There': 11, 'Medical Center Level': 'Tertiary', 'Number of Surgeries Performed': 202, 'Additional Responsibilities': ['Control and instrumentation engineer'], 'Percentage of Patients with Complications': 19.642221734277754,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'Johnson-James', 'Location': 'France', 'Type of Institution': 'Public', 'Number of Years Worked There': 11, 'Medical Center Level': 'Primary', 'Number of Surgeries Performed': 382, 'Additional Responsibilities': ['Armed forces training and education officer', 'Engineer, land', 'Geophysical data processor'], 'Percentage of Patients with Complications': 63.76215987915293,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t>
  </si>
  <si>
    <t>Hernandez, Valentine and Nelson</t>
  </si>
  <si>
    <t>Daniel Collins</t>
  </si>
  <si>
    <t>001-472-716-9905x22991</t>
  </si>
  <si>
    <t>[('Cardiothoracic Surgery', 70, datetime.date(2004, 5, 25), datetime.date(2008, 7, 27)), ('Robotic Surgery', 90, datetime.date(2004, 3, 6), datetime.date(2006, 1, 13)), ('Pharmacology', 57, datetime.date(2008, 8, 19), datetime.date(2008, 3, 9)), ('Anesthesiology', 64, datetime.date(2004, 12, 28), datetime.date(2007, 2, 26)), ('Neurosurgery', 56, datetime.date(2005, 7, 11), datetime.date(2008, 8, 2)), ('Trauma Surgery', 64, datetime.date(2009, 2, 1), datetime.date(2004, 7, 1)), ('Ethics in Medical Practice', 83, datetime.date(2004, 4, 3), datetime.date(2005, 12, 30)), ('Pharmacology', 52, datetime.date(2003, 9, 15), datetime.date(2004, 8, 2)), ('Anesthesiology', 86, datetime.date(2008, 12, 8), datetime.date(2004, 7, 19)), ('Cardiothoracic Surgery', 85, datetime.date(2003, 10, 14), datetime.date(2008, 7, 5))]</t>
  </si>
  <si>
    <t>[{'Institution Name': 'Leon and Sons', 'Location': 'South Africa', 'Type of Institution': 'Public', 'Number of Years Worked There': 22, 'Medical Center Level': 'Tertiary', 'Number of Surgeries Performed': 969, 'Additional Responsibilities': ['Tree surgeon', 'Psychiatric nurse', 'Museum/gallery curator', 'Retail manager'], 'Percentage of Patients with Complications': 24.438899596598983,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 {'Institution Name': 'Pearson and Sons', 'Location': 'South Africa', 'Type of Institution': 'Private', 'Number of Years Worked There': 14, 'Medical Center Level': 'Secondary', 'Number of Surgeries Performed': 550, 'Additional Responsibilities': ['Hydrogeologist', 'Camera operator', 'Chartered certified accountant'], 'Percentage of Patients with Complications': 94.501612571531,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t>
  </si>
  <si>
    <t>Wyatt-Cobb</t>
  </si>
  <si>
    <t>Kevin Cox</t>
  </si>
  <si>
    <t>+1-801-632-9898x2634</t>
  </si>
  <si>
    <t>[('Oncological Surgery', 57, datetime.date(2004, 11, 8), datetime.date(2008, 2, 19)), ('Oncological Surgery', 90, datetime.date(2004, 6, 25), datetime.date(2008, 2, 21)), ('Trauma Surgery', 62, datetime.date(2003, 3, 28), datetime.date(2002, 6, 15)), ('Emergency Medicine', 90, datetime.date(2005, 4, 28), datetime.date(2007, 11, 24)), ('Robotic Surgery', 74, datetime.date(2006, 7, 2), datetime.date(2003, 8, 17)), ('Surgical Techniques', 72, datetime.date(2006, 10, 26), datetime.date(2005, 2, 20)), ('Pharmacology', 91, datetime.date(2008, 8, 23), datetime.date(2004, 11, 24)), ('Robotic Surgery', 81, datetime.date(2002, 5, 21), datetime.date(2005, 4, 7)), ('Surgical Techniques', 80, datetime.date(2008, 3, 31), datetime.date(2002, 12, 26)), ('Cardiothoracic Surgery', 64, datetime.date(2007, 11, 24), datetime.date(2007, 3, 10))]</t>
  </si>
  <si>
    <t>[{'Institution Name': 'Olson and Sons', 'Location': 'Russia', 'Type of Institution': 'Public', 'Number of Years Worked There': 16, 'Medical Center Level': 'Tertiary', 'Number of Surgeries Performed': 835, 'Additional Responsibilities': ['Fast food restaurant manager'], 'Percentage of Patients with Complications': 88.0551039245021,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'Johnson Group', 'Location': 'Russia', 'Type of Institution': 'Public', 'Number of Years Worked There': 13, 'Medical Center Level': 'Tertiary', 'Number of Surgeries Performed': 68, 'Additional Responsibilities': ['Clothing/textile technologist', 'Fisheries officer', 'Forensic psychologist', 'Local government officer'], 'Percentage of Patients with Complications': 24.389285270474414,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'Nguyen-Schneider', 'Location': 'Russia', 'Type of Institution': 'Private', 'Number of Years Worked There': 7, 'Medical Center Level': 'Tertiary', 'Number of Surgeries Performed': 771, 'Additional Responsibilities': ['Production engineer'], 'Percentage of Patients with Complications': 55.59289998673466,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'Adams, Roberts and Whitehead', 'Location': 'Russia', 'Type of Institution': 'Private', 'Number of Years Worked There': 1, 'Medical Center Level': 'Primary', 'Number of Surgeries Performed': 346, 'Additional Responsibilities': ['Civil Service fast streamer', 'Learning mentor'], 'Percentage of Patients with Complications': 18.387857487837856,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t>
  </si>
  <si>
    <t>Jones and Sons</t>
  </si>
  <si>
    <t>Karen Butler</t>
  </si>
  <si>
    <t>[('Orthopedic Surgery', 79, datetime.date(2003, 12, 26), datetime.date(2005, 5, 19)), ('Pediatric Surgery', 62, datetime.date(2006, 2, 14), datetime.date(1998, 12, 31)), ('Physiology', 74, datetime.date(2006, 9, 30), datetime.date(2004, 3, 1)), ('Trauma Surgery', 66, datetime.date(2000, 6, 8), datetime.date(2005, 8, 8)), ('Oncological Surgery', 70, datetime.date(2006, 10, 20), datetime.date(1999, 1, 29)), ('Transplant Surgery', 62, datetime.date(1998, 11, 24), datetime.date(2001, 6, 29)), ('Pharmacology', 59, datetime.date(2005, 6, 6), datetime.date(2003, 2, 15)), ('Emergency Medicine', 52, datetime.date(2007, 11, 2), datetime.date(2005, 10, 26)), ('Trauma Surgery', 72, datetime.date(2007, 1, 22), datetime.date(2000, 10, 9)), ('Anatomy', 67, datetime.date(1999, 1, 9), datetime.date(2003, 5, 5))]</t>
  </si>
  <si>
    <t>[{'Institution Name': 'Castillo-Gomez', 'Location': 'Ukraine', 'Type of Institution': 'Public', 'Number of Years Worked There': 1, 'Medical Center Level': 'Tertiary', 'Number of Surgeries Performed': 922, 'Additional Responsibilities': ['Scientific laboratory technician', 'Air cabin crew', 'Contractor', 'IT technical support officer', 'Professor Emeritus'], 'Percentage of Patients with Complications': 53.301385183206676,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'Kelley Inc', 'Location': 'Ukraine', 'Type of Institution': 'Public', 'Number of Years Worked There': 30, 'Medical Center Level': 'Primary', 'Number of Surgeries Performed': 844, 'Additional Responsibilities': ['Translator'], 'Percentage of Patients with Complications': 15.417179047266337,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'Holmes, Brown and Lopez', 'Location': 'Ukraine', 'Type of Institution': 'Public', 'Number of Years Worked There': 2, 'Medical Center Level': 'Secondary', 'Number of Surgeries Performed': 562, 'Additional Responsibilities': ['Science writer'], 'Percentage of Patients with Complications': 50.02347071804418,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'Pratt-Baldwin', 'Location': 'Ukraine', 'Type of Institution': 'Public', 'Number of Years Worked There': 11, 'Medical Center Level': 'Primary', 'Number of Surgeries Performed': 87, 'Additional Responsibilities': ['Barrister', 'Runner, broadcasting/film/video'], 'Percentage of Patients with Complications': 62.825116318179816,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'Espinoza-Garcia', 'Location': 'Ukraine', 'Type of Institution': 'Public', 'Number of Years Worked There': 21, 'Medical Center Level': 'Primary', 'Number of Surgeries Performed': 78, 'Additional Responsibilities': [], 'Percentage of Patients with Complications': 72.91455377417824,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t>
  </si>
  <si>
    <t>Burke LLC</t>
  </si>
  <si>
    <t>Daniel Lester</t>
  </si>
  <si>
    <t>636-955-6128x38516</t>
  </si>
  <si>
    <t>[('Trauma Surgery', 96, datetime.date(1998, 3, 24), datetime.date(1995, 7, 16)), ('Biochemistry', 72, datetime.date(1998, 6, 7), datetime.date(1999, 7, 25)), ('Cardiothoracic Surgery', 55, datetime.date(1996, 6, 24), datetime.date(2003, 9, 26)), ('Pediatric Surgery', 82, datetime.date(2004, 7, 21), datetime.date(1998, 4, 23)), ('Neurosurgery', 68, datetime.date(2002, 11, 24), datetime.date(2004, 10, 10)), ('Transplant Surgery', 51, datetime.date(1998, 9, 14), datetime.date(1998, 5, 27)), ('Transplant Surgery', 83, datetime.date(2000, 5, 6), datetime.date(2002, 11, 19)), ('Neurosurgery', 59, datetime.date(2004, 3, 4), datetime.date(2002, 2, 14)), ('Physiology', 56, datetime.date(1995, 12, 24), datetime.date(1999, 10, 12)), ('Plastic and Reconstructive Surgery', 88, datetime.date(1997, 10, 11), datetime.date(2004, 6, 9))]</t>
  </si>
  <si>
    <t>[{'Institution Name': 'Fuentes, Cook and Thompson', 'Location': 'Russia', 'Type of Institution': 'Private', 'Number of Years Worked There': 6, 'Medical Center Level': 'Primary', 'Number of Surgeries Performed': 292, 'Additional Responsibilities': ['Engineer, electronics', 'Hotel manager', 'Radiation protection practitioner'], 'Percentage of Patients with Complications': 41.466701463379295,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'Mcfarland-Hatfield', 'Location': 'Russia', 'Type of Institution': 'Public', 'Number of Years Worked There': 13, 'Medical Center Level': 'Secondary', 'Number of Surgeries Performed': 922, 'Additional Responsibilities': ['Logistics and distribution manager', 'Commercial horticulturist', 'Early years teacher', 'Surveyor, planning and development', 'Associate Professor'], 'Percentage of Patients with Complications': 71.55603912950741,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'Jefferson PLC', 'Location': 'Russia', 'Type of Institution': 'Private', 'Number of Years Worked There': 10, 'Medical Center Level': 'Secondary', 'Number of Surgeries Performed': 958, 'Additional Responsibilities': ['Advertising account executive', 'Secondary school teacher'], 'Percentage of Patients with Complications': 63.613043534144175,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'Conner, Gross and Richardson', 'Location': 'Russia', 'Type of Institution': 'Private', 'Number of Years Worked There': 16, 'Medical Center Level': 'Tertiary', 'Number of Surgeries Performed': 100, 'Additional Responsibilities': ['Phytotherapist', 'Cartographer'], 'Percentage of Patients with Complications': 96.3777537565866,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t>
  </si>
  <si>
    <t>Henry-Parker</t>
  </si>
  <si>
    <t>James Ball</t>
  </si>
  <si>
    <t>350.818.3057x7333</t>
  </si>
  <si>
    <t>[('Microbiology', 76, datetime.date(1996, 1, 14), datetime.date(1999, 1, 20)), ('Orthopedic Surgery', 63, datetime.date(2001, 1, 18), datetime.date(1999, 9, 6)), ('Orthopedic Surgery', 53, datetime.date(2003, 3, 26), datetime.date(2004, 2, 18)), ('Oncological Surgery', 77, datetime.date(1999, 10, 22), datetime.date(1996, 5, 31)), ('Anatomy', 72, datetime.date(2003, 7, 24), datetime.date(2001, 3, 6)), ('Pediatric Surgery', 100, datetime.date(2003, 7, 11), datetime.date(2000, 11, 1)), ('Pathology', 86, datetime.date(1999, 10, 13), datetime.date(2001, 4, 2)), ('Physiology', 53, datetime.date(1997, 2, 4), datetime.date(2003, 4, 28)), ('Plastic and Reconstructive Surgery', 68, datetime.date(2000, 2, 5), datetime.date(1999, 4, 21)), ('Robotic Surgery', 60, datetime.date(2002, 6, 7), datetime.date(1999, 2, 9))]</t>
  </si>
  <si>
    <t>[{'Institution Name': 'Hampton-King', 'Location': 'Lithuania', 'Type of Institution': 'Public', 'Number of Years Worked There': 3, 'Medical Center Level': 'Secondary', 'Number of Surgeries Performed': 570, 'Additional Responsibilities': ['Recruitment consultant', 'Futures trader', 'Industrial buyer', 'Community education officer'], 'Percentage of Patients with Complications': 31.381596469059136,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'Kelley-Ford', 'Location': 'Lithuania', 'Type of Institution': 'Private', 'Number of Years Worked There': 22, 'Medical Center Level': 'Primary', 'Number of Surgeries Performed': 518, 'Additional Responsibilities': ['Best boy', 'Secondary school teacher'], 'Percentage of Patients with Complications': 65.14856414731838,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'Robinson, Jimenez and Sosa', 'Location': 'Lithuania', 'Type of Institution': 'Public', 'Number of Years Worked There': 9, 'Medical Center Level': 'Secondary', 'Number of Surgeries Performed': 541, 'Additional Responsibilities': ['Osteopath', 'Commissioning editor'], 'Percentage of Patients with Complications': 94.1328158748068,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'Long PLC', 'Location': 'Lithuania', 'Type of Institution': 'Private', 'Number of Years Worked There': 21, 'Medical Center Level': 'Primary', 'Number of Surgeries Performed': 472, 'Additional Responsibilities': [], 'Percentage of Patients with Complications': 98.92405538479501,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t>
  </si>
  <si>
    <t>Johnson-Garcia</t>
  </si>
  <si>
    <t>Mary Robinson</t>
  </si>
  <si>
    <t>291.978.6327x1953</t>
  </si>
  <si>
    <t>[('Microbiology', 57, datetime.date(2003, 10, 7), datetime.date(2002, 12, 29)), ('Vascular Surgery', 56, datetime.date(2003, 3, 12), datetime.date(2004, 6, 6)), ('Microbiology', 63, datetime.date(2003, 1, 16), datetime.date(2004, 9, 21)), ('Microbiology', 60, datetime.date(2003, 1, 7), datetime.date(2003, 11, 11)), ('Biochemistry', 72, datetime.date(2003, 7, 6), datetime.date(2004, 9, 26)), ('Surgical Techniques', 64, datetime.date(2002, 8, 6), datetime.date(2002, 12, 8)), ('Surgical Techniques', 53, datetime.date(2003, 11, 17), datetime.date(2003, 11, 27)), ('Orthopedic Surgery', 99, datetime.date(2004, 9, 8), datetime.date(2003, 12, 19)), ('Vascular Surgery', 75, datetime.date(2004, 7, 31), datetime.date(2003, 12, 18)), ('Anesthesiology', 77, datetime.date(2003, 2, 21), datetime.date(2003, 4, 25))]</t>
  </si>
  <si>
    <t>[{'Institution Name': 'Hays, Pope and Mitchell', 'Location': 'United Kingdom', 'Type of Institution': 'Private', 'Number of Years Worked There': 24, 'Medical Center Level': 'Primary', 'Number of Surgeries Performed': 991, 'Additional Responsibilities': ['Company secretary', 'Designer, jewellery', 'Product designer', 'Energy engineer', 'Midwife'], 'Percentage of Patients with Complications': 95.23397899178299,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'Bryant Inc', 'Location': 'United Kingdom', 'Type of Institution': 'Public', 'Number of Years Worked There': 25, 'Medical Center Level': 'Tertiary', 'Number of Surgeries Performed': 906, 'Additional Responsibilities': ['Horticultural consultant', 'English as a foreign language teacher', 'Retail merchandiser'], 'Percentage of Patients with Complications': 69.81281140979958,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'Brown PLC', 'Location': 'United Kingdom', 'Type of Institution': 'Public', 'Number of Years Worked There': 8, 'Medical Center Level': 'Primary', 'Number of Surgeries Performed': 698, 'Additional Responsibilities': ['Catering manager', 'Pharmacist, hospital'], 'Percentage of Patients with Complications': 39.455770936233925,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'Daniel-Ingram', 'Location': 'United Kingdom', 'Type of Institution': 'Public', 'Number of Years Worked There': 22, 'Medical Center Level': 'Tertiary', 'Number of Surgeries Performed': 673, 'Additional Responsibilities': [], 'Percentage of Patients with Complications': 70.54490611678635,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t>
  </si>
  <si>
    <t>Henderson, Padilla and Armstrong</t>
  </si>
  <si>
    <t>Joel Watson</t>
  </si>
  <si>
    <t>001-654-736-5579x092</t>
  </si>
  <si>
    <t>[('Transplant Surgery', 72, datetime.date(1998, 8, 12), datetime.date(1999, 7, 27)), ('Vascular Surgery', 67, datetime.date(1999, 12, 23), datetime.date(1998, 6, 20)), ('Pathology', 75, datetime.date(1999, 7, 9), datetime.date(1999, 11, 7)), ('Surgical Techniques', 76, datetime.date(2000, 9, 10), datetime.date(1999, 3, 18)), ('Transplant Surgery', 86, datetime.date(1999, 2, 2), datetime.date(1999, 1, 28)), ('Anatomy', 57, datetime.date(1998, 1, 4), datetime.date(2000, 10, 25)), ('Trauma Surgery', 87, datetime.date(2000, 9, 21), datetime.date(2000, 8, 2)), ('Trauma Surgery', 78, datetime.date(1999, 4, 25), datetime.date(2001, 1, 2)), ('Vascular Surgery', 68, datetime.date(1998, 11, 5), datetime.date(2000, 4, 22)), ('Anesthesiology', 80, datetime.date(1999, 11, 23), datetime.date(2000, 3, 15))]</t>
  </si>
  <si>
    <t>[{'Institution Name': 'Johnson-Murphy', 'Location': 'Brazil', 'Type of Institution': 'Public', 'Number of Years Worked There': 5, 'Medical Center Level': 'Secondary', 'Number of Surgeries Performed': 531, 'Additional Responsibilities': [], 'Percentage of Patients with Complications': 31.511485485903833,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'Spencer, Moore and Mcpherson', 'Location': 'Brazil', 'Type of Institution': 'Public', 'Number of Years Worked There': 19, 'Medical Center Level': 'Secondary', 'Number of Surgeries Performed': 309, 'Additional Responsibilities': ['Herpetologist', 'Quality manager', 'Multimedia specialist', 'Make'], 'Percentage of Patients with Complications': 16.609709826336704,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'Tyler Ltd', 'Location': 'Brazil', 'Type of Institution': 'Private', 'Number of Years Worked There': 12, 'Medical Center Level': 'Secondary', 'Number of Surgeries Performed': 935, 'Additional Responsibilities': ['Academic librarian', 'Soil scientist', 'Accountant, chartered management'], 'Percentage of Patients with Complications': 99.46719220003556,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'Williams Inc', 'Location': 'Brazil', 'Type of Institution': 'Public', 'Number of Years Worked There': 30, 'Medical Center Level': 'Tertiary', 'Number of Surgeries Performed': 405, 'Additional Responsibilities': [], 'Percentage of Patients with Complications': 28.87474733115646,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t>
  </si>
  <si>
    <t>Schmidt-Hart</t>
  </si>
  <si>
    <t>Miranda Garcia</t>
  </si>
  <si>
    <t>237-652-6008x04020</t>
  </si>
  <si>
    <t>[('Ethics in Medical Practice', 60, datetime.date(2004, 9, 30), datetime.date(2006, 1, 6)), ('Surgical Techniques', 89, datetime.date(2008, 1, 1), datetime.date(2006, 9, 12)), ('Pathology', 94, datetime.date(2006, 9, 11), datetime.date(2008, 4, 4)), ('Orthopedic Surgery', 99, datetime.date(2007, 9, 29), datetime.date(2008, 3, 9)), ('Oncological Surgery', 60, datetime.date(2006, 2, 9), datetime.date(2007, 11, 30)), ('Biochemistry', 57, datetime.date(2004, 5, 31), datetime.date(2006, 1, 12)), ('Ethics in Medical Practice', 57, datetime.date(2006, 7, 13), datetime.date(2004, 10, 11)), ('Trauma Surgery', 84, datetime.date(2007, 12, 29), datetime.date(2004, 6, 27)), ('Robotic Surgery', 51, datetime.date(2006, 8, 29), datetime.date(2006, 8, 31)), ('Trauma Surgery', 58, datetime.date(2006, 3, 30), datetime.date(2005, 11, 23))]</t>
  </si>
  <si>
    <t>[{'Institution Name': 'Bonilla, Wade and Hodges', 'Location': 'Lithuania', 'Type of Institution': 'Private', 'Number of Years Worked There': 22, 'Medical Center Level': 'Primary', 'Number of Surgeries Performed': 618, 'Additional Responsibilities': ['Runner, broadcasting/film/video', 'Agricultural consultant', 'Location manager', 'Therapist, occupational'], 'Percentage of Patients with Complications': 40.07270924165821, 'Patient Feedback': 'The care was sufficient but not exceptional.', 'Patient Feedback Label': 3, 'Recommendation Letters': 'I highly recommend this surgeon for their exemplary work.', 'Recommendation Letters Label': 5, 'Recommendations from Former Employers': "The surgeon's work is exceptional in every respect.", 'Recommendations from Former Employers Label': 5}]</t>
  </si>
  <si>
    <t>Jenkins Group</t>
  </si>
  <si>
    <t>Tracy Summers</t>
  </si>
  <si>
    <t>[('Pharmacology', 62, datetime.date(2000, 7, 19), datetime.date(1998, 11, 15)), ('Pharmacology', 84, datetime.date(1999, 4, 12), datetime.date(1998, 11, 6)), ('Anatomy', 65, datetime.date(2000, 1, 14), datetime.date(1998, 5, 7)), ('Pharmacology', 54, datetime.date(1999, 12, 7), datetime.date(2000, 4, 8)), ('Neurosurgery', 88, datetime.date(1998, 2, 25), datetime.date(2000, 10, 13)), ('Pediatric Surgery', 50, datetime.date(1998, 8, 25), datetime.date(2000, 4, 21)), ('Plastic and Reconstructive Surgery', 78, datetime.date(2000, 1, 31), datetime.date(1998, 2, 2)), ('Surgical Techniques', 64, datetime.date(2000, 4, 16), datetime.date(1999, 10, 25)), ('Microbiology', 67, datetime.date(2000, 8, 24), datetime.date(2000, 7, 9)), ('Pharmacology', 52, datetime.date(2000, 2, 13), datetime.date(1998, 9, 19))]</t>
  </si>
  <si>
    <t>[{'Institution Name': 'Myers-Reese', 'Location': 'Canada', 'Type of Institution': 'Public', 'Number of Years Worked There': 17, 'Medical Center Level': 'Tertiary', 'Number of Surgeries Performed': 415, 'Additional Responsibilities': [], 'Percentage of Patients with Complications': 61.06526249730414,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'Orozco-White', 'Location': 'Canada', 'Type of Institution': 'Private', 'Number of Years Worked There': 21, 'Medical Center Level': 'Tertiary', 'Number of Surgeries Performed': 459, 'Additional Responsibilities': [], 'Percentage of Patients with Complications': 0.9199288449590837,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'Baker-Price', 'Location': 'Canada', 'Type of Institution': 'Private', 'Number of Years Worked There': 2, 'Medical Center Level': 'Secondary', 'Number of Surgeries Performed': 308, 'Additional Responsibilities': [], 'Percentage of Patients with Complications': 73.02166228369806,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'Gill, Mcclure and Wilkins', 'Location': 'Canada', 'Type of Institution': 'Public', 'Number of Years Worked There': 23, 'Medical Center Level': 'Primary', 'Number of Surgeries Performed': 720, 'Additional Responsibilities': ['Educational psychologist', 'Forensic psychologist', 'Interior and spatial designer'], 'Percentage of Patients with Complications': 79.91692363146997,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t>
  </si>
  <si>
    <t>Mcmillan-Flynn</t>
  </si>
  <si>
    <t>Samuel Bennett</t>
  </si>
  <si>
    <t>[('Plastic and Reconstructive Surgery', 99, datetime.date(1997, 3, 29), datetime.date(1997, 10, 10)), ('Ethics in Medical Practice', 93, datetime.date(2005, 4, 12), datetime.date(1995, 9, 17)), ('Vascular Surgery', 62, datetime.date(2002, 6, 20), datetime.date(2005, 7, 23)), ('Anesthesiology', 100, datetime.date(1997, 1, 4), datetime.date(2005, 12, 14)), ('Physiology', 87, datetime.date(2007, 4, 30), datetime.date(2006, 2, 9)), ('Cardiothoracic Surgery', 98, datetime.date(2002, 3, 20), datetime.date(1998, 5, 12)), ('Robotic Surgery', 67, datetime.date(2004, 2, 8), datetime.date(2001, 9, 2)), ('Physiology', 86, datetime.date(1995, 3, 10), datetime.date(2000, 9, 8)), ('Surgical Techniques', 79, datetime.date(2000, 12, 10), datetime.date(1997, 7, 15)), ('Oncological Surgery', 52, datetime.date(2002, 5, 8), datetime.date(2002, 12, 25))]</t>
  </si>
  <si>
    <t>[{'Institution Name': 'Underwood, Gibson and Schmidt', 'Location': 'Ethiopia', 'Type of Institution': 'Public', 'Number of Years Worked There': 12, 'Medical Center Level': 'Primary', 'Number of Surgeries Performed': 287, 'Additional Responsibilities': ['Marketing executive'], 'Percentage of Patients with Complications': 89.64582428508714, 'Patient Feedback': 'I had to follow up multiple times to get answers.', 'Patient Feedback Label': 2, 'Recommendation Letters': 'I have great confidence in recommending this surgeon.', 'Recommendation Letters Label': 4, 'Recommendations from Former Employers': 'There were several performance and behavior concerns. Hiring this surgeon may not be advisable.', 'Recommendations from Former Employers Label': 1}]</t>
  </si>
  <si>
    <t>Mullins LLC</t>
  </si>
  <si>
    <t>Michelle Castillo</t>
  </si>
  <si>
    <t>(448)251-5201</t>
  </si>
  <si>
    <t>[('Emergency Medicine', 74, datetime.date(1998, 4, 3), datetime.date(2007, 5, 17)), ('Transplant Surgery', 59, datetime.date(2005, 12, 22), datetime.date(2000, 6, 19)), ('Ethics in Medical Practice', 73, datetime.date(2002, 12, 31), datetime.date(2006, 10, 9)), ('Transplant Surgery', 54, datetime.date(2000, 5, 30), datetime.date(2004, 8, 29)), ('Cardiothoracic Surgery', 73, datetime.date(2004, 11, 29), datetime.date(2001, 7, 10)), ('Pharmacology', 56, datetime.date(1998, 12, 24), datetime.date(2004, 10, 1)), ('Anesthesiology', 81, datetime.date(2004, 11, 25), datetime.date(2004, 12, 12)), ('Neurosurgery', 66, datetime.date(1998, 1, 29), datetime.date(2005, 8, 1)), ('Ethics in Medical Practice', 96, datetime.date(2005, 2, 5), datetime.date(2001, 3, 21)), ('Biochemistry', 51, datetime.date(2001, 11, 18), datetime.date(2007, 2, 12))]</t>
  </si>
  <si>
    <t>[{'Institution Name': 'Hernandez, Gibson and Vargas', 'Location': 'United States', 'Type of Institution': 'Public', 'Number of Years Worked There': 13, 'Medical Center Level': 'Secondary', 'Number of Surgeries Performed': 414, 'Additional Responsibilities': ['Research scientist (life sciences)'], 'Percentage of Patients with Complications': 92.94290192629747, 'Patient Feedback': 'The doctor did a good job and I am happy with the results.', 'Patient Feedback Label': 4, 'Recommendation Letters': 'The surgeon meets the necessary requirements.', 'Recommendation Letters Label': 3, 'Recommendations from Former Employers': "This surgeon's work quality varied.", 'Recommendations from Former Employers Label': 2}]</t>
  </si>
  <si>
    <t>Rivera-Martin</t>
  </si>
  <si>
    <t>Gerald Garcia</t>
  </si>
  <si>
    <t>001-376-309-6371</t>
  </si>
  <si>
    <t>[('Orthopedic Surgery', 58, datetime.date(2003, 3, 11), datetime.date(2003, 2, 23)), ('Oncological Surgery', 95, datetime.date(2003, 1, 8), datetime.date(2003, 2, 8)), ('Surgical Techniques', 100, datetime.date(2003, 2, 7), datetime.date(2003, 2, 3)), ('Plastic and Reconstructive Surgery', 70, datetime.date(2003, 2, 7), datetime.date(2003, 1, 25)), ('Microbiology', 75, datetime.date(2003, 1, 13), datetime.date(2003, 1, 13)), ('Anatomy', 54, datetime.date(2003, 2, 7), datetime.date(2003, 2, 5)), ('Emergency Medicine', 58, datetime.date(2003, 2, 16), datetime.date(2003, 1, 26)), ('Robotic Surgery', 98, datetime.date(2003, 3, 8), datetime.date(2003, 1, 27)), ('Pediatric Surgery', 89, datetime.date(2003, 1, 11), datetime.date(2003, 1, 27)), ('Trauma Surgery', 60, datetime.date(2003, 2, 14), datetime.date(2003, 3, 9))]</t>
  </si>
  <si>
    <t>[{'Institution Name': 'Lambert-Bradley', 'Location': 'United States', 'Type of Institution': 'Private', 'Number of Years Worked There': 24, 'Medical Center Level': 'Primary', 'Number of Surgeries Performed': 220, 'Additional Responsibilities': ['Health visitor'], 'Percentage of Patients with Complications': 34.31680291017785,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 {'Institution Name': 'Smith, Robinson and Vega', 'Location': 'United States', 'Type of Institution': 'Public', 'Number of Years Worked There': 20, 'Medical Center Level': 'Primary', 'Number of Surgeries Performed': 857, 'Additional Responsibilities': ['Nature conservation officer', 'Engineer, biomedical', 'Secretary/administrator', 'Actor', 'Midwife'], 'Percentage of Patients with Complications': 21.255248158679308,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t>
  </si>
  <si>
    <t>Ramirez-Campbell</t>
  </si>
  <si>
    <t>Leslie Hughes</t>
  </si>
  <si>
    <t>[('Anatomy', 72, datetime.date(2006, 11, 8), datetime.date(2003, 9, 21)), ('Cardiothoracic Surgery', 85, datetime.date(2003, 7, 23), datetime.date(2004, 10, 13)), ('Plastic and Reconstructive Surgery', 64, datetime.date(2007, 12, 14), datetime.date(2004, 10, 8)), ('Anatomy', 84, datetime.date(2007, 8, 29), datetime.date(2007, 5, 14)), ('Surgical Techniques', 98, datetime.date(2006, 12, 11), datetime.date(2003, 10, 22)), ('Trauma Surgery', 79, datetime.date(2006, 5, 5), datetime.date(2003, 4, 12)), ('Robotic Surgery', 67, datetime.date(2002, 11, 27), datetime.date(2004, 8, 24)), ('Cardiothoracic Surgery', 65, datetime.date(2004, 2, 11), datetime.date(2004, 10, 21)), ('Cardiothoracic Surgery', 74, datetime.date(2008, 2, 28), datetime.date(2006, 2, 27)), ('Physiology', 67, datetime.date(2002, 5, 18), datetime.date(2005, 11, 5))]</t>
  </si>
  <si>
    <t>[{'Institution Name': 'Frank, Wood and Sharp', 'Location': 'Romania', 'Type of Institution': 'Public', 'Number of Years Worked There': 5, 'Medical Center Level': 'Tertiary', 'Number of Surgeries Performed': 49, 'Additional Responsibilities': ['Doctor, general practice', 'Government social research officer', 'Administrator, sports'], 'Percentage of Patients with Complications': 9.025633227442675,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'Reeves-Alexander', 'Location': 'Romania', 'Type of Institution': 'Private', 'Number of Years Worked There': 10, 'Medical Center Level': 'Tertiary', 'Number of Surgeries Performed': 38, 'Additional Responsibilities': ['Meteorologist', 'Forensic psychologist', 'Paramedic', 'Statistician', 'Advertising account planner'], 'Percentage of Patients with Complications': 50.48299485881543,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'Hall-Camacho', 'Location': 'Romania', 'Type of Institution': 'Private', 'Number of Years Worked There': 16, 'Medical Center Level': 'Tertiary', 'Number of Surgeries Performed': 904, 'Additional Responsibilities': ['Psychologist, counselling'], 'Percentage of Patients with Complications': 60.83406544260873,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'Gray, Kim and Williams', 'Location': 'Romania', 'Type of Institution': 'Private', 'Number of Years Worked There': 8, 'Medical Center Level': 'Primary', 'Number of Surgeries Performed': 261, 'Additional Responsibilities': ['Outdoor activities/education manager', 'Financial manager', 'Doctor, hospital', 'Engineer, energy'], 'Percentage of Patients with Complications': 14.99561717802016,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'Gordon, Underwood and Robertson', 'Location': 'Romania', 'Type of Institution': 'Public', 'Number of Years Worked There': 14, 'Medical Center Level': 'Tertiary', 'Number of Surgeries Performed': 336, 'Additional Responsibilities': ['Administrator, local government'], 'Percentage of Patients with Complications': 89.41017321011626,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t>
  </si>
  <si>
    <t>Orozco-Cline</t>
  </si>
  <si>
    <t>Matthew Schneider</t>
  </si>
  <si>
    <t>(790)458-8319</t>
  </si>
  <si>
    <t>[('Orthopedic Surgery', 99, datetime.date(2001, 4, 18), datetime.date(2001, 2, 27)), ('Pediatric Surgery', 97, datetime.date(2000, 8, 29), datetime.date(2002, 3, 25)), ('Pediatric Surgery', 74, datetime.date(2001, 4, 15), datetime.date(2000, 11, 14)), ('Transplant Surgery', 57, datetime.date(1999, 8, 4), datetime.date(2001, 8, 8)), ('Robotic Surgery', 56, datetime.date(1999, 5, 19), datetime.date(2000, 9, 9)), ('Vascular Surgery', 67, datetime.date(2000, 11, 21), datetime.date(2001, 12, 4)), ('Vascular Surgery', 56, datetime.date(2001, 9, 13), datetime.date(2001, 11, 7)), ('Microbiology', 87, datetime.date(2002, 3, 6), datetime.date(2000, 2, 4)), ('Biochemistry', 65, datetime.date(1999, 3, 30), datetime.date(2001, 12, 5)), ('Oncological Surgery', 88, datetime.date(2001, 6, 15), datetime.date(2000, 10, 23))]</t>
  </si>
  <si>
    <t>[{'Institution Name': 'Shelton-Taylor', 'Location': 'France', 'Type of Institution': 'Public', 'Number of Years Worked There': 1, 'Medical Center Level': 'Tertiary', 'Number of Surgeries Performed': 910, 'Additional Responsibilities': ['Media buyer'], 'Percentage of Patients with Complications': 43.865359459787854,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'Mullins-Mason', 'Location': 'France', 'Type of Institution': 'Public', 'Number of Years Worked There': 18, 'Medical Center Level': 'Primary', 'Number of Surgeries Performed': 0, 'Additional Responsibilities': [], 'Percentage of Patients with Complications': 71.42750967912279,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'Clark Group', 'Location': 'France', 'Type of Institution': 'Private', 'Number of Years Worked There': 22, 'Medical Center Level': 'Secondary', 'Number of Surgeries Performed': 421, 'Additional Responsibilities': [], 'Percentage of Patients with Complications': 59.39314481586126,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'Beck-Hunter', 'Location': 'France', 'Type of Institution': 'Public', 'Number of Years Worked There': 17, 'Medical Center Level': 'Tertiary', 'Number of Surgeries Performed': 148, 'Additional Responsibilities': [], 'Percentage of Patients with Complications': 75.86164386614779,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t>
  </si>
  <si>
    <t>Ware-Garza</t>
  </si>
  <si>
    <t>Keith Brown</t>
  </si>
  <si>
    <t>241-516-5153x61266</t>
  </si>
  <si>
    <t>[('Physiology', 99, datetime.date(2001, 4, 16), datetime.date(2001, 3, 31)), ('Biochemistry', 91, datetime.date(2001, 4, 22), datetime.date(2001, 3, 27)), ('Cardiothoracic Surgery', 80, datetime.date(2001, 3, 30), datetime.date(2001, 4, 2)), ('Robotic Surgery', 74, datetime.date(2001, 4, 13), datetime.date(2001, 4, 16)), ('Emergency Medicine', 72, datetime.date(2001, 4, 16), datetime.date(2001, 4, 7)), ('Pathology', 64, datetime.date(2001, 4, 9), datetime.date(2001, 4, 11)), ('Pathology', 57, datetime.date(2001, 4, 23), datetime.date(2001, 4, 17)), ('Surgical Techniques', 51, datetime.date(2001, 4, 12), datetime.date(2001, 4, 11)), ('Plastic and Reconstructive Surgery', 96, datetime.date(2001, 4, 13), datetime.date(2001, 3, 31)), ('Pediatric Surgery', 83, datetime.date(2001, 4, 4), datetime.date(2001, 4, 18))]</t>
  </si>
  <si>
    <t>[{'Institution Name': 'Parker, Velasquez and Hebert', 'Location': 'Poland', 'Type of Institution': 'Private', 'Number of Years Worked There': 13, 'Medical Center Level': 'Primary', 'Number of Surgeries Performed': 867, 'Additional Responsibilities': ['Chartered public finance accountant', 'Programme researcher, broadcasting/film/video'], 'Percentage of Patients with Complications': 5.748039123631865, 'Patient Feedback': 'I am very disappointed. The surgery was botched and the aftercare was awful.', 'Patient Feedback Label': 1, 'Recommendation Letters': 'I have no hesitation in recommending this surgeon.', 'Recommendation Letters Label': 4, 'Recommendations from Former Employers': "The surgeon's work is of consistently high quality.", 'Recommendations from Former Employers Label': 4}]</t>
  </si>
  <si>
    <t>Ramsey-Peterson</t>
  </si>
  <si>
    <t>Joseph Rivera</t>
  </si>
  <si>
    <t>669.491.8572x343</t>
  </si>
  <si>
    <t>[('Robotic Surgery', 70, datetime.date(2001, 10, 15), datetime.date(2001, 1, 13)), ('Cardiothoracic Surgery', 76, datetime.date(1999, 12, 19), datetime.date(2003, 4, 30)), ('Neurosurgery', 86, datetime.date(1999, 5, 9), datetime.date(2004, 5, 15)), ('Oncological Surgery', 88, datetime.date(1996, 1, 12), datetime.date(1998, 6, 9)), ('Physiology', 97, datetime.date(1995, 1, 12), datetime.date(2001, 4, 29)), ('Biochemistry', 77, datetime.date(1999, 7, 27), datetime.date(1998, 3, 14)), ('Ethics in Medical Practice', 69, datetime.date(2005, 2, 22), datetime.date(2005, 7, 4)), ('Biochemistry', 99, datetime.date(2005, 5, 5), datetime.date(1998, 9, 23)), ('Oncological Surgery', 68, datetime.date(1998, 9, 20), datetime.date(1997, 5, 24)), ('Surgical Techniques', 84, datetime.date(2005, 10, 12), datetime.date(1996, 6, 28))]</t>
  </si>
  <si>
    <t>[{'Institution Name': 'Vasquez, Gonzalez and Holland', 'Location': 'Poland', 'Type of Institution': 'Public', 'Number of Years Worked There': 20, 'Medical Center Level': 'Primary', 'Number of Surgeries Performed': 47, 'Additional Responsibilities': ['Surveyor, planning and development', 'Contracting civil engineer', 'Town planner'], 'Percentage of Patients with Complications': 44.486881556223466, 'Patient Feedback': 'The care I received was excellent and the surgery went well.', 'Patient Feedback Label': 4, 'Recommendation Letters': "There have been occasional lapses in this surgeon's performance.", 'Recommendation Letters Label': 2, 'Recommendations from Former Employers': "This surgeon's work was consistently inadequate.", 'Recommendations from Former Employers Label': 1}]</t>
  </si>
  <si>
    <t>Beltran-Holloway</t>
  </si>
  <si>
    <t>Ms. Michelle Porter</t>
  </si>
  <si>
    <t>872.419.9076x4669</t>
  </si>
  <si>
    <t>[('Surgical Techniques', 82, datetime.date(1999, 2, 24), datetime.date(1998, 7, 27)), ('Anatomy', 57, datetime.date(1999, 2, 28), datetime.date(1998, 11, 30)), ('Trauma Surgery', 93, datetime.date(1999, 4, 4), datetime.date(1998, 10, 22)), ('Pathology', 57, datetime.date(1998, 10, 4), datetime.date(1999, 1, 26)), ('Pathology', 71, datetime.date(1998, 7, 11), datetime.date(1998, 12, 22)), ('Pathology', 58, datetime.date(1998, 7, 5), datetime.date(1998, 1, 30)), ('Ethics in Medical Practice', 88, datetime.date(1999, 3, 19), datetime.date(1998, 6, 9)), ('Transplant Surgery', 59, datetime.date(1999, 1, 4), datetime.date(1998, 4, 18)), ('Transplant Surgery', 84, datetime.date(1998, 12, 28), datetime.date(1999, 3, 15)), ('Vascular Surgery', 52, datetime.date(1998, 4, 23), datetime.date(1998, 8, 12))]</t>
  </si>
  <si>
    <t>[{'Institution Name': 'Thomas, Wade and Miller', 'Location': 'Uzbekistan', 'Type of Institution': 'Public', 'Number of Years Worked There': 2, 'Medical Center Level': 'Primary', 'Number of Surgeries Performed': 380, 'Additional Responsibilities': [], 'Percentage of Patients with Complications': 23.493410991633958,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'Ortiz-Galvan', 'Location': 'Uzbekistan', 'Type of Institution': 'Public', 'Number of Years Worked There': 9, 'Medical Center Level': 'Secondary', 'Number of Surgeries Performed': 832, 'Additional Responsibilities': ['Metallurgist', 'Pharmacist, community', 'Chiropodist'], 'Percentage of Patients with Complications': 93.74826955437706,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'Jones-Richard', 'Location': 'Uzbekistan', 'Type of Institution': 'Public', 'Number of Years Worked There': 17, 'Medical Center Level': 'Tertiary', 'Number of Surgeries Performed': 689, 'Additional Responsibilities': ['Geographical information systems officer'], 'Percentage of Patients with Complications': 92.24907896026654,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'Hall, Morton and Torres', 'Location': 'Uzbekistan', 'Type of Institution': 'Private', 'Number of Years Worked There': 30, 'Medical Center Level': 'Secondary', 'Number of Surgeries Performed': 435, 'Additional Responsibilities': ['Runner, broadcasting/film/video'], 'Percentage of Patients with Complications': 9.211127083254734,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'Gordon-Bartlett', 'Location': 'Uzbekistan', 'Type of Institution': 'Public', 'Number of Years Worked There': 14, 'Medical Center Level': 'Secondary', 'Number of Surgeries Performed': 934, 'Additional Responsibilities': ['Air cabin crew'], 'Percentage of Patients with Complications': 60.20081276866567,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t>
  </si>
  <si>
    <t>Kemp and Sons</t>
  </si>
  <si>
    <t>Keith Beck</t>
  </si>
  <si>
    <t>568-641-6977x0028</t>
  </si>
  <si>
    <t>[('Robotic Surgery', 63, datetime.date(2003, 4, 9), datetime.date(2004, 11, 27)), ('Surgical Techniques', 55, datetime.date(2008, 7, 15), datetime.date(2005, 12, 19)), ('Surgical Techniques', 69, datetime.date(2004, 3, 16), datetime.date(2005, 10, 19)), ('Transplant Surgery', 83, datetime.date(2006, 7, 8), datetime.date(2003, 1, 13)), ('Pharmacology', 95, datetime.date(2006, 5, 17), datetime.date(2002, 10, 18)), ('Robotic Surgery', 54, datetime.date(2003, 6, 20), datetime.date(2003, 3, 29)), ('Ethics in Medical Practice', 65, datetime.date(2003, 8, 7), datetime.date(2004, 9, 11)), ('Cardiothoracic Surgery', 90, datetime.date(2006, 12, 27), datetime.date(2006, 4, 21)), ('Pathology', 88, datetime.date(2003, 6, 6), datetime.date(2004, 10, 23)), ('Anesthesiology', 85, datetime.date(2008, 8, 16), datetime.date(2005, 9, 25))]</t>
  </si>
  <si>
    <t>[{'Institution Name': 'Baker, Garcia and Curry', 'Location': 'United States', 'Type of Institution': 'Public', 'Number of Years Worked There': 1, 'Medical Center Level': 'Secondary', 'Number of Surgeries Performed': 638, 'Additional Responsibilities': ['Operations geologist', 'Designer, industrial/product', 'Health physicist', 'Pathologist', 'Teacher, special educational needs'], 'Percentage of Patients with Complications': 36.63069568747041,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 {'Institution Name': 'Vargas and Sons', 'Location': 'United States', 'Type of Institution': 'Public', 'Number of Years Worked There': 22, 'Medical Center Level': 'Tertiary', 'Number of Surgeries Performed': 521, 'Additional Responsibilities': [], 'Percentage of Patients with Complications': 43.69242642883968,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t>
  </si>
  <si>
    <t>Shepherd, Hardin and Tucker</t>
  </si>
  <si>
    <t>Kim Gutierrez</t>
  </si>
  <si>
    <t>[('Pharmacology', 60, datetime.date(1997, 10, 13), datetime.date(1997, 5, 13)), ('Robotic Surgery', 93, datetime.date(1997, 7, 17), datetime.date(1997, 6, 7)), ('Neurosurgery', 98, datetime.date(1997, 1, 1), datetime.date(1997, 3, 17)), ('Pediatric Surgery', 95, datetime.date(1998, 6, 17), datetime.date(1997, 5, 7)), ('Robotic Surgery', 61, datetime.date(1997, 8, 4), datetime.date(1999, 5, 20)), ('Transplant Surgery', 82, datetime.date(1999, 5, 9), datetime.date(1998, 3, 17)), ('Physiology', 69, datetime.date(1997, 6, 18), datetime.date(1998, 6, 10)), ('Transplant Surgery', 83, datetime.date(1999, 9, 9), datetime.date(1999, 6, 26)), ('Physiology', 61, datetime.date(1999, 1, 31), datetime.date(1998, 9, 29)), ('Robotic Surgery', 100, datetime.date(1999, 8, 10), datetime.date(1998, 8, 14))]</t>
  </si>
  <si>
    <t>[{'Institution Name': 'Acosta-Tran', 'Location': 'Moldova', 'Type of Institution': 'Public', 'Number of Years Worked There': 11, 'Medical Center Level': 'Tertiary', 'Number of Surgeries Performed': 447, 'Additional Responsibilities': ['Optician, dispensing', 'Marine scientist', "Nurse, children's", 'Museum/gallery curator'], 'Percentage of Patients with Complications': 67.93460566917993,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'Padilla-Hayes', 'Location': 'Moldova', 'Type of Institution': 'Public', 'Number of Years Worked There': 3, 'Medical Center Level': 'Primary', 'Number of Surgeries Performed': 846, 'Additional Responsibilities': ['Air broker', 'Maintenance engineer', 'Programmer, systems', 'Chartered loss adjuster', 'Manufacturing systems engineer'], 'Percentage of Patients with Complications': 9.623827752185143,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'Mckee, Kim and Knox', 'Location': 'Moldova', 'Type of Institution': 'Private', 'Number of Years Worked There': 17, 'Medical Center Level': 'Tertiary', 'Number of Surgeries Performed': 218, 'Additional Responsibilities': ['Catering manager', 'Furniture conservator/restorer', 'Environmental consultant', 'Clothing/textile technologist', 'Prison officer'], 'Percentage of Patients with Complications': 67.4562709187671,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t>
  </si>
  <si>
    <t>Rasmussen-Stanley</t>
  </si>
  <si>
    <t>Amy Kemp</t>
  </si>
  <si>
    <t>(713)258-9055x787</t>
  </si>
  <si>
    <t>[('Plastic and Reconstructive Surgery', 59, datetime.date(2005, 3, 11), datetime.date(2005, 6, 12)), ('Trauma Surgery', 78, datetime.date(2005, 4, 14), datetime.date(2005, 5, 3)), ('Pathology', 55, datetime.date(2005, 4, 28), datetime.date(2005, 1, 3)), ('Robotic Surgery', 54, datetime.date(2004, 5, 5), datetime.date(2004, 1, 18)), ('Neurosurgery', 51, datetime.date(2005, 6, 5), datetime.date(2004, 7, 15)), ('Pediatric Surgery', 71, datetime.date(2005, 9, 18), datetime.date(2005, 1, 1)), ('Microbiology', 89, datetime.date(2005, 4, 9), datetime.date(2004, 7, 23)), ('Plastic and Reconstructive Surgery', 59, datetime.date(2004, 6, 18), datetime.date(2005, 9, 3)), ('Surgical Techniques', 97, datetime.date(2004, 5, 3), datetime.date(2005, 1, 4)), ('Plastic and Reconstructive Surgery', 100, datetime.date(2005, 4, 1), datetime.date(2005, 10, 3))]</t>
  </si>
  <si>
    <t>[{'Institution Name': 'Marshall-Patterson', 'Location': 'Romania', 'Type of Institution': 'Public', 'Number of Years Worked There': 7, 'Medical Center Level': 'Secondary', 'Number of Surgeries Performed': 625, 'Additional Responsibilities': ['Licensed conveyancer', 'Animator', 'Graphic designer', 'Sub', 'Television/film/video producer'], 'Percentage of Patients with Complications': 95.73315290458739,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'Hurst-Hobbs', 'Location': 'Romania', 'Type of Institution': 'Public', 'Number of Years Worked There': 12, 'Medical Center Level': 'Primary', 'Number of Surgeries Performed': 443, 'Additional Responsibilities': ['Surveyor, mining', 'Insurance risk surveyor'], 'Percentage of Patients with Complications': 5.425366061927372,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'Tran Ltd', 'Location': 'Romania', 'Type of Institution': 'Private', 'Number of Years Worked There': 2, 'Medical Center Level': 'Tertiary', 'Number of Surgeries Performed': 255, 'Additional Responsibilities': ['Data processing manager', 'Equality and diversity officer'], 'Percentage of Patients with Complications': 44.99879868222996,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'Rodriguez Inc', 'Location': 'Romania', 'Type of Institution': 'Public', 'Number of Years Worked There': 24, 'Medical Center Level': 'Primary', 'Number of Surgeries Performed': 388, 'Additional Responsibilities': ['Automotive engineer', 'Animator'], 'Percentage of Patients with Complications': 90.65042529836246,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'Stewart, Hill and Smith', 'Location': 'Romania', 'Type of Institution': 'Private', 'Number of Years Worked There': 13, 'Medical Center Level': 'Secondary', 'Number of Surgeries Performed': 512, 'Additional Responsibilities': ['Therapist, occupational', 'Psychologist, forensic', 'Conservation officer, historic buildings', 'Data scientist'], 'Percentage of Patients with Complications': 77.09573158298235,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t>
  </si>
  <si>
    <t>Doyle, Mccarthy and Coleman</t>
  </si>
  <si>
    <t>Sherry Newton</t>
  </si>
  <si>
    <t>001-657-719-9303x54162</t>
  </si>
  <si>
    <t>[('Neurosurgery', 77, datetime.date(2005, 8, 15), datetime.date(2003, 3, 6)), ('Orthopedic Surgery', 64, datetime.date(2002, 7, 3), datetime.date(2005, 12, 25)), ('Orthopedic Surgery', 81, datetime.date(2003, 8, 23), datetime.date(2006, 1, 27)), ('Physiology', 80, datetime.date(2004, 5, 3), datetime.date(2005, 6, 28)), ('Oncological Surgery', 65, datetime.date(2000, 11, 19), datetime.date(2002, 10, 24)), ('Plastic and Reconstructive Surgery', 65, datetime.date(2001, 8, 5), datetime.date(2002, 10, 9)), ('Pathology', 88, datetime.date(2006, 5, 26), datetime.date(2003, 5, 21)), ('Anatomy', 82, datetime.date(2001, 5, 11), datetime.date(2005, 4, 25)), ('Surgical Techniques', 75, datetime.date(2002, 4, 15), datetime.date(2004, 11, 25)), ('Oncological Surgery', 87, datetime.date(2001, 11, 13), datetime.date(2002, 3, 9))]</t>
  </si>
  <si>
    <t>[{'Institution Name': 'Dawson-Logan', 'Location': 'Russia', 'Type of Institution': 'Public', 'Number of Years Worked There': 3, 'Medical Center Level': 'Tertiary', 'Number of Surgeries Performed': 929, 'Additional Responsibilities': ['Glass blower/designer', 'Librarian, academic', 'Armed forces training and education officer', 'Architect', 'Computer games developer'], 'Percentage of Patients with Complications': 16.038750534416156, 'Patient Feedback': 'The doctor was not as attentive as I would have liked.', 'Patient Feedback Label': 2, 'Recommendation Letters': 'The surgeon has shown remarkable skills and dedication.', 'Recommendation Letters Label': 5, 'Recommendations from Former Employers': "The surgeon's work is consistently of high quality.", 'Recommendations from Former Employers Label': 4}]</t>
  </si>
  <si>
    <t>Davies-Bush</t>
  </si>
  <si>
    <t>Daniel Cruz</t>
  </si>
  <si>
    <t>[('Orthopedic Surgery', 62, datetime.date(2001, 11, 8), datetime.date(2002, 11, 20)), ('Plastic and Reconstructive Surgery', 86, datetime.date(2002, 1, 23), datetime.date(2003, 2, 20)), ('Ethics in Medical Practice', 97, datetime.date(2001, 12, 26), datetime.date(2002, 10, 18)), ('Surgical Techniques', 90, datetime.date(2002, 1, 12), datetime.date(2003, 1, 15)), ('Plastic and Reconstructive Surgery', 98, datetime.date(2002, 4, 4), datetime.date(2002, 6, 19)), ('Cardiothoracic Surgery', 78, datetime.date(2002, 1, 19), datetime.date(2002, 2, 19)), ('Cardiothoracic Surgery', 67, datetime.date(2003, 2, 12), datetime.date(2002, 3, 15)), ('Pediatric Surgery', 93, datetime.date(2002, 9, 25), datetime.date(2003, 5, 5)), ('Cardiothoracic Surgery', 99, datetime.date(2002, 7, 22), datetime.date(2002, 5, 16)), ('Pediatric Surgery', 70, datetime.date(2002, 4, 20), datetime.date(2002, 4, 8))]</t>
  </si>
  <si>
    <t>[{'Institution Name': 'Bell, Ferguson and Strong', 'Location': 'Ukraine', 'Type of Institution': 'Private', 'Number of Years Worked There': 2, 'Medical Center Level': 'Primary', 'Number of Surgeries Performed': 366, 'Additional Responsibilities': [], 'Percentage of Patients with Complications': 73.10713391123373,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'Graves, Martin and Jenkins', 'Location': 'Ukraine', 'Type of Institution': 'Private', 'Number of Years Worked There': 22, 'Medical Center Level': 'Primary', 'Number of Surgeries Performed': 147, 'Additional Responsibilities': ['Materials engineer'], 'Percentage of Patients with Complications': 90.15222979928386,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'Ball-Salas', 'Location': 'Ukraine', 'Type of Institution': 'Private', 'Number of Years Worked There': 13, 'Medical Center Level': 'Tertiary', 'Number of Surgeries Performed': 199, 'Additional Responsibilities': ['Ceramics designer', 'Management consultant', 'Seismic interpreter', 'Designer, television/film set'], 'Percentage of Patients with Complications': 97.98952032477672,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'Gonzalez LLC', 'Location': 'Ukraine', 'Type of Institution': 'Private', 'Number of Years Worked There': 25, 'Medical Center Level': 'Secondary', 'Number of Surgeries Performed': 288, 'Additional Responsibilities': ['Quantity surveyor', 'Tax adviser'], 'Percentage of Patients with Complications': 65.17957751942463,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'Garcia-Patrick', 'Location': 'Ukraine', 'Type of Institution': 'Public', 'Number of Years Worked There': 30, 'Medical Center Level': 'Secondary', 'Number of Surgeries Performed': 655, 'Additional Responsibilities': ['Freight forwarder'], 'Percentage of Patients with Complications': 58.26726501177948,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t>
  </si>
  <si>
    <t>Rivera, Johnson and Bishop</t>
  </si>
  <si>
    <t>Michael Lambert</t>
  </si>
  <si>
    <t>(467)277-6811x0321</t>
  </si>
  <si>
    <t>[('Transplant Surgery', 57, datetime.date(1995, 12, 9), datetime.date(1995, 11, 8)), ('Physiology', 53, datetime.date(1995, 7, 6), datetime.date(1995, 12, 18)), ('Anatomy', 53, datetime.date(1995, 3, 10), datetime.date(1995, 8, 31)), ('Emergency Medicine', 76, datetime.date(1995, 10, 27), datetime.date(1995, 4, 9)), ('Surgical Techniques', 98, datetime.date(1995, 5, 9), datetime.date(1996, 1, 26)), ('Emergency Medicine', 64, datetime.date(1995, 9, 18), datetime.date(1996, 1, 4)), ('Vascular Surgery', 54, datetime.date(1995, 3, 28), datetime.date(1995, 7, 15)), ('Biochemistry', 80, datetime.date(1995, 11, 6), datetime.date(1995, 7, 5)), ('Emergency Medicine', 71, datetime.date(1995, 1, 4), datetime.date(1995, 4, 25)), ('Pathology', 71, datetime.date(1996, 1, 29), datetime.date(1995, 8, 7))]</t>
  </si>
  <si>
    <t>[{'Institution Name': 'Garcia, Marshall and Thomas', 'Location': 'Philippines', 'Type of Institution': 'Private', 'Number of Years Worked There': 4, 'Medical Center Level': 'Primary', 'Number of Surgeries Performed': 842, 'Additional Responsibilities': ['Sales executive', 'Therapist, horticultural'], 'Percentage of Patients with Complications': 55.26661101491156,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'Rodriguez, Campbell and Martinez', 'Location': 'Philippines', 'Type of Institution': 'Public', 'Number of Years Worked There': 7, 'Medical Center Level': 'Secondary', 'Number of Surgeries Performed': 782, 'Additional Responsibilities': ['Dispensing optician', 'Civil engineer, contracting'], 'Percentage of Patients with Complications': 92.73800580864358,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'Beck-Gross', 'Location': 'Philippines', 'Type of Institution': 'Private', 'Number of Years Worked There': 8, 'Medical Center Level': 'Tertiary', 'Number of Surgeries Performed': 44, 'Additional Responsibilities': ['Rural practice surveyor', 'Volunteer coordinator'], 'Percentage of Patients with Complications': 84.22531098527624,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'Smith, Davis and Norris', 'Location': 'Philippines', 'Type of Institution': 'Private', 'Number of Years Worked There': 13, 'Medical Center Level': 'Tertiary', 'Number of Surgeries Performed': 924, 'Additional Responsibilities': ['Product/process development scientist'], 'Percentage of Patients with Complications': 71.16659272819939,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'Kelly Ltd', 'Location': 'Philippines', 'Type of Institution': 'Public', 'Number of Years Worked There': 8, 'Medical Center Level': 'Tertiary', 'Number of Surgeries Performed': 3, 'Additional Responsibilities': ['Clothing/textile technologist', 'Magazine features editor'], 'Percentage of Patients with Complications': 35.20425955214749,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t>
  </si>
  <si>
    <t>Ellis PLC</t>
  </si>
  <si>
    <t>Victor Vasquez</t>
  </si>
  <si>
    <t>+1-948-914-4151x775</t>
  </si>
  <si>
    <t>[('Cardiothoracic Surgery', 53, datetime.date(2002, 10, 18), datetime.date(2005, 9, 24)), ('Microbiology', 69, datetime.date(2007, 5, 24), datetime.date(2005, 11, 28)), ('Surgical Techniques', 98, datetime.date(2003, 5, 11), datetime.date(2007, 9, 10)), ('Transplant Surgery', 63, datetime.date(2002, 3, 16), datetime.date(2004, 9, 16)), ('Transplant Surgery', 53, datetime.date(2004, 9, 8), datetime.date(2003, 4, 13)), ('Surgical Techniques', 66, datetime.date(2005, 6, 21), datetime.date(2006, 7, 14)), ('Pathology', 61, datetime.date(2002, 7, 23), datetime.date(2004, 11, 20)), ('Surgical Techniques', 57, datetime.date(2005, 7, 3), datetime.date(2004, 6, 24)), ('Trauma Surgery', 63, datetime.date(2006, 11, 11), datetime.date(2007, 9, 15)), ('Anatomy', 92, datetime.date(2002, 3, 20), datetime.date(2006, 5, 14))]</t>
  </si>
  <si>
    <t>[{'Institution Name': 'Welch PLC', 'Location': 'Philippines', 'Type of Institution': 'Public', 'Number of Years Worked There': 12, 'Medical Center Level': 'Tertiary', 'Number of Surgeries Performed': 612, 'Additional Responsibilities': ['Mechanical engineer', 'Animator', 'Advertising copywriter', 'Lecturer, further education'], 'Percentage of Patients with Complications': 73.23730125167512,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'Rodriguez, Daniels and Zamora', 'Location': 'Philippines', 'Type of Institution': 'Private', 'Number of Years Worked There': 11, 'Medical Center Level': 'Secondary', 'Number of Surgeries Performed': 355, 'Additional Responsibilities': ['Trade union research officer', 'Doctor, general practice', 'Television production assistant', 'Designer, blown glass/stained glass'], 'Percentage of Patients with Complications': 71.91033147417768,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'Mcgrath-Mccarthy', 'Location': 'Philippines', 'Type of Institution': 'Public', 'Number of Years Worked There': 12, 'Medical Center Level': 'Primary', 'Number of Surgeries Performed': 586, 'Additional Responsibilities': [], 'Percentage of Patients with Complications': 35.33882497615826,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t>
  </si>
  <si>
    <t>Harris, Perry and Cook</t>
  </si>
  <si>
    <t>Rebecca Hoffman</t>
  </si>
  <si>
    <t>001-294-418-4904x10101</t>
  </si>
  <si>
    <t>[('Robotic Surgery', 90, datetime.date(1998, 7, 5), datetime.date(2000, 12, 11)), ('Robotic Surgery', 76, datetime.date(1999, 11, 26), datetime.date(1998, 2, 4)), ('Trauma Surgery', 81, datetime.date(1999, 7, 10), datetime.date(1998, 3, 29)), ('Cardiothoracic Surgery', 97, datetime.date(1999, 4, 1), datetime.date(1999, 3, 14)), ('Vascular Surgery', 85, datetime.date(1999, 5, 29), datetime.date(1999, 8, 14)), ('Trauma Surgery', 81, datetime.date(2001, 9, 15), datetime.date(1999, 5, 31)), ('Transplant Surgery', 67, datetime.date(2002, 1, 8), datetime.date(1997, 10, 9)), ('Robotic Surgery', 56, datetime.date(2002, 1, 20), datetime.date(1999, 11, 3)), ('Emergency Medicine', 70, datetime.date(2001, 1, 18), datetime.date(2000, 11, 10)), ('Neurosurgery', 88, datetime.date(1999, 8, 4), datetime.date(2000, 3, 23))]</t>
  </si>
  <si>
    <t>[{'Institution Name': 'Gamble-Fernandez', 'Location': 'France', 'Type of Institution': 'Private', 'Number of Years Worked There': 22, 'Medical Center Level': 'Primary', 'Number of Surgeries Performed': 977, 'Additional Responsibilities': ['Occupational psychologist', 'Doctor, hospital', 'Engineer, chemical', 'Actor', 'Press photographer'], 'Percentage of Patients with Complications': 91.02408382881023, 'Patient Feedback': 'An average experience. The surgery went as expected.', 'Patient Feedback Label': 3, 'Recommendation Letters': "I have the highest regard for this surgeon's skills and professionalism.", 'Recommendation Letters Label': 5, 'Recommendations from Former Employers': 'The surgeon has consistently delivered extraordinary results.', 'Recommendations from Former Employers Label': 5}]</t>
  </si>
  <si>
    <t>Cooper Group</t>
  </si>
  <si>
    <t>George Morgan</t>
  </si>
  <si>
    <t>+1-848-475-2150x786</t>
  </si>
  <si>
    <t>[('Vascular Surgery', 56, datetime.date(2003, 8, 30), datetime.date(2004, 4, 19)), ('Orthopedic Surgery', 80, datetime.date(2003, 11, 13), datetime.date(2006, 1, 31)), ('Transplant Surgery', 85, datetime.date(2007, 4, 12), datetime.date(2008, 7, 6)), ('Orthopedic Surgery', 70, datetime.date(2007, 7, 9), datetime.date(2007, 4, 25)), ('Anesthesiology', 59, datetime.date(2005, 3, 13), datetime.date(2006, 9, 22)), ('Pharmacology', 50, datetime.date(2007, 5, 29), datetime.date(2006, 4, 1)), ('Oncological Surgery', 59, datetime.date(2007, 1, 15), datetime.date(2006, 11, 8)), ('Neurosurgery', 94, datetime.date(2005, 10, 11), datetime.date(2007, 2, 23)), ('Transplant Surgery', 59, datetime.date(2007, 8, 9), datetime.date(2003, 12, 23)), ('Robotic Surgery', 71, datetime.date(2004, 2, 11), datetime.date(2005, 6, 22))]</t>
  </si>
  <si>
    <t>[{'Institution Name': 'Wilson-Peters', 'Location': 'Germany', 'Type of Institution': 'Public', 'Number of Years Worked There': 11, 'Medical Center Level': 'Secondary', 'Number of Surgeries Performed': 996, 'Additional Responsibilities': ['Financial trader'], 'Percentage of Patients with Complications': 33.25555983588831,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 {'Institution Name': 'Juarez-Warren', 'Location': 'Germany', 'Type of Institution': 'Private', 'Number of Years Worked There': 11, 'Medical Center Level': 'Tertiary', 'Number of Surgeries Performed': 304, 'Additional Responsibilities': ['Water engineer', 'Research scientist (maths)', 'Contractor', 'Claims inspector/assessor', 'Horticulturist, commercial'], 'Percentage of Patients with Complications': 28.541530192301888,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t>
  </si>
  <si>
    <t>Rios and Sons</t>
  </si>
  <si>
    <t>Jared Snyder</t>
  </si>
  <si>
    <t>799-377-6853x02729</t>
  </si>
  <si>
    <t>[('Transplant Surgery', 89, datetime.date(2004, 5, 2), datetime.date(2004, 7, 30)), ('Trauma Surgery', 84, datetime.date(2003, 11, 21), datetime.date(2003, 12, 8)), ('Vascular Surgery', 74, datetime.date(2004, 1, 21), datetime.date(2003, 9, 20)), ('Ethics in Medical Practice', 87, datetime.date(2004, 4, 22), datetime.date(2003, 11, 11)), ('Robotic Surgery', 86, datetime.date(2003, 11, 29), datetime.date(2003, 8, 25)), ('Physiology', 64, datetime.date(2004, 2, 17), datetime.date(2004, 5, 14)), ('Ethics in Medical Practice', 58, datetime.date(2003, 11, 15), datetime.date(2004, 3, 21)), ('Oncological Surgery', 98, datetime.date(2003, 8, 25), datetime.date(2004, 2, 29)), ('Anesthesiology', 54, datetime.date(2004, 3, 1), datetime.date(2004, 6, 22)), ('Biochemistry', 76, datetime.date(2004, 6, 5), datetime.date(2003, 11, 12))]</t>
  </si>
  <si>
    <t>[{'Institution Name': 'Hernandez-Harris', 'Location': 'India', 'Type of Institution': 'Public', 'Number of Years Worked There': 16, 'Medical Center Level': 'Tertiary', 'Number of Surgeries Performed': 121, 'Additional Responsibilities': [], 'Percentage of Patients with Complications': 66.16591648953491, 'Patient Feedback': 'Extremely dissatisfied with the entire process.', 'Patient Feedback Label': 1, 'Recommendation Letters': 'The surgeon has shown some unprofessional behavior.', 'Recommendation Letters Label': 2, 'Recommendations from Former Employers': 'The surgeon has consistently met basic expectations.', 'Recommendations from Former Employers Label': 3}]</t>
  </si>
  <si>
    <t>Multiple claims filed, risk level moderate.</t>
  </si>
  <si>
    <t>Gomez LLC</t>
  </si>
  <si>
    <t>Natalie Smith</t>
  </si>
  <si>
    <t>(750)261-0628</t>
  </si>
  <si>
    <t>[('Trauma Surgery', 96, datetime.date(2005, 4, 15), datetime.date(2002, 1, 26)), ('Vascular Surgery', 97, datetime.date(2004, 6, 30), datetime.date(2002, 9, 8)), ('Anatomy', 63, datetime.date(2004, 2, 12), datetime.date(2001, 6, 9)), ('Emergency Medicine', 84, datetime.date(2001, 12, 23), datetime.date(2002, 12, 31)), ('Physiology', 67, datetime.date(2000, 12, 26), datetime.date(2001, 8, 18)), ('Oncological Surgery', 53, datetime.date(2003, 5, 14), datetime.date(2003, 11, 1)), ('Vascular Surgery', 78, datetime.date(2005, 5, 30), datetime.date(2001, 11, 12)), ('Robotic Surgery', 71, datetime.date(2005, 2, 9), datetime.date(2002, 6, 18)), ('Neurosurgery', 60, datetime.date(2004, 9, 26), datetime.date(2002, 5, 30)), ('Ethics in Medical Practice', 67, datetime.date(2005, 5, 22), datetime.date(2004, 2, 8))]</t>
  </si>
  <si>
    <t>[{'Institution Name': 'Beck Ltd', 'Location': 'France', 'Type of Institution': 'Public', 'Number of Years Worked There': 21, 'Medical Center Level': 'Secondary', 'Number of Surgeries Performed': 960, 'Additional Responsibilities': ['Armed forces technical officer', 'Engineer, land', 'Health promotion specialist', 'Firefighter'], 'Percentage of Patients with Complications': 92.64240798452411,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'Barry, Kelly and Serrano', 'Location': 'France', 'Type of Institution': 'Public', 'Number of Years Worked There': 10, 'Medical Center Level': 'Tertiary', 'Number of Surgeries Performed': 542, 'Additional Responsibilities': ['Surveyor, land/geomatics', 'Therapist, sports', 'Counselling psychologist', 'Psychologist, occupational', 'Retail buyer'], 'Percentage of Patients with Complications': 82.68111019149909,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'Hardin, Johnson and Harrison', 'Location': 'France', 'Type of Institution': 'Private', 'Number of Years Worked There': 4, 'Medical Center Level': 'Primary', 'Number of Surgeries Performed': 29, 'Additional Responsibilities': ['Conservation officer, nature', 'Barista'], 'Percentage of Patients with Complications': 53.06421523960959,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t>
  </si>
  <si>
    <t>Shane Moore</t>
  </si>
  <si>
    <t>777-293-0186x368</t>
  </si>
  <si>
    <t>[('Physiology', 76, datetime.date(2000, 9, 4), datetime.date(2004, 10, 7)), ('Surgical Techniques', 78, datetime.date(2004, 5, 27), datetime.date(1998, 6, 28)), ('Ethics in Medical Practice', 68, datetime.date(1998, 11, 2), datetime.date(2003, 3, 22)), ('Oncological Surgery', 69, datetime.date(2000, 10, 23), datetime.date(2004, 7, 3)), ('Orthopedic Surgery', 60, datetime.date(2003, 7, 15), datetime.date(2002, 6, 26)), ('Neurosurgery', 59, datetime.date(1996, 11, 8), datetime.date(1998, 9, 8)), ('Anesthesiology', 52, datetime.date(1997, 11, 29), datetime.date(2003, 5, 14)), ('Anesthesiology', 63, datetime.date(2000, 4, 3), datetime.date(2003, 10, 10)), ('Microbiology', 69, datetime.date(2000, 9, 26), datetime.date(1997, 2, 14)), ('Physiology', 85, datetime.date(1999, 10, 20), datetime.date(1999, 9, 8))]</t>
  </si>
  <si>
    <t>[{'Institution Name': 'Hodge Ltd', 'Location': 'Romania', 'Type of Institution': 'Private', 'Number of Years Worked There': 25, 'Medical Center Level': 'Secondary', 'Number of Surgeries Performed': 668, 'Additional Responsibilities': ['Technical author', 'Prison officer', 'Building services engineer', 'Sport and exercise psychologist'], 'Percentage of Patients with Complications': 49.08067423635174,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 {'Institution Name': 'Mcgee-White', 'Location': 'Romania', 'Type of Institution': 'Public', 'Number of Years Worked There': 14, 'Medical Center Level': 'Tertiary', 'Number of Surgeries Performed': 375, 'Additional Responsibilities': ['Systems developer', 'Oncologist'], 'Percentage of Patients with Complications': 17.302498165656377,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t>
  </si>
  <si>
    <t>Taylor LLC</t>
  </si>
  <si>
    <t>Molly Long</t>
  </si>
  <si>
    <t>[('Microbiology', 96, datetime.date(2005, 6, 1), datetime.date(2002, 1, 11)), ('Surgical Techniques', 76, datetime.date(2002, 1, 19), datetime.date(2002, 7, 18)), ('Emergency Medicine', 56, datetime.date(2001, 12, 19), datetime.date(2006, 2, 20)), ('Anatomy', 51, datetime.date(2003, 8, 19), datetime.date(2005, 12, 10)), ('Robotic Surgery', 96, datetime.date(2004, 7, 20), datetime.date(2002, 12, 3)), ('Microbiology', 77, datetime.date(2003, 4, 14), datetime.date(2003, 12, 21)), ('Ethics in Medical Practice', 78, datetime.date(2004, 1, 31), datetime.date(2002, 6, 1)), ('Cardiothoracic Surgery', 60, datetime.date(2006, 2, 5), datetime.date(2005, 8, 16)), ('Cardiothoracic Surgery', 98, datetime.date(2005, 9, 3), datetime.date(2002, 9, 30)), ('Pediatric Surgery', 80, datetime.date(2006, 3, 30), datetime.date(2005, 8, 27))]</t>
  </si>
  <si>
    <t>[{'Institution Name': 'Carter, Schultz and Richardson', 'Location': 'France', 'Type of Institution': 'Private', 'Number of Years Worked There': 13, 'Medical Center Level': 'Secondary', 'Number of Surgeries Performed': 371, 'Additional Responsibilities': ['Accommodation manager', 'Fine artist'], 'Percentage of Patients with Complications': 30.591775553612987,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'Perry-Wilson', 'Location': 'France', 'Type of Institution': 'Public', 'Number of Years Worked There': 17, 'Medical Center Level': 'Tertiary', 'Number of Surgeries Performed': 359, 'Additional Responsibilities': ['Fitness centre manager', 'Designer, television/film set'], 'Percentage of Patients with Complications': 93.20386610444982,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'Stein, Mcfarland and Hunter', 'Location': 'France', 'Type of Institution': 'Public', 'Number of Years Worked There': 4, 'Medical Center Level': 'Primary', 'Number of Surgeries Performed': 309, 'Additional Responsibilities': ['Intelligence analyst', 'Facilities manager', 'Advertising account planner'], 'Percentage of Patients with Complications': 36.30914562429387,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t>
  </si>
  <si>
    <t>Walters, Smith and Carr</t>
  </si>
  <si>
    <t>Matthew Francis</t>
  </si>
  <si>
    <t>[('Ethics in Medical Practice', 54, datetime.date(2005, 3, 30), datetime.date(2006, 5, 19)), ('Transplant Surgery', 69, datetime.date(2002, 3, 15), datetime.date(2002, 2, 5)), ('Cardiothoracic Surgery', 62, datetime.date(2005, 5, 22), datetime.date(2005, 8, 12)), ('Plastic and Reconstructive Surgery', 72, datetime.date(2003, 6, 1), datetime.date(2006, 2, 6)), ('Anesthesiology', 77, datetime.date(2002, 5, 7), datetime.date(2006, 9, 14)), ('Orthopedic Surgery', 75, datetime.date(2004, 1, 14), datetime.date(2006, 8, 3)), ('Transplant Surgery', 59, datetime.date(2005, 11, 17), datetime.date(2003, 4, 24)), ('Oncological Surgery', 78, datetime.date(2002, 10, 20), datetime.date(2002, 12, 23)), ('Neurosurgery', 72, datetime.date(2004, 9, 11), datetime.date(2004, 9, 25)), ('Anesthesiology', 60, datetime.date(2003, 9, 29), datetime.date(2002, 5, 30))]</t>
  </si>
  <si>
    <t>[{'Institution Name': 'Franco, Owen and Ochoa', 'Location': 'Ukraine', 'Type of Institution': 'Private', 'Number of Years Worked There': 10, 'Medical Center Level': 'Secondary', 'Number of Surgeries Performed': 945, 'Additional Responsibilities': ['Arts administrator', 'Haematologist', 'Financial trader', 'Press photographer', 'Dispensing optician'], 'Percentage of Patients with Complications': 73.5029020397866,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'Miranda-Garcia', 'Location': 'Ukraine', 'Type of Institution': 'Public', 'Number of Years Worked There': 7, 'Medical Center Level': 'Primary', 'Number of Surgeries Performed': 610, 'Additional Responsibilities': ['Museum/gallery curator', 'Landscape architect', 'Psychologist, occupational', 'Surveyor, building', 'Land/geomatics surveyor'], 'Percentage of Patients with Complications': 32.83348733303535,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'Jones-Williams', 'Location': 'Ukraine', 'Type of Institution': 'Private', 'Number of Years Worked There': 5, 'Medical Center Level': 'Secondary', 'Number of Surgeries Performed': 814, 'Additional Responsibilities': ['Trading standards officer', 'Fisheries officer', 'Quantity surveyor', 'Geographical information systems officer'], 'Percentage of Patients with Complications': 36.75871130290312,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'Edwards-Reid', 'Location': 'Ukraine', 'Type of Institution': 'Private', 'Number of Years Worked There': 22, 'Medical Center Level': 'Primary', 'Number of Surgeries Performed': 800, 'Additional Responsibilities': ['Broadcast engineer', 'Recruitment consultant', 'Speech and language therapist'], 'Percentage of Patients with Complications': 14.54505747367536,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t>
  </si>
  <si>
    <t>Evans, Humphrey and King</t>
  </si>
  <si>
    <t>David Luna</t>
  </si>
  <si>
    <t>264-979-9922x94514</t>
  </si>
  <si>
    <t>[('Orthopedic Surgery', 86, datetime.date(1996, 9, 10), datetime.date(2002, 7, 22)), ('Physiology', 73, datetime.date(2004, 1, 10), datetime.date(1998, 6, 21)), ('Biochemistry', 70, datetime.date(2003, 4, 5), datetime.date(2002, 6, 26)), ('Orthopedic Surgery', 82, datetime.date(2000, 5, 21), datetime.date(2002, 12, 22)), ('Trauma Surgery', 95, datetime.date(2001, 1, 9), datetime.date(2001, 10, 16)), ('Anesthesiology', 77, datetime.date(1998, 9, 5), datetime.date(1997, 3, 31)), ('Transplant Surgery', 70, datetime.date(2002, 12, 2), datetime.date(2004, 1, 16)), ('Robotic Surgery', 58, datetime.date(2000, 9, 27), datetime.date(1998, 10, 12)), ('Physiology', 56, datetime.date(2000, 5, 9), datetime.date(2003, 3, 24)), ('Cardiothoracic Surgery', 99, datetime.date(1997, 12, 25), datetime.date(2001, 6, 15))]</t>
  </si>
  <si>
    <t>[{'Institution Name': 'Smith-Chang', 'Location': 'Belarus', 'Type of Institution': 'Public', 'Number of Years Worked There': 25, 'Medical Center Level': 'Secondary', 'Number of Surgeries Performed': 408, 'Additional Responsibilities': ['Chartered accountant', 'Producer, radio', 'Community arts worker', 'Pharmacist, community', 'Clinical embryologist'], 'Percentage of Patients with Complications': 35.56942591967264,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'Nichols Inc', 'Location': 'Belarus', 'Type of Institution': 'Private', 'Number of Years Worked There': 3, 'Medical Center Level': 'Primary', 'Number of Surgeries Performed': 400, 'Additional Responsibilities': ['Statistician', 'Education administrator', 'Seismic interpreter', 'Catering manager', 'Clinical biochemist'], 'Percentage of Patients with Complications': 18.44670709465922,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'White-Krueger', 'Location': 'Belarus', 'Type of Institution': 'Public', 'Number of Years Worked There': 17, 'Medical Center Level': 'Tertiary', 'Number of Surgeries Performed': 371, 'Additional Responsibilities': ['Radio producer'], 'Percentage of Patients with Complications': 16.77842530966469,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'Williams, Green and Fletcher', 'Location': 'Belarus', 'Type of Institution': 'Public', 'Number of Years Worked There': 4, 'Medical Center Level': 'Secondary', 'Number of Surgeries Performed': 779, 'Additional Responsibilities': ['Higher education careers adviser', 'Journalist, magazine', 'Radiographer, therapeutic'], 'Percentage of Patients with Complications': 88.28776651082303,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t>
  </si>
  <si>
    <t>Molina, Flores and Garcia</t>
  </si>
  <si>
    <t>Trevor Miller</t>
  </si>
  <si>
    <t>(939)719-7843x1224</t>
  </si>
  <si>
    <t>[('Pharmacology', 92, datetime.date(2004, 2, 26), datetime.date(2004, 7, 26)), ('Oncological Surgery', 51, datetime.date(2004, 3, 24), datetime.date(2004, 9, 8)), ('Pharmacology', 89, datetime.date(2003, 10, 9), datetime.date(2003, 12, 11)), ('Vascular Surgery', 81, datetime.date(2004, 5, 4), datetime.date(2004, 3, 19)), ('Oncological Surgery', 68, datetime.date(2004, 9, 15), datetime.date(2004, 6, 30)), ('Emergency Medicine', 76, datetime.date(2004, 7, 12), datetime.date(2003, 10, 14)), ('Cardiothoracic Surgery', 81, datetime.date(2004, 3, 19), datetime.date(2004, 8, 3)), ('Cardiothoracic Surgery', 91, datetime.date(2004, 5, 28), datetime.date(2003, 10, 18)), ('Plastic and Reconstructive Surgery', 63, datetime.date(2004, 4, 18), datetime.date(2004, 4, 21)), ('Ethics in Medical Practice', 53, datetime.date(2004, 2, 17), datetime.date(2003, 12, 3))]</t>
  </si>
  <si>
    <t>[{'Institution Name': 'Taylor-Brown', 'Location': 'Russia', 'Type of Institution': 'Private', 'Number of Years Worked There': 25, 'Medical Center Level': 'Tertiary', 'Number of Surgeries Performed': 646, 'Additional Responsibilities': ['Legal secretary'], 'Percentage of Patients with Complications': 14.56971996684111, 'Patient Feedback': 'The surgery was handled expertly and the care was excellent.', 'Patient Feedback Label': 4, 'Recommendation Letters': "The surgeon's performance is exceptional and reliable.", 'Recommendation Letters Label': 5, 'Recommendations from Former Employers': 'This surgeon had mixed reviews from colleagues.', 'Recommendations from Former Employers Label': 2}]</t>
  </si>
  <si>
    <t>Knight, Greene and Stewart</t>
  </si>
  <si>
    <t>Matthew Hamilton</t>
  </si>
  <si>
    <t>465-923-9886x599</t>
  </si>
  <si>
    <t>[('Microbiology', 63, datetime.date(2005, 3, 26), datetime.date(2003, 5, 2)), ('Microbiology', 85, datetime.date(2003, 5, 23), datetime.date(2004, 5, 4)), ('Neurosurgery', 64, datetime.date(2004, 9, 6), datetime.date(2004, 1, 26)), ('Cardiothoracic Surgery', 50, datetime.date(2006, 2, 26), datetime.date(2006, 1, 9)), ('Biochemistry', 69, datetime.date(2004, 12, 20), datetime.date(2003, 9, 8)), ('Biochemistry', 85, datetime.date(2005, 7, 9), datetime.date(2006, 1, 14)), ('Cardiothoracic Surgery', 68, datetime.date(2006, 2, 9), datetime.date(2005, 4, 30)), ('Neurosurgery', 93, datetime.date(2003, 12, 19), datetime.date(2005, 4, 6)), ('Oncological Surgery', 70, datetime.date(2003, 11, 4), datetime.date(2004, 2, 24)), ('Microbiology', 97, datetime.date(2004, 2, 18), datetime.date(2004, 12, 25))]</t>
  </si>
  <si>
    <t>[{'Institution Name': 'Smith, York and Gardner', 'Location': 'Ukraine', 'Type of Institution': 'Public', 'Number of Years Worked There': 30, 'Medical Center Level': 'Secondary', 'Number of Surgeries Performed': 816, 'Additional Responsibilities': ['Lecturer, higher education', 'Ranger/warden'], 'Percentage of Patients with Complications': 92.90046333094446,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'Rodriguez LLC', 'Location': 'Ukraine', 'Type of Institution': 'Public', 'Number of Years Worked There': 15, 'Medical Center Level': 'Tertiary', 'Number of Surgeries Performed': 834, 'Additional Responsibilities': ['Surveyor, hydrographic', 'Accounting technician', 'Journalist, newspaper', 'Advertising account executive', 'Surveyor, hydrographic'], 'Percentage of Patients with Complications': 68.42681648645191,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'Bryant, Grant and Henderson', 'Location': 'Ukraine', 'Type of Institution': 'Public', 'Number of Years Worked There': 27, 'Medical Center Level': 'Tertiary', 'Number of Surgeries Performed': 472, 'Additional Responsibilities': [], 'Percentage of Patients with Complications': 66.76648218790558,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t>
  </si>
  <si>
    <t>Scott Inc</t>
  </si>
  <si>
    <t>Christopher Clarke</t>
  </si>
  <si>
    <t>(224)775-4067x48914</t>
  </si>
  <si>
    <t>[('Biochemistry', 95, datetime.date(2001, 11, 24), datetime.date(1999, 7, 9)), ('Physiology', 100, datetime.date(2001, 3, 30), datetime.date(2001, 7, 14)), ('Biochemistry', 55, datetime.date(1999, 9, 14), datetime.date(2001, 10, 27)), ('Ethics in Medical Practice', 94, datetime.date(1999, 12, 12), datetime.date(2000, 1, 2)), ('Surgical Techniques', 68, datetime.date(2001, 6, 9), datetime.date(1999, 7, 28)), ('Pediatric Surgery', 60, datetime.date(1999, 10, 27), datetime.date(1999, 8, 27)), ('Pediatric Surgery', 56, datetime.date(2001, 7, 23), datetime.date(2001, 10, 8)), ('Vascular Surgery', 85, datetime.date(1999, 6, 14), datetime.date(2001, 11, 26)), ('Vascular Surgery', 93, datetime.date(2000, 9, 10), datetime.date(2001, 12, 13)), ('Anatomy', 57, datetime.date(2000, 3, 26), datetime.date(2000, 4, 24))]</t>
  </si>
  <si>
    <t>[{'Institution Name': 'Huffman Ltd', 'Location': 'Belarus', 'Type of Institution': 'Private', 'Number of Years Worked There': 5, 'Medical Center Level': 'Secondary', 'Number of Surgeries Performed': 103, 'Additional Responsibilities': ['Learning mentor', 'Cytogeneticist', 'Company secretary', 'Acupuncturist', 'Music therapist'], 'Percentage of Patients with Complications': 95.36390423087195,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'Galvan-Green', 'Location': 'Belarus', 'Type of Institution': 'Public', 'Number of Years Worked There': 3, 'Medical Center Level': 'Secondary', 'Number of Surgeries Performed': 45, 'Additional Responsibilities': ['Investment banker, operational'], 'Percentage of Patients with Complications': 77.48571204122057,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'Parker, Ross and Davidson', 'Location': 'Belarus', 'Type of Institution': 'Private', 'Number of Years Worked There': 5, 'Medical Center Level': 'Primary', 'Number of Surgeries Performed': 25, 'Additional Responsibilities': ['Engineer, electrical', 'Community arts worker', 'Financial planner', 'Claims inspector/assessor', 'Animal technologist'], 'Percentage of Patients with Complications': 74.56380785296784,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'Bell-Young', 'Location': 'Belarus', 'Type of Institution': 'Public', 'Number of Years Worked There': 12, 'Medical Center Level': 'Primary', 'Number of Surgeries Performed': 415, 'Additional Responsibilities': [], 'Percentage of Patients with Complications': 90.9659154210604,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t>
  </si>
  <si>
    <t>Vincent Inc</t>
  </si>
  <si>
    <t>Jodi Holt</t>
  </si>
  <si>
    <t>[('Cardiothoracic Surgery', 51, datetime.date(2002, 5, 27), datetime.date(2003, 5, 6)), ('Pediatric Surgery', 53, datetime.date(2003, 12, 2), datetime.date(2006, 8, 30)), ('Trauma Surgery', 76, datetime.date(2003, 12, 1), datetime.date(2000, 11, 10)), ('Plastic and Reconstructive Surgery', 99, datetime.date(2001, 7, 1), datetime.date(2004, 3, 31)), ('Anesthesiology', 53, datetime.date(2001, 5, 9), datetime.date(2005, 1, 31)), ('Microbiology', 54, datetime.date(2001, 3, 7), datetime.date(2007, 1, 6)), ('Physiology', 65, datetime.date(2007, 4, 29), datetime.date(2002, 6, 8)), ('Vascular Surgery', 75, datetime.date(2001, 1, 8), datetime.date(2001, 9, 26)), ('Pharmacology', 53, datetime.date(2004, 8, 27), datetime.date(2007, 7, 17)), ('Pathology', 62, datetime.date(2004, 1, 21), datetime.date(2006, 8, 13))]</t>
  </si>
  <si>
    <t>[{'Institution Name': 'Carpenter, Williams and Mora', 'Location': 'United Kingdom', 'Type of Institution': 'Public', 'Number of Years Worked There': 14, 'Medical Center Level': 'Primary', 'Number of Surgeries Performed': 506, 'Additional Responsibilities': [], 'Percentage of Patients with Complications': 21.53635056513975,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'Kane, Williams and King', 'Location': 'United Kingdom', 'Type of Institution': 'Private', 'Number of Years Worked There': 30, 'Medical Center Level': 'Tertiary', 'Number of Surgeries Performed': 150, 'Additional Responsibilities': ['Stage manager', 'Cytogeneticist', 'Therapist, horticultural'], 'Percentage of Patients with Complications': 8.748354221669574,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'Williams-Morrison', 'Location': 'United Kingdom', 'Type of Institution': 'Private', 'Number of Years Worked There': 23, 'Medical Center Level': 'Secondary', 'Number of Surgeries Performed': 995, 'Additional Responsibilities': ['Training and development officer'], 'Percentage of Patients with Complications': 85.41739605614438,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t>
  </si>
  <si>
    <t>Valenzuela Inc</t>
  </si>
  <si>
    <t>Michelle Chung</t>
  </si>
  <si>
    <t>[('Transplant Surgery', 74, datetime.date(2004, 9, 3), datetime.date(1999, 12, 8)), ('Pathology', 90, datetime.date(2002, 7, 26), datetime.date(2000, 9, 6)), ('Plastic and Reconstructive Surgery', 80, datetime.date(1999, 10, 9), datetime.date(2000, 5, 24)), ('Emergency Medicine', 61, datetime.date(1998, 9, 29), datetime.date(1999, 11, 27)), ('Plastic and Reconstructive Surgery', 54, datetime.date(1999, 8, 20), datetime.date(1999, 11, 10)), ('Plastic and Reconstructive Surgery', 92, datetime.date(2003, 3, 17), datetime.date(2000, 11, 10)), ('Transplant Surgery', 100, datetime.date(2004, 11, 25), datetime.date(2001, 9, 2)), ('Ethics in Medical Practice', 71, datetime.date(2001, 10, 27), datetime.date(2004, 12, 22)), ('Microbiology', 92, datetime.date(1998, 1, 2), datetime.date(2005, 1, 15)), ('Plastic and Reconstructive Surgery', 98, datetime.date(2003, 10, 14), datetime.date(1998, 4, 3))]</t>
  </si>
  <si>
    <t>[{'Institution Name': 'Sosa-Barnes', 'Location': 'Brazil', 'Type of Institution': 'Private', 'Number of Years Worked There': 6, 'Medical Center Level': 'Tertiary', 'Number of Surgeries Performed': 275, 'Additional Responsibilities': [], 'Percentage of Patients with Complications': 10.11284765410676,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'Gordon-Davis', 'Location': 'Brazil', 'Type of Institution': 'Private', 'Number of Years Worked There': 25, 'Medical Center Level': 'Primary', 'Number of Surgeries Performed': 76, 'Additional Responsibilities': ['Advertising account planner', 'Building control surveyor'], 'Percentage of Patients with Complications': 50.89912069785697,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'Luna-Edwards', 'Location': 'Brazil', 'Type of Institution': 'Public', 'Number of Years Worked There': 22, 'Medical Center Level': 'Secondary', 'Number of Surgeries Performed': 724, 'Additional Responsibilities': [], 'Percentage of Patients with Complications': 80.936897714113,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'Meadows, Ruiz and Carpenter', 'Location': 'Brazil', 'Type of Institution': 'Private', 'Number of Years Worked There': 13, 'Medical Center Level': 'Primary', 'Number of Surgeries Performed': 820, 'Additional Responsibilities': ['Paramedic', 'Contracting civil engineer'], 'Percentage of Patients with Complications': 7.568363889697927,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'Vega and Sons', 'Location': 'Brazil', 'Type of Institution': 'Private', 'Number of Years Worked There': 3, 'Medical Center Level': 'Secondary', 'Number of Surgeries Performed': 253, 'Additional Responsibilities': ['Television floor manager'], 'Percentage of Patients with Complications': 15.240224764982447,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t>
  </si>
  <si>
    <t>Paul, Rodriguez and Harris</t>
  </si>
  <si>
    <t>Andrew Anderson</t>
  </si>
  <si>
    <t>+1-267-872-0494x58077</t>
  </si>
  <si>
    <t>[('Orthopedic Surgery', 63, datetime.date(2005, 12, 4), datetime.date(2005, 12, 26)), ('Physiology', 66, datetime.date(2004, 10, 8), datetime.date(2005, 5, 25)), ('Neurosurgery', 62, datetime.date(2005, 3, 14), datetime.date(2004, 7, 21)), ('Biochemistry', 88, datetime.date(2003, 7, 16), datetime.date(2003, 4, 2)), ('Oncological Surgery', 78, datetime.date(2006, 2, 22), datetime.date(2003, 8, 23)), ('Transplant Surgery', 64, datetime.date(2002, 6, 30), datetime.date(2004, 3, 13)), ('Anatomy', 56, datetime.date(2005, 4, 1), datetime.date(2004, 10, 25)), ('Emergency Medicine', 82, datetime.date(2003, 8, 22), datetime.date(2004, 8, 18)), ('Surgical Techniques', 74, datetime.date(2003, 7, 15), datetime.date(2003, 12, 12)), ('Pathology', 51, datetime.date(2003, 3, 24), datetime.date(2005, 11, 2))]</t>
  </si>
  <si>
    <t>[{'Institution Name': 'Ryan-Allen', 'Location': 'Philippines', 'Type of Institution': 'Public', 'Number of Years Worked There': 17, 'Medical Center Level': 'Tertiary', 'Number of Surgeries Performed': 786, 'Additional Responsibilities': ['Senior tax professional/tax inspector', 'Toxicologist', 'Designer, industrial/product', 'Chief Marketing Officer', 'Structural engineer'], 'Percentage of Patients with Complications': 75.80685529353744, 'Patient Feedback': 'The surgery was poorly done, and I had complications.', 'Patient Feedback Label': 1, 'Recommendation Letters': "The surgeon's work is consistently of high quality.", 'Recommendation Letters Label': 4, 'Recommendations from Former Employers': 'Numerous complaints were received about this surgeon.', 'Recommendations from Former Employers Label': 1}]</t>
  </si>
  <si>
    <t>Decker-Harris</t>
  </si>
  <si>
    <t>Sophia Henderson</t>
  </si>
  <si>
    <t>(965)319-7577x67985</t>
  </si>
  <si>
    <t>[('Trauma Surgery', 58, datetime.date(2002, 5, 18), datetime.date(2002, 4, 5)), ('Transplant Surgery', 99, datetime.date(2002, 3, 13), datetime.date(2002, 4, 2)), ('Oncological Surgery', 87, datetime.date(2002, 3, 30), datetime.date(2002, 3, 20)), ('Transplant Surgery', 52, datetime.date(2002, 4, 18), datetime.date(2002, 5, 7)), ('Pediatric Surgery', 77, datetime.date(2002, 4, 21), datetime.date(2002, 4, 30)), ('Anatomy', 82, datetime.date(2002, 5, 18), datetime.date(2002, 3, 3)), ('Transplant Surgery', 54, datetime.date(2002, 5, 1), datetime.date(2002, 3, 9)), ('Anatomy', 53, datetime.date(2002, 4, 22), datetime.date(2002, 4, 17)), ('Neurosurgery', 87, datetime.date(2002, 4, 21), datetime.date(2002, 4, 4)), ('Anatomy', 53, datetime.date(2002, 3, 16), datetime.date(2002, 5, 13))]</t>
  </si>
  <si>
    <t>[{'Institution Name': 'Mejia Group', 'Location': 'Romania', 'Type of Institution': 'Public', 'Number of Years Worked There': 16, 'Medical Center Level': 'Secondary', 'Number of Surgeries Performed': 721, 'Additional Responsibilities': ['Land/geomatics surveyor', 'Sales executive', 'Public relations account executive', 'Engineer, aeronautical', 'Publishing copy'], 'Percentage of Patients with Complications': 70.6603434323698, 'Patient Feedback': "The best care I've ever received. The surgery was perfect.", 'Patient Feedback Label': 5, 'Recommendation Letters': 'The surgeon performs to a satisfactory level.', 'Recommendation Letters Label': 3, 'Recommendations from Former Employers': 'This surgeon is a truly exceptional professional.', 'Recommendations from Former Employers Label': 5}]</t>
  </si>
  <si>
    <t>Glover and Sons</t>
  </si>
  <si>
    <t>Eric Acosta</t>
  </si>
  <si>
    <t>226.275.5481x059</t>
  </si>
  <si>
    <t>[('Physiology', 99, datetime.date(2003, 9, 26), datetime.date(2004, 8, 18)), ('Cardiothoracic Surgery', 85, datetime.date(2004, 7, 5), datetime.date(2004, 10, 19)), ('Trauma Surgery', 54, datetime.date(2006, 1, 25), datetime.date(2004, 4, 4)), ('Biochemistry', 83, datetime.date(2004, 3, 26), datetime.date(2003, 12, 27)), ('Cardiothoracic Surgery', 59, datetime.date(2004, 8, 27), datetime.date(2004, 12, 11)), ('Microbiology', 59, datetime.date(2004, 9, 4), datetime.date(2005, 8, 10)), ('Cardiothoracic Surgery', 71, datetime.date(2006, 4, 23), datetime.date(2004, 5, 29)), ('Vascular Surgery', 78, datetime.date(2005, 7, 18), datetime.date(2004, 5, 4)), ('Trauma Surgery', 61, datetime.date(2005, 6, 10), datetime.date(2005, 9, 19)), ('Plastic and Reconstructive Surgery', 82, datetime.date(2004, 10, 11), datetime.date(2003, 12, 19))]</t>
  </si>
  <si>
    <t>[{'Institution Name': 'Adams Inc', 'Location': 'France', 'Type of Institution': 'Public', 'Number of Years Worked There': 7, 'Medical Center Level': 'Secondary', 'Number of Surgeries Performed': 668, 'Additional Responsibilities': ['Town planner', 'Advertising account planner', 'Sales executive', 'Professor Emeritus'], 'Percentage of Patients with Complications': 37.301553511029475, 'Patient Feedback': 'The procedure was not as smooth as promised.', 'Patient Feedback Label': 2, 'Recommendation Letters': 'I highly recommend this surgeon for their outstanding abilities.', 'Recommendation Letters Label': 5, 'Recommendations from Former Employers': "This surgeon's work quality varied.", 'Recommendations from Former Employers Label': 2}]</t>
  </si>
  <si>
    <t>Andrew Shelton</t>
  </si>
  <si>
    <t>719.948.9328x1415</t>
  </si>
  <si>
    <t>[('Ethics in Medical Practice', 67, datetime.date(1999, 11, 10), datetime.date(2000, 10, 18)), ('Biochemistry', 93, datetime.date(1999, 8, 17), datetime.date(1997, 11, 9)), ('Pharmacology', 98, datetime.date(1997, 7, 1), datetime.date(1999, 8, 12)), ('Transplant Surgery', 96, datetime.date(2000, 10, 2), datetime.date(1998, 6, 9)), ('Ethics in Medical Practice', 76, datetime.date(1999, 3, 6), datetime.date(1997, 7, 12)), ('Transplant Surgery', 63, datetime.date(1999, 8, 21), datetime.date(1998, 6, 8)), ('Neurosurgery', 99, datetime.date(2000, 12, 20), datetime.date(1999, 5, 1)), ('Neurosurgery', 69, datetime.date(1997, 4, 28), datetime.date(2000, 4, 19)), ('Pathology', 65, datetime.date(1997, 9, 3), datetime.date(2000, 7, 15)), ('Pediatric Surgery', 81, datetime.date(1998, 10, 15), datetime.date(1997, 12, 11))]</t>
  </si>
  <si>
    <t>[{'Institution Name': 'Black, Adkins and Lee', 'Location': 'Germany', 'Type of Institution': 'Private', 'Number of Years Worked There': 30, 'Medical Center Level': 'Primary', 'Number of Surgeries Performed': 302, 'Additional Responsibilities': [], 'Percentage of Patients with Complications': 99.80089622388863,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'Jackson-Jackson', 'Location': 'Germany', 'Type of Institution': 'Private', 'Number of Years Worked There': 6, 'Medical Center Level': 'Primary', 'Number of Surgeries Performed': 116, 'Additional Responsibilities': ['Mental health nurse'], 'Percentage of Patients with Complications': 90.77924990582498,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'Johnson Group', 'Location': 'Germany', 'Type of Institution': 'Private', 'Number of Years Worked There': 3, 'Medical Center Level': 'Secondary', 'Number of Surgeries Performed': 265, 'Additional Responsibilities': ['Illustrator', 'Dramatherapist', 'Geophysicist/field seismologist', 'Sports administrator', 'Psychologist, prison and probation services'], 'Percentage of Patients with Complications': 76.19221921734842,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'Castillo, Howard and Jones', 'Location': 'Germany', 'Type of Institution': 'Public', 'Number of Years Worked There': 5, 'Medical Center Level': 'Secondary', 'Number of Surgeries Performed': 123, 'Additional Responsibilities': ['Engineer, land', 'Music therapist'], 'Percentage of Patients with Complications': 1.1975510931861555,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'Krueger, Bailey and Malone', 'Location': 'Germany', 'Type of Institution': 'Private', 'Number of Years Worked There': 27, 'Medical Center Level': 'Primary', 'Number of Surgeries Performed': 847, 'Additional Responsibilities': ['Trading standards officer', 'Engineer, manufacturing systems'], 'Percentage of Patients with Complications': 69.21385975126505,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t>
  </si>
  <si>
    <t>Valdez-Rosario</t>
  </si>
  <si>
    <t>John Brown</t>
  </si>
  <si>
    <t>+1-916-812-6918x82406</t>
  </si>
  <si>
    <t>[('Biochemistry', 56, datetime.date(2004, 9, 5), datetime.date(2000, 4, 23)), ('Pharmacology', 70, datetime.date(2003, 3, 27), datetime.date(2003, 4, 13)), ('Cardiothoracic Surgery', 54, datetime.date(2002, 5, 11), datetime.date(2004, 3, 20)), ('Robotic Surgery', 66, datetime.date(2002, 10, 24), datetime.date(2003, 7, 27)), ('Pharmacology', 63, datetime.date(2001, 9, 12), datetime.date(2002, 8, 9)), ('Surgical Techniques', 93, datetime.date(2002, 12, 23), datetime.date(2000, 6, 13)), ('Neurosurgery', 65, datetime.date(2001, 2, 28), datetime.date(2002, 6, 26)), ('Microbiology', 55, datetime.date(2002, 11, 4), datetime.date(2004, 1, 8)), ('Transplant Surgery', 100, datetime.date(2001, 8, 15), datetime.date(2003, 3, 20)), ('Transplant Surgery', 68, datetime.date(2004, 9, 26), datetime.date(2002, 11, 29))]</t>
  </si>
  <si>
    <t>[{'Institution Name': 'Bell-Aguilar', 'Location': 'Canada', 'Type of Institution': 'Public', 'Number of Years Worked There': 7, 'Medical Center Level': 'Secondary', 'Number of Surgeries Performed': 193, 'Additional Responsibilities': ['Surgeon', 'Technical sales engineer'], 'Percentage of Patients with Complications': 83.63663607308764, 'Patient Feedback': 'The doctor did not provide sufficient information.', 'Patient Feedback Label': 2, 'Recommendation Letters': "The surgeon's conduct has raised some concerns.", 'Recommendation Letters Label': 2, 'Recommendations from Former Employers': 'I highly recommend this surgeon for their exceptional skills and professionalism.', 'Recommendations from Former Employers Label': 5}]</t>
  </si>
  <si>
    <t>Edwards, Rowland and Russell</t>
  </si>
  <si>
    <t>Caitlin Reeves</t>
  </si>
  <si>
    <t>(262)618-6049</t>
  </si>
  <si>
    <t>[('Oncological Surgery', 85, datetime.date(2004, 12, 12), datetime.date(2005, 7, 2)), ('Surgical Techniques', 62, datetime.date(1998, 4, 21), datetime.date(2004, 3, 19)), ('Pediatric Surgery', 87, datetime.date(2003, 6, 6), datetime.date(2001, 4, 1)), ('Transplant Surgery', 74, datetime.date(1998, 4, 19), datetime.date(1999, 1, 14)), ('Physiology', 65, datetime.date(1996, 7, 24), datetime.date(2000, 10, 25)), ('Emergency Medicine', 97, datetime.date(2005, 3, 9), datetime.date(2004, 6, 11)), ('Microbiology', 88, datetime.date(1999, 11, 26), datetime.date(2000, 11, 28)), ('Pathology', 75, datetime.date(1999, 8, 16), datetime.date(2001, 1, 27)), ('Anesthesiology', 96, datetime.date(1996, 12, 14), datetime.date(2001, 2, 25)), ('Oncological Surgery', 75, datetime.date(1998, 3, 31), datetime.date(2003, 10, 18))]</t>
  </si>
  <si>
    <t>[{'Institution Name': 'Smith, Kelly and Flores', 'Location': 'France', 'Type of Institution': 'Private', 'Number of Years Worked There': 19, 'Medical Center Level': 'Tertiary', 'Number of Surgeries Performed': 577, 'Additional Responsibilities': [], 'Percentage of Patients with Complications': 25.01476489243738,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'Owen, Francis and Gibson', 'Location': 'France', 'Type of Institution': 'Private', 'Number of Years Worked There': 4, 'Medical Center Level': 'Secondary', 'Number of Surgeries Performed': 2, 'Additional Responsibilities': [], 'Percentage of Patients with Complications': 71.39644974796369,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'Hines, Sanchez and Young', 'Location': 'France', 'Type of Institution': 'Private', 'Number of Years Worked There': 25, 'Medical Center Level': 'Tertiary', 'Number of Surgeries Performed': 722, 'Additional Responsibilities': ['Engineer, chemical', 'Lexicographer', 'English as a foreign language teacher', 'Designer, furniture'], 'Percentage of Patients with Complications': 41.013178528912896,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t>
  </si>
  <si>
    <t>Significant number of unresolved claims.</t>
  </si>
  <si>
    <t>Mann-Bryant</t>
  </si>
  <si>
    <t>Michael Herrera</t>
  </si>
  <si>
    <t>388.513.3146x6453</t>
  </si>
  <si>
    <t>[('Plastic and Reconstructive Surgery', 64, datetime.date(2004, 7, 17), datetime.date(2003, 2, 17)), ('Physiology', 53, datetime.date(2002, 7, 10), datetime.date(2003, 6, 9)), ('Robotic Surgery', 88, datetime.date(2004, 5, 31), datetime.date(2004, 3, 18)), ('Neurosurgery', 69, datetime.date(2004, 1, 28), datetime.date(2003, 3, 9)), ('Microbiology', 84, datetime.date(2003, 1, 23), datetime.date(2003, 1, 1)), ('Cardiothoracic Surgery', 51, datetime.date(2002, 8, 4), datetime.date(2002, 7, 10)), ('Robotic Surgery', 50, datetime.date(2003, 6, 15), datetime.date(2003, 4, 15)), ('Pharmacology', 52, datetime.date(2004, 7, 11), datetime.date(2004, 1, 3)), ('Vascular Surgery', 60, datetime.date(2003, 7, 30), datetime.date(2004, 6, 22)), ('Ethics in Medical Practice', 94, datetime.date(2002, 6, 28), datetime.date(2004, 2, 9))]</t>
  </si>
  <si>
    <t>[{'Institution Name': 'Parsons, Johnson and Simmons', 'Location': 'Ethiopia', 'Type of Institution': 'Private', 'Number of Years Worked There': 20, 'Medical Center Level': 'Secondary', 'Number of Surgeries Performed': 245, 'Additional Responsibilities': [], 'Percentage of Patients with Complications': 42.14035439983426, 'Patient Feedback': 'I had issues during recovery that were not addressed.', 'Patient Feedback Label': 2, 'Recommendation Letters': 'This surgeon is a valuable asset to any medical team.', 'Recommendation Letters Label': 4, 'Recommendations from Former Employers': 'This surgeon has shown great dedication and skill.', 'Recommendations from Former Employers Label': 4}]</t>
  </si>
  <si>
    <t>Cook-Murphy</t>
  </si>
  <si>
    <t>Leslie Dyer</t>
  </si>
  <si>
    <t>(272)966-7290x058</t>
  </si>
  <si>
    <t>[('Pediatric Surgery', 70, datetime.date(1999, 7, 19), datetime.date(2001, 11, 7)), ('Pharmacology', 61, datetime.date(1997, 7, 4), datetime.date(2001, 6, 18)), ('Pediatric Surgery', 100, datetime.date(2000, 9, 26), datetime.date(1994, 12, 12)), ('Robotic Surgery', 88, datetime.date(1996, 3, 20), datetime.date(1994, 10, 31)), ('Pathology', 59, datetime.date(2001, 11, 5), datetime.date(1997, 7, 25)), ('Pharmacology', 68, datetime.date(2002, 6, 14), datetime.date(2002, 4, 20)), ('Ethics in Medical Practice', 79, datetime.date(1997, 10, 11), datetime.date(1999, 1, 20)), ('Transplant Surgery', 57, datetime.date(2001, 6, 1), datetime.date(1994, 11, 12)), ('Trauma Surgery', 53, datetime.date(1995, 6, 30), datetime.date(2000, 7, 6)), ('Pathology', 61, datetime.date(1995, 9, 18), datetime.date(1995, 3, 10))]</t>
  </si>
  <si>
    <t>[{'Institution Name': 'Vaughan, Gonzalez and Morales', 'Location': 'Ethiopia', 'Type of Institution': 'Public', 'Number of Years Worked There': 12, 'Medical Center Level': 'Secondary', 'Number of Surgeries Performed': 942, 'Additional Responsibilities': ['Microbiologist', 'Ceramics designer', 'Horticulturist, commercial'], 'Percentage of Patients with Complications': 59.66352522388424, 'Patient Feedback': "I couldn't have asked for a better experience.", 'Patient Feedback Label': 5, 'Recommendation Letters': "The surgeon's approach is sometimes problematic.", 'Recommendation Letters Label': 2, 'Recommendations from Former Employers': 'The surgeon meets the expected level of competence.', 'Recommendations from Former Employers Label': 3}]</t>
  </si>
  <si>
    <t>Haney-Richardson</t>
  </si>
  <si>
    <t>Cody Perez</t>
  </si>
  <si>
    <t>+1-569-581-5679x39868</t>
  </si>
  <si>
    <t>[('Cardiothoracic Surgery', 62, datetime.date(2001, 1, 25), datetime.date(2008, 5, 26)), ('Neurosurgery', 66, datetime.date(2000, 7, 18), datetime.date(2004, 10, 22)), ('Vascular Surgery', 57, datetime.date(2006, 9, 18), datetime.date(2000, 8, 31)), ('Plastic and Reconstructive Surgery', 60, datetime.date(2006, 7, 16), datetime.date(2005, 7, 19)), ('Transplant Surgery', 69, datetime.date(2005, 12, 23), datetime.date(2000, 5, 25)), ('Surgical Techniques', 88, datetime.date(2006, 10, 14), datetime.date(2001, 4, 30)), ('Vascular Surgery', 59, datetime.date(1999, 10, 16), datetime.date(2000, 3, 21)), ('Pathology', 72, datetime.date(2007, 9, 18), datetime.date(2004, 4, 21)), ('Surgical Techniques', 100, datetime.date(2004, 1, 28), datetime.date(1999, 6, 12)), ('Vascular Surgery', 56, datetime.date(2001, 7, 11), datetime.date(2008, 1, 27))]</t>
  </si>
  <si>
    <t>[{'Institution Name': 'Hood-Murphy', 'Location': 'South Africa', 'Type of Institution': 'Private', 'Number of Years Worked There': 15, 'Medical Center Level': 'Tertiary', 'Number of Surgeries Performed': 28, 'Additional Responsibilities': [], 'Percentage of Patients with Complications': 29.425202210949507,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'Juarez-Duran', 'Location': 'South Africa', 'Type of Institution': 'Private', 'Number of Years Worked There': 13, 'Medical Center Level': 'Primary', 'Number of Surgeries Performed': 960, 'Additional Responsibilities': ['Social research officer, government', 'Journalist, magazine', 'Curator', 'Engineer, mining', 'Embryologist, clinical'], 'Percentage of Patients with Complications': 96.13012155094616,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'Sutton, James and Jackson', 'Location': 'South Africa', 'Type of Institution': 'Private', 'Number of Years Worked There': 8, 'Medical Center Level': 'Tertiary', 'Number of Surgeries Performed': 611, 'Additional Responsibilities': [], 'Percentage of Patients with Complications': 5.90273035659632,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t>
  </si>
  <si>
    <t>Cochran, Wood and Heath</t>
  </si>
  <si>
    <t>Patrick Ryan</t>
  </si>
  <si>
    <t>001-978-846-6058x247</t>
  </si>
  <si>
    <t>[('Surgical Techniques', 65, datetime.date(2001, 11, 18), datetime.date(2003, 11, 29)), ('Surgical Techniques', 53, datetime.date(2004, 2, 7), datetime.date(2004, 5, 4)), ('Trauma Surgery', 58, datetime.date(2002, 10, 10), datetime.date(2003, 10, 2)), ('Oncological Surgery', 87, datetime.date(2003, 5, 13), datetime.date(2004, 3, 6)), ('Orthopedic Surgery', 89, datetime.date(2001, 7, 29), datetime.date(2001, 9, 4)), ('Surgical Techniques', 58, datetime.date(2003, 1, 5), datetime.date(2003, 6, 10)), ('Pediatric Surgery', 71, datetime.date(2001, 8, 6), datetime.date(2003, 11, 3)), ('Trauma Surgery', 87, datetime.date(2002, 1, 16), datetime.date(2004, 4, 1)), ('Plastic and Reconstructive Surgery', 60, datetime.date(2002, 10, 23), datetime.date(2004, 4, 6)), ('Plastic and Reconstructive Surgery', 70, datetime.date(2003, 12, 8), datetime.date(2001, 2, 8))]</t>
  </si>
  <si>
    <t>[{'Institution Name': 'Jones PLC', 'Location': 'Hungary', 'Type of Institution': 'Public', 'Number of Years Worked There': 30, 'Medical Center Level': 'Secondary', 'Number of Surgeries Performed': 214, 'Additional Responsibilities': ['Pharmacologist', 'Administrator, sports', 'Designer, fashion/clothing', 'Technical brewer'], 'Percentage of Patients with Complications': 44.04246088880832,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 {'Institution Name': 'Garza, Baker and Stone', 'Location': 'Hungary', 'Type of Institution': 'Private', 'Number of Years Worked There': 10, 'Medical Center Level': 'Tertiary', 'Number of Surgeries Performed': 826, 'Additional Responsibilities': ['Herbalist', 'Geneticist, molecular', 'Chartered accountant'], 'Percentage of Patients with Complications': 10.771833807255405,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t>
  </si>
  <si>
    <t>Jeff Smith</t>
  </si>
  <si>
    <t>424-736-6845x72758</t>
  </si>
  <si>
    <t>[('Anesthesiology', 86, datetime.date(2004, 11, 3), datetime.date(2005, 7, 19)), ('Biochemistry', 66, datetime.date(2004, 3, 12), datetime.date(2005, 1, 23)), ('Pediatric Surgery', 51, datetime.date(2003, 10, 11), datetime.date(2004, 7, 16)), ('Biochemistry', 54, datetime.date(2005, 3, 11), datetime.date(2007, 7, 9)), ('Transplant Surgery', 58, datetime.date(2002, 12, 8), datetime.date(2006, 12, 16)), ('Microbiology', 55, datetime.date(2006, 5, 1), datetime.date(2008, 5, 5)), ('Oncological Surgery', 62, datetime.date(2003, 9, 4), datetime.date(2007, 12, 26)), ('Plastic and Reconstructive Surgery', 62, datetime.date(2006, 5, 22), datetime.date(2005, 3, 31)), ('Anatomy', 87, datetime.date(2002, 6, 26), datetime.date(2005, 9, 19)), ('Surgical Techniques', 73, datetime.date(2007, 10, 5), datetime.date(2007, 7, 31))]</t>
  </si>
  <si>
    <t>[{'Institution Name': 'Nelson Ltd', 'Location': 'Ukraine', 'Type of Institution': 'Private', 'Number of Years Worked There': 1, 'Medical Center Level': 'Tertiary', 'Number of Surgeries Performed': 362, 'Additional Responsibilities': [], 'Percentage of Patients with Complications': 61.199645003530826,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'Vargas PLC', 'Location': 'Ukraine', 'Type of Institution': 'Private', 'Number of Years Worked There': 11, 'Medical Center Level': 'Secondary', 'Number of Surgeries Performed': 742, 'Additional Responsibilities': ['Patent attorney', 'Sports coach'], 'Percentage of Patients with Complications': 79.63074874573034,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'Blair LLC', 'Location': 'Ukraine', 'Type of Institution': 'Public', 'Number of Years Worked There': 21, 'Medical Center Level': 'Primary', 'Number of Surgeries Performed': 250, 'Additional Responsibilities': [], 'Percentage of Patients with Complications': 14.934234688058169,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'Martin, Mclean and Shah', 'Location': 'Ukraine', 'Type of Institution': 'Public', 'Number of Years Worked There': 20, 'Medical Center Level': 'Primary', 'Number of Surgeries Performed': 920, 'Additional Responsibilities': ['Network engineer', 'Teacher, secondary school', 'Data processing manager'], 'Percentage of Patients with Complications': 85.32102655264565,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'Jones Inc', 'Location': 'Ukraine', 'Type of Institution': 'Private', 'Number of Years Worked There': 7, 'Medical Center Level': 'Primary', 'Number of Surgeries Performed': 401, 'Additional Responsibilities': [], 'Percentage of Patients with Complications': 41.277735617316544,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t>
  </si>
  <si>
    <t>Bryant-Scott</t>
  </si>
  <si>
    <t>Michael Marsh DVM</t>
  </si>
  <si>
    <t>906.566.6448x0873</t>
  </si>
  <si>
    <t>[('Surgical Techniques', 88, datetime.date(1998, 7, 30), datetime.date(1995, 12, 26)), ('Trauma Surgery', 99, datetime.date(1999, 7, 15), datetime.date(1999, 11, 28)), ('Trauma Surgery', 71, datetime.date(1996, 8, 5), datetime.date(1999, 9, 15)), ('Microbiology', 84, datetime.date(1996, 11, 5), datetime.date(1996, 4, 22)), ('Ethics in Medical Practice', 57, datetime.date(1996, 6, 30), datetime.date(1998, 8, 9)), ('Plastic and Reconstructive Surgery', 59, datetime.date(1994, 12, 16), datetime.date(1996, 12, 27)), ('Ethics in Medical Practice', 98, datetime.date(1997, 7, 12), datetime.date(1997, 8, 10)), ('Oncological Surgery', 98, datetime.date(1996, 1, 24), datetime.date(1995, 11, 25)), ('Emergency Medicine', 76, datetime.date(1999, 11, 30), datetime.date(2000, 1, 20)), ('Anatomy', 77, datetime.date(1995, 6, 11), datetime.date(1997, 2, 5))]</t>
  </si>
  <si>
    <t>[{'Institution Name': 'Murray-Simon', 'Location': 'France', 'Type of Institution': 'Public', 'Number of Years Worked There': 21, 'Medical Center Level': 'Tertiary', 'Number of Surgeries Performed': 738, 'Additional Responsibilities': ['Psychiatric nurse', 'Actor', 'Advertising art director', 'Therapist, art'], 'Percentage of Patients with Complications': 20.9495776434917,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'Erickson-Clarke', 'Location': 'France', 'Type of Institution': 'Private', 'Number of Years Worked There': 12, 'Medical Center Level': 'Primary', 'Number of Surgeries Performed': 694, 'Additional Responsibilities': ['Careers adviser', 'Computer games developer', 'Education officer, environmental'], 'Percentage of Patients with Complications': 49.726019930760536,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'Newton, Murray and Fowler', 'Location': 'France', 'Type of Institution': 'Public', 'Number of Years Worked There': 7, 'Medical Center Level': 'Primary', 'Number of Surgeries Performed': 268, 'Additional Responsibilities': ['Nurse, learning disability', 'Operational investment banker', 'Lexicographer'], 'Percentage of Patients with Complications': 68.92302740492903,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'Warner Inc', 'Location': 'France', 'Type of Institution': 'Public', 'Number of Years Worked There': 20, 'Medical Center Level': 'Primary', 'Number of Surgeries Performed': 151, 'Additional Responsibilities': ['Learning disability nurse', 'Commercial art gallery manager'], 'Percentage of Patients with Complications': 72.07694024745847,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t>
  </si>
  <si>
    <t>Hubbard, Sanders and Hughes</t>
  </si>
  <si>
    <t>Jonathan Stephenson</t>
  </si>
  <si>
    <t>[('Pharmacology', 99, datetime.date(1998, 6, 9), datetime.date(2003, 6, 13)), ('Transplant Surgery', 94, datetime.date(1998, 9, 5), datetime.date(2001, 8, 24)), ('Neurosurgery', 82, datetime.date(2009, 3, 13), datetime.date(2000, 7, 2)), ('Biochemistry', 82, datetime.date(2006, 1, 21), datetime.date(2004, 10, 27)), ('Pathology', 66, datetime.date(2006, 6, 2), datetime.date(2008, 7, 5)), ('Plastic and Reconstructive Surgery', 50, datetime.date(1998, 3, 29), datetime.date(2000, 5, 14)), ('Cardiothoracic Surgery', 90, datetime.date(1999, 9, 19), datetime.date(2005, 5, 25)), ('Vascular Surgery', 65, datetime.date(2000, 8, 25), datetime.date(2006, 8, 5)), ('Emergency Medicine', 80, datetime.date(1999, 7, 6), datetime.date(2005, 1, 29)), ('Microbiology', 60, datetime.date(2008, 4, 3), datetime.date(1998, 4, 9))]</t>
  </si>
  <si>
    <t>[{'Institution Name': 'Davis-Johnson', 'Location': 'Russia', 'Type of Institution': 'Public', 'Number of Years Worked There': 7, 'Medical Center Level': 'Secondary', 'Number of Surgeries Performed': 507, 'Additional Responsibilities': ['Data processing manager', 'Careers adviser', 'Equality and diversity officer', 'Local government officer', 'Diplomatic Services operational officer'], 'Percentage of Patients with Complications': 94.33853766359283,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'Jacobson, Hobbs and Oliver', 'Location': 'Russia', 'Type of Institution': 'Private', 'Number of Years Worked There': 26, 'Medical Center Level': 'Tertiary', 'Number of Surgeries Performed': 625, 'Additional Responsibilities': ['Psychologist, occupational', 'Chartered public finance accountant', 'Psychotherapist, child'], 'Percentage of Patients with Complications': 28.741059178374773,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'Lopez, Knight and Hamilton', 'Location': 'Russia', 'Type of Institution': 'Public', 'Number of Years Worked There': 3, 'Medical Center Level': 'Primary', 'Number of Surgeries Performed': 466, 'Additional Responsibilities': ['Administrator, arts', 'Manufacturing systems engineer', 'Doctor, hospital', 'Historic buildings inspector/conservation officer', 'Designer, furniture'], 'Percentage of Patients with Complications': 6.146312006147403,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'Washington, Rios and Wilson', 'Location': 'Russia', 'Type of Institution': 'Public', 'Number of Years Worked There': 23, 'Medical Center Level': 'Tertiary', 'Number of Surgeries Performed': 980, 'Additional Responsibilities': ['Runner, broadcasting/film/video', 'Engineer, chemical'], 'Percentage of Patients with Complications': 53.263929638806694,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t>
  </si>
  <si>
    <t>Johnson, Kelly and Burke</t>
  </si>
  <si>
    <t>Natasha Johnson</t>
  </si>
  <si>
    <t>509.541.1246x297</t>
  </si>
  <si>
    <t>[('Anesthesiology', 65, datetime.date(2003, 11, 10), datetime.date(2005, 9, 16)), ('Transplant Surgery', 88, datetime.date(2002, 11, 5), datetime.date(2006, 1, 8)), ('Trauma Surgery', 91, datetime.date(2006, 1, 28), datetime.date(2005, 11, 19)), ('Biochemistry', 86, datetime.date(2003, 2, 5), datetime.date(2005, 5, 5)), ('Pathology', 63, datetime.date(2003, 6, 25), datetime.date(2005, 8, 28)), ('Anatomy', 66, datetime.date(2005, 7, 6), datetime.date(2003, 1, 8)), ('Biochemistry', 88, datetime.date(2006, 2, 22), datetime.date(2005, 10, 6)), ('Biochemistry', 67, datetime.date(2002, 7, 25), datetime.date(2005, 10, 10)), ('Microbiology', 82, datetime.date(2002, 12, 9), datetime.date(2005, 6, 30)), ('Pharmacology', 67, datetime.date(2005, 3, 2), datetime.date(2003, 6, 8))]</t>
  </si>
  <si>
    <t>[{'Institution Name': 'Bennett, Fitzgerald and Horton', 'Location': 'Ethiopia', 'Type of Institution': 'Private', 'Number of Years Worked There': 21, 'Medical Center Level': 'Secondary', 'Number of Surgeries Performed': 686, 'Additional Responsibilities': [], 'Percentage of Patients with Complications': 18.85191549456663,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'Lamb and Sons', 'Location': 'Ethiopia', 'Type of Institution': 'Public', 'Number of Years Worked There': 1, 'Medical Center Level': 'Tertiary', 'Number of Surgeries Performed': 828, 'Additional Responsibilities': ['Seismic interpreter', 'Games developer'], 'Percentage of Patients with Complications': 93.04154569037905,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'Williams, Nelson and Erickson', 'Location': 'Ethiopia', 'Type of Institution': 'Public', 'Number of Years Worked There': 23, 'Medical Center Level': 'Primary', 'Number of Surgeries Performed': 57, 'Additional Responsibilities': ['Geologist, engineering'], 'Percentage of Patients with Complications': 62.98330187612209,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'Monroe, Harris and Holland', 'Location': 'Ethiopia', 'Type of Institution': 'Private', 'Number of Years Worked There': 11, 'Medical Center Level': 'Secondary', 'Number of Surgeries Performed': 244, 'Additional Responsibilities': ['Systems analyst'], 'Percentage of Patients with Complications': 31.548628191798077,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t>
  </si>
  <si>
    <t>Holt PLC</t>
  </si>
  <si>
    <t>Dana Whitaker</t>
  </si>
  <si>
    <t>264-760-2901</t>
  </si>
  <si>
    <t>[('Pathology', 64, datetime.date(2006, 5, 22), datetime.date(2000, 4, 8)), ('Surgical Techniques', 65, datetime.date(2003, 9, 28), datetime.date(2006, 7, 6)), ('Vascular Surgery', 98, datetime.date(2006, 9, 30), datetime.date(2001, 1, 12)), ('Anatomy', 55, datetime.date(2002, 12, 28), datetime.date(2006, 2, 2)), ('Surgical Techniques', 91, datetime.date(2005, 4, 23), datetime.date(2007, 3, 11)), ('Microbiology', 82, datetime.date(2006, 1, 28), datetime.date(2006, 7, 16)), ('Physiology', 67, datetime.date(2005, 9, 4), datetime.date(2004, 11, 25)), ('Oncological Surgery', 58, datetime.date(2006, 7, 12), datetime.date(2004, 3, 8)), ('Microbiology', 63, datetime.date(2002, 4, 1), datetime.date(2000, 7, 18)), ('Emergency Medicine', 80, datetime.date(2002, 10, 29), datetime.date(2004, 7, 11))]</t>
  </si>
  <si>
    <t>[{'Institution Name': 'Bernard, Paul and Ramos', 'Location': 'United States', 'Type of Institution': 'Private', 'Number of Years Worked There': 24, 'Medical Center Level': 'Primary', 'Number of Surgeries Performed': 540, 'Additional Responsibilities': ['Medical secretary'], 'Percentage of Patients with Complications': 93.24128309588447,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'Morris-Butler', 'Location': 'United States', 'Type of Institution': 'Private', 'Number of Years Worked There': 25, 'Medical Center Level': 'Tertiary', 'Number of Surgeries Performed': 887, 'Additional Responsibilities': ['Printmaker'], 'Percentage of Patients with Complications': 64.16748344766721,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'Williams Ltd', 'Location': 'United States', 'Type of Institution': 'Public', 'Number of Years Worked There': 21, 'Medical Center Level': 'Tertiary', 'Number of Surgeries Performed': 285, 'Additional Responsibilities': ['Tour manager', 'Magazine features editor', 'Herpetologist', 'Industrial buyer'], 'Percentage of Patients with Complications': 82.68308032440468,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'Larson, Roberts and Jones', 'Location': 'United States', 'Type of Institution': 'Public', 'Number of Years Worked There': 26, 'Medical Center Level': 'Primary', 'Number of Surgeries Performed': 212, 'Additional Responsibilities': ['Pharmacologist'], 'Percentage of Patients with Complications': 17.31515214767263,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'Brock, Baker and Delgado', 'Location': 'United States', 'Type of Institution': 'Private', 'Number of Years Worked There': 16, 'Medical Center Level': 'Primary', 'Number of Surgeries Performed': 398, 'Additional Responsibilities': ['Radio broadcast assistant', 'Broadcast engineer'], 'Percentage of Patients with Complications': 61.38927226436833,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t>
  </si>
  <si>
    <t>Rodriguez LLC</t>
  </si>
  <si>
    <t>Claudia Hensley</t>
  </si>
  <si>
    <t>001-600-315-6533x347</t>
  </si>
  <si>
    <t>[('Surgical Techniques', 75, datetime.date(2007, 10, 14), datetime.date(2008, 4, 19)), ('Oncological Surgery', 64, datetime.date(2004, 6, 19), datetime.date(2007, 2, 19)), ('Cardiothoracic Surgery', 71, datetime.date(2003, 6, 14), datetime.date(2005, 7, 18)), ('Transplant Surgery', 59, datetime.date(2003, 12, 22), datetime.date(2008, 1, 23)), ('Orthopedic Surgery', 60, datetime.date(2008, 8, 12), datetime.date(2008, 4, 19)), ('Pediatric Surgery', 90, datetime.date(2003, 10, 12), datetime.date(2005, 4, 15)), ('Pathology', 93, datetime.date(2006, 4, 20), datetime.date(2006, 5, 8)), ('Robotic Surgery', 50, datetime.date(2003, 4, 6), datetime.date(2004, 8, 17)), ('Plastic and Reconstructive Surgery', 52, datetime.date(2007, 10, 27), datetime.date(2005, 6, 11)), ('Surgical Techniques', 69, datetime.date(2006, 11, 10), datetime.date(2006, 9, 18))]</t>
  </si>
  <si>
    <t>[{'Institution Name': 'Miller Inc', 'Location': 'Lithuania', 'Type of Institution': 'Private', 'Number of Years Worked There': 25, 'Medical Center Level': 'Tertiary', 'Number of Surgeries Performed': 904, 'Additional Responsibilities': ['Merchant navy officer', 'Regulatory affairs officer'], 'Percentage of Patients with Complications': 50.878513572570014,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'Kent, Scott and Shaw', 'Location': 'Lithuania', 'Type of Institution': 'Private', 'Number of Years Worked There': 6, 'Medical Center Level': 'Tertiary', 'Number of Surgeries Performed': 595, 'Additional Responsibilities': [], 'Percentage of Patients with Complications': 73.1035316178323,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'Davis Inc', 'Location': 'Lithuania', 'Type of Institution': 'Private', 'Number of Years Worked There': 17, 'Medical Center Level': 'Secondary', 'Number of Surgeries Performed': 391, 'Additional Responsibilities': ['Lawyer', 'Engineer, broadcasting (operations)', 'Arts administrator', 'Theatre manager'], 'Percentage of Patients with Complications': 7.394061471801194,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t>
  </si>
  <si>
    <t>Mccall PLC</t>
  </si>
  <si>
    <t>Mrs. Jennifer Washington</t>
  </si>
  <si>
    <t>860.940.8804x990</t>
  </si>
  <si>
    <t>[('Pathology', 58, datetime.date(2004, 2, 6), datetime.date(2005, 10, 29)), ('Emergency Medicine', 80, datetime.date(2005, 8, 13), datetime.date(2003, 5, 23)), ('Pathology', 70, datetime.date(2006, 10, 30), datetime.date(2003, 2, 26)), ('Plastic and Reconstructive Surgery', 98, datetime.date(2005, 4, 4), datetime.date(2004, 10, 16)), ('Pharmacology', 86, datetime.date(2003, 7, 31), datetime.date(2004, 10, 22)), ('Robotic Surgery', 53, datetime.date(2004, 3, 12), datetime.date(2005, 2, 20)), ('Plastic and Reconstructive Surgery', 94, datetime.date(2003, 5, 23), datetime.date(2002, 6, 26)), ('Vascular Surgery', 71, datetime.date(2003, 9, 8), datetime.date(2004, 10, 10)), ('Anatomy', 73, datetime.date(2004, 1, 30), datetime.date(2005, 4, 24)), ('Surgical Techniques', 87, datetime.date(2004, 4, 28), datetime.date(2005, 10, 7))]</t>
  </si>
  <si>
    <t>[{'Institution Name': 'Coleman Group', 'Location': 'Ethiopia', 'Type of Institution': 'Private', 'Number of Years Worked There': 10, 'Medical Center Level': 'Primary', 'Number of Surgeries Performed': 474, 'Additional Responsibilities': ['Engineer, chemical', 'Public relations officer'], 'Percentage of Patients with Complications': 90.21242319870888, 'Patient Feedback': 'The doctor was somewhat detached and uninterested.', 'Patient Feedback Label': 2, 'Recommendation Letters': 'The surgeon meets the necessary professional criteria.', 'Recommendation Letters Label': 3, 'Recommendations from Former Employers': "This surgeon's tenure was marked by numerous issues.", 'Recommendations from Former Employers Label': 1}]</t>
  </si>
  <si>
    <t>Mclaughlin, Schroeder and Moreno</t>
  </si>
  <si>
    <t>Cameron Flynn</t>
  </si>
  <si>
    <t>(852)477-4272x01718</t>
  </si>
  <si>
    <t>[('Pharmacology', 57, datetime.date(2001, 5, 11), datetime.date(1998, 5, 1)), ('Emergency Medicine', 61, datetime.date(1999, 10, 27), datetime.date(2000, 10, 9)), ('Cardiothoracic Surgery', 62, datetime.date(1998, 5, 1), datetime.date(1999, 1, 22)), ('Trauma Surgery', 50, datetime.date(1999, 3, 24), datetime.date(2000, 6, 4)), ('Biochemistry', 55, datetime.date(2000, 6, 21), datetime.date(1998, 10, 9)), ('Vascular Surgery', 83, datetime.date(1998, 11, 16), datetime.date(1998, 12, 3)), ('Pathology', 96, datetime.date(2000, 4, 5), datetime.date(2000, 10, 29)), ('Transplant Surgery', 93, datetime.date(2001, 11, 11), datetime.date(1998, 10, 4)), ('Oncological Surgery', 87, datetime.date(2000, 2, 16), datetime.date(1999, 1, 13)), ('Neurosurgery', 79, datetime.date(2000, 3, 10), datetime.date(2001, 3, 9))]</t>
  </si>
  <si>
    <t>[{'Institution Name': 'Meyer, Hunt and Kaiser', 'Location': 'United Kingdom', 'Type of Institution': 'Public', 'Number of Years Worked There': 18, 'Medical Center Level': 'Secondary', 'Number of Surgeries Performed': 376, 'Additional Responsibilities': ['Ceramics designer', 'Associate Professor', 'Higher education careers adviser', 'Translator'], 'Percentage of Patients with Complications': 0.8640615878522939,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'Robinson LLC', 'Location': 'United Kingdom', 'Type of Institution': 'Private', 'Number of Years Worked There': 4, 'Medical Center Level': 'Secondary', 'Number of Surgeries Performed': 299, 'Additional Responsibilities': ['Technical sales engineer'], 'Percentage of Patients with Complications': 89.11980143453586,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'Warner Ltd', 'Location': 'United Kingdom', 'Type of Institution': 'Public', 'Number of Years Worked There': 13, 'Medical Center Level': 'Secondary', 'Number of Surgeries Performed': 903, 'Additional Responsibilities': ['Airline pilot', 'Brewing technologist', 'Theatre manager', 'Event organiser'], 'Percentage of Patients with Complications': 93.81110298969851,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t>
  </si>
  <si>
    <t>Mosley Group</t>
  </si>
  <si>
    <t>David Alvarez</t>
  </si>
  <si>
    <t>+1-387-686-7395x221</t>
  </si>
  <si>
    <t>[('Pathology', 72, datetime.date(2007, 4, 30), datetime.date(2005, 5, 30)), ('Physiology', 84, datetime.date(2005, 1, 22), datetime.date(2007, 3, 9)), ('Biochemistry', 69, datetime.date(2005, 4, 15), datetime.date(2003, 10, 26)), ('Microbiology', 69, datetime.date(2004, 2, 27), datetime.date(2005, 4, 28)), ('Physiology', 86, datetime.date(2006, 3, 25), datetime.date(2003, 11, 1)), ('Surgical Techniques', 63, datetime.date(2003, 5, 18), datetime.date(2003, 11, 14)), ('Microbiology', 86, datetime.date(2004, 11, 16), datetime.date(2005, 11, 12)), ('Plastic and Reconstructive Surgery', 78, datetime.date(2007, 10, 12), datetime.date(2008, 2, 20)), ('Anatomy', 70, datetime.date(2008, 1, 27), datetime.date(2005, 9, 8)), ('Transplant Surgery', 65, datetime.date(2004, 3, 30), datetime.date(2003, 7, 16))]</t>
  </si>
  <si>
    <t>[{'Institution Name': 'Rogers, Logan and Myers', 'Location': 'Romania', 'Type of Institution': 'Private', 'Number of Years Worked There': 10, 'Medical Center Level': 'Primary', 'Number of Surgeries Performed': 834, 'Additional Responsibilities': ['Conference centre manager', 'Radio producer'], 'Percentage of Patients with Complications': 49.17120860433991,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'Williams, Hubbard and Taylor', 'Location': 'Romania', 'Type of Institution': 'Public', 'Number of Years Worked There': 13, 'Medical Center Level': 'Tertiary', 'Number of Surgeries Performed': 696, 'Additional Responsibilities': ['Publishing copy', 'Surveyor, insurance', 'Information systems manager'], 'Percentage of Patients with Complications': 18.459224350728654,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'Smith, Franco and Munoz', 'Location': 'Romania', 'Type of Institution': 'Private', 'Number of Years Worked There': 27, 'Medical Center Level': 'Tertiary', 'Number of Surgeries Performed': 218, 'Additional Responsibilities': ['Chartered accountant', 'Amenity horticulturist', 'Nurse, adult'], 'Percentage of Patients with Complications': 95.39136248337522,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t>
  </si>
  <si>
    <t>Payne-Henry</t>
  </si>
  <si>
    <t>Janet Butler</t>
  </si>
  <si>
    <t>[('Plastic and Reconstructive Surgery', 90, datetime.date(2006, 10, 25), datetime.date(2004, 11, 24)), ('Orthopedic Surgery', 58, datetime.date(2005, 7, 16), datetime.date(2003, 4, 6)), ('Microbiology', 63, datetime.date(2007, 5, 23), datetime.date(2008, 1, 29)), ('Cardiothoracic Surgery', 91, datetime.date(2003, 2, 8), datetime.date(2007, 1, 21)), ('Emergency Medicine', 99, datetime.date(2006, 5, 30), datetime.date(2004, 5, 21)), ('Plastic and Reconstructive Surgery', 85, datetime.date(2005, 4, 27), datetime.date(2004, 1, 2)), ('Plastic and Reconstructive Surgery', 92, datetime.date(2005, 1, 30), datetime.date(2005, 9, 28)), ('Pathology', 66, datetime.date(2002, 6, 10), datetime.date(2003, 6, 24)), ('Pathology', 60, datetime.date(2004, 6, 27), datetime.date(2006, 11, 12)), ('Physiology', 86, datetime.date(2003, 12, 11), datetime.date(2008, 10, 20))]</t>
  </si>
  <si>
    <t>[{'Institution Name': 'Rice-Newton', 'Location': 'Hungary', 'Type of Institution': 'Private', 'Number of Years Worked There': 24, 'Medical Center Level': 'Secondary', 'Number of Surgeries Performed': 309, 'Additional Responsibilities': ['Local government officer', 'Medical physicist', 'Commissioning editor'], 'Percentage of Patients with Complications': 76.9341500686301,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'Johns LLC', 'Location': 'Hungary', 'Type of Institution': 'Private', 'Number of Years Worked There': 18, 'Medical Center Level': 'Secondary', 'Number of Surgeries Performed': 580, 'Additional Responsibilities': ['Secretary, company', 'Psychologist, educational'], 'Percentage of Patients with Complications': 71.7813464861209,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'Reed, Phillips and Jones', 'Location': 'Hungary', 'Type of Institution': 'Public', 'Number of Years Worked There': 12, 'Medical Center Level': 'Primary', 'Number of Surgeries Performed': 52, 'Additional Responsibilities': ['Scientist, research (medical)', 'Designer, furniture', 'Wellsite geologist', 'Child psychotherapist', 'Medical physicist'], 'Percentage of Patients with Complications': 8.944574694359442,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'Brown-Fields', 'Location': 'Hungary', 'Type of Institution': 'Public', 'Number of Years Worked There': 8, 'Medical Center Level': 'Primary', 'Number of Surgeries Performed': 362, 'Additional Responsibilities': ['Civil Service administrator', 'Prison officer'], 'Percentage of Patients with Complications': 89.58885921208565,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'Ramirez-Bailey', 'Location': 'Hungary', 'Type of Institution': 'Private', 'Number of Years Worked There': 13, 'Medical Center Level': 'Secondary', 'Number of Surgeries Performed': 416, 'Additional Responsibilities': ['Arts administrator', 'Adult guidance worker', 'Soil scientist', 'Electrical engineer', 'Musician'], 'Percentage of Patients with Complications': 47.667630100013646,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t>
  </si>
  <si>
    <t>Landry, Summers and Higgins</t>
  </si>
  <si>
    <t>Colin Phillips</t>
  </si>
  <si>
    <t>+1-771-641-3562x406</t>
  </si>
  <si>
    <t>[('Trauma Surgery', 81, datetime.date(2000, 11, 15), datetime.date(2001, 10, 24)), ('Cardiothoracic Surgery', 61, datetime.date(2002, 2, 25), datetime.date(2000, 6, 15)), ('Trauma Surgery', 86, datetime.date(2001, 9, 6), datetime.date(2001, 2, 4)), ('Emergency Medicine', 97, datetime.date(2000, 12, 30), datetime.date(2001, 5, 25)), ('Surgical Techniques', 96, datetime.date(2001, 11, 13), datetime.date(2000, 6, 15)), ('Biochemistry', 54, datetime.date(2001, 5, 5), datetime.date(2001, 7, 1)), ('Pediatric Surgery', 57, datetime.date(2000, 8, 20), datetime.date(1999, 11, 21)), ('Robotic Surgery', 87, datetime.date(2001, 6, 25), datetime.date(2000, 2, 29)), ('Pediatric Surgery', 77, datetime.date(2002, 5, 25), datetime.date(2002, 3, 13)), ('Pharmacology', 97, datetime.date(2002, 6, 10), datetime.date(2001, 9, 30))]</t>
  </si>
  <si>
    <t>[{'Institution Name': 'Marsh and Sons', 'Location': 'Ukraine', 'Type of Institution': 'Public', 'Number of Years Worked There': 2, 'Medical Center Level': 'Secondary', 'Number of Surgeries Performed': 718, 'Additional Responsibilities': ['Programme researcher, broadcasting/film/video', 'Administrator, Civil Service'], 'Percentage of Patients with Complications': 56.7647128729942,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'West Group', 'Location': 'Ukraine', 'Type of Institution': 'Public', 'Number of Years Worked There': 29, 'Medical Center Level': 'Secondary', 'Number of Surgeries Performed': 250, 'Additional Responsibilities': ['Waste management officer', 'Editor, magazine features'], 'Percentage of Patients with Complications': 69.77835696976273,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'Kramer-Rose', 'Location': 'Ukraine', 'Type of Institution': 'Private', 'Number of Years Worked There': 7, 'Medical Center Level': 'Primary', 'Number of Surgeries Performed': 161, 'Additional Responsibilities': ['Scientist, marine', 'Surveyor, commercial/residential'], 'Percentage of Patients with Complications': 5.072775748951274,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'Brown LLC', 'Location': 'Ukraine', 'Type of Institution': 'Public', 'Number of Years Worked There': 10, 'Medical Center Level': 'Primary', 'Number of Surgeries Performed': 784, 'Additional Responsibilities': ['Music therapist', 'Health promotion specialist', 'Acupuncturist', 'Production assistant, radio', 'Armed forces training and education officer'], 'Percentage of Patients with Complications': 92.35821397723511,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t>
  </si>
  <si>
    <t>Foster and Sons</t>
  </si>
  <si>
    <t>Christine Nelson</t>
  </si>
  <si>
    <t>001-727-720-1711x7877</t>
  </si>
  <si>
    <t>[('Robotic Surgery', 100, datetime.date(1999, 12, 21), datetime.date(2001, 7, 18)), ('Pharmacology', 97, datetime.date(2001, 9, 23), datetime.date(2001, 3, 1)), ('Emergency Medicine', 87, datetime.date(2002, 3, 10), datetime.date(1998, 10, 26)), ('Oncological Surgery', 71, datetime.date(2002, 3, 12), datetime.date(2000, 8, 29)), ('Orthopedic Surgery', 71, datetime.date(2001, 3, 30), datetime.date(2002, 6, 19)), ('Orthopedic Surgery', 74, datetime.date(2002, 6, 9), datetime.date(1999, 2, 5)), ('Robotic Surgery', 73, datetime.date(1999, 5, 7), datetime.date(2002, 6, 19)), ('Orthopedic Surgery', 100, datetime.date(2002, 7, 23), datetime.date(2000, 8, 9)), ('Surgical Techniques', 68, datetime.date(1999, 3, 18), datetime.date(1999, 1, 20)), ('Pharmacology', 77, datetime.date(2002, 7, 19), datetime.date(1998, 10, 16))]</t>
  </si>
  <si>
    <t>[{'Institution Name': 'Barrera-Moore', 'Location': 'United Kingdom', 'Type of Institution': 'Private', 'Number of Years Worked There': 11, 'Medical Center Level': 'Secondary', 'Number of Surgeries Performed': 448, 'Additional Responsibilities': ['Visual merchandiser'], 'Percentage of Patients with Complications': 71.58568840023388,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'Cunningham Group', 'Location': 'United Kingdom', 'Type of Institution': 'Public', 'Number of Years Worked There': 3, 'Medical Center Level': 'Secondary', 'Number of Surgeries Performed': 79, 'Additional Responsibilities': ['Conservator, museum/gallery', 'Charity officer', 'Software engineer'], 'Percentage of Patients with Complications': 6.844735532021451,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'Adkins LLC', 'Location': 'United Kingdom', 'Type of Institution': 'Private', 'Number of Years Worked There': 26, 'Medical Center Level': 'Secondary', 'Number of Surgeries Performed': 564, 'Additional Responsibilities': [], 'Percentage of Patients with Complications': 48.00529631818245,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t>
  </si>
  <si>
    <t>Hunter-Glenn</t>
  </si>
  <si>
    <t>Zachary Wallace</t>
  </si>
  <si>
    <t>522-561-0463x57755</t>
  </si>
  <si>
    <t>[('Oncological Surgery', 56, datetime.date(2002, 2, 12), datetime.date(2001, 3, 16)), ('Vascular Surgery', 96, datetime.date(2002, 10, 28), datetime.date(2004, 4, 6)), ('Neurosurgery', 77, datetime.date(2004, 2, 13), datetime.date(2002, 7, 21)), ('Trauma Surgery', 85, datetime.date(2001, 7, 18), datetime.date(2003, 3, 28)), ('Anatomy', 86, datetime.date(2000, 4, 3), datetime.date(1998, 12, 27)), ('Physiology', 95, datetime.date(1998, 5, 22), datetime.date(2000, 3, 8)), ('Cardiothoracic Surgery', 53, datetime.date(2001, 6, 12), datetime.date(1998, 12, 19)), ('Physiology', 57, datetime.date(2003, 9, 6), datetime.date(2003, 6, 21)), ('Pharmacology', 66, datetime.date(2000, 5, 26), datetime.date(2003, 2, 28)), ('Neurosurgery', 55, datetime.date(1999, 7, 9), datetime.date(1998, 7, 11))]</t>
  </si>
  <si>
    <t>[{'Institution Name': 'Allen, Thomas and Smith', 'Location': 'Romania', 'Type of Institution': 'Public', 'Number of Years Worked There': 18, 'Medical Center Level': 'Secondary', 'Number of Surgeries Performed': 19, 'Additional Responsibilities': ['Midwife', 'Librarian, public'], 'Percentage of Patients with Complications': 87.89145361667383,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'Kennedy Ltd', 'Location': 'Romania', 'Type of Institution': 'Private', 'Number of Years Worked There': 19, 'Medical Center Level': 'Tertiary', 'Number of Surgeries Performed': 915, 'Additional Responsibilities': ['Youth worker', 'Ship broker'], 'Percentage of Patients with Complications': 49.569135798033656,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'Sandoval Group', 'Location': 'Romania', 'Type of Institution': 'Public', 'Number of Years Worked There': 15, 'Medical Center Level': 'Primary', 'Number of Surgeries Performed': 681, 'Additional Responsibilities': [], 'Percentage of Patients with Complications': 37.41206561302356,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'Kim LLC', 'Location': 'Romania', 'Type of Institution': 'Private', 'Number of Years Worked There': 5, 'Medical Center Level': 'Primary', 'Number of Surgeries Performed': 115, 'Additional Responsibilities': ['Designer, multimedia', 'Corporate investment banker'], 'Percentage of Patients with Complications': 80.2865604014049,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'Murphy-Powell', 'Location': 'Romania', 'Type of Institution': 'Public', 'Number of Years Worked There': 3, 'Medical Center Level': 'Secondary', 'Number of Surgeries Performed': 249, 'Additional Responsibilities': ['English as a second language teacher', 'Rural practice surveyor'], 'Percentage of Patients with Complications': 69.38882089435944,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t>
  </si>
  <si>
    <t>Steele-Richardson</t>
  </si>
  <si>
    <t>(704)814-4803</t>
  </si>
  <si>
    <t>[('Ethics in Medical Practice', 95, datetime.date(2002, 1, 19), datetime.date(2002, 5, 16)), ('Emergency Medicine', 99, datetime.date(2000, 10, 26), datetime.date(2005, 12, 23)), ('Surgical Techniques', 74, datetime.date(2001, 9, 26), datetime.date(2001, 4, 20)), ('Pediatric Surgery', 96, datetime.date(2004, 4, 8), datetime.date(2007, 2, 2)), ('Pharmacology', 55, datetime.date(2007, 5, 29), datetime.date(2000, 11, 17)), ('Biochemistry', 67, datetime.date(2000, 9, 15), datetime.date(2001, 9, 24)), ('Plastic and Reconstructive Surgery', 54, datetime.date(2008, 10, 15), datetime.date(2003, 4, 3)), ('Surgical Techniques', 97, datetime.date(2000, 9, 18), datetime.date(2002, 3, 7)), ('Robotic Surgery', 61, datetime.date(2005, 5, 15), datetime.date(2005, 11, 26)), ('Surgical Techniques', 92, datetime.date(2003, 11, 15), datetime.date(2007, 2, 10))]</t>
  </si>
  <si>
    <t>[{'Institution Name': 'Frost-Clark', 'Location': 'Ethiopia', 'Type of Institution': 'Private', 'Number of Years Worked There': 18, 'Medical Center Level': 'Primary', 'Number of Surgeries Performed': 953, 'Additional Responsibilities': [], 'Percentage of Patients with Complications': 87.004332955337,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'Smith, Wilson and Chapman', 'Location': 'Ethiopia', 'Type of Institution': 'Public', 'Number of Years Worked There': 5, 'Medical Center Level': 'Tertiary', 'Number of Surgeries Performed': 863, 'Additional Responsibilities': ['Logistics and distribution manager', 'Scientific laboratory technician', 'Fitness centre manager', 'Radio broadcast assistant'], 'Percentage of Patients with Complications': 2.454613674768713,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'Lopez Group', 'Location': 'Ethiopia', 'Type of Institution': 'Private', 'Number of Years Worked There': 7, 'Medical Center Level': 'Secondary', 'Number of Surgeries Performed': 869, 'Additional Responsibilities': ['Public house manager', 'Music tutor', 'Designer, interior/spatial'], 'Percentage of Patients with Complications': 58.93907033628639,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t>
  </si>
  <si>
    <t>Griffin-Jones</t>
  </si>
  <si>
    <t>Tracy Barnes</t>
  </si>
  <si>
    <t>388.870.3010</t>
  </si>
  <si>
    <t>[('Pharmacology', 70, datetime.date(2003, 6, 24), datetime.date(1999, 11, 29)), ('Pediatric Surgery', 94, datetime.date(2004, 5, 15), datetime.date(2006, 5, 10)), ('Robotic Surgery', 95, datetime.date(2000, 7, 9), datetime.date(2002, 6, 25)), ('Trauma Surgery', 75, datetime.date(2001, 7, 27), datetime.date(2004, 10, 18)), ('Robotic Surgery', 50, datetime.date(2000, 10, 20), datetime.date(1999, 8, 30)), ('Pharmacology', 98, datetime.date(2000, 3, 20), datetime.date(1999, 1, 23)), ('Pathology', 89, datetime.date(2006, 5, 16), datetime.date(2002, 3, 24)), ('Orthopedic Surgery', 56, datetime.date(2004, 1, 23), datetime.date(2005, 7, 26)), ('Surgical Techniques', 53, datetime.date(2006, 7, 1), datetime.date(1998, 12, 18)), ('Microbiology', 55, datetime.date(2004, 11, 28), datetime.date(2001, 12, 11))]</t>
  </si>
  <si>
    <t>[{'Institution Name': 'Gutierrez-Harris', 'Location': 'Belarus', 'Type of Institution': 'Private', 'Number of Years Worked There': 9, 'Medical Center Level': 'Primary', 'Number of Surgeries Performed': 998, 'Additional Responsibilities': ['Psychotherapist, child', 'Dentist', 'Sales executive'], 'Percentage of Patients with Complications': 74.4936640046934,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'Hawkins PLC', 'Location': 'Belarus', 'Type of Institution': 'Public', 'Number of Years Worked There': 14, 'Medical Center Level': 'Primary', 'Number of Surgeries Performed': 758, 'Additional Responsibilities': [], 'Percentage of Patients with Complications': 40.175309081830314,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'Gomez Inc', 'Location': 'Belarus', 'Type of Institution': 'Public', 'Number of Years Worked There': 18, 'Medical Center Level': 'Primary', 'Number of Surgeries Performed': 879, 'Additional Responsibilities': ['Teacher, English as a foreign language', 'Chartered accountant', 'Doctor, hospital'], 'Percentage of Patients with Complications': 52.6229310869884,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'Juarez-Lopez', 'Location': 'Belarus', 'Type of Institution': 'Public', 'Number of Years Worked There': 17, 'Medical Center Level': 'Tertiary', 'Number of Surgeries Performed': 164, 'Additional Responsibilities': ['Art gallery manager'], 'Percentage of Patients with Complications': 1.9616808000563535,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'Khan-Matthews', 'Location': 'Belarus', 'Type of Institution': 'Private', 'Number of Years Worked There': 16, 'Medical Center Level': 'Primary', 'Number of Surgeries Performed': 897, 'Additional Responsibilities': ['Archaeologist', 'Psychotherapist, dance movement', 'Aeronautical engineer', 'Merchant navy officer'], 'Percentage of Patients with Complications': 7.25361415595287,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t>
  </si>
  <si>
    <t>Smith, Valentine and Patel</t>
  </si>
  <si>
    <t>Michelle Turner</t>
  </si>
  <si>
    <t>854.296.0235</t>
  </si>
  <si>
    <t>[('Surgical Techniques', 94, datetime.date(2003, 4, 27), datetime.date(2000, 7, 4)), ('Pharmacology', 73, datetime.date(2001, 1, 9), datetime.date(2002, 11, 10)), ('Cardiothoracic Surgery', 66, datetime.date(2002, 1, 5), datetime.date(2001, 1, 19)), ('Physiology', 100, datetime.date(2001, 6, 26), datetime.date(2001, 12, 31)), ('Neurosurgery', 87, datetime.date(2000, 9, 16), datetime.date(2003, 5, 3)), ('Neurosurgery', 57, datetime.date(2001, 12, 18), datetime.date(2003, 5, 19)), ('Plastic and Reconstructive Surgery', 93, datetime.date(2000, 6, 29), datetime.date(2000, 10, 13)), ('Pharmacology', 90, datetime.date(2002, 6, 8), datetime.date(2002, 8, 24)), ('Plastic and Reconstructive Surgery', 98, datetime.date(2001, 6, 15), datetime.date(2001, 10, 22)), ('Cardiothoracic Surgery', 92, datetime.date(2002, 5, 22), datetime.date(2002, 1, 26))]</t>
  </si>
  <si>
    <t>[{'Institution Name': 'Parker-Boyd', 'Location': 'France', 'Type of Institution': 'Public', 'Number of Years Worked There': 6, 'Medical Center Level': 'Secondary', 'Number of Surgeries Performed': 522, 'Additional Responsibilities': ['Engineer, control and instrumentation', 'Conservator, furniture', 'Engineer, agricultural', 'Tour manager', 'Clothing/textile technologist'], 'Percentage of Patients with Complications': 84.77013548493001,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'Miller-White', 'Location': 'France', 'Type of Institution': 'Private', 'Number of Years Worked There': 24, 'Medical Center Level': 'Secondary', 'Number of Surgeries Performed': 785, 'Additional Responsibilities': ['Consulting civil engineer', 'Investment analyst', 'Press sub', 'Interior and spatial designer'], 'Percentage of Patients with Complications': 65.05197484786078,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'Pham-Howard', 'Location': 'France', 'Type of Institution': 'Private', 'Number of Years Worked There': 5, 'Medical Center Level': 'Primary', 'Number of Surgeries Performed': 23, 'Additional Responsibilities': ['Industrial buyer', 'Engineer, civil (contracting)', 'Product/process development scientist', 'Private music teacher', 'Public house manager'], 'Percentage of Patients with Complications': 86.01394278383759,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'Mills Ltd', 'Location': 'France', 'Type of Institution': 'Public', 'Number of Years Worked There': 9, 'Medical Center Level': 'Primary', 'Number of Surgeries Performed': 871, 'Additional Responsibilities': [], 'Percentage of Patients with Complications': 56.35113914115583,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'Phillips LLC', 'Location': 'France', 'Type of Institution': 'Private', 'Number of Years Worked There': 7, 'Medical Center Level': 'Tertiary', 'Number of Surgeries Performed': 206, 'Additional Responsibilities': ['Teacher, adult education', 'Drilling engineer', 'English as a foreign language teacher'], 'Percentage of Patients with Complications': 44.79281379707673,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t>
  </si>
  <si>
    <t>Wells-Wilson</t>
  </si>
  <si>
    <t>Amanda Carey</t>
  </si>
  <si>
    <t>001-298-553-2341</t>
  </si>
  <si>
    <t>[('Plastic and Reconstructive Surgery', 92, datetime.date(2003, 3, 4), datetime.date(2004, 1, 26)), ('Oncological Surgery', 66, datetime.date(2002, 8, 21), datetime.date(2002, 4, 7)), ('Neurosurgery', 77, datetime.date(2001, 1, 5), datetime.date(2002, 10, 5)), ('Anesthesiology', 86, datetime.date(2003, 1, 8), datetime.date(2001, 4, 19)), ('Neurosurgery', 63, datetime.date(2004, 3, 11), datetime.date(2000, 12, 24)), ('Robotic Surgery', 57, datetime.date(2001, 7, 1), datetime.date(2003, 3, 10)), ('Orthopedic Surgery', 78, datetime.date(2003, 10, 11), datetime.date(2003, 3, 19)), ('Orthopedic Surgery', 72, datetime.date(2001, 8, 5), datetime.date(2000, 9, 11)), ('Microbiology', 68, datetime.date(2000, 7, 29), datetime.date(2000, 12, 31)), ('Pathology', 69, datetime.date(2003, 9, 26), datetime.date(2001, 2, 5))]</t>
  </si>
  <si>
    <t>[{'Institution Name': 'James-Hines', 'Location': 'Ukraine', 'Type of Institution': 'Public', 'Number of Years Worked There': 10, 'Medical Center Level': 'Primary', 'Number of Surgeries Performed': 861, 'Additional Responsibilities': ['Clinical scientist, histocompatibility and immunogenetics', 'Community education officer', 'Make'], 'Percentage of Patients with Complications': 97.070959868194, 'Patient Feedback': 'The doctor was arrogant and dismissive of my concerns.', 'Patient Feedback Label': 1, 'Recommendation Letters': "The surgeon's behavior and skills are not up to par.", 'Recommendation Letters Label': 1, 'Recommendations from Former Employers': 'I have the utmost confidence in recommending this surgeon.', 'Recommendations from Former Employers Label': 5}]</t>
  </si>
  <si>
    <t>Patterson, Anderson and Burch</t>
  </si>
  <si>
    <t>Paul Davis</t>
  </si>
  <si>
    <t>437-349-9629</t>
  </si>
  <si>
    <t>[('Anesthesiology', 78, datetime.date(2007, 6, 15), datetime.date(2003, 9, 6)), ('Anatomy', 65, datetime.date(2001, 8, 5), datetime.date(2000, 12, 7)), ('Physiology', 96, datetime.date(1999, 2, 8), datetime.date(2000, 3, 26)), ('Biochemistry', 75, datetime.date(2001, 8, 18), datetime.date(2002, 2, 17)), ('Pathology', 82, datetime.date(2006, 1, 5), datetime.date(2007, 7, 30)), ('Oncological Surgery', 96, datetime.date(2000, 12, 13), datetime.date(2006, 2, 28)), ('Plastic and Reconstructive Surgery', 62, datetime.date(2002, 2, 16), datetime.date(2004, 3, 25)), ('Emergency Medicine', 50, datetime.date(1999, 9, 18), datetime.date(2006, 6, 8)), ('Anesthesiology', 68, datetime.date(2003, 11, 28), datetime.date(2008, 1, 11)), ('Microbiology', 61, datetime.date(2006, 7, 4), datetime.date(2003, 1, 16))]</t>
  </si>
  <si>
    <t>[{'Institution Name': 'Krueger Ltd', 'Location': 'Belarus', 'Type of Institution': 'Public', 'Number of Years Worked There': 11, 'Medical Center Level': 'Secondary', 'Number of Surgeries Performed': 732, 'Additional Responsibilities': ['Audiological scientist', 'Recruitment consultant', 'Surgeon', 'Magazine journalist'], 'Percentage of Patients with Complications': 57.46746023594371,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'Reyes, Valdez and Harris', 'Location': 'Belarus', 'Type of Institution': 'Public', 'Number of Years Worked There': 8, 'Medical Center Level': 'Tertiary', 'Number of Surgeries Performed': 759, 'Additional Responsibilities': [], 'Percentage of Patients with Complications': 39.264171665439996,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'Brown LLC', 'Location': 'Belarus', 'Type of Institution': 'Public', 'Number of Years Worked There': 8, 'Medical Center Level': 'Tertiary', 'Number of Surgeries Performed': 819, 'Additional Responsibilities': ['Insurance underwriter', 'Academic librarian', 'Market researcher'], 'Percentage of Patients with Complications': 79.74567102821896,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t>
  </si>
  <si>
    <t>Robinson, Sims and Day</t>
  </si>
  <si>
    <t>Sara Leonard</t>
  </si>
  <si>
    <t>567-766-5845</t>
  </si>
  <si>
    <t>[('Microbiology', 82, datetime.date(2009, 1, 23), datetime.date(2003, 11, 19)), ('Emergency Medicine', 52, datetime.date(2000, 1, 31), datetime.date(2006, 7, 19)), ('Neurosurgery', 69, datetime.date(2009, 2, 10), datetime.date(2008, 8, 26)), ('Anesthesiology', 94, datetime.date(2005, 3, 22), datetime.date(2009, 4, 14)), ('Transplant Surgery', 73, datetime.date(2003, 9, 17), datetime.date(2006, 11, 2)), ('Pathology', 99, datetime.date(2005, 8, 30), datetime.date(2003, 11, 13)), ('Anatomy', 84, datetime.date(2005, 10, 24), datetime.date(2008, 10, 8)), ('Transplant Surgery', 90, datetime.date(2002, 6, 4), datetime.date(2002, 12, 23)), ('Anatomy', 75, datetime.date(2003, 7, 24), datetime.date(2003, 3, 26)), ('Pathology', 76, datetime.date(2008, 3, 12), datetime.date(2003, 10, 29))]</t>
  </si>
  <si>
    <t>[{'Institution Name': 'Hicks, Jordan and Becker', 'Location': 'Russia', 'Type of Institution': 'Private', 'Number of Years Worked There': 13, 'Medical Center Level': 'Secondary', 'Number of Surgeries Performed': 641, 'Additional Responsibilities': [], 'Percentage of Patients with Complications': 10.0516871974331, 'Patient Feedback': 'Horrible experience, the surgery left me in worse condition.', 'Patient Feedback Label': 1, 'Recommendation Letters': "The surgeon's work has been fraught with issues.", 'Recommendation Letters Label': 1, 'Recommendations from Former Employers': 'The surgeon meets the necessary professional criteria.', 'Recommendations from Former Employers Label': 3}]</t>
  </si>
  <si>
    <t>Campos PLC</t>
  </si>
  <si>
    <t>Jerry Mosley</t>
  </si>
  <si>
    <t>698-804-9925x16558</t>
  </si>
  <si>
    <t>[('Vascular Surgery', 53, datetime.date(2004, 5, 16), datetime.date(2008, 6, 20)), ('Microbiology', 95, datetime.date(2007, 1, 19), datetime.date(2004, 4, 27)), ('Anatomy', 72, datetime.date(2007, 9, 24), datetime.date(2003, 4, 21)), ('Orthopedic Surgery', 95, datetime.date(2006, 12, 26), datetime.date(2006, 6, 11)), ('Emergency Medicine', 87, datetime.date(2006, 11, 10), datetime.date(2008, 8, 4)), ('Pathology', 87, datetime.date(2006, 5, 1), datetime.date(2004, 9, 26)), ('Ethics in Medical Practice', 97, datetime.date(2006, 12, 12), datetime.date(2005, 6, 16)), ('Anesthesiology', 75, datetime.date(2005, 1, 1), datetime.date(2006, 7, 1)), ('Transplant Surgery', 80, datetime.date(2006, 10, 12), datetime.date(2008, 4, 21)), ('Ethics in Medical Practice', 77, datetime.date(2008, 4, 3), datetime.date(2007, 9, 30))]</t>
  </si>
  <si>
    <t>[{'Institution Name': 'Stephens Group', 'Location': 'Russia', 'Type of Institution': 'Public', 'Number of Years Worked There': 14, 'Medical Center Level': 'Secondary', 'Number of Surgeries Performed': 648, 'Additional Responsibilities': ['Quantity surveyor'], 'Percentage of Patients with Complications': 85.75026846716314,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'Anderson, Fisher and Flores', 'Location': 'Russia', 'Type of Institution': 'Public', 'Number of Years Worked There': 3, 'Medical Center Level': 'Primary', 'Number of Surgeries Performed': 921, 'Additional Responsibilities': ['Education administrator', 'Operations geologist', 'Fisheries officer', 'Wellsite geologist'], 'Percentage of Patients with Complications': 35.473908218660824,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'Ramirez PLC', 'Location': 'Russia', 'Type of Institution': 'Private', 'Number of Years Worked There': 29, 'Medical Center Level': 'Tertiary', 'Number of Surgeries Performed': 383, 'Additional Responsibilities': ['Production engineer', 'Facilities manager', "Politician's assistant"], 'Percentage of Patients with Complications': 4.584006975044663,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'Harper, Stein and Willis', 'Location': 'Russia', 'Type of Institution': 'Private', 'Number of Years Worked There': 30, 'Medical Center Level': 'Tertiary', 'Number of Surgeries Performed': 760, 'Additional Responsibilities': ['Surveyor, commercial/residential', 'Nurse, learning disability', 'Engineer, communications'], 'Percentage of Patients with Complications': 23.868318553682798,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'Elliott, Mcdonald and Craig', 'Location': 'Russia', 'Type of Institution': 'Private', 'Number of Years Worked There': 21, 'Medical Center Level': 'Primary', 'Number of Surgeries Performed': 509, 'Additional Responsibilities': ['Engineer, chemical', 'Architect', 'Research scientist (physical sciences)'], 'Percentage of Patients with Complications': 95.93169644357407,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t>
  </si>
  <si>
    <t>Rodriguez Ltd</t>
  </si>
  <si>
    <t>Melinda Davis</t>
  </si>
  <si>
    <t>(732)338-4670x07579</t>
  </si>
  <si>
    <t>[('Pathology', 72, datetime.date(2001, 7, 5), datetime.date(2001, 11, 8)), ('Pathology', 74, datetime.date(2002, 2, 9), datetime.date(2002, 2, 7)), ('Vascular Surgery', 73, datetime.date(2001, 2, 13), datetime.date(2001, 11, 27)), ('Robotic Surgery', 59, datetime.date(2001, 1, 25), datetime.date(2001, 12, 8)), ('Vascular Surgery', 55, datetime.date(2000, 12, 2), datetime.date(2002, 3, 14)), ('Neurosurgery', 65, datetime.date(2001, 4, 19), datetime.date(2002, 2, 21)), ('Oncological Surgery', 95, datetime.date(2001, 10, 10), datetime.date(2002, 3, 13)), ('Microbiology', 55, datetime.date(2001, 1, 31), datetime.date(2001, 11, 17)), ('Pharmacology', 87, datetime.date(2001, 6, 21), datetime.date(2001, 4, 24)), ('Plastic and Reconstructive Surgery', 67, datetime.date(2001, 5, 29), datetime.date(2002, 4, 9))]</t>
  </si>
  <si>
    <t>[{'Institution Name': 'Spencer-Lee', 'Location': 'Canada', 'Type of Institution': 'Private', 'Number of Years Worked There': 5, 'Medical Center Level': 'Tertiary', 'Number of Surgeries Performed': 293, 'Additional Responsibilities': ['Illustrator', 'Marine scientist', 'Equities trader', 'Recruitment consultant', 'Research scientist (medical)'], 'Percentage of Patients with Complications': 62.19007476967276,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 {'Institution Name': 'Moore, Knox and Carr', 'Location': 'Canada', 'Type of Institution': 'Private', 'Number of Years Worked There': 20, 'Medical Center Level': 'Primary', 'Number of Surgeries Performed': 908, 'Additional Responsibilities': ['Horticulturist, commercial'], 'Percentage of Patients with Complications': 29.185851649726146,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t>
  </si>
  <si>
    <t>Underwood, Cole and Cooper</t>
  </si>
  <si>
    <t>Laura Martin</t>
  </si>
  <si>
    <t>205-931-1070x70846</t>
  </si>
  <si>
    <t>[('Oncological Surgery', 92, datetime.date(2002, 4, 21), datetime.date(2006, 5, 7)), ('Physiology', 92, datetime.date(2004, 4, 27), datetime.date(2002, 5, 22)), ('Emergency Medicine', 60, datetime.date(2005, 1, 9), datetime.date(2002, 3, 26)), ('Surgical Techniques', 71, datetime.date(2001, 7, 18), datetime.date(2004, 10, 2)), ('Transplant Surgery', 57, datetime.date(2004, 10, 8), datetime.date(2005, 12, 28)), ('Anesthesiology', 68, datetime.date(2003, 3, 8), datetime.date(2006, 1, 13)), ('Surgical Techniques', 90, datetime.date(2005, 2, 11), datetime.date(2006, 12, 11)), ('Robotic Surgery', 98, datetime.date(2003, 6, 21), datetime.date(2002, 10, 11)), ('Orthopedic Surgery', 63, datetime.date(2006, 6, 17), datetime.date(2001, 12, 26)), ('Oncological Surgery', 62, datetime.date(2006, 2, 16), datetime.date(2006, 6, 3))]</t>
  </si>
  <si>
    <t>[{'Institution Name': 'Rogers, Hughes and Smith', 'Location': 'United States', 'Type of Institution': 'Private', 'Number of Years Worked There': 18, 'Medical Center Level': 'Secondary', 'Number of Surgeries Performed': 447, 'Additional Responsibilities': ['Engineer, drilling', 'Water engineer', 'Records manager', 'Careers information officer', 'Immigration officer'], 'Percentage of Patients with Complications': 10.613725680574749, 'Patient Feedback': 'I had a terrible reaction and the doctor was unhelpful.', 'Patient Feedback Label': 1, 'Recommendation Letters': "I have some doubts about this surgeon's professionalism.", 'Recommendation Letters Label': 2, 'Recommendations from Former Employers': "The surgeon's performance is up to standard.", 'Recommendations from Former Employers Label': 3}]</t>
  </si>
  <si>
    <t>Stone, Sandoval and Li</t>
  </si>
  <si>
    <t>Chad Dodson</t>
  </si>
  <si>
    <t>298-776-6158x294</t>
  </si>
  <si>
    <t>[('Cardiothoracic Surgery', 90, datetime.date(2004, 1, 19), datetime.date(2004, 1, 13)), ('Robotic Surgery', 55, datetime.date(2004, 3, 29), datetime.date(2004, 3, 31)), ('Neurosurgery', 53, datetime.date(2004, 2, 29), datetime.date(2004, 3, 9)), ('Ethics in Medical Practice', 100, datetime.date(2004, 1, 7), datetime.date(2003, 12, 18)), ('Emergency Medicine', 58, datetime.date(2004, 3, 5), datetime.date(2004, 3, 27)), ('Emergency Medicine', 50, datetime.date(2003, 12, 27), datetime.date(2004, 1, 16)), ('Anesthesiology', 89, datetime.date(2004, 3, 20), datetime.date(2004, 4, 6)), ('Pharmacology', 85, datetime.date(2003, 12, 24), datetime.date(2004, 4, 12)), ('Pharmacology', 65, datetime.date(2004, 1, 24), datetime.date(2004, 2, 18)), ('Robotic Surgery', 51, datetime.date(2004, 3, 23), datetime.date(2004, 4, 18))]</t>
  </si>
  <si>
    <t>[{'Institution Name': 'Davidson LLC', 'Location': 'Argentina', 'Type of Institution': 'Private', 'Number of Years Worked There': 28, 'Medical Center Level': 'Primary', 'Number of Surgeries Performed': 422, 'Additional Responsibilities': ['Race relations officer', 'Human resources officer', 'Museum/gallery exhibitions officer', 'Human resources officer', 'Computer games developer'], 'Percentage of Patients with Complications': 11.547430781778345,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'Wade, Dickson and Miller', 'Location': 'Argentina', 'Type of Institution': 'Public', 'Number of Years Worked There': 23, 'Medical Center Level': 'Tertiary', 'Number of Surgeries Performed': 565, 'Additional Responsibilities': ['Chief of Staff', 'Accountant, chartered', 'Marketing executive', 'Engineer, communications', 'Psychotherapist'], 'Percentage of Patients with Complications': 7.456866300127163,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'Williams-Gordon', 'Location': 'Argentina', 'Type of Institution': 'Private', 'Number of Years Worked There': 12, 'Medical Center Level': 'Tertiary', 'Number of Surgeries Performed': 238, 'Additional Responsibilities': ['Investment analyst', 'Insurance risk surveyor', 'Chief of Staff', 'Housing manager/officer'], 'Percentage of Patients with Complications': 10.443771777441613,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t>
  </si>
  <si>
    <t>Ruiz, Salas and Houston</t>
  </si>
  <si>
    <t>Vanessa Mcgee</t>
  </si>
  <si>
    <t>001-970-521-2697x3159</t>
  </si>
  <si>
    <t>[('Orthopedic Surgery', 76, datetime.date(2002, 12, 26), datetime.date(2003, 2, 25)), ('Ethics in Medical Practice', 99, datetime.date(2003, 4, 7), datetime.date(2003, 1, 16)), ('Anesthesiology', 59, datetime.date(2002, 6, 29), datetime.date(2002, 8, 20)), ('Surgical Techniques', 75, datetime.date(2002, 6, 26), datetime.date(2002, 6, 20)), ('Surgical Techniques', 76, datetime.date(2002, 5, 26), datetime.date(2002, 5, 17)), ('Biochemistry', 66, datetime.date(2002, 5, 2), datetime.date(2003, 4, 3)), ('Trauma Surgery', 58, datetime.date(2002, 6, 28), datetime.date(2002, 5, 4)), ('Oncological Surgery', 56, datetime.date(2002, 7, 6), datetime.date(2002, 12, 24)), ('Surgical Techniques', 93, datetime.date(2002, 4, 25), datetime.date(2002, 7, 1)), ('Biochemistry', 98, datetime.date(2002, 10, 8), datetime.date(2002, 7, 31))]</t>
  </si>
  <si>
    <t>[{'Institution Name': 'Rivera and Sons', 'Location': 'Belarus', 'Type of Institution': 'Public', 'Number of Years Worked There': 21, 'Medical Center Level': 'Primary', 'Number of Surgeries Performed': 983, 'Additional Responsibilities': ['Race relations officer'], 'Percentage of Patients with Complications': 5.890360133695327,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'Lewis, Ray and Gray', 'Location': 'Belarus', 'Type of Institution': 'Public', 'Number of Years Worked There': 23, 'Medical Center Level': 'Primary', 'Number of Surgeries Performed': 697, 'Additional Responsibilities': ['Designer, jewellery'], 'Percentage of Patients with Complications': 7.884119968684599,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'Thomas Group', 'Location': 'Belarus', 'Type of Institution': 'Public', 'Number of Years Worked There': 2, 'Medical Center Level': 'Secondary', 'Number of Surgeries Performed': 511, 'Additional Responsibilities': ['English as a foreign language teacher', 'TEFL teacher', 'Therapeutic radiographer'], 'Percentage of Patients with Complications': 77.42954963951556,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'Manning Group', 'Location': 'Belarus', 'Type of Institution': 'Public', 'Number of Years Worked There': 17, 'Medical Center Level': 'Tertiary', 'Number of Surgeries Performed': 705, 'Additional Responsibilities': ['Education administrator', 'Conservator, museum/gallery', 'Database administrator', 'Educational psychologist'], 'Percentage of Patients with Complications': 91.37969124560837,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'Johnson, Boyle and Fry', 'Location': 'Belarus', 'Type of Institution': 'Public', 'Number of Years Worked There': 9, 'Medical Center Level': 'Tertiary', 'Number of Surgeries Performed': 223, 'Additional Responsibilities': ['Geoscientist', 'Soil scientist', 'Engineer, production', 'Web designer', 'Research scientist (medical)'], 'Percentage of Patients with Complications': 85.01756032428483,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t>
  </si>
  <si>
    <t>Yates, Hammond and Jimenez</t>
  </si>
  <si>
    <t>Stephanie Welch</t>
  </si>
  <si>
    <t>001-854-437-7376</t>
  </si>
  <si>
    <t>[('Vascular Surgery', 73, datetime.date(2002, 5, 5), datetime.date(2001, 1, 6)), ('Surgical Techniques', 88, datetime.date(1997, 5, 23), datetime.date(1996, 4, 22)), ('Physiology', 91, datetime.date(2003, 9, 14), datetime.date(2004, 9, 21)), ('Neurosurgery', 74, datetime.date(2005, 7, 15), datetime.date(1997, 6, 28)), ('Anatomy', 82, datetime.date(2006, 9, 1), datetime.date(1997, 10, 30)), ('Surgical Techniques', 86, datetime.date(2003, 11, 11), datetime.date(2005, 1, 8)), ('Pediatric Surgery', 63, datetime.date(2006, 3, 26), datetime.date(2007, 4, 9)), ('Robotic Surgery', 70, datetime.date(1996, 11, 9), datetime.date(1998, 8, 2)), ('Physiology', 92, datetime.date(1999, 4, 7), datetime.date(2001, 2, 7)), ('Microbiology', 99, datetime.date(2000, 2, 13), datetime.date(1995, 6, 16))]</t>
  </si>
  <si>
    <t>[{'Institution Name': 'Brown LLC', 'Location': 'Lithuania', 'Type of Institution': 'Public', 'Number of Years Worked There': 12, 'Medical Center Level': 'Secondary', 'Number of Surgeries Performed': 300, 'Additional Responsibilities': ['Energy engineer', 'Sports coach', 'Training and development officer'], 'Percentage of Patients with Complications': 52.87524662233965,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'Anthony, Brown and Jackson', 'Location': 'Lithuania', 'Type of Institution': 'Public', 'Number of Years Worked There': 9, 'Medical Center Level': 'Primary', 'Number of Surgeries Performed': 217, 'Additional Responsibilities': ['Surveyor, building'], 'Percentage of Patients with Complications': 85.2597208663764,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'Delgado Group', 'Location': 'Lithuania', 'Type of Institution': 'Public', 'Number of Years Worked There': 8, 'Medical Center Level': 'Secondary', 'Number of Surgeries Performed': 696, 'Additional Responsibilities': ['Community arts worker', 'Conservation officer, nature', 'IT sales professional', 'Merchandiser, retail', 'Podiatrist'], 'Percentage of Patients with Complications': 83.26292435544563,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'Armstrong, Charles and Myers', 'Location': 'Lithuania', 'Type of Institution': 'Public', 'Number of Years Worked There': 7, 'Medical Center Level': 'Primary', 'Number of Surgeries Performed': 592, 'Additional Responsibilities': ['Music therapist', 'Designer, interior/spatial', 'Firefighter', 'Retail banker', 'Barrister'], 'Percentage of Patients with Complications': 91.259754233903,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t>
  </si>
  <si>
    <t>Nichols, Winters and Paul</t>
  </si>
  <si>
    <t>Jacob Walker</t>
  </si>
  <si>
    <t>820.423.0218</t>
  </si>
  <si>
    <t>[('Trauma Surgery', 85, datetime.date(2001, 11, 14), datetime.date(2003, 2, 21)), ('Neurosurgery', 74, datetime.date(2003, 12, 9), datetime.date(2000, 9, 29)), ('Physiology', 67, datetime.date(2002, 7, 25), datetime.date(2001, 8, 26)), ('Plastic and Reconstructive Surgery', 83, datetime.date(2000, 12, 23), datetime.date(2002, 4, 22)), ('Vascular Surgery', 82, datetime.date(2000, 2, 29), datetime.date(2003, 8, 17)), ('Trauma Surgery', 56, datetime.date(2003, 11, 11), datetime.date(2001, 9, 5)), ('Neurosurgery', 61, datetime.date(2003, 9, 17), datetime.date(2003, 11, 13)), ('Anatomy', 55, datetime.date(2002, 6, 7), datetime.date(2001, 9, 16)), ('Emergency Medicine', 75, datetime.date(2003, 10, 12), datetime.date(2002, 6, 28)), ('Oncological Surgery', 56, datetime.date(2002, 9, 8), datetime.date(2000, 7, 13))]</t>
  </si>
  <si>
    <t>[{'Institution Name': 'Robinson, Cordova and Rose', 'Location': 'United States', 'Type of Institution': 'Public', 'Number of Years Worked There': 12, 'Medical Center Level': 'Tertiary', 'Number of Surgeries Performed': 56, 'Additional Responsibilities': [], 'Percentage of Patients with Complications': 45.82154288646956,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'Smith, Delgado and Anderson', 'Location': 'United States', 'Type of Institution': 'Public', 'Number of Years Worked There': 26, 'Medical Center Level': 'Tertiary', 'Number of Surgeries Performed': 681, 'Additional Responsibilities': ['Designer, exhibition/display', 'Engineer, control and instrumentation', 'Musician', 'Scientist, physiological', 'Banker'], 'Percentage of Patients with Complications': 90.88065023806472,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'Johnson Inc', 'Location': 'United States', 'Type of Institution': 'Private', 'Number of Years Worked There': 8, 'Medical Center Level': 'Primary', 'Number of Surgeries Performed': 605, 'Additional Responsibilities': [], 'Percentage of Patients with Complications': 8.741780764947094,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'Bowman, Brown and Moore', 'Location': 'United States', 'Type of Institution': 'Private', 'Number of Years Worked There': 3, 'Medical Center Level': 'Primary', 'Number of Surgeries Performed': 718, 'Additional Responsibilities': ['Musician', 'Editorial assistant'], 'Percentage of Patients with Complications': 77.06566388550485,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t>
  </si>
  <si>
    <t>Johnson Group</t>
  </si>
  <si>
    <t>Evan Carpenter</t>
  </si>
  <si>
    <t>+1-964-614-0463x924</t>
  </si>
  <si>
    <t>[('Pharmacology', 75, datetime.date(2003, 7, 6), datetime.date(2003, 11, 6)), ('Biochemistry', 80, datetime.date(2003, 1, 30), datetime.date(2002, 6, 17)), ('Pediatric Surgery', 57, datetime.date(2002, 9, 18), datetime.date(2003, 3, 12)), ('Orthopedic Surgery', 60, datetime.date(2003, 10, 10), datetime.date(2003, 9, 7)), ('Orthopedic Surgery', 64, datetime.date(2003, 1, 1), datetime.date(2001, 9, 18)), ('Transplant Surgery', 68, datetime.date(2002, 7, 15), datetime.date(2003, 3, 30)), ('Oncological Surgery', 80, datetime.date(2002, 8, 30), datetime.date(2003, 1, 4)), ('Biochemistry', 64, datetime.date(2001, 8, 11), datetime.date(2001, 6, 15)), ('Neurosurgery', 76, datetime.date(2003, 5, 17), datetime.date(2003, 2, 19)), ('Physiology', 66, datetime.date(2002, 3, 13), datetime.date(2002, 1, 29))]</t>
  </si>
  <si>
    <t>[{'Institution Name': 'Beasley LLC', 'Location': 'Russia', 'Type of Institution': 'Private', 'Number of Years Worked There': 24, 'Medical Center Level': 'Secondary', 'Number of Surgeries Performed': 160, 'Additional Responsibilities': ['Ceramics designer', 'Copy'], 'Percentage of Patients with Complications': 57.00023939838659,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'Flores PLC', 'Location': 'Russia', 'Type of Institution': 'Private', 'Number of Years Worked There': 29, 'Medical Center Level': 'Primary', 'Number of Surgeries Performed': 378, 'Additional Responsibilities': ['Passenger transport manager', 'Scientist, research (medical)', 'Therapist, horticultural'], 'Percentage of Patients with Complications': 28.718339006773952,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'Baker Inc', 'Location': 'Russia', 'Type of Institution': 'Public', 'Number of Years Worked There': 3, 'Medical Center Level': 'Secondary', 'Number of Surgeries Performed': 395, 'Additional Responsibilities': ['Sport and exercise psychologist', 'Leisure centre manager', 'Furniture conservator/restorer', 'Restaurant manager, fast food'], 'Percentage of Patients with Complications': 48.24058134081095,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'Chavez-Lee', 'Location': 'Russia', 'Type of Institution': 'Public', 'Number of Years Worked There': 7, 'Medical Center Level': 'Secondary', 'Number of Surgeries Performed': 601, 'Additional Responsibilities': ['Social worker', 'Geologist, wellsite', 'Structural engineer', 'Community education officer'], 'Percentage of Patients with Complications': 44.53159672106882,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t>
  </si>
  <si>
    <t>Tyler, Sawyer and Moss</t>
  </si>
  <si>
    <t>James Bond</t>
  </si>
  <si>
    <t>353.885.2233x99721</t>
  </si>
  <si>
    <t>[('Ethics in Medical Practice', 86, datetime.date(2005, 9, 17), datetime.date(2006, 2, 6)), ('Robotic Surgery', 68, datetime.date(2005, 10, 16), datetime.date(2005, 4, 2)), ('Plastic and Reconstructive Surgery', 78, datetime.date(2006, 7, 11), datetime.date(2006, 9, 11)), ('Microbiology', 96, datetime.date(2005, 11, 18), datetime.date(2004, 2, 9)), ('Vascular Surgery', 62, datetime.date(2006, 4, 12), datetime.date(2005, 9, 3)), ('Pediatric Surgery', 85, datetime.date(2005, 4, 6), datetime.date(2005, 1, 20)), ('Surgical Techniques', 75, datetime.date(2007, 2, 8), datetime.date(2006, 10, 12)), ('Pathology', 87, datetime.date(2006, 10, 5), datetime.date(2004, 8, 24)), ('Anesthesiology', 73, datetime.date(2006, 11, 5), datetime.date(2006, 12, 29)), ('Robotic Surgery', 72, datetime.date(2004, 8, 17), datetime.date(2006, 1, 8))]</t>
  </si>
  <si>
    <t>[{'Institution Name': 'Nelson PLC', 'Location': 'United Kingdom', 'Type of Institution': 'Public', 'Number of Years Worked There': 1, 'Medical Center Level': 'Tertiary', 'Number of Surgeries Performed': 447, 'Additional Responsibilities': ['Broadcast presenter', 'Designer, television/film set', 'Chemical engineer', 'Water quality scientist', 'Geologist, wellsite'], 'Percentage of Patients with Complications': 6.450239872229091, 'Patient Feedback': 'The results were not what I hoped for.', 'Patient Feedback Label': 2, 'Recommendation Letters': "The surgeon's work is consistently outstanding.", 'Recommendation Letters Label': 5, 'Recommendations from Former Employers': "There were some inconsistencies in this surgeon's performance.", 'Recommendations from Former Employers Label': 2}]</t>
  </si>
  <si>
    <t>James, Bryan and Davis</t>
  </si>
  <si>
    <t>Amanda Williams</t>
  </si>
  <si>
    <t>001-263-446-1592x74367</t>
  </si>
  <si>
    <t>[('Cardiothoracic Surgery', 73, datetime.date(2004, 10, 1), datetime.date(1996, 4, 14)), ('Plastic and Reconstructive Surgery', 71, datetime.date(2003, 5, 25), datetime.date(2007, 7, 27)), ('Pathology', 75, datetime.date(2001, 12, 30), datetime.date(1996, 9, 27)), ('Vascular Surgery', 66, datetime.date(1996, 3, 15), datetime.date(1997, 12, 1)), ('Emergency Medicine', 84, datetime.date(1996, 11, 28), datetime.date(1999, 10, 15)), ('Anatomy', 90, datetime.date(1998, 7, 31), datetime.date(2003, 1, 17)), ('Pathology', 72, datetime.date(1998, 4, 21), datetime.date(2005, 1, 24)), ('Surgical Techniques', 91, datetime.date(1998, 12, 21), datetime.date(2006, 12, 26)), ('Anatomy', 69, datetime.date(1998, 11, 21), datetime.date(2006, 10, 10)), ('Biochemistry', 81, datetime.date(1999, 3, 1), datetime.date(2003, 10, 8))]</t>
  </si>
  <si>
    <t>[{'Institution Name': 'Burgess, Navarro and Washington', 'Location': 'Lithuania', 'Type of Institution': 'Private', 'Number of Years Worked There': 17, 'Medical Center Level': 'Primary', 'Number of Surgeries Performed': 171, 'Additional Responsibilities': ['Scientist, biomedical'], 'Percentage of Patients with Complications': 69.6793987909255,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'Berry Inc', 'Location': 'Lithuania', 'Type of Institution': 'Public', 'Number of Years Worked There': 21, 'Medical Center Level': 'Primary', 'Number of Surgeries Performed': 156, 'Additional Responsibilities': ['Archivist', 'Advertising account executive'], 'Percentage of Patients with Complications': 78.52667218132217,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'Stone, Thompson and Hoffman', 'Location': 'Lithuania', 'Type of Institution': 'Public', 'Number of Years Worked There': 9, 'Medical Center Level': 'Tertiary', 'Number of Surgeries Performed': 960, 'Additional Responsibilities': ['Psychotherapist, child', 'Nurse, mental health', 'Minerals surveyor', 'Health visitor'], 'Percentage of Patients with Complications': 26.07815500169278,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'Combs, Kelly and Tapia', 'Location': 'Lithuania', 'Type of Institution': 'Private', 'Number of Years Worked There': 11, 'Medical Center Level': 'Tertiary', 'Number of Surgeries Performed': 240, 'Additional Responsibilities': ['Heritage manager', 'Clinical cytogeneticist', 'Speech and language therapist', 'Runner, broadcasting/film/video'], 'Percentage of Patients with Complications': 13.432414027537675,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'Roman, Williams and Gordon', 'Location': 'Lithuania', 'Type of Institution': 'Public', 'Number of Years Worked There': 21, 'Medical Center Level': 'Tertiary', 'Number of Surgeries Performed': 981, 'Additional Responsibilities': [], 'Percentage of Patients with Complications': 70.8546623538239,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t>
  </si>
  <si>
    <t>Davis PLC</t>
  </si>
  <si>
    <t>John Carlson</t>
  </si>
  <si>
    <t>273-705-6924</t>
  </si>
  <si>
    <t>[('Cardiothoracic Surgery', 58, datetime.date(1996, 7, 9), datetime.date(1997, 7, 13)), ('Microbiology', 55, datetime.date(1999, 9, 13), datetime.date(1995, 6, 3)), ('Anesthesiology', 61, datetime.date(2001, 3, 25), datetime.date(1998, 8, 24)), ('Cardiothoracic Surgery', 100, datetime.date(2000, 3, 24), datetime.date(1997, 10, 31)), ('Oncological Surgery', 92, datetime.date(2000, 3, 4), datetime.date(2000, 4, 4)), ('Ethics in Medical Practice', 52, datetime.date(1994, 11, 29), datetime.date(1999, 10, 24)), ('Plastic and Reconstructive Surgery', 71, datetime.date(1996, 11, 18), datetime.date(1998, 1, 16)), ('Biochemistry', 65, datetime.date(1996, 10, 31), datetime.date(1996, 12, 19)), ('Physiology', 91, datetime.date(1996, 2, 17), datetime.date(2000, 11, 15)), ('Emergency Medicine', 90, datetime.date(2000, 11, 14), datetime.date(1995, 10, 28))]</t>
  </si>
  <si>
    <t>[{'Institution Name': 'Wright PLC', 'Location': 'Ukraine', 'Type of Institution': 'Public', 'Number of Years Worked There': 8, 'Medical Center Level': 'Tertiary', 'Number of Surgeries Performed': 637, 'Additional Responsibilities': [], 'Percentage of Patients with Complications': 30.447662068319513,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'Webb, Ramirez and Mendez', 'Location': 'Ukraine', 'Type of Institution': 'Public', 'Number of Years Worked There': 27, 'Medical Center Level': 'Secondary', 'Number of Surgeries Performed': 945, 'Additional Responsibilities': ['Contracting civil engineer', 'Exhibitions officer, museum/gallery'], 'Percentage of Patients with Complications': 48.17435600675159,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'Taylor, Bennett and Smith', 'Location': 'Ukraine', 'Type of Institution': 'Private', 'Number of Years Worked There': 1, 'Medical Center Level': 'Primary', 'Number of Surgeries Performed': 396, 'Additional Responsibilities': ['Hydrogeologist', 'Administrator, charities/voluntary organisations', 'Local government officer', 'Health visitor'], 'Percentage of Patients with Complications': 27.500048422866453,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'Martinez, Mann and Curtis', 'Location': 'Ukraine', 'Type of Institution': 'Private', 'Number of Years Worked There': 13, 'Medical Center Level': 'Tertiary', 'Number of Surgeries Performed': 197, 'Additional Responsibilities': ['Mudlogger', 'Product/process development scientist', 'Computer games developer', 'Learning disability nurse'], 'Percentage of Patients with Complications': 76.02030479671699,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t>
  </si>
  <si>
    <t>Cooper, Robinson and Carr</t>
  </si>
  <si>
    <t>Brandon Obrien</t>
  </si>
  <si>
    <t>[('Robotic Surgery', 87, datetime.date(1997, 4, 7), datetime.date(2000, 10, 23)), ('Emergency Medicine', 91, datetime.date(2001, 7, 16), datetime.date(2001, 1, 5)), ('Pathology', 55, datetime.date(1997, 5, 28), datetime.date(1997, 7, 16)), ('Transplant Surgery', 71, datetime.date(2000, 12, 11), datetime.date(1999, 3, 22)), ('Pharmacology', 96, datetime.date(1997, 11, 19), datetime.date(2002, 5, 31)), ('Orthopedic Surgery', 58, datetime.date(2000, 3, 21), datetime.date(1997, 12, 22)), ('Biochemistry', 96, datetime.date(1997, 3, 20), datetime.date(1999, 10, 8)), ('Pediatric Surgery', 83, datetime.date(2002, 5, 21), datetime.date(1998, 10, 22)), ('Pathology', 82, datetime.date(1997, 11, 9), datetime.date(2001, 5, 18)), ('Anatomy', 59, datetime.date(1998, 2, 9), datetime.date(1999, 7, 13))]</t>
  </si>
  <si>
    <t>[{'Institution Name': 'Carlson PLC', 'Location': 'South Africa', 'Type of Institution': 'Private', 'Number of Years Worked There': 18, 'Medical Center Level': 'Primary', 'Number of Surgeries Performed': 980, 'Additional Responsibilities': ['Community development worker', 'Water engineer'], 'Percentage of Patients with Complications': 71.2011347165759,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'Stevenson-Rice', 'Location': 'South Africa', 'Type of Institution': 'Public', 'Number of Years Worked There': 14, 'Medical Center Level': 'Tertiary', 'Number of Surgeries Performed': 770, 'Additional Responsibilities': ['Journalist, magazine'], 'Percentage of Patients with Complications': 94.86155871609121,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'Garcia PLC', 'Location': 'South Africa', 'Type of Institution': 'Public', 'Number of Years Worked There': 19, 'Medical Center Level': 'Primary', 'Number of Surgeries Performed': 266, 'Additional Responsibilities': [], 'Percentage of Patients with Complications': 80.52212722970378,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t>
  </si>
  <si>
    <t>Linda Pineda</t>
  </si>
  <si>
    <t>(260)858-1616x148</t>
  </si>
  <si>
    <t>[('Vascular Surgery', 98, datetime.date(2003, 7, 9), datetime.date(2004, 1, 19)), ('Robotic Surgery', 98, datetime.date(2003, 12, 31), datetime.date(2003, 6, 30)), ('Orthopedic Surgery', 91, datetime.date(2004, 12, 25), datetime.date(2003, 6, 17)), ('Cardiothoracic Surgery', 67, datetime.date(2002, 9, 2), datetime.date(2004, 4, 16)), ('Cardiothoracic Surgery', 95, datetime.date(2004, 9, 27), datetime.date(2004, 12, 10)), ('Physiology', 87, datetime.date(2005, 2, 18), datetime.date(2004, 1, 20)), ('Physiology', 73, datetime.date(2003, 10, 31), datetime.date(2004, 7, 28)), ('Ethics in Medical Practice', 50, datetime.date(2004, 9, 19), datetime.date(2002, 10, 16)), ('Surgical Techniques', 72, datetime.date(2002, 12, 18), datetime.date(2004, 6, 19)), ('Physiology', 72, datetime.date(2004, 3, 25), datetime.date(2005, 4, 21))]</t>
  </si>
  <si>
    <t>[{'Institution Name': 'Castillo-Li', 'Location': 'Ukraine', 'Type of Institution': 'Public', 'Number of Years Worked There': 21, 'Medical Center Level': 'Primary', 'Number of Surgeries Performed': 979, 'Additional Responsibilities': ['Radiographer, diagnostic', 'Radio producer'], 'Percentage of Patients with Complications': 66.69835906857506,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'Green, Braun and Carter', 'Location': 'Ukraine', 'Type of Institution': 'Public', 'Number of Years Worked There': 24, 'Medical Center Level': 'Secondary', 'Number of Surgeries Performed': 54, 'Additional Responsibilities': ['Pensions consultant'], 'Percentage of Patients with Complications': 7.827884982664523,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'Stewart, Stewart and Rush', 'Location': 'Ukraine', 'Type of Institution': 'Public', 'Number of Years Worked There': 24, 'Medical Center Level': 'Secondary', 'Number of Surgeries Performed': 928, 'Additional Responsibilities': ['Accountant, chartered'], 'Percentage of Patients with Complications': 68.21923387406433,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'Jensen-Garcia', 'Location': 'Ukraine', 'Type of Institution': 'Private', 'Number of Years Worked There': 22, 'Medical Center Level': 'Primary', 'Number of Surgeries Performed': 961, 'Additional Responsibilities': ['Agricultural engineer'], 'Percentage of Patients with Complications': 76.1763131311303,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'Garcia, Bell and Montes', 'Location': 'Ukraine', 'Type of Institution': 'Public', 'Number of Years Worked There': 19, 'Medical Center Level': 'Tertiary', 'Number of Surgeries Performed': 72, 'Additional Responsibilities': ['Designer, multimedia', 'Educational psychologist'], 'Percentage of Patients with Complications': 68.90376954340844,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t>
  </si>
  <si>
    <t>Smith-Liu</t>
  </si>
  <si>
    <t>Erik Powell</t>
  </si>
  <si>
    <t>(988)453-0581x32188</t>
  </si>
  <si>
    <t>[('Cardiothoracic Surgery', 96, datetime.date(2001, 3, 5), datetime.date(2001, 2, 5)), ('Microbiology', 61, datetime.date(2001, 6, 22), datetime.date(2000, 11, 14)), ('Pharmacology', 70, datetime.date(2001, 7, 23), datetime.date(2001, 6, 9)), ('Ethics in Medical Practice', 83, datetime.date(2001, 7, 18), datetime.date(2001, 7, 16)), ('Transplant Surgery', 92, datetime.date(2000, 9, 26), datetime.date(2000, 9, 8)), ('Robotic Surgery', 69, datetime.date(2000, 10, 22), datetime.date(2000, 11, 14)), ('Physiology', 86, datetime.date(2001, 6, 13), datetime.date(2001, 2, 7)), ('Surgical Techniques', 69, datetime.date(2001, 6, 15), datetime.date(2001, 2, 12)), ('Oncological Surgery', 91, datetime.date(2000, 11, 12), datetime.date(2001, 6, 29)), ('Orthopedic Surgery', 62, datetime.date(2000, 9, 7), datetime.date(2000, 12, 23))]</t>
  </si>
  <si>
    <t>[{'Institution Name': 'Patterson Group', 'Location': 'Philippines', 'Type of Institution': 'Private', 'Number of Years Worked There': 20, 'Medical Center Level': 'Secondary', 'Number of Surgeries Performed': 376, 'Additional Responsibilities': ['Furniture designer', 'Broadcast engineer', 'Statistician', 'Art therapist', 'Network engineer'], 'Percentage of Patients with Complications': 51.79100681200444,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'Powers-Parker', 'Location': 'Philippines', 'Type of Institution': 'Public', 'Number of Years Worked There': 16, 'Medical Center Level': 'Primary', 'Number of Surgeries Performed': 496, 'Additional Responsibilities': ['Charity fundraiser'], 'Percentage of Patients with Complications': 27.429374816127215,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'Dorsey PLC', 'Location': 'Philippines', 'Type of Institution': 'Private', 'Number of Years Worked There': 17, 'Medical Center Level': 'Tertiary', 'Number of Surgeries Performed': 868, 'Additional Responsibilities': ['Police officer', 'Race relations officer', 'Embryologist, clinical', 'Designer, blown glass/stained glass', 'Personal assistant'], 'Percentage of Patients with Complications': 17.561955191310474,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'Rhodes-Fisher', 'Location': 'Philippines', 'Type of Institution': 'Public', 'Number of Years Worked There': 18, 'Medical Center Level': 'Secondary', 'Number of Surgeries Performed': 248, 'Additional Responsibilities': ['Trade union research officer', 'Fish farm manager'], 'Percentage of Patients with Complications': 70.37734566803326,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'Hughes Group', 'Location': 'Philippines', 'Type of Institution': 'Private', 'Number of Years Worked There': 2, 'Medical Center Level': 'Tertiary', 'Number of Surgeries Performed': 278, 'Additional Responsibilities': ['Nurse, learning disability', 'Occupational therapist', 'Human resources officer', 'Librarian, academic', 'Horticultural therapist'], 'Percentage of Patients with Complications': 59.92758701532763,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t>
  </si>
  <si>
    <t>Reed Group</t>
  </si>
  <si>
    <t>Crystal Nguyen</t>
  </si>
  <si>
    <t>001-723-344-8139</t>
  </si>
  <si>
    <t>[('Pharmacology', 96, datetime.date(1999, 3, 15), datetime.date(1999, 5, 24)), ('Oncological Surgery', 89, datetime.date(1999, 2, 20), datetime.date(1999, 4, 24)), ('Trauma Surgery', 58, datetime.date(1999, 5, 5), datetime.date(1999, 2, 20)), ('Vascular Surgery', 61, datetime.date(1999, 3, 10), datetime.date(1999, 3, 2)), ('Anesthesiology', 82, datetime.date(1999, 4, 13), datetime.date(1999, 4, 16)), ('Anesthesiology', 95, datetime.date(1999, 5, 20), datetime.date(1999, 3, 18)), ('Oncological Surgery', 89, datetime.date(1999, 4, 30), datetime.date(1999, 2, 9)), ('Surgical Techniques', 83, datetime.date(1999, 5, 5), datetime.date(1999, 4, 17)), ('Anesthesiology', 88, datetime.date(1999, 5, 15), datetime.date(1999, 5, 15)), ('Pathology', 63, datetime.date(1999, 4, 4), datetime.date(1999, 3, 27))]</t>
  </si>
  <si>
    <t>[{'Institution Name': 'Clark-Reyes', 'Location': 'Ukraine', 'Type of Institution': 'Public', 'Number of Years Worked There': 8, 'Medical Center Level': 'Primary', 'Number of Surgeries Performed': 280, 'Additional Responsibilities': [], 'Percentage of Patients with Complications': 60.789339026263036,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'Lee Group', 'Location': 'Ukraine', 'Type of Institution': 'Public', 'Number of Years Worked There': 26, 'Medical Center Level': 'Secondary', 'Number of Surgeries Performed': 416, 'Additional Responsibilities': ['Chartered legal executive (England and Wales)', 'Insurance risk surveyor'], 'Percentage of Patients with Complications': 25.90897988079588,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'Arnold PLC', 'Location': 'Ukraine', 'Type of Institution': 'Public', 'Number of Years Worked There': 27, 'Medical Center Level': 'Primary', 'Number of Surgeries Performed': 624, 'Additional Responsibilities': ['Stage manager', 'Scientist, forensic', 'Technical sales engineer', 'Recruitment consultant'], 'Percentage of Patients with Complications': 53.90570581638235,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'Hernandez, Brown and Fuller', 'Location': 'Ukraine', 'Type of Institution': 'Public', 'Number of Years Worked There': 30, 'Medical Center Level': 'Tertiary', 'Number of Surgeries Performed': 413, 'Additional Responsibilities': ['Engineer, civil (consulting)', 'IT consultant', 'Learning mentor', 'Financial trader', 'Production assistant, radio'], 'Percentage of Patients with Complications': 22.430582200138527,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t>
  </si>
  <si>
    <t>Sosa-Edwards</t>
  </si>
  <si>
    <t>Nicholas Miller</t>
  </si>
  <si>
    <t>459.781.0213</t>
  </si>
  <si>
    <t>[('Orthopedic Surgery', 95, datetime.date(2001, 4, 13), datetime.date(2001, 4, 13)), ('Pharmacology', 59, datetime.date(2001, 4, 29), datetime.date(2001, 4, 20)), ('Transplant Surgery', 86, datetime.date(2001, 4, 21), datetime.date(2001, 5, 10)), ('Trauma Surgery', 50, datetime.date(2001, 5, 13), datetime.date(2001, 5, 14)), ('Vascular Surgery', 58, datetime.date(2001, 5, 1), datetime.date(2001, 4, 13)), ('Neurosurgery', 53, datetime.date(2001, 4, 6), datetime.date(2001, 4, 27)), ('Physiology', 58, datetime.date(2001, 4, 12), datetime.date(2001, 5, 10)), ('Surgical Techniques', 53, datetime.date(2001, 4, 22), datetime.date(2001, 4, 10)), ('Ethics in Medical Practice', 98, datetime.date(2001, 4, 8), datetime.date(2001, 5, 3)), ('Oncological Surgery', 58, datetime.date(2001, 4, 10), datetime.date(2001, 4, 4))]</t>
  </si>
  <si>
    <t>[{'Institution Name': 'Castillo LLC', 'Location': 'Russia', 'Type of Institution': 'Private', 'Number of Years Worked There': 13, 'Medical Center Level': 'Primary', 'Number of Surgeries Performed': 323, 'Additional Responsibilities': ['Designer, interior/spatial', 'Data scientist', 'Engineer, production'], 'Percentage of Patients with Complications': 20.726717503464343,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'Rodriguez Inc', 'Location': 'Russia', 'Type of Institution': 'Public', 'Number of Years Worked There': 29, 'Medical Center Level': 'Tertiary', 'Number of Surgeries Performed': 113, 'Additional Responsibilities': ['Musician', 'Contractor', 'Nurse, mental health', 'Librarian, public', 'Scientist, research (medical)'], 'Percentage of Patients with Complications': 13.623932513847715,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'Kim, Ellis and Parsons', 'Location': 'Russia', 'Type of Institution': 'Private', 'Number of Years Worked There': 13, 'Medical Center Level': 'Tertiary', 'Number of Surgeries Performed': 289, 'Additional Responsibilities': ['Private music teacher', 'Media planner', 'Multimedia specialist', 'Catering manager', 'Leisure centre manager'], 'Percentage of Patients with Complications': 99.38013127190024,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t>
  </si>
  <si>
    <t>Erickson Inc</t>
  </si>
  <si>
    <t>David Macias</t>
  </si>
  <si>
    <t>625-751-1396</t>
  </si>
  <si>
    <t>[('Pathology', 92, datetime.date(2001, 8, 15), datetime.date(2001, 6, 23)), ('Microbiology', 62, datetime.date(2002, 2, 20), datetime.date(2002, 9, 8)), ('Robotic Surgery', 65, datetime.date(2001, 6, 23), datetime.date(2001, 9, 7)), ('Transplant Surgery', 97, datetime.date(2002, 2, 10), datetime.date(2002, 6, 24)), ('Ethics in Medical Practice', 95, datetime.date(2001, 6, 7), datetime.date(2001, 5, 10)), ('Transplant Surgery', 69, datetime.date(2002, 11, 6), datetime.date(2002, 5, 26)), ('Pharmacology', 81, datetime.date(2001, 6, 30), datetime.date(2001, 3, 5)), ('Physiology', 97, datetime.date(2002, 4, 15), datetime.date(2001, 2, 14)), ('Robotic Surgery', 91, datetime.date(2002, 1, 23), datetime.date(2001, 7, 25)), ('Physiology', 88, datetime.date(2002, 5, 26), datetime.date(2001, 5, 7))]</t>
  </si>
  <si>
    <t>[{'Institution Name': 'Chang-Cooper', 'Location': 'France', 'Type of Institution': 'Public', 'Number of Years Worked There': 24, 'Medical Center Level': 'Secondary', 'Number of Surgeries Performed': 745, 'Additional Responsibilities': ['Photographer', 'Broadcast presenter'], 'Percentage of Patients with Complications': 64.25489702965692,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'Pearson-Bowman', 'Location': 'France', 'Type of Institution': 'Public', 'Number of Years Worked There': 8, 'Medical Center Level': 'Tertiary', 'Number of Surgeries Performed': 127, 'Additional Responsibilities': ['Administrator, sports'], 'Percentage of Patients with Complications': 73.07008161944839,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'Mccoy LLC', 'Location': 'France', 'Type of Institution': 'Public', 'Number of Years Worked There': 25, 'Medical Center Level': 'Secondary', 'Number of Surgeries Performed': 288, 'Additional Responsibilities': [], 'Percentage of Patients with Complications': 80.75132826759798,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t>
  </si>
  <si>
    <t>Giles Inc</t>
  </si>
  <si>
    <t>Amanda Lee</t>
  </si>
  <si>
    <t>001-240-427-1020x96356</t>
  </si>
  <si>
    <t>[('Biochemistry', 64, datetime.date(2005, 7, 30), datetime.date(1999, 5, 2)), ('Trauma Surgery', 61, datetime.date(2004, 12, 26), datetime.date(2006, 5, 27)), ('Physiology', 56, datetime.date(2000, 5, 24), datetime.date(1999, 7, 19)), ('Transplant Surgery', 92, datetime.date(1999, 1, 19), datetime.date(1998, 12, 22)), ('Transplant Surgery', 80, datetime.date(2004, 6, 10), datetime.date(2003, 9, 18)), ('Surgical Techniques', 54, datetime.date(2002, 7, 13), datetime.date(2001, 5, 3)), ('Microbiology', 88, datetime.date(1999, 3, 27), datetime.date(2002, 3, 30)), ('Pathology', 50, datetime.date(2000, 4, 14), datetime.date(2004, 10, 19)), ('Ethics in Medical Practice', 71, datetime.date(2003, 9, 21), datetime.date(2006, 2, 20)), ('Ethics in Medical Practice', 78, datetime.date(1999, 7, 17), datetime.date(2001, 2, 19))]</t>
  </si>
  <si>
    <t>[{'Institution Name': 'Johnson PLC', 'Location': 'Russia', 'Type of Institution': 'Public', 'Number of Years Worked There': 19, 'Medical Center Level': 'Primary', 'Number of Surgeries Performed': 713, 'Additional Responsibilities': ['IT consultant', 'Research officer, political party', 'Art therapist'], 'Percentage of Patients with Complications': 62.55175410254841, 'Patient Feedback': 'The overall experience was just fine.', 'Patient Feedback Label': 3, 'Recommendation Letters': "The surgeon's performance is consistent with expectations.", 'Recommendation Letters Label': 3, 'Recommendations from Former Employers': "The surgeon's performance has been consistently exemplary.", 'Recommendations from Former Employers Label': 4}]</t>
  </si>
  <si>
    <t>Morris PLC</t>
  </si>
  <si>
    <t>Wanda Henry</t>
  </si>
  <si>
    <t>001-786-383-4687x6591</t>
  </si>
  <si>
    <t>[('Surgical Techniques', 93, datetime.date(2000, 4, 27), datetime.date(2003, 10, 14)), ('Robotic Surgery', 83, datetime.date(2004, 12, 7), datetime.date(2004, 3, 3)), ('Pediatric Surgery', 67, datetime.date(2000, 5, 23), datetime.date(2004, 4, 11)), ('Emergency Medicine', 73, datetime.date(2005, 4, 15), datetime.date(2000, 7, 15)), ('Anesthesiology', 72, datetime.date(2005, 1, 7), datetime.date(2003, 5, 21)), ('Biochemistry', 81, datetime.date(2003, 7, 21), datetime.date(2006, 5, 3)), ('Oncological Surgery', 58, datetime.date(2000, 5, 6), datetime.date(2005, 9, 8)), ('Neurosurgery', 73, datetime.date(2005, 5, 13), datetime.date(2001, 4, 15)), ('Plastic and Reconstructive Surgery', 94, datetime.date(2001, 6, 28), datetime.date(2005, 7, 14)), ('Microbiology', 67, datetime.date(2002, 4, 22), datetime.date(2003, 9, 25))]</t>
  </si>
  <si>
    <t>[{'Institution Name': 'Jones, Whitaker and Ross', 'Location': 'France', 'Type of Institution': 'Private', 'Number of Years Worked There': 27, 'Medical Center Level': 'Primary', 'Number of Surgeries Performed': 557, 'Additional Responsibilities': ['Logistics and distribution manager', 'Aid worker'], 'Percentage of Patients with Complications': 76.02302223927711,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'Strickland LLC', 'Location': 'France', 'Type of Institution': 'Public', 'Number of Years Worked There': 30, 'Medical Center Level': 'Tertiary', 'Number of Surgeries Performed': 670, 'Additional Responsibilities': ['Psychiatrist', 'Site engineer', 'Advertising account planner'], 'Percentage of Patients with Complications': 20.734413418831497,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'Williams-Yang', 'Location': 'France', 'Type of Institution': 'Public', 'Number of Years Worked There': 1, 'Medical Center Level': 'Tertiary', 'Number of Surgeries Performed': 312, 'Additional Responsibilities': ['General practice doctor', 'Agricultural engineer'], 'Percentage of Patients with Complications': 83.24408978329762,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'Thomas-Williams', 'Location': 'France', 'Type of Institution': 'Private', 'Number of Years Worked There': 6, 'Medical Center Level': 'Tertiary', 'Number of Surgeries Performed': 623, 'Additional Responsibilities': ['Engineer, land', 'Local government officer', 'Proofreader', 'Mining engineer'], 'Percentage of Patients with Complications': 82.00262873410054,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'Green-Koch', 'Location': 'France', 'Type of Institution': 'Private', 'Number of Years Worked There': 15, 'Medical Center Level': 'Secondary', 'Number of Surgeries Performed': 615, 'Additional Responsibilities': [], 'Percentage of Patients with Complications': 29.072836228161382,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t>
  </si>
  <si>
    <t>Ruiz-Dodson</t>
  </si>
  <si>
    <t>Laura Green</t>
  </si>
  <si>
    <t>001-664-636-1578x6748</t>
  </si>
  <si>
    <t>[('Emergency Medicine', 85, datetime.date(2000, 2, 15), datetime.date(1998, 9, 14)), ('Transplant Surgery', 56, datetime.date(1995, 4, 18), datetime.date(1995, 12, 28)), ('Biochemistry', 61, datetime.date(1998, 12, 16), datetime.date(1996, 12, 21)), ('Ethics in Medical Practice', 83, datetime.date(2000, 12, 29), datetime.date(1999, 1, 16)), ('Pediatric Surgery', 64, datetime.date(1998, 7, 24), datetime.date(1999, 5, 12)), ('Orthopedic Surgery', 99, datetime.date(2000, 8, 15), datetime.date(1995, 10, 24)), ('Biochemistry', 93, datetime.date(1995, 11, 21), datetime.date(1998, 5, 8)), ('Ethics in Medical Practice', 95, datetime.date(1997, 7, 17), datetime.date(2000, 10, 7)), ('Physiology', 81, datetime.date(2001, 3, 5), datetime.date(1996, 12, 10)), ('Microbiology', 98, datetime.date(1999, 1, 30), datetime.date(1996, 2, 29))]</t>
  </si>
  <si>
    <t>[{'Institution Name': 'Simpson PLC', 'Location': 'South Africa', 'Type of Institution': 'Public', 'Number of Years Worked There': 30, 'Medical Center Level': 'Primary', 'Number of Surgeries Performed': 633, 'Additional Responsibilities': ['Investment analyst', 'Research scientist (medical)', 'Research officer, political party', 'Designer, industrial/product'], 'Percentage of Patients with Complications': 51.94018254952456,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 {'Institution Name': 'Smith-Mcmillan', 'Location': 'South Africa', 'Type of Institution': 'Private', 'Number of Years Worked There': 17, 'Medical Center Level': 'Tertiary', 'Number of Surgeries Performed': 896, 'Additional Responsibilities': ['Social worker'], 'Percentage of Patients with Complications': 42.667645335763794,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t>
  </si>
  <si>
    <t>Martinez, Banks and Carroll</t>
  </si>
  <si>
    <t>Toni Barry</t>
  </si>
  <si>
    <t>[('Oncological Surgery', 73, datetime.date(1998, 2, 23), datetime.date(2003, 9, 26)), ('Oncological Surgery', 86, datetime.date(1997, 12, 15), datetime.date(2004, 3, 17)), ('Robotic Surgery', 83, datetime.date(2003, 11, 17), datetime.date(2000, 9, 26)), ('Anatomy', 57, datetime.date(2002, 12, 23), datetime.date(2003, 4, 5)), ('Biochemistry', 88, datetime.date(1997, 4, 12), datetime.date(1995, 9, 12)), ('Vascular Surgery', 75, datetime.date(1998, 10, 16), datetime.date(2002, 1, 26)), ('Pathology', 96, datetime.date(1996, 8, 27), datetime.date(1997, 8, 3)), ('Transplant Surgery', 99, datetime.date(1996, 4, 2), datetime.date(1995, 4, 22)), ('Surgical Techniques', 64, datetime.date(2004, 7, 15), datetime.date(1998, 5, 21)), ('Pediatric Surgery', 92, datetime.date(2002, 1, 25), datetime.date(1999, 2, 15))]</t>
  </si>
  <si>
    <t>[{'Institution Name': 'Mcmahon, Burgess and Martinez', 'Location': 'Hungary', 'Type of Institution': 'Public', 'Number of Years Worked There': 10, 'Medical Center Level': 'Tertiary', 'Number of Surgeries Performed': 247, 'Additional Responsibilities': ['Barrister'], 'Percentage of Patients with Complications': 19.597652682479747, 'Patient Feedback': 'The surgery was well done and the follow-up was great.', 'Patient Feedback Label': 4, 'Recommendation Letters': 'The surgeon has shown sufficient professional competence.', 'Recommendation Letters Label': 3, 'Recommendations from Former Employers': 'I have no hesitation in recommending this surgeon.', 'Recommendations from Former Employers Label': 4}]</t>
  </si>
  <si>
    <t>Lin Ltd</t>
  </si>
  <si>
    <t>Dominic Chung</t>
  </si>
  <si>
    <t>254.773.0340</t>
  </si>
  <si>
    <t>[('Cardiothoracic Surgery', 58, datetime.date(2007, 11, 8), datetime.date(2007, 5, 2)), ('Microbiology', 88, datetime.date(2006, 6, 7), datetime.date(2006, 5, 1)), ('Vascular Surgery', 74, datetime.date(2004, 10, 16), datetime.date(2007, 11, 27)), ('Anatomy', 64, datetime.date(2007, 1, 10), datetime.date(2007, 3, 25)), ('Oncological Surgery', 72, datetime.date(2005, 11, 14), datetime.date(2005, 7, 31)), ('Physiology', 78, datetime.date(2006, 3, 27), datetime.date(2006, 11, 6)), ('Orthopedic Surgery', 87, datetime.date(2007, 6, 28), datetime.date(2007, 6, 4)), ('Anesthesiology', 60, datetime.date(2006, 12, 11), datetime.date(2005, 1, 22)), ('Neurosurgery', 66, datetime.date(2006, 5, 23), datetime.date(2004, 5, 26)), ('Vascular Surgery', 63, datetime.date(2005, 7, 27), datetime.date(2004, 10, 2))]</t>
  </si>
  <si>
    <t>[{'Institution Name': 'Gutierrez, Mason and Bright', 'Location': 'Brazil', 'Type of Institution': 'Private', 'Number of Years Worked There': 17, 'Medical Center Level': 'Secondary', 'Number of Surgeries Performed': 641, 'Additional Responsibilities': ['Air broker'], 'Percentage of Patients with Complications': 12.6341836365921, 'Patient Feedback': 'The doctor was amazing and the surgery was perfect.', 'Patient Feedback Label': 5, 'Recommendation Letters': 'There have been a few complaints about this surgeon.', 'Recommendation Letters Label': 2, 'Recommendations from Former Employers': "This surgeon's performance had highs and lows.", 'Recommendations from Former Employers Label': 2}]</t>
  </si>
  <si>
    <t>West PLC</t>
  </si>
  <si>
    <t>Melanie Jenkins</t>
  </si>
  <si>
    <t>(826)324-1911x283</t>
  </si>
  <si>
    <t>[('Orthopedic Surgery', 71, datetime.date(1994, 11, 19), datetime.date(1994, 10, 4)), ('Orthopedic Surgery', 97, datetime.date(1994, 12, 30), datetime.date(1994, 12, 6)), ('Anesthesiology', 57, datetime.date(1994, 10, 7), datetime.date(1994, 12, 2)), ('Cardiothoracic Surgery', 71, datetime.date(1994, 12, 26), datetime.date(1994, 10, 20)), ('Neurosurgery', 86, datetime.date(1994, 12, 21), datetime.date(1994, 12, 18)), ('Vascular Surgery', 81, datetime.date(1994, 12, 22), datetime.date(1994, 10, 13)), ('Emergency Medicine', 61, datetime.date(1995, 2, 4), datetime.date(1994, 12, 16)), ('Plastic and Reconstructive Surgery', 86, datetime.date(1995, 1, 8), datetime.date(1994, 11, 11)), ('Pediatric Surgery', 75, datetime.date(1994, 12, 6), datetime.date(1994, 12, 15)), ('Microbiology', 55, datetime.date(1995, 1, 15), datetime.date(1994, 11, 26))]</t>
  </si>
  <si>
    <t>[{'Institution Name': 'Church Ltd', 'Location': 'Romania', 'Type of Institution': 'Public', 'Number of Years Worked There': 14, 'Medical Center Level': 'Secondary', 'Number of Surgeries Performed': 933, 'Additional Responsibilities': [], 'Percentage of Patients with Complications': 70.18988731205191,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'Mitchell, Beard and Nelson', 'Location': 'Romania', 'Type of Institution': 'Private', 'Number of Years Worked There': 13, 'Medical Center Level': 'Tertiary', 'Number of Surgeries Performed': 957, 'Additional Responsibilities': ['Energy engineer', 'Insurance broker', 'Patent attorney', 'Surgeon', 'Statistician'], 'Percentage of Patients with Complications': 27.108164183055205,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'Davis-Coleman', 'Location': 'Romania', 'Type of Institution': 'Private', 'Number of Years Worked There': 23, 'Medical Center Level': 'Tertiary', 'Number of Surgeries Performed': 572, 'Additional Responsibilities': ['Technical author', 'Senior tax professional/tax inspector', 'Scientist, clinical (histocompatibility and immunogenetics)', 'Engineer, maintenance (IT)', 'Learning mentor'], 'Percentage of Patients with Complications': 76.76395397074049,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'Yu, Beasley and Ramos', 'Location': 'Romania', 'Type of Institution': 'Public', 'Number of Years Worked There': 9, 'Medical Center Level': 'Primary', 'Number of Surgeries Performed': 175, 'Additional Responsibilities': [], 'Percentage of Patients with Complications': 80.40292315209618,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'Aguilar, Jones and Murphy', 'Location': 'Romania', 'Type of Institution': 'Public', 'Number of Years Worked There': 2, 'Medical Center Level': 'Primary', 'Number of Surgeries Performed': 609, 'Additional Responsibilities': ['Investment banker, operational'], 'Percentage of Patients with Complications': 37.036546549859196,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t>
  </si>
  <si>
    <t>Wilson-Smith</t>
  </si>
  <si>
    <t>Chris George</t>
  </si>
  <si>
    <t>883-796-2144x25842</t>
  </si>
  <si>
    <t>[('Surgical Techniques', 60, datetime.date(2005, 3, 22), datetime.date(2005, 11, 8)), ('Orthopedic Surgery', 60, datetime.date(2007, 9, 14), datetime.date(2002, 12, 31)), ('Microbiology', 59, datetime.date(2002, 5, 21), datetime.date(2003, 12, 3)), ('Vascular Surgery', 94, datetime.date(2007, 1, 25), datetime.date(2007, 4, 28)), ('Oncological Surgery', 70, datetime.date(2003, 4, 19), datetime.date(2005, 4, 24)), ('Microbiology', 97, datetime.date(2003, 12, 21), datetime.date(2004, 11, 27)), ('Microbiology', 97, datetime.date(2004, 3, 1), datetime.date(2006, 2, 6)), ('Ethics in Medical Practice', 95, datetime.date(2006, 1, 1), datetime.date(2003, 5, 23)), ('Pathology', 75, datetime.date(2002, 9, 22), datetime.date(2006, 2, 1)), ('Anesthesiology', 62, datetime.date(2004, 4, 8), datetime.date(2004, 2, 9))]</t>
  </si>
  <si>
    <t>[{'Institution Name': 'Tucker Group', 'Location': 'France', 'Type of Institution': 'Private', 'Number of Years Worked There': 10, 'Medical Center Level': 'Tertiary', 'Number of Surgeries Performed': 807, 'Additional Responsibilities': ['Arts administrator'], 'Percentage of Patients with Complications': 58.53945865790035,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'West, Salazar and Noble', 'Location': 'France', 'Type of Institution': 'Public', 'Number of Years Worked There': 20, 'Medical Center Level': 'Primary', 'Number of Surgeries Performed': 883, 'Additional Responsibilities': ['Broadcast engineer', 'Hydrographic surveyor'], 'Percentage of Patients with Complications': 89.41380048051609,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'Brown, Hall and Escobar', 'Location': 'France', 'Type of Institution': 'Public', 'Number of Years Worked There': 18, 'Medical Center Level': 'Secondary', 'Number of Surgeries Performed': 880, 'Additional Responsibilities': ['Insurance broker', 'Police officer', 'Public affairs consultant', 'Radiation protection practitioner', 'Social worker'], 'Percentage of Patients with Complications': 45.738436192703055,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'Goodman and Sons', 'Location': 'France', 'Type of Institution': 'Public', 'Number of Years Worked There': 9, 'Medical Center Level': 'Tertiary', 'Number of Surgeries Performed': 185, 'Additional Responsibilities': [], 'Percentage of Patients with Complications': 13.942270278060665,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'Serrano LLC', 'Location': 'France', 'Type of Institution': 'Private', 'Number of Years Worked There': 23, 'Medical Center Level': 'Secondary', 'Number of Surgeries Performed': 316, 'Additional Responsibilities': ['Hydrographic surveyor'], 'Percentage of Patients with Complications': 25.00085624368287,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t>
  </si>
  <si>
    <t>James, Bennett and Smith</t>
  </si>
  <si>
    <t>Christopher Nichols</t>
  </si>
  <si>
    <t>001-472-413-9223x62412</t>
  </si>
  <si>
    <t>[('Plastic and Reconstructive Surgery', 62, datetime.date(2001, 11, 6), datetime.date(2004, 8, 18)), ('Physiology', 89, datetime.date(2003, 4, 23), datetime.date(2004, 2, 4)), ('Vascular Surgery', 51, datetime.date(2004, 9, 28), datetime.date(2004, 8, 20)), ('Microbiology', 52, datetime.date(2004, 12, 18), datetime.date(2005, 2, 21)), ('Anesthesiology', 80, datetime.date(2004, 9, 4), datetime.date(2004, 5, 28)), ('Pharmacology', 100, datetime.date(2003, 9, 30), datetime.date(2004, 2, 4)), ('Neurosurgery', 85, datetime.date(2004, 6, 8), datetime.date(2002, 9, 1)), ('Cardiothoracic Surgery', 63, datetime.date(2002, 11, 28), datetime.date(2001, 10, 30)), ('Pediatric Surgery', 81, datetime.date(2004, 8, 2), datetime.date(2003, 6, 18)), ('Pathology', 96, datetime.date(2004, 8, 6), datetime.date(2002, 7, 15))]</t>
  </si>
  <si>
    <t>[{'Institution Name': 'Johnson, Davis and Morgan', 'Location': 'Russia', 'Type of Institution': 'Public', 'Number of Years Worked There': 16, 'Medical Center Level': 'Tertiary', 'Number of Surgeries Performed': 69, 'Additional Responsibilities': ['Clinical cytogeneticist', 'Garment/textile technologist', 'Pharmacist, hospital', 'Engineer, civil (consulting)'], 'Percentage of Patients with Complications': 49.56331953067837,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'Maxwell and Sons', 'Location': 'Russia', 'Type of Institution': 'Private', 'Number of Years Worked There': 12, 'Medical Center Level': 'Primary', 'Number of Surgeries Performed': 903, 'Additional Responsibilities': ['Presenter, broadcasting', 'Engineer, petroleum', 'Community education officer', 'Race relations officer'], 'Percentage of Patients with Complications': 49.75695320267426,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'Hurley Inc', 'Location': 'Russia', 'Type of Institution': 'Private', 'Number of Years Worked There': 30, 'Medical Center Level': 'Primary', 'Number of Surgeries Performed': 744, 'Additional Responsibilities': ['Holiday representative'], 'Percentage of Patients with Complications': 87.4136278955045,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'Hunter Group', 'Location': 'Russia', 'Type of Institution': 'Private', 'Number of Years Worked There': 7, 'Medical Center Level': 'Primary', 'Number of Surgeries Performed': 357, 'Additional Responsibilities': ['Farm manager', 'Financial controller', 'Race relations officer'], 'Percentage of Patients with Complications': 7.875374221577658,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'Sloan LLC', 'Location': 'Russia', 'Type of Institution': 'Public', 'Number of Years Worked There': 17, 'Medical Center Level': 'Primary', 'Number of Surgeries Performed': 726, 'Additional Responsibilities': ['Legal secretary'], 'Percentage of Patients with Complications': 5.7020243222166584,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t>
  </si>
  <si>
    <t>Torres, Baldwin and Evans</t>
  </si>
  <si>
    <t>Mr. Sean Morris</t>
  </si>
  <si>
    <t>380-816-5274</t>
  </si>
  <si>
    <t>[('Anesthesiology', 50, datetime.date(2003, 9, 18), datetime.date(2004, 12, 8)), ('Surgical Techniques', 77, datetime.date(1999, 3, 3), datetime.date(2000, 7, 10)), ('Pharmacology', 93, datetime.date(2004, 10, 11), datetime.date(2003, 4, 17)), ('Ethics in Medical Practice', 92, datetime.date(2001, 4, 5), datetime.date(2006, 7, 31)), ('Emergency Medicine', 66, datetime.date(2001, 2, 8), datetime.date(1997, 1, 22)), ('Microbiology', 81, datetime.date(1998, 10, 16), datetime.date(2002, 4, 16)), ('Pharmacology', 73, datetime.date(2000, 2, 1), datetime.date(1999, 10, 13)), ('Cardiothoracic Surgery', 72, datetime.date(2002, 9, 25), datetime.date(2002, 4, 6)), ('Pediatric Surgery', 78, datetime.date(1996, 1, 2), datetime.date(2004, 9, 2)), ('Oncological Surgery', 73, datetime.date(2005, 4, 10), datetime.date(2001, 2, 8))]</t>
  </si>
  <si>
    <t>[{'Institution Name': 'Malone Ltd', 'Location': 'United States', 'Type of Institution': 'Private', 'Number of Years Worked There': 28, 'Medical Center Level': 'Secondary', 'Number of Surgeries Performed': 790, 'Additional Responsibilities': ['Production designer, theatre/television/film', 'Event organiser', 'Printmaker', 'Telecommunications researcher'], 'Percentage of Patients with Complications': 71.64038837256619, 'Patient Feedback': "The doctor was indifferent and the surgery wasn't successful.", 'Patient Feedback Label': 2, 'Recommendation Letters': 'The surgeon meets the expected level of competence.', 'Recommendation Letters Label': 3, 'Recommendations from Former Employers': "The surgeon's work is reliable and meets expectations.", 'Recommendations from Former Employers Label': 3}]</t>
  </si>
  <si>
    <t>Porter-Park</t>
  </si>
  <si>
    <t>Gary Mckinney</t>
  </si>
  <si>
    <t>001-590-774-4359x191</t>
  </si>
  <si>
    <t>[('Microbiology', 80, datetime.date(2004, 10, 30), datetime.date(2006, 8, 4)), ('Vascular Surgery', 55, datetime.date(2008, 7, 23), datetime.date(2003, 1, 25)), ('Robotic Surgery', 81, datetime.date(2008, 3, 23), datetime.date(2004, 10, 18)), ('Trauma Surgery', 73, datetime.date(2006, 10, 22), datetime.date(2005, 11, 3)), ('Pediatric Surgery', 62, datetime.date(2003, 4, 5), datetime.date(2003, 8, 19)), ('Physiology', 88, datetime.date(2008, 4, 28), datetime.date(2006, 9, 22)), ('Oncological Surgery', 82, datetime.date(2005, 1, 18), datetime.date(2007, 4, 1)), ('Emergency Medicine', 89, datetime.date(2007, 4, 12), datetime.date(2004, 11, 17)), ('Anesthesiology', 59, datetime.date(2008, 7, 8), datetime.date(2008, 12, 27)), ('Biochemistry', 67, datetime.date(2006, 11, 7), datetime.date(2006, 3, 6))]</t>
  </si>
  <si>
    <t>[{'Institution Name': 'Johnson Ltd', 'Location': 'Argentina', 'Type of Institution': 'Private', 'Number of Years Worked There': 18, 'Medical Center Level': 'Primary', 'Number of Surgeries Performed': 694, 'Additional Responsibilities': [], 'Percentage of Patients with Complications': 17.64441830553476,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'Torres and Sons', 'Location': 'Argentina', 'Type of Institution': 'Private', 'Number of Years Worked There': 13, 'Medical Center Level': 'Secondary', 'Number of Surgeries Performed': 950, 'Additional Responsibilities': ['Neurosurgeon', 'Architectural technologist'], 'Percentage of Patients with Complications': 48.33590734816605,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'Simmons, Mcdowell and Jones', 'Location': 'Argentina', 'Type of Institution': 'Private', 'Number of Years Worked There': 26, 'Medical Center Level': 'Primary', 'Number of Surgeries Performed': 896, 'Additional Responsibilities': ['Administrator, arts', 'Pharmacist, hospital'], 'Percentage of Patients with Complications': 66.76030327602403,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'Richardson Ltd', 'Location': 'Argentina', 'Type of Institution': 'Private', 'Number of Years Worked There': 6, 'Medical Center Level': 'Tertiary', 'Number of Surgeries Performed': 204, 'Additional Responsibilities': ['Surveyor, land/geomatics', 'Herbalist', 'Prison officer', 'Science writer', 'Geographical information systems officer'], 'Percentage of Patients with Complications': 49.972287005043036,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t>
  </si>
  <si>
    <t>York Group</t>
  </si>
  <si>
    <t>John Stanley</t>
  </si>
  <si>
    <t>983.206.6961x6158</t>
  </si>
  <si>
    <t>[('Cardiothoracic Surgery', 59, datetime.date(1999, 2, 21), datetime.date(2003, 6, 27)), ('Oncological Surgery', 89, datetime.date(2003, 8, 24), datetime.date(2003, 8, 27)), ('Pharmacology', 76, datetime.date(2004, 5, 12), datetime.date(2005, 2, 7)), ('Physiology', 74, datetime.date(1999, 8, 2), datetime.date(2000, 6, 10)), ('Pharmacology', 99, datetime.date(2000, 8, 20), datetime.date(1999, 1, 3)), ('Surgical Techniques', 85, datetime.date(2002, 2, 7), datetime.date(2005, 4, 11)), ('Anesthesiology', 93, datetime.date(1999, 11, 16), datetime.date(2004, 11, 6)), ('Physiology', 91, datetime.date(2001, 2, 13), datetime.date(2002, 6, 8)), ('Transplant Surgery', 66, datetime.date(2000, 12, 6), datetime.date(2002, 12, 20)), ('Pathology', 75, datetime.date(2005, 4, 18), datetime.date(2003, 5, 6))]</t>
  </si>
  <si>
    <t>[{'Institution Name': 'Caldwell-Griffith', 'Location': 'Uzbekistan', 'Type of Institution': 'Public', 'Number of Years Worked There': 8, 'Medical Center Level': 'Secondary', 'Number of Surgeries Performed': 102, 'Additional Responsibilities': ['Film/video editor', 'Magazine features editor'], 'Percentage of Patients with Complications': 80.37457739177346, 'Patient Feedback': 'The procedure was successful and the doctor was attentive.', 'Patient Feedback Label': 4, 'Recommendation Letters': "The surgeon's performance has been consistently exemplary.", 'Recommendation Letters Label': 4, 'Recommendations from Former Employers': 'This surgeon is highly reliable and competent.', 'Recommendations from Former Employers Label': 4}]</t>
  </si>
  <si>
    <t>Moore, Martinez and Shaffer</t>
  </si>
  <si>
    <t>Kyle Hansen</t>
  </si>
  <si>
    <t>001-555-482-6355x26066</t>
  </si>
  <si>
    <t>[('Microbiology', 58, datetime.date(1995, 1, 14), datetime.date(2004, 1, 7)), ('Robotic Surgery', 54, datetime.date(1995, 7, 6), datetime.date(1996, 12, 1)), ('Plastic and Reconstructive Surgery', 55, datetime.date(1997, 7, 13), datetime.date(2002, 8, 10)), ('Oncological Surgery', 65, datetime.date(2005, 2, 12), datetime.date(2005, 10, 1)), ('Pathology', 71, datetime.date(1995, 3, 13), datetime.date(2003, 1, 10)), ('Neurosurgery', 94, datetime.date(2002, 10, 13), datetime.date(1995, 7, 24)), ('Anatomy', 66, datetime.date(2002, 3, 26), datetime.date(1999, 7, 16)), ('Transplant Surgery', 69, datetime.date(2001, 12, 14), datetime.date(1998, 8, 12)), ('Cardiothoracic Surgery', 77, datetime.date(1995, 3, 14), datetime.date(1998, 2, 24)), ('Surgical Techniques', 75, datetime.date(2000, 6, 22), datetime.date(2005, 3, 23))]</t>
  </si>
  <si>
    <t>[{'Institution Name': 'Giles, Allen and Douglas', 'Location': 'United States', 'Type of Institution': 'Private', 'Number of Years Worked There': 17, 'Medical Center Level': 'Secondary', 'Number of Surgeries Performed': 41, 'Additional Responsibilities': ['Engineer, energy', 'Dentist', 'Chemical engineer'], 'Percentage of Patients with Complications': 5.666902806053564,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 {'Institution Name': 'Lewis, Lewis and Bradford', 'Location': 'United States', 'Type of Institution': 'Private', 'Number of Years Worked There': 9, 'Medical Center Level': 'Primary', 'Number of Surgeries Performed': 878, 'Additional Responsibilities': ['Chartered loss adjuster', 'Counselling psychologist'], 'Percentage of Patients with Complications': 59.469813406090665,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t>
  </si>
  <si>
    <t>Powell, Curtis and Watkins</t>
  </si>
  <si>
    <t>Brianna Cooke</t>
  </si>
  <si>
    <t>772-560-7543x8046</t>
  </si>
  <si>
    <t>[('Microbiology', 67, datetime.date(2008, 4, 23), datetime.date(2006, 2, 14)), ('Pediatric Surgery', 100, datetime.date(2004, 8, 12), datetime.date(2008, 2, 13)), ('Orthopedic Surgery', 54, datetime.date(2004, 12, 27), datetime.date(2004, 6, 8)), ('Robotic Surgery', 90, datetime.date(2006, 8, 3), datetime.date(2006, 11, 29)), ('Pediatric Surgery', 69, datetime.date(2008, 8, 3), datetime.date(2004, 8, 30)), ('Anesthesiology', 74, datetime.date(2006, 5, 28), datetime.date(2004, 11, 24)), ('Pathology', 62, datetime.date(2006, 12, 4), datetime.date(2004, 9, 2)), ('Pediatric Surgery', 82, datetime.date(2007, 6, 3), datetime.date(2006, 1, 11)), ('Cardiothoracic Surgery', 61, datetime.date(2008, 6, 8), datetime.date(2004, 10, 10)), ('Trauma Surgery', 96, datetime.date(2005, 5, 22), datetime.date(2005, 7, 23))]</t>
  </si>
  <si>
    <t>[{'Institution Name': 'Harris Inc', 'Location': 'Ethiopia', 'Type of Institution': 'Private', 'Number of Years Worked There': 2, 'Medical Center Level': 'Tertiary', 'Number of Surgeries Performed': 458, 'Additional Responsibilities': ['Museum/gallery exhibitions officer', 'Engineering geologist', 'Radio broadcast assistant', 'Theme park manager'], 'Percentage of Patients with Complications': 39.79689846567209,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'Phillips Ltd', 'Location': 'Ethiopia', 'Type of Institution': 'Public', 'Number of Years Worked There': 9, 'Medical Center Level': 'Primary', 'Number of Surgeries Performed': 334, 'Additional Responsibilities': ['Chief Marketing Officer', 'Engineer, electrical'], 'Percentage of Patients with Complications': 32.78224397910006,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'Charles PLC', 'Location': 'Ethiopia', 'Type of Institution': 'Public', 'Number of Years Worked There': 3, 'Medical Center Level': 'Tertiary', 'Number of Surgeries Performed': 855, 'Additional Responsibilities': ['Conservator, furniture', 'Surveyor, minerals', 'Health and safety adviser', 'Dance movement psychotherapist', 'Tax adviser'], 'Percentage of Patients with Complications': 45.58368671848243,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t>
  </si>
  <si>
    <t>Morrison, Burns and Lawson</t>
  </si>
  <si>
    <t>John Mueller</t>
  </si>
  <si>
    <t>[('Physiology', 70, datetime.date(2003, 8, 22), datetime.date(2000, 9, 7)), ('Orthopedic Surgery', 98, datetime.date(2004, 11, 30), datetime.date(2005, 9, 12)), ('Anatomy', 74, datetime.date(2003, 5, 5), datetime.date(2003, 1, 17)), ('Vascular Surgery', 69, datetime.date(2000, 12, 6), datetime.date(2001, 12, 14)), ('Anatomy', 76, datetime.date(2006, 2, 17), datetime.date(2002, 4, 13)), ('Biochemistry', 72, datetime.date(2000, 8, 24), datetime.date(2005, 8, 2)), ('Anesthesiology', 82, datetime.date(2001, 12, 4), datetime.date(2003, 1, 30)), ('Trauma Surgery', 86, datetime.date(2003, 4, 1), datetime.date(2007, 1, 6)), ('Microbiology', 87, datetime.date(2004, 7, 2), datetime.date(2003, 5, 8)), ('Trauma Surgery', 54, datetime.date(2003, 9, 8), datetime.date(2001, 7, 13))]</t>
  </si>
  <si>
    <t>[{'Institution Name': 'Turner Group', 'Location': 'France', 'Type of Institution': 'Private', 'Number of Years Worked There': 9, 'Medical Center Level': 'Tertiary', 'Number of Surgeries Performed': 823, 'Additional Responsibilities': ['Structural engineer'], 'Percentage of Patients with Complications': 74.18814757651525,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'Scott, Owen and Murphy', 'Location': 'France', 'Type of Institution': 'Private', 'Number of Years Worked There': 5, 'Medical Center Level': 'Primary', 'Number of Surgeries Performed': 492, 'Additional Responsibilities': [], 'Percentage of Patients with Complications': 45.83784143875085,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'Stevens Inc', 'Location': 'France', 'Type of Institution': 'Public', 'Number of Years Worked There': 3, 'Medical Center Level': 'Tertiary', 'Number of Surgeries Performed': 586, 'Additional Responsibilities': ['Communications engineer', 'Designer, graphic', 'Estate manager/land agent'], 'Percentage of Patients with Complications': 92.41287365546327,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'Collins, Dickson and Carpenter', 'Location': 'France', 'Type of Institution': 'Private', 'Number of Years Worked There': 6, 'Medical Center Level': 'Primary', 'Number of Surgeries Performed': 269, 'Additional Responsibilities': ['Lecturer, further education', 'Sports therapist', 'Administrator'], 'Percentage of Patients with Complications': 39.70704321520785,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'Sosa and Sons', 'Location': 'France', 'Type of Institution': 'Private', 'Number of Years Worked There': 28, 'Medical Center Level': 'Primary', 'Number of Surgeries Performed': 625, 'Additional Responsibilities': ['Designer, multimedia', 'Music therapist', 'Surveyor, building'], 'Percentage of Patients with Complications': 25.780154222491948,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t>
  </si>
  <si>
    <t>Woodard and Sons</t>
  </si>
  <si>
    <t>Daniel Atkins</t>
  </si>
  <si>
    <t>+1-328-331-8778x774</t>
  </si>
  <si>
    <t>[('Pediatric Surgery', 100, datetime.date(2005, 9, 20), datetime.date(2004, 5, 14)), ('Pediatric Surgery', 94, datetime.date(2005, 1, 27), datetime.date(2005, 8, 17)), ('Vascular Surgery', 85, datetime.date(2006, 5, 21), datetime.date(2005, 4, 15)), ('Biochemistry', 82, datetime.date(2002, 12, 9), datetime.date(2005, 11, 30)), ('Pathology', 53, datetime.date(2003, 8, 23), datetime.date(2002, 7, 16)), ('Oncological Surgery', 60, datetime.date(2004, 10, 30), datetime.date(2005, 7, 4)), ('Biochemistry', 64, datetime.date(2005, 8, 31), datetime.date(2002, 9, 26)), ('Ethics in Medical Practice', 77, datetime.date(2001, 11, 24), datetime.date(2002, 7, 11)), ('Pharmacology', 85, datetime.date(2002, 8, 13), datetime.date(2004, 6, 12)), ('Pathology', 56, datetime.date(2003, 12, 19), datetime.date(2002, 9, 18))]</t>
  </si>
  <si>
    <t>[{'Institution Name': 'Sanchez, Oliver and Diaz', 'Location': 'United Kingdom', 'Type of Institution': 'Public', 'Number of Years Worked There': 27, 'Medical Center Level': 'Tertiary', 'Number of Surgeries Performed': 938, 'Additional Responsibilities': ['Sport and exercise psychologist'], 'Percentage of Patients with Complications': 82.05878335641287, 'Patient Feedback': 'The entire experience was a complete failure.', 'Patient Feedback Label': 1, 'Recommendation Letters': "There have been occasional issues with this surgeon's work.", 'Recommendation Letters Label': 2, 'Recommendations from Former Employers': "This surgeon's behavior was sometimes concerning.", 'Recommendations from Former Employers Label': 2}]</t>
  </si>
  <si>
    <t>Bishop LLC</t>
  </si>
  <si>
    <t>Albert Mccall</t>
  </si>
  <si>
    <t>+1-264-799-9247x6107</t>
  </si>
  <si>
    <t>[('Anesthesiology', 88, datetime.date(1995, 11, 24), datetime.date(1996, 1, 26)), ('Oncological Surgery', 75, datetime.date(1995, 11, 18), datetime.date(1995, 11, 20)), ('Orthopedic Surgery', 61, datetime.date(1996, 1, 20), datetime.date(1996, 1, 4)), ('Pharmacology', 85, datetime.date(1995, 11, 13), datetime.date(1996, 2, 20)), ('Transplant Surgery', 74, datetime.date(1995, 12, 18), datetime.date(1995, 11, 1)), ('Oncological Surgery', 65, datetime.date(1995, 12, 27), datetime.date(1995, 11, 13)), ('Emergency Medicine', 92, datetime.date(1996, 2, 5), datetime.date(1996, 2, 23)), ('Anesthesiology', 57, datetime.date(1995, 12, 13), datetime.date(1996, 1, 11)), ('Ethics in Medical Practice', 62, datetime.date(1995, 11, 10), datetime.date(1996, 2, 3)), ('Orthopedic Surgery', 84, datetime.date(1996, 2, 2), datetime.date(1995, 11, 25))]</t>
  </si>
  <si>
    <t>[{'Institution Name': 'Wu-Li', 'Location': 'Ukraine', 'Type of Institution': 'Public', 'Number of Years Worked There': 3, 'Medical Center Level': 'Primary', 'Number of Surgeries Performed': 917, 'Additional Responsibilities': [], 'Percentage of Patients with Complications': 21.94442838856204,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 {'Institution Name': 'Smith, Alexander and Myers', 'Location': 'Ukraine', 'Type of Institution': 'Public', 'Number of Years Worked There': 21, 'Medical Center Level': 'Tertiary', 'Number of Surgeries Performed': 352, 'Additional Responsibilities': ['Government social research officer', 'Designer, blown glass/stained glass', 'Conference centre manager', 'Occupational hygienist', 'Metallurgist'], 'Percentage of Patients with Complications': 77.15934111368554,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t>
  </si>
  <si>
    <t>Cortez LLC</t>
  </si>
  <si>
    <t>Arthur Wright</t>
  </si>
  <si>
    <t>[('Microbiology', 80, datetime.date(2002, 8, 24), datetime.date(2000, 7, 5)), ('Oncological Surgery', 91, datetime.date(2002, 6, 6), datetime.date(2004, 11, 25)), ('Oncological Surgery', 70, datetime.date(2004, 10, 4), datetime.date(2005, 6, 4)), ('Trauma Surgery', 90, datetime.date(2002, 2, 26), datetime.date(2001, 10, 31)), ('Microbiology', 51, datetime.date(2005, 4, 14), datetime.date(2001, 9, 2)), ('Physiology', 64, datetime.date(2002, 6, 2), datetime.date(2005, 3, 14)), ('Pediatric Surgery', 59, datetime.date(2004, 2, 14), datetime.date(2001, 11, 22)), ('Transplant Surgery', 63, datetime.date(2003, 1, 31), datetime.date(2005, 4, 24)), ('Anatomy', 54, datetime.date(2001, 4, 9), datetime.date(2004, 9, 12)), ('Neurosurgery', 97, datetime.date(2003, 3, 12), datetime.date(2005, 8, 17))]</t>
  </si>
  <si>
    <t>[{'Institution Name': 'Jackson-Davis', 'Location': 'Russia', 'Type of Institution': 'Private', 'Number of Years Worked There': 4, 'Medical Center Level': 'Secondary', 'Number of Surgeries Performed': 280, 'Additional Responsibilities': ['Physicist, medical'], 'Percentage of Patients with Complications': 23.326785790019134,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 {'Institution Name': 'King-Owens', 'Location': 'Russia', 'Type of Institution': 'Public', 'Number of Years Worked There': 3, 'Medical Center Level': 'Tertiary', 'Number of Surgeries Performed': 508, 'Additional Responsibilities': ['Geoscientist'], 'Percentage of Patients with Complications': 24.707526641281763,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t>
  </si>
  <si>
    <t>Moore, Freeman and Compton</t>
  </si>
  <si>
    <t>Matthew Griffin</t>
  </si>
  <si>
    <t>326-942-8058</t>
  </si>
  <si>
    <t>[('Orthopedic Surgery', 100, datetime.date(2000, 12, 26), datetime.date(2000, 2, 14)), ('Anesthesiology', 79, datetime.date(1999, 9, 6), datetime.date(2000, 11, 3)), ('Surgical Techniques', 75, datetime.date(2000, 4, 15), datetime.date(2000, 6, 1)), ('Pediatric Surgery', 100, datetime.date(1999, 5, 5), datetime.date(2000, 8, 5)), ('Anatomy', 82, datetime.date(2000, 8, 25), datetime.date(2000, 10, 4)), ('Pharmacology', 93, datetime.date(2000, 3, 2), datetime.date(2000, 1, 15)), ('Pharmacology', 57, datetime.date(2000, 9, 16), datetime.date(2001, 1, 25)), ('Neurosurgery', 68, datetime.date(1999, 7, 3), datetime.date(2000, 8, 5)), ('Vascular Surgery', 51, datetime.date(2000, 3, 16), datetime.date(2000, 7, 24)), ('Pharmacology', 84, datetime.date(2000, 4, 13), datetime.date(2000, 11, 25))]</t>
  </si>
  <si>
    <t>[{'Institution Name': 'Patton LLC', 'Location': 'Uzbekistan', 'Type of Institution': 'Public', 'Number of Years Worked There': 13, 'Medical Center Level': 'Tertiary', 'Number of Surgeries Performed': 165, 'Additional Responsibilities': ['Surveyor, planning and development', 'Sports coach', 'Airline pilot'], 'Percentage of Patients with Complications': 97.82320036473749,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 {'Institution Name': 'Lopez-Ramos', 'Location': 'Uzbekistan', 'Type of Institution': 'Private', 'Number of Years Worked There': 4, 'Medical Center Level': 'Secondary', 'Number of Surgeries Performed': 298, 'Additional Responsibilities': ['Housing manager/officer'], 'Percentage of Patients with Complications': 38.71648480080421,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t>
  </si>
  <si>
    <t>Vargas, Nicholson and Day</t>
  </si>
  <si>
    <t>James Webster</t>
  </si>
  <si>
    <t>(500)756-3586x083</t>
  </si>
  <si>
    <t>[('Pathology', 84, datetime.date(1999, 12, 29), datetime.date(1999, 1, 5)), ('Ethics in Medical Practice', 67, datetime.date(1998, 11, 10), datetime.date(2000, 2, 14)), ('Robotic Surgery', 67, datetime.date(1999, 11, 19), datetime.date(1999, 12, 21)), ('Surgical Techniques', 79, datetime.date(2000, 5, 11), datetime.date(1998, 12, 5)), ('Physiology', 76, datetime.date(1999, 12, 25), datetime.date(2000, 5, 13)), ('Physiology', 93, datetime.date(1999, 3, 25), datetime.date(1999, 12, 11)), ('Plastic and Reconstructive Surgery', 80, datetime.date(1999, 9, 21), datetime.date(1998, 11, 2)), ('Surgical Techniques', 97, datetime.date(1999, 8, 27), datetime.date(1999, 7, 21)), ('Biochemistry', 95, datetime.date(1999, 4, 13), datetime.date(1999, 12, 23)), ('Oncological Surgery', 87, datetime.date(1999, 7, 20), datetime.date(1998, 11, 5))]</t>
  </si>
  <si>
    <t>[{'Institution Name': 'Flynn Ltd', 'Location': 'United States', 'Type of Institution': 'Private', 'Number of Years Worked There': 19, 'Medical Center Level': 'Tertiary', 'Number of Surgeries Performed': 439, 'Additional Responsibilities': ['Therapist, music', 'Designer, interior/spatial', 'Scientific laboratory technician'], 'Percentage of Patients with Complications': 2.557220133897331,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'Becker-Glass', 'Location': 'United States', 'Type of Institution': 'Public', 'Number of Years Worked There': 9, 'Medical Center Level': 'Primary', 'Number of Surgeries Performed': 397, 'Additional Responsibilities': ['Designer, television/film set', 'Investment banker, operational', 'Solicitor'], 'Percentage of Patients with Complications': 83.86810366363999,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'Hall-Martinez', 'Location': 'United States', 'Type of Institution': 'Public', 'Number of Years Worked There': 5, 'Medical Center Level': 'Primary', 'Number of Surgeries Performed': 515, 'Additional Responsibilities': ['Firefighter'], 'Percentage of Patients with Complications': 55.011441518145844,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'Small, Hood and Robinson', 'Location': 'United States', 'Type of Institution': 'Public', 'Number of Years Worked There': 24, 'Medical Center Level': 'Secondary', 'Number of Surgeries Performed': 875, 'Additional Responsibilities': ['Trade union research officer', 'English as a foreign language teacher', 'Medical illustrator'], 'Percentage of Patients with Complications': 17.353431304473432,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'Douglas-Smith', 'Location': 'United States', 'Type of Institution': 'Private', 'Number of Years Worked There': 26, 'Medical Center Level': 'Primary', 'Number of Surgeries Performed': 446, 'Additional Responsibilities': ['Production designer, theatre/television/film', 'Electronics engineer', 'Historic buildings inspector/conservation officer', 'Psychotherapist'], 'Percentage of Patients with Complications': 13.235167029261241,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t>
  </si>
  <si>
    <t>Ball, Kelly and Miller</t>
  </si>
  <si>
    <t>Heidi Foley</t>
  </si>
  <si>
    <t>001-308-960-2187x0359</t>
  </si>
  <si>
    <t>[('Anatomy', 95, datetime.date(1998, 5, 31), datetime.date(1996, 2, 3)), ('Plastic and Reconstructive Surgery', 61, datetime.date(1999, 10, 22), datetime.date(1998, 5, 25)), ('Biochemistry', 77, datetime.date(1996, 8, 18), datetime.date(1995, 11, 27)), ('Vascular Surgery', 57, datetime.date(2002, 1, 12), datetime.date(1996, 4, 5)), ('Physiology', 94, datetime.date(2003, 2, 21), datetime.date(2003, 5, 12)), ('Vascular Surgery', 94, datetime.date(2003, 7, 28), datetime.date(1998, 9, 16)), ('Vascular Surgery', 100, datetime.date(1999, 6, 21), datetime.date(2003, 6, 6)), ('Biochemistry', 98, datetime.date(2001, 9, 16), datetime.date(1998, 8, 4)), ('Pharmacology', 90, datetime.date(1996, 12, 14), datetime.date(1995, 10, 2)), ('Trauma Surgery', 93, datetime.date(2002, 12, 25), datetime.date(2002, 12, 8))]</t>
  </si>
  <si>
    <t>[{'Institution Name': 'Davis Ltd', 'Location': 'Germany', 'Type of Institution': 'Public', 'Number of Years Worked There': 29, 'Medical Center Level': 'Primary', 'Number of Surgeries Performed': 346, 'Additional Responsibilities': ['Lecturer, further education', 'Market researcher', 'Engineer, maintenance (IT)', 'Chemical engineer', 'Surveyor, land/geomatics'], 'Percentage of Patients with Complications': 43.340305280081495,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'Anthony-Barnes', 'Location': 'Germany', 'Type of Institution': 'Public', 'Number of Years Worked There': 18, 'Medical Center Level': 'Secondary', 'Number of Surgeries Performed': 270, 'Additional Responsibilities': ['Chief Strategy Officer'], 'Percentage of Patients with Complications': 69.4995540578188,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'Singh Group', 'Location': 'Germany', 'Type of Institution': 'Private', 'Number of Years Worked There': 22, 'Medical Center Level': 'Secondary', 'Number of Surgeries Performed': 934, 'Additional Responsibilities': ['Psychotherapist, dance movement'], 'Percentage of Patients with Complications': 1.4970153299320055,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'Powell-Lynch', 'Location': 'Germany', 'Type of Institution': 'Public', 'Number of Years Worked There': 6, 'Medical Center Level': 'Tertiary', 'Number of Surgeries Performed': 670, 'Additional Responsibilities': ['Printmaker', 'Surveyor, mining'], 'Percentage of Patients with Complications': 72.00278604163117,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t>
  </si>
  <si>
    <t>Shane Lopez</t>
  </si>
  <si>
    <t>(711)543-7037</t>
  </si>
  <si>
    <t>[('Robotic Surgery', 56, datetime.date(1998, 3, 16), datetime.date(2000, 2, 6)), ('Surgical Techniques', 82, datetime.date(2003, 12, 20), datetime.date(2001, 12, 29)), ('Cardiothoracic Surgery', 76, datetime.date(2001, 6, 26), datetime.date(2003, 5, 7)), ('Emergency Medicine', 53, datetime.date(2000, 3, 6), datetime.date(1998, 7, 7)), ('Emergency Medicine', 83, datetime.date(2004, 2, 10), datetime.date(1999, 2, 3)), ('Transplant Surgery', 68, datetime.date(2003, 7, 23), datetime.date(2000, 4, 1)), ('Emergency Medicine', 54, datetime.date(1998, 5, 28), datetime.date(2004, 4, 10)), ('Anatomy', 95, datetime.date(2001, 2, 24), datetime.date(1999, 12, 14)), ('Biochemistry', 78, datetime.date(1999, 11, 20), datetime.date(2004, 4, 11)), ('Anatomy', 59, datetime.date(2001, 8, 20), datetime.date(1998, 12, 24))]</t>
  </si>
  <si>
    <t>[{'Institution Name': 'Jones-Weber', 'Location': 'Philippines', 'Type of Institution': 'Public', 'Number of Years Worked There': 5, 'Medical Center Level': 'Primary', 'Number of Surgeries Performed': 835, 'Additional Responsibilities': ['Hospital pharmacist', 'Town planner', 'Engineer, petroleum', 'Television production assistant', 'Journalist, newspaper'], 'Percentage of Patients with Complications': 79.1183120576582,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 {'Institution Name': 'Gardner-Clay', 'Location': 'Philippines', 'Type of Institution': 'Private', 'Number of Years Worked There': 16, 'Medical Center Level': 'Primary', 'Number of Surgeries Performed': 672, 'Additional Responsibilities': ['Set designer', 'Commissioning editor'], 'Percentage of Patients with Complications': 85.94306827133043,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t>
  </si>
  <si>
    <t>Torres-Kelly</t>
  </si>
  <si>
    <t>Sean Keller</t>
  </si>
  <si>
    <t>468.759.5402x06289</t>
  </si>
  <si>
    <t>[('Surgical Techniques', 54, datetime.date(1999, 11, 13), datetime.date(2003, 6, 3)), ('Oncological Surgery', 50, datetime.date(1998, 7, 13), datetime.date(1998, 4, 13)), ('Oncological Surgery', 59, datetime.date(1998, 1, 15), datetime.date(2000, 8, 21)), ('Trauma Surgery', 57, datetime.date(2003, 11, 5), datetime.date(2001, 6, 10)), ('Biochemistry', 60, datetime.date(2006, 3, 27), datetime.date(2004, 3, 1)), ('Oncological Surgery', 87, datetime.date(2002, 9, 4), datetime.date(2006, 5, 1)), ('Pathology', 98, datetime.date(2001, 9, 29), datetime.date(2003, 9, 10)), ('Physiology', 59, datetime.date(1999, 8, 8), datetime.date(2005, 7, 11)), ('Biochemistry', 73, datetime.date(2006, 1, 8), datetime.date(2005, 12, 22)), ('Pharmacology', 94, datetime.date(2004, 9, 4), datetime.date(2000, 4, 25))]</t>
  </si>
  <si>
    <t>[{'Institution Name': 'Lopez, Mack and Green', 'Location': 'India', 'Type of Institution': 'Public', 'Number of Years Worked There': 15, 'Medical Center Level': 'Secondary', 'Number of Surgeries Performed': 989, 'Additional Responsibilities': ['Producer, radio', 'Barrister'], 'Percentage of Patients with Complications': 60.865308695907295,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'Henry-Hunt', 'Location': 'India', 'Type of Institution': 'Public', 'Number of Years Worked There': 28, 'Medical Center Level': 'Primary', 'Number of Surgeries Performed': 958, 'Additional Responsibilities': ['Engineer, site'], 'Percentage of Patients with Complications': 32.930979939000984,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'White-Taylor', 'Location': 'India', 'Type of Institution': 'Private', 'Number of Years Worked There': 6, 'Medical Center Level': 'Primary', 'Number of Surgeries Performed': 959, 'Additional Responsibilities': ['Gaffer', 'Graphic designer', 'Paediatric nurse'], 'Percentage of Patients with Complications': 13.527884211458641,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'Brown, Hunter and Aguilar', 'Location': 'India', 'Type of Institution': 'Public', 'Number of Years Worked There': 15, 'Medical Center Level': 'Primary', 'Number of Surgeries Performed': 334, 'Additional Responsibilities': ['Geographical information systems officer', 'Office manager', 'Primary school teacher', 'Engineer, biomedical', 'Translator'], 'Percentage of Patients with Complications': 65.25195697757718,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t>
  </si>
  <si>
    <t>Clark, Hamilton and Sanders</t>
  </si>
  <si>
    <t>Amy Mcclain</t>
  </si>
  <si>
    <t>+1-232-541-0608x3324</t>
  </si>
  <si>
    <t>[('Trauma Surgery', 58, datetime.date(1998, 6, 10), datetime.date(1998, 3, 23)), ('Ethics in Medical Practice', 53, datetime.date(1998, 4, 14), datetime.date(1997, 7, 12)), ('Vascular Surgery', 56, datetime.date(1997, 9, 23), datetime.date(1997, 6, 27)), ('Neurosurgery', 51, datetime.date(1997, 12, 8), datetime.date(1998, 3, 7)), ('Orthopedic Surgery', 77, datetime.date(1998, 6, 17), datetime.date(1997, 8, 30)), ('Neurosurgery', 51, datetime.date(1998, 2, 21), datetime.date(1998, 2, 23)), ('Robotic Surgery', 92, datetime.date(1997, 8, 8), datetime.date(1997, 8, 5)), ('Ethics in Medical Practice', 59, datetime.date(1998, 5, 2), datetime.date(1998, 3, 14)), ('Transplant Surgery', 89, datetime.date(1997, 7, 16), datetime.date(1998, 2, 22)), ('Plastic and Reconstructive Surgery', 63, datetime.date(1998, 3, 13), datetime.date(1997, 10, 29))]</t>
  </si>
  <si>
    <t>[{'Institution Name': 'Jacobs, Wright and Smith', 'Location': 'Romania', 'Type of Institution': 'Private', 'Number of Years Worked There': 17, 'Medical Center Level': 'Primary', 'Number of Surgeries Performed': 11, 'Additional Responsibilities': ['Mining engineer', 'Pensions consultant', 'Production assistant, television', 'Lexicographer', 'Accountant, chartered'], 'Percentage of Patients with Complications': 99.46717208662685,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'Jones-Doyle', 'Location': 'Romania', 'Type of Institution': 'Public', 'Number of Years Worked There': 22, 'Medical Center Level': 'Secondary', 'Number of Surgeries Performed': 491, 'Additional Responsibilities': [], 'Percentage of Patients with Complications': 86.12704891161653,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'Williams, Johnston and Pierce', 'Location': 'Romania', 'Type of Institution': 'Private', 'Number of Years Worked There': 28, 'Medical Center Level': 'Secondary', 'Number of Surgeries Performed': 914, 'Additional Responsibilities': ['Advertising art director', 'Psychologist, sport and exercise', 'Immigration officer'], 'Percentage of Patients with Complications': 52.4822837439098,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'Stone, Beck and Jones', 'Location': 'Romania', 'Type of Institution': 'Public', 'Number of Years Worked There': 7, 'Medical Center Level': 'Primary', 'Number of Surgeries Performed': 623, 'Additional Responsibilities': ['Financial controller', 'Television/film/video producer', 'Printmaker', 'Geophysicist/field seismologist'], 'Percentage of Patients with Complications': 33.04134306058069,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t>
  </si>
  <si>
    <t>Pugh, Gould and Hughes</t>
  </si>
  <si>
    <t>Elizabeth Parsons</t>
  </si>
  <si>
    <t>772.628.6132x672</t>
  </si>
  <si>
    <t>[('Anesthesiology', 78, datetime.date(1999, 1, 4), datetime.date(1999, 8, 21)), ('Surgical Techniques', 85, datetime.date(1997, 4, 17), datetime.date(1997, 12, 4)), ('Anesthesiology', 97, datetime.date(1996, 10, 22), datetime.date(1998, 1, 10)), ('Oncological Surgery', 64, datetime.date(1999, 7, 18), datetime.date(1999, 3, 13)), ('Biochemistry', 72, datetime.date(1997, 6, 8), datetime.date(1997, 4, 15)), ('Orthopedic Surgery', 58, datetime.date(1999, 3, 11), datetime.date(1997, 6, 9)), ('Plastic and Reconstructive Surgery', 87, datetime.date(2000, 6, 6), datetime.date(1995, 4, 20)), ('Cardiothoracic Surgery', 56, datetime.date(1995, 5, 2), datetime.date(1995, 3, 21)), ('Ethics in Medical Practice', 68, datetime.date(1999, 5, 9), datetime.date(1997, 5, 6)), ('Plastic and Reconstructive Surgery', 89, datetime.date(1997, 4, 19), datetime.date(1997, 4, 13))]</t>
  </si>
  <si>
    <t>[{'Institution Name': 'Perez Group', 'Location': 'Ukraine', 'Type of Institution': 'Public', 'Number of Years Worked There': 8, 'Medical Center Level': 'Primary', 'Number of Surgeries Performed': 440, 'Additional Responsibilities': ['Chief Technology Officer'], 'Percentage of Patients with Complications': 49.27867042007505,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'Marshall-Oconnor', 'Location': 'Ukraine', 'Type of Institution': 'Public', 'Number of Years Worked There': 1, 'Medical Center Level': 'Tertiary', 'Number of Surgeries Performed': 355, 'Additional Responsibilities': ['Event organiser', 'Forensic psychologist', 'Quarry manager', 'Applications developer'], 'Percentage of Patients with Complications': 21.50724586374084,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'Miles, Moran and Smith', 'Location': 'Ukraine', 'Type of Institution': 'Public', 'Number of Years Worked There': 9, 'Medical Center Level': 'Tertiary', 'Number of Surgeries Performed': 874, 'Additional Responsibilities': [], 'Percentage of Patients with Complications': 6.704247214284742,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t>
  </si>
  <si>
    <t>Wilson, Chambers and Mccormick</t>
  </si>
  <si>
    <t>Courtney Patterson</t>
  </si>
  <si>
    <t>393.620.1313x0351</t>
  </si>
  <si>
    <t>[('Pathology', 89, datetime.date(2001, 5, 2), datetime.date(2004, 6, 2)), ('Robotic Surgery', 62, datetime.date(2002, 8, 16), datetime.date(1999, 9, 27)), ('Anesthesiology', 78, datetime.date(2001, 4, 20), datetime.date(1999, 1, 30)), ('Orthopedic Surgery', 58, datetime.date(2003, 3, 15), datetime.date(2003, 1, 29)), ('Pharmacology', 74, datetime.date(2002, 7, 20), datetime.date(2000, 1, 30)), ('Pathology', 68, datetime.date(2003, 9, 29), datetime.date(2000, 9, 26)), ('Cardiothoracic Surgery', 72, datetime.date(2003, 12, 24), datetime.date(2000, 9, 22)), ('Robotic Surgery', 75, datetime.date(2001, 12, 8), datetime.date(2001, 6, 28)), ('Plastic and Reconstructive Surgery', 62, datetime.date(2005, 5, 15), datetime.date(2004, 3, 17)), ('Trauma Surgery', 70, datetime.date(2004, 12, 24), datetime.date(2005, 3, 20))]</t>
  </si>
  <si>
    <t>[{'Institution Name': 'Butler, Baker and Thompson', 'Location': 'Uzbekistan', 'Type of Institution': 'Public', 'Number of Years Worked There': 29, 'Medical Center Level': 'Primary', 'Number of Surgeries Performed': 184, 'Additional Responsibilities': ['Magazine features editor'], 'Percentage of Patients with Complications': 73.9252594780946,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'Schwartz Inc', 'Location': 'Uzbekistan', 'Type of Institution': 'Public', 'Number of Years Worked There': 16, 'Medical Center Level': 'Tertiary', 'Number of Surgeries Performed': 571, 'Additional Responsibilities': [], 'Percentage of Patients with Complications': 66.29617444258768,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'Davis Inc', 'Location': 'Uzbekistan', 'Type of Institution': 'Public', 'Number of Years Worked There': 12, 'Medical Center Level': 'Tertiary', 'Number of Surgeries Performed': 471, 'Additional Responsibilities': ['Pathologist', 'Glass blower/designer'], 'Percentage of Patients with Complications': 12.741468163484182,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'Oconnor, Stevens and Turner', 'Location': 'Uzbekistan', 'Type of Institution': 'Public', 'Number of Years Worked There': 4, 'Medical Center Level': 'Primary', 'Number of Surgeries Performed': 685, 'Additional Responsibilities': ['Freight forwarder', 'Hotel manager', 'Conference centre manager'], 'Percentage of Patients with Complications': 63.134307153382515,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'Stone LLC', 'Location': 'Uzbekistan', 'Type of Institution': 'Private', 'Number of Years Worked There': 29, 'Medical Center Level': 'Secondary', 'Number of Surgeries Performed': 38, 'Additional Responsibilities': ['Pilot, airline'], 'Percentage of Patients with Complications': 51.42325324629752,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t>
  </si>
  <si>
    <t>Thomas Inc</t>
  </si>
  <si>
    <t>Jeffrey Craig</t>
  </si>
  <si>
    <t>[('Anesthesiology', 63, datetime.date(2003, 2, 23), datetime.date(2000, 11, 2)), ('Anesthesiology', 61, datetime.date(2002, 3, 24), datetime.date(2003, 2, 22)), ('Physiology', 82, datetime.date(2002, 3, 1), datetime.date(2003, 11, 29)), ('Physiology', 66, datetime.date(1998, 7, 5), datetime.date(1995, 9, 13)), ('Microbiology', 77, datetime.date(1996, 5, 19), datetime.date(2000, 12, 1)), ('Pathology', 99, datetime.date(1996, 4, 3), datetime.date(2000, 6, 17)), ('Pediatric Surgery', 63, datetime.date(1998, 1, 8), datetime.date(1998, 8, 9)), ('Oncological Surgery', 70, datetime.date(2004, 8, 15), datetime.date(1998, 5, 24)), ('Vascular Surgery', 98, datetime.date(1995, 6, 29), datetime.date(1997, 3, 29)), ('Cardiothoracic Surgery', 63, datetime.date(1998, 5, 20), datetime.date(2002, 6, 26))]</t>
  </si>
  <si>
    <t>[{'Institution Name': 'Rivers-Hayden', 'Location': 'Ukraine', 'Type of Institution': 'Public', 'Number of Years Worked There': 19, 'Medical Center Level': 'Primary', 'Number of Surgeries Performed': 85, 'Additional Responsibilities': ['Doctor, general practice', 'Architectural technologist', 'Trade mark attorney', 'Operational investment banker', 'Civil engineer, contracting'], 'Percentage of Patients with Complications': 84.11969191225573,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'Hancock Group', 'Location': 'Ukraine', 'Type of Institution': 'Private', 'Number of Years Worked There': 29, 'Medical Center Level': 'Primary', 'Number of Surgeries Performed': 354, 'Additional Responsibilities': ['Computer games developer'], 'Percentage of Patients with Complications': 44.706347375229896,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'Vasquez, Williams and Shaw', 'Location': 'Ukraine', 'Type of Institution': 'Public', 'Number of Years Worked There': 21, 'Medical Center Level': 'Primary', 'Number of Surgeries Performed': 104, 'Additional Responsibilities': [], 'Percentage of Patients with Complications': 57.665202798137116,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t>
  </si>
  <si>
    <t>Flynn, Gutierrez and Robertson</t>
  </si>
  <si>
    <t>Billy Coffey</t>
  </si>
  <si>
    <t>(905)901-6107</t>
  </si>
  <si>
    <t>[('Pediatric Surgery', 71, datetime.date(2005, 4, 6), datetime.date(2004, 5, 10)), ('Plastic and Reconstructive Surgery', 68, datetime.date(2004, 7, 22), datetime.date(2007, 12, 12)), ('Transplant Surgery', 52, datetime.date(2007, 6, 26), datetime.date(2004, 3, 6)), ('Trauma Surgery', 92, datetime.date(2001, 12, 20), datetime.date(2007, 4, 1)), ('Trauma Surgery', 96, datetime.date(2006, 4, 28), datetime.date(2006, 11, 24)), ('Ethics in Medical Practice', 68, datetime.date(2003, 12, 5), datetime.date(2004, 9, 29)), ('Pathology', 85, datetime.date(2004, 5, 24), datetime.date(2007, 12, 17)), ('Biochemistry', 86, datetime.date(2003, 8, 17), datetime.date(2002, 11, 30)), ('Anesthesiology', 71, datetime.date(2005, 1, 18), datetime.date(2002, 12, 21)), ('Surgical Techniques', 84, datetime.date(2002, 8, 5), datetime.date(2005, 2, 7))]</t>
  </si>
  <si>
    <t>[{'Institution Name': 'Wilson, Fuller and Wright', 'Location': 'Philippines', 'Type of Institution': 'Public', 'Number of Years Worked There': 28, 'Medical Center Level': 'Primary', 'Number of Surgeries Performed': 147, 'Additional Responsibilities': ['Textile designer', 'Psychologist, clinical', 'Health physicist', 'Art gallery manager', 'Fisheries officer'], 'Percentage of Patients with Complications': 43.05605344118371,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'Jones PLC', 'Location': 'Philippines', 'Type of Institution': 'Public', 'Number of Years Worked There': 15, 'Medical Center Level': 'Secondary', 'Number of Surgeries Performed': 909, 'Additional Responsibilities': ['Advertising copywriter', 'Pensions consultant', 'Automotive engineer', 'Nutritional therapist'], 'Percentage of Patients with Complications': 91.6013750376699,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'Trujillo Inc', 'Location': 'Philippines', 'Type of Institution': 'Private', 'Number of Years Worked There': 2, 'Medical Center Level': 'Primary', 'Number of Surgeries Performed': 373, 'Additional Responsibilities': ['Naval architect', 'Chartered loss adjuster'], 'Percentage of Patients with Complications': 44.09632214600985,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'Barton, Peterson and Henderson', 'Location': 'Philippines', 'Type of Institution': 'Public', 'Number of Years Worked There': 24, 'Medical Center Level': 'Tertiary', 'Number of Surgeries Performed': 10, 'Additional Responsibilities': ['Copy', 'Media planner', 'Intelligence analyst', 'Advertising account planner', 'Surveyor, land/geomatics'], 'Percentage of Patients with Complications': 14.04125189987454,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'Ramos PLC', 'Location': 'Philippines', 'Type of Institution': 'Private', 'Number of Years Worked There': 10, 'Medical Center Level': 'Tertiary', 'Number of Surgeries Performed': 297, 'Additional Responsibilities': ['Publishing rights manager'], 'Percentage of Patients with Complications': 74.52555655433362,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t>
  </si>
  <si>
    <t>Palmer, Davis and Kemp</t>
  </si>
  <si>
    <t>Angela Guzman</t>
  </si>
  <si>
    <t>(751)916-5281x757</t>
  </si>
  <si>
    <t>[('Trauma Surgery', 64, datetime.date(2002, 12, 22), datetime.date(2003, 7, 17)), ('Microbiology', 87, datetime.date(2001, 11, 4), datetime.date(2003, 7, 30)), ('Pharmacology', 100, datetime.date(2002, 8, 10), datetime.date(2002, 9, 14)), ('Plastic and Reconstructive Surgery', 58, datetime.date(2003, 1, 2), datetime.date(2003, 9, 2)), ('Biochemistry', 86, datetime.date(2002, 9, 30), datetime.date(2002, 6, 9)), ('Physiology', 56, datetime.date(2003, 12, 11), datetime.date(2003, 12, 16)), ('Transplant Surgery', 58, datetime.date(2002, 11, 3), datetime.date(2002, 1, 15)), ('Oncological Surgery', 53, datetime.date(2003, 8, 24), datetime.date(2003, 6, 6)), ('Transplant Surgery', 86, datetime.date(2003, 10, 13), datetime.date(2003, 1, 6)), ('Pathology', 60, datetime.date(2001, 9, 8), datetime.date(2003, 4, 1))]</t>
  </si>
  <si>
    <t>[{'Institution Name': 'Johnson PLC', 'Location': 'Germany', 'Type of Institution': 'Public', 'Number of Years Worked There': 21, 'Medical Center Level': 'Secondary', 'Number of Surgeries Performed': 453, 'Additional Responsibilities': ['Clothing/textile technologist', 'Corporate treasurer', 'Printmaker', 'English as a foreign language teacher'], 'Percentage of Patients with Complications': 45.951747055027866,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'Peterson-Mitchell', 'Location': 'Germany', 'Type of Institution': 'Private', 'Number of Years Worked There': 27, 'Medical Center Level': 'Secondary', 'Number of Surgeries Performed': 815, 'Additional Responsibilities': ['Web designer'], 'Percentage of Patients with Complications': 6.38853744244784,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Powers and Miller', 'Location': 'Germany', 'Type of Institution': 'Public', 'Number of Years Worked There': 25, 'Medical Center Level': 'Primary', 'Number of Surgeries Performed': 184, 'Additional Responsibilities': ['Museum/gallery conservator'], 'Percentage of Patients with Complications': 48.43118232346184,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Farmer and Miller', 'Location': 'Germany', 'Type of Institution': 'Private', 'Number of Years Worked There': 25, 'Medical Center Level': 'Secondary', 'Number of Surgeries Performed': 998, 'Additional Responsibilities': ['Youth worker', 'Surveyor, building'], 'Percentage of Patients with Complications': 30.66934823244808,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'Ware-Mcintyre', 'Location': 'Germany', 'Type of Institution': 'Private', 'Number of Years Worked There': 25, 'Medical Center Level': 'Secondary', 'Number of Surgeries Performed': 717, 'Additional Responsibilities': ['Sports administrator', 'Housing manager/officer', 'Arts development officer', 'Designer, furniture', 'Primary school teacher'], 'Percentage of Patients with Complications': 61.09972988847604,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t>
  </si>
  <si>
    <t>Strickland, Hanna and Perez</t>
  </si>
  <si>
    <t>Tammy Wilson</t>
  </si>
  <si>
    <t>(470)366-0287x97359</t>
  </si>
  <si>
    <t>[('Emergency Medicine', 58, datetime.date(1997, 12, 28), datetime.date(1998, 6, 30)), ('Biochemistry', 54, datetime.date(1998, 5, 21), datetime.date(1998, 1, 18)), ('Robotic Surgery', 65, datetime.date(1998, 10, 28), datetime.date(1998, 7, 8)), ('Physiology', 79, datetime.date(1998, 3, 5), datetime.date(1998, 3, 21)), ('Biochemistry', 78, datetime.date(1998, 8, 2), datetime.date(1999, 1, 22)), ('Ethics in Medical Practice', 54, datetime.date(1998, 6, 10), datetime.date(1998, 4, 24)), ('Ethics in Medical Practice', 66, datetime.date(1998, 4, 4), datetime.date(1998, 10, 2)), ('Microbiology', 73, datetime.date(1998, 1, 25), datetime.date(1998, 12, 2)), ('Biochemistry', 71, datetime.date(1998, 10, 26), datetime.date(1998, 11, 1)), ('Trauma Surgery', 55, datetime.date(1998, 2, 16), datetime.date(1998, 7, 27))]</t>
  </si>
  <si>
    <t>[{'Institution Name': 'Evans-Blackburn', 'Location': 'France', 'Type of Institution': 'Public', 'Number of Years Worked There': 28, 'Medical Center Level': 'Tertiary', 'Number of Surgeries Performed': 736, 'Additional Responsibilities': [], 'Percentage of Patients with Complications': 49.59601557753118, 'Patient Feedback': "Couldn't be happier with the surgery and the follow-up care.", 'Patient Feedback Label': 5, 'Recommendation Letters': "The surgeon's performance has been consistently exemplary.", 'Recommendation Letters Label': 4, 'Recommendations from Former Employers': "This surgeon's work was consistently below expectations.", 'Recommendations from Former Employers Label': 1}]</t>
  </si>
  <si>
    <t>Lowery, Torres and Horn</t>
  </si>
  <si>
    <t>Curtis Jones</t>
  </si>
  <si>
    <t>+1-585-641-4163x14654</t>
  </si>
  <si>
    <t>[('Trauma Surgery', 71, datetime.date(2003, 3, 14), datetime.date(2002, 3, 29)), ('Transplant Surgery', 83, datetime.date(1998, 5, 12), datetime.date(2000, 11, 23)), ('Pediatric Surgery', 91, datetime.date(1999, 9, 7), datetime.date(2000, 7, 2)), ('Pathology', 92, datetime.date(2000, 1, 25), datetime.date(1997, 4, 4)), ('Ethics in Medical Practice', 68, datetime.date(2000, 3, 13), datetime.date(2001, 2, 23)), ('Plastic and Reconstructive Surgery', 57, datetime.date(1997, 3, 30), datetime.date(2002, 7, 18)), ('Robotic Surgery', 81, datetime.date(2003, 5, 5), datetime.date(2000, 3, 30)), ('Microbiology', 94, datetime.date(1998, 6, 29), datetime.date(2000, 6, 12)), ('Surgical Techniques', 83, datetime.date(1999, 3, 10), datetime.date(2000, 11, 5)), ('Pediatric Surgery', 72, datetime.date(1999, 9, 26), datetime.date(2001, 11, 14))]</t>
  </si>
  <si>
    <t>[{'Institution Name': 'Williams, Phillips and Shaw', 'Location': 'Ukraine', 'Type of Institution': 'Public', 'Number of Years Worked There': 2, 'Medical Center Level': 'Primary', 'Number of Surgeries Performed': 106, 'Additional Responsibilities': ['Scientist, research (maths)', 'Investment banker, corporate'], 'Percentage of Patients with Complications': 80.45382308895806,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'Wolfe, Meadows and Mcdonald', 'Location': 'Ukraine', 'Type of Institution': 'Private', 'Number of Years Worked There': 8, 'Medical Center Level': 'Tertiary', 'Number of Surgeries Performed': 4, 'Additional Responsibilities': ['Furniture designer'], 'Percentage of Patients with Complications': 74.24227293134359,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'Reynolds and Sons', 'Location': 'Ukraine', 'Type of Institution': 'Private', 'Number of Years Worked There': 15, 'Medical Center Level': 'Tertiary', 'Number of Surgeries Performed': 617, 'Additional Responsibilities': ['Engineer, site'], 'Percentage of Patients with Complications': 65.29285972711727,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t>
  </si>
  <si>
    <t>Barry-Nelson</t>
  </si>
  <si>
    <t>Heather Montoya</t>
  </si>
  <si>
    <t>470-940-4886x7652</t>
  </si>
  <si>
    <t>[('Physiology', 78, datetime.date(2002, 6, 25), datetime.date(2001, 12, 14)), ('Robotic Surgery', 91, datetime.date(2002, 6, 29), datetime.date(2002, 4, 17)), ('Orthopedic Surgery', 91, datetime.date(2002, 1, 28), datetime.date(2001, 8, 20)), ('Plastic and Reconstructive Surgery', 94, datetime.date(2001, 9, 16), datetime.date(2001, 4, 8)), ('Pharmacology', 82, datetime.date(2002, 8, 14), datetime.date(2002, 5, 31)), ('Pharmacology', 83, datetime.date(2001, 8, 20), datetime.date(2001, 12, 2)), ('Transplant Surgery', 76, datetime.date(2002, 10, 10), datetime.date(2001, 10, 25)), ('Transplant Surgery', 81, datetime.date(2001, 2, 22), datetime.date(2001, 3, 10)), ('Ethics in Medical Practice', 77, datetime.date(2001, 6, 24), datetime.date(2002, 6, 30)), ('Surgical Techniques', 85, datetime.date(2001, 5, 11), datetime.date(2002, 1, 16))]</t>
  </si>
  <si>
    <t>[{'Institution Name': 'Jackson-Wright', 'Location': 'Belarus', 'Type of Institution': 'Private', 'Number of Years Worked There': 9, 'Medical Center Level': 'Tertiary', 'Number of Surgeries Performed': 963, 'Additional Responsibilities': ['Clinical molecular geneticist'], 'Percentage of Patients with Complications': 16.161207461479997,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 {'Institution Name': 'Keith LLC', 'Location': 'Belarus', 'Type of Institution': 'Private', 'Number of Years Worked There': 17, 'Medical Center Level': 'Primary', 'Number of Surgeries Performed': 521, 'Additional Responsibilities': ['Garment/textile technologist'], 'Percentage of Patients with Complications': 45.03052696354556,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t>
  </si>
  <si>
    <t>Ochoa Ltd</t>
  </si>
  <si>
    <t>Carol Melton</t>
  </si>
  <si>
    <t>(769)241-7767x68379</t>
  </si>
  <si>
    <t>[('Biochemistry', 73, datetime.date(2004, 7, 4), datetime.date(2004, 6, 30)), ('Physiology', 88, datetime.date(2004, 7, 17), datetime.date(2004, 6, 28)), ('Robotic Surgery', 94, datetime.date(2004, 6, 30), datetime.date(2004, 7, 16)), ('Biochemistry', 50, datetime.date(2004, 7, 16), datetime.date(2004, 6, 29)), ('Anatomy', 73, datetime.date(2004, 7, 2), datetime.date(2004, 6, 27)), ('Pathology', 97, datetime.date(2004, 7, 3), datetime.date(2004, 7, 8)), ('Robotic Surgery', 97, datetime.date(2004, 7, 15), datetime.date(2004, 7, 2)), ('Pharmacology', 59, datetime.date(2004, 6, 26), datetime.date(2004, 6, 29)), ('Cardiothoracic Surgery', 100, datetime.date(2004, 6, 27), datetime.date(2004, 6, 28)), ('Orthopedic Surgery', 95, datetime.date(2004, 7, 10), datetime.date(2004, 7, 2))]</t>
  </si>
  <si>
    <t>[{'Institution Name': 'Anderson-Rodriguez', 'Location': 'Poland', 'Type of Institution': 'Public', 'Number of Years Worked There': 9, 'Medical Center Level': 'Primary', 'Number of Surgeries Performed': 180, 'Additional Responsibilities': [], 'Percentage of Patients with Complications': 93.41171543660226,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'Reynolds-Diaz', 'Location': 'Poland', 'Type of Institution': 'Private', 'Number of Years Worked There': 19, 'Medical Center Level': 'Primary', 'Number of Surgeries Performed': 8, 'Additional Responsibilities': ['Set designer', 'Science writer', 'Building services engineer', 'Horticultural therapist', 'Surveyor, building control'], 'Percentage of Patients with Complications': 6.634397875862241,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'Suarez PLC', 'Location': 'Poland', 'Type of Institution': 'Private', 'Number of Years Worked There': 27, 'Medical Center Level': 'Tertiary', 'Number of Surgeries Performed': 529, 'Additional Responsibilities': [], 'Percentage of Patients with Complications': 81.65959674508431,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t>
  </si>
  <si>
    <t>Garcia-Frey</t>
  </si>
  <si>
    <t>Eric Lewis</t>
  </si>
  <si>
    <t>(998)511-5611x760</t>
  </si>
  <si>
    <t>[('Neurosurgery', 72, datetime.date(1996, 9, 5), datetime.date(2001, 1, 26)), ('Biochemistry', 60, datetime.date(1997, 11, 16), datetime.date(2003, 11, 19)), ('Surgical Techniques', 50, datetime.date(1998, 10, 23), datetime.date(2000, 7, 15)), ('Physiology', 82, datetime.date(1998, 9, 13), datetime.date(1997, 5, 5)), ('Pathology', 82, datetime.date(2003, 4, 7), datetime.date(1997, 3, 17)), ('Plastic and Reconstructive Surgery', 96, datetime.date(2000, 11, 21), datetime.date(2003, 6, 5)), ('Plastic and Reconstructive Surgery', 55, datetime.date(2000, 10, 22), datetime.date(2001, 2, 18)), ('Anatomy', 79, datetime.date(1996, 11, 19), datetime.date(2000, 8, 31)), ('Oncological Surgery', 96, datetime.date(1997, 12, 13), datetime.date(2003, 10, 22)), ('Pediatric Surgery', 50, datetime.date(1997, 11, 8), datetime.date(2000, 4, 11))]</t>
  </si>
  <si>
    <t>[{'Institution Name': 'Shah, Wilcox and Smith', 'Location': 'United States', 'Type of Institution': 'Public', 'Number of Years Worked There': 25, 'Medical Center Level': 'Primary', 'Number of Surgeries Performed': 700, 'Additional Responsibilities': ['Energy manager', 'Youth worker'], 'Percentage of Patients with Complications': 59.37242731966633,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 {'Institution Name': 'Hayes, Weber and King', 'Location': 'United States', 'Type of Institution': 'Public', 'Number of Years Worked There': 12, 'Medical Center Level': 'Secondary', 'Number of Surgeries Performed': 475, 'Additional Responsibilities': ['Therapist, music', 'Financial risk analyst'], 'Percentage of Patients with Complications': 33.98222805918496,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t>
  </si>
  <si>
    <t>Benson LLC</t>
  </si>
  <si>
    <t>Maria Mccoy</t>
  </si>
  <si>
    <t>546-908-2988x856</t>
  </si>
  <si>
    <t>[('Pediatric Surgery', 65, datetime.date(2001, 8, 30), datetime.date(2002, 1, 3)), ('Microbiology', 60, datetime.date(2004, 4, 2), datetime.date(2002, 1, 4)), ('Robotic Surgery', 73, datetime.date(2003, 9, 6), datetime.date(2004, 4, 16)), ('Robotic Surgery', 100, datetime.date(2001, 2, 7), datetime.date(2001, 11, 7)), ('Biochemistry', 69, datetime.date(2002, 1, 22), datetime.date(2001, 1, 26)), ('Ethics in Medical Practice', 51, datetime.date(2002, 5, 31), datetime.date(2002, 1, 7)), ('Pharmacology', 65, datetime.date(2002, 3, 3), datetime.date(2003, 10, 6)), ('Oncological Surgery', 98, datetime.date(2001, 1, 8), datetime.date(2004, 1, 12)), ('Cardiothoracic Surgery', 57, datetime.date(2001, 5, 18), datetime.date(2002, 4, 15)), ('Physiology', 70, datetime.date(2002, 11, 27), datetime.date(2004, 4, 12))]</t>
  </si>
  <si>
    <t>[{'Institution Name': 'Phillips PLC', 'Location': 'India', 'Type of Institution': 'Public', 'Number of Years Worked There': 4, 'Medical Center Level': 'Secondary', 'Number of Surgeries Performed': 523, 'Additional Responsibilities': ['General practice doctor', 'Engineer, site', 'Arboriculturist', 'Chemist, analytical', 'Futures trader'], 'Percentage of Patients with Complications': 31.836252311539315,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'Gray-Thompson', 'Location': 'India', 'Type of Institution': 'Public', 'Number of Years Worked There': 27, 'Medical Center Level': 'Tertiary', 'Number of Surgeries Performed': 360, 'Additional Responsibilities': ['Pathologist', 'Civil engineer, contracting'], 'Percentage of Patients with Complications': 62.822772703255545,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'Hayes Ltd', 'Location': 'India', 'Type of Institution': 'Public', 'Number of Years Worked There': 16, 'Medical Center Level': 'Primary', 'Number of Surgeries Performed': 406, 'Additional Responsibilities': ['Television/film/video producer', 'Comptroller'], 'Percentage of Patients with Complications': 42.7313276185948,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'Lopez PLC', 'Location': 'India', 'Type of Institution': 'Public', 'Number of Years Worked There': 13, 'Medical Center Level': 'Secondary', 'Number of Surgeries Performed': 201, 'Additional Responsibilities': ['Comptroller'], 'Percentage of Patients with Complications': 57.14067235189493,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t>
  </si>
  <si>
    <t>Barron, Thomas and Simmons</t>
  </si>
  <si>
    <t>Brian Baker</t>
  </si>
  <si>
    <t>348.939.7242x2242</t>
  </si>
  <si>
    <t>[('Plastic and Reconstructive Surgery', 55, datetime.date(2005, 4, 29), datetime.date(2006, 4, 12)), ('Pharmacology', 80, datetime.date(2005, 8, 27), datetime.date(2006, 9, 9)), ('Neurosurgery', 100, datetime.date(2005, 11, 20), datetime.date(2003, 8, 12)), ('Pediatric Surgery', 82, datetime.date(2007, 2, 2), datetime.date(2003, 2, 23)), ('Transplant Surgery', 77, datetime.date(2006, 3, 17), datetime.date(2005, 11, 14)), ('Trauma Surgery', 87, datetime.date(2004, 3, 10), datetime.date(2002, 8, 29)), ('Biochemistry', 79, datetime.date(2004, 9, 7), datetime.date(2006, 5, 8)), ('Pathology', 55, datetime.date(2004, 1, 27), datetime.date(2004, 1, 13)), ('Robotic Surgery', 69, datetime.date(2003, 10, 24), datetime.date(2005, 12, 7)), ('Oncological Surgery', 77, datetime.date(2003, 1, 29), datetime.date(2003, 11, 29))]</t>
  </si>
  <si>
    <t>[{'Institution Name': 'Colon, Hardy and Wilkins', 'Location': 'Russia', 'Type of Institution': 'Public', 'Number of Years Worked There': 16, 'Medical Center Level': 'Primary', 'Number of Surgeries Performed': 947, 'Additional Responsibilities': ['Patent examiner'], 'Percentage of Patients with Complications': 95.9497547888936,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 {'Institution Name': 'Robinson-Greer', 'Location': 'Russia', 'Type of Institution': 'Private', 'Number of Years Worked There': 25, 'Medical Center Level': 'Primary', 'Number of Surgeries Performed': 346, 'Additional Responsibilities': ['Diplomatic Services operational officer', 'Insurance underwriter', 'Passenger transport manager', 'Facilities manager'], 'Percentage of Patients with Complications': 91.77037551547528,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t>
  </si>
  <si>
    <t>Insurance record with moderate risk profile.</t>
  </si>
  <si>
    <t>Victor Jones</t>
  </si>
  <si>
    <t>736.861.7655x8908</t>
  </si>
  <si>
    <t>[('Pathology', 56, datetime.date(2003, 8, 23), datetime.date(2006, 9, 28)), ('Surgical Techniques', 65, datetime.date(2003, 4, 26), datetime.date(2008, 1, 15)), ('Surgical Techniques', 68, datetime.date(2008, 3, 30), datetime.date(2003, 2, 14)), ('Robotic Surgery', 79, datetime.date(2004, 6, 2), datetime.date(2005, 8, 11)), ('Anesthesiology', 70, datetime.date(2006, 10, 7), datetime.date(2003, 1, 16)), ('Surgical Techniques', 71, datetime.date(2007, 6, 16), datetime.date(2002, 9, 14)), ('Emergency Medicine', 90, datetime.date(2002, 5, 10), datetime.date(2005, 6, 18)), ('Pediatric Surgery', 90, datetime.date(2003, 9, 27), datetime.date(2008, 10, 7)), ('Pediatric Surgery', 68, datetime.date(2003, 11, 6), datetime.date(2003, 1, 8)), ('Ethics in Medical Practice', 66, datetime.date(2007, 10, 10), datetime.date(2006, 11, 1))]</t>
  </si>
  <si>
    <t>[{'Institution Name': 'Horton, Jones and Anderson', 'Location': 'Ukraine', 'Type of Institution': 'Private', 'Number of Years Worked There': 2, 'Medical Center Level': 'Secondary', 'Number of Surgeries Performed': 282, 'Additional Responsibilities': ['Personnel officer', 'Scientist, clinical (histocompatibility and immunogenetics)', 'Cartographer'], 'Percentage of Patients with Complications': 13.919429906358472, 'Patient Feedback': 'The surgery had complications and the doctor was not helpful.', 'Patient Feedback Label': 2, 'Recommendation Letters': "The surgeon's performance has been consistently high.", 'Recommendation Letters Label': 4, 'Recommendations from Former Employers': 'This surgeon had multiple issues during their tenure.', 'Recommendations from Former Employers Label': 1}]</t>
  </si>
  <si>
    <t>Dominguez LLC</t>
  </si>
  <si>
    <t>Mr. Aaron Oliver</t>
  </si>
  <si>
    <t>[('Emergency Medicine', 75, datetime.date(2005, 7, 3), datetime.date(2005, 6, 24)), ('Ethics in Medical Practice', 83, datetime.date(2004, 8, 28), datetime.date(2006, 1, 26)), ('Pharmacology', 65, datetime.date(2004, 12, 3), datetime.date(2005, 4, 23)), ('Anatomy', 62, datetime.date(2005, 2, 5), datetime.date(2004, 2, 10)), ('Anesthesiology', 61, datetime.date(2005, 6, 23), datetime.date(2004, 9, 6)), ('Plastic and Reconstructive Surgery', 61, datetime.date(2004, 2, 9), datetime.date(2005, 2, 15)), ('Pathology', 68, datetime.date(2004, 11, 25), datetime.date(2005, 8, 25)), ('Pharmacology', 84, datetime.date(2005, 7, 27), datetime.date(2004, 4, 22)), ('Biochemistry', 57, datetime.date(2005, 7, 8), datetime.date(2005, 6, 10)), ('Cardiothoracic Surgery', 63, datetime.date(2004, 11, 27), datetime.date(2005, 3, 6))]</t>
  </si>
  <si>
    <t>[{'Institution Name': 'Walker, Palmer and Hunter', 'Location': 'Germany', 'Type of Institution': 'Public', 'Number of Years Worked There': 19, 'Medical Center Level': 'Tertiary', 'Number of Surgeries Performed': 182, 'Additional Responsibilities': ['Media buyer', 'Best boy', 'Catering manager', 'Purchasing manager'], 'Percentage of Patients with Complications': 10.47761313870722,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'Stark Group', 'Location': 'Germany', 'Type of Institution': 'Private', 'Number of Years Worked There': 22, 'Medical Center Level': 'Tertiary', 'Number of Surgeries Performed': 245, 'Additional Responsibilities': ['Engineer, civil (contracting)', 'Administrator, charities/voluntary organisations', 'Retail banker'], 'Percentage of Patients with Complications': 75.97929953680213,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'James, Wright and Fleming', 'Location': 'Germany', 'Type of Institution': 'Private', 'Number of Years Worked There': 24, 'Medical Center Level': 'Primary', 'Number of Surgeries Performed': 727, 'Additional Responsibilities': ['Advice worker', 'Psychologist, forensic', 'Careers adviser', 'Scientist, clinical (histocompatibility and immunogenetics)'], 'Percentage of Patients with Complications': 76.29810418574017,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t>
  </si>
  <si>
    <t>Ashley Richardson</t>
  </si>
  <si>
    <t>(570)804-7866</t>
  </si>
  <si>
    <t>[('Oncological Surgery', 50, datetime.date(2003, 2, 20), datetime.date(2003, 6, 22)), ('Biochemistry', 71, datetime.date(2003, 6, 18), datetime.date(2003, 7, 28)), ('Anesthesiology', 55, datetime.date(2003, 7, 4), datetime.date(2003, 6, 4)), ('Transplant Surgery', 83, datetime.date(2003, 4, 18), datetime.date(2003, 7, 21)), ('Pathology', 58, datetime.date(2003, 8, 26), datetime.date(2003, 6, 21)), ('Transplant Surgery', 93, datetime.date(2003, 7, 10), datetime.date(2003, 9, 12)), ('Robotic Surgery', 89, datetime.date(2003, 4, 7), datetime.date(2003, 3, 17)), ('Microbiology', 97, datetime.date(2003, 9, 17), datetime.date(2003, 3, 20)), ('Surgical Techniques', 81, datetime.date(2003, 8, 8), datetime.date(2003, 8, 1)), ('Transplant Surgery', 90, datetime.date(2003, 2, 14), datetime.date(2003, 5, 16))]</t>
  </si>
  <si>
    <t>[{'Institution Name': 'Rodriguez Inc', 'Location': 'India', 'Type of Institution': 'Private', 'Number of Years Worked There': 20, 'Medical Center Level': 'Secondary', 'Number of Surgeries Performed': 203, 'Additional Responsibilities': ['Insurance account manager', 'Statistician', 'Geographical information systems officer'], 'Percentage of Patients with Complications': 34.42558981659513,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 {'Institution Name': 'Smith-Thompson', 'Location': 'India', 'Type of Institution': 'Public', 'Number of Years Worked There': 28, 'Medical Center Level': 'Secondary', 'Number of Surgeries Performed': 861, 'Additional Responsibilities': ['Armed forces technical officer', 'Operational investment banker', 'Chief Strategy Officer'], 'Percentage of Patients with Complications': 94.51247481160192,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t>
  </si>
  <si>
    <t>Curry Ltd</t>
  </si>
  <si>
    <t>Victoria Ayala</t>
  </si>
  <si>
    <t>+1-814-772-3049x7373</t>
  </si>
  <si>
    <t>[('Plastic and Reconstructive Surgery', 95, datetime.date(2005, 2, 26), datetime.date(2006, 6, 16)), ('Pediatric Surgery', 51, datetime.date(2004, 11, 3), datetime.date(2006, 7, 22)), ('Ethics in Medical Practice', 83, datetime.date(2005, 10, 11), datetime.date(2006, 1, 10)), ('Cardiothoracic Surgery', 58, datetime.date(2004, 12, 17), datetime.date(2004, 8, 24)), ('Pharmacology', 53, datetime.date(2006, 8, 27), datetime.date(2004, 9, 29)), ('Ethics in Medical Practice', 79, datetime.date(2005, 2, 10), datetime.date(2005, 3, 16)), ('Anesthesiology', 72, datetime.date(2006, 4, 3), datetime.date(2004, 7, 4)), ('Emergency Medicine', 55, datetime.date(2005, 8, 12), datetime.date(2005, 12, 22)), ('Neurosurgery', 71, datetime.date(2005, 5, 6), datetime.date(2004, 4, 17)), ('Robotic Surgery', 72, datetime.date(2006, 2, 10), datetime.date(2004, 6, 30))]</t>
  </si>
  <si>
    <t>[{'Institution Name': 'Rosales and Sons', 'Location': 'Romania', 'Type of Institution': 'Public', 'Number of Years Worked There': 7, 'Medical Center Level': 'Primary', 'Number of Surgeries Performed': 630, 'Additional Responsibilities': ['Mudlogger', 'Arts administrator'], 'Percentage of Patients with Complications': 44.30834779680413,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 {'Institution Name': 'Lang Ltd', 'Location': 'Romania', 'Type of Institution': 'Public', 'Number of Years Worked There': 28, 'Medical Center Level': 'Primary', 'Number of Surgeries Performed': 534, 'Additional Responsibilities': ['Armed forces training and education officer'], 'Percentage of Patients with Complications': 51.831155650050384,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t>
  </si>
  <si>
    <t>Valdez Ltd</t>
  </si>
  <si>
    <t>Heather Cole</t>
  </si>
  <si>
    <t>(762)940-7233x4746</t>
  </si>
  <si>
    <t>[('Oncological Surgery', 92, datetime.date(1998, 4, 21), datetime.date(1998, 5, 21)), ('Biochemistry', 77, datetime.date(1998, 9, 11), datetime.date(1998, 2, 5)), ('Anatomy', 78, datetime.date(1998, 11, 11), datetime.date(1998, 10, 1)), ('Emergency Medicine', 90, datetime.date(1997, 9, 26), datetime.date(1998, 7, 14)), ('Orthopedic Surgery', 59, datetime.date(1998, 3, 11), datetime.date(1998, 9, 14)), ('Emergency Medicine', 79, datetime.date(1998, 10, 29), datetime.date(1998, 8, 5)), ('Anesthesiology', 67, datetime.date(1997, 11, 6), datetime.date(1998, 7, 19)), ('Robotic Surgery', 54, datetime.date(1998, 4, 17), datetime.date(1998, 5, 18)), ('Oncological Surgery', 87, datetime.date(1998, 2, 24), datetime.date(1998, 5, 18)), ('Anatomy', 96, datetime.date(1998, 1, 23), datetime.date(1998, 10, 28))]</t>
  </si>
  <si>
    <t>[{'Institution Name': 'Cooper-Stephens', 'Location': 'Ukraine', 'Type of Institution': 'Private', 'Number of Years Worked There': 10, 'Medical Center Level': 'Secondary', 'Number of Surgeries Performed': 13, 'Additional Responsibilities': ['Building services engineer', 'Sports coach'], 'Percentage of Patients with Complications': 63.79029944905417,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'Anderson-Pace', 'Location': 'Ukraine', 'Type of Institution': 'Private', 'Number of Years Worked There': 20, 'Medical Center Level': 'Tertiary', 'Number of Surgeries Performed': 444, 'Additional Responsibilities': ['Legal secretary', 'Surveyor, planning and development', 'Technical author'], 'Percentage of Patients with Complications': 34.005870263109195,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'Jordan, Palmer and Brown', 'Location': 'Ukraine', 'Type of Institution': 'Private', 'Number of Years Worked There': 25, 'Medical Center Level': 'Primary', 'Number of Surgeries Performed': 57, 'Additional Responsibilities': ['Acupuncturist', 'Designer, blown glass/stained glass', 'Visual merchandiser', 'Physiological scientist', 'Engineer, electrical'], 'Percentage of Patients with Complications': 71.287679484054,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t>
  </si>
  <si>
    <t>Leach-Miller</t>
  </si>
  <si>
    <t>Anna Dawson</t>
  </si>
  <si>
    <t>+1-206-296-1970x4318</t>
  </si>
  <si>
    <t>[('Microbiology', 57, datetime.date(1999, 6, 19), datetime.date(2000, 1, 17)), ('Physiology', 95, datetime.date(1997, 5, 19), datetime.date(1998, 4, 5)), ('Trauma Surgery', 79, datetime.date(1998, 3, 12), datetime.date(1999, 1, 30)), ('Pediatric Surgery', 62, datetime.date(1998, 5, 3), datetime.date(1998, 10, 23)), ('Trauma Surgery', 84, datetime.date(1999, 8, 26), datetime.date(1996, 11, 6)), ('Trauma Surgery', 51, datetime.date(1999, 11, 20), datetime.date(1998, 1, 7)), ('Orthopedic Surgery', 50, datetime.date(1996, 9, 17), datetime.date(1996, 10, 6)), ('Ethics in Medical Practice', 84, datetime.date(1998, 3, 9), datetime.date(1999, 4, 2)), ('Anatomy', 60, datetime.date(1996, 12, 20), datetime.date(1999, 9, 21)), ('Transplant Surgery', 86, datetime.date(1998, 11, 12), datetime.date(1997, 5, 10))]</t>
  </si>
  <si>
    <t>[{'Institution Name': 'Warren Group', 'Location': 'France', 'Type of Institution': 'Private', 'Number of Years Worked There': 13, 'Medical Center Level': 'Secondary', 'Number of Surgeries Performed': 192, 'Additional Responsibilities': ['Administrator, Civil Service', 'Dealer', 'Environmental consultant', 'Designer, ceramics/pottery', 'Furniture designer'], 'Percentage of Patients with Complications': 85.306257976112,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'Wagner Group', 'Location': 'France', 'Type of Institution': 'Private', 'Number of Years Worked There': 7, 'Medical Center Level': 'Tertiary', 'Number of Surgeries Performed': 384, 'Additional Responsibilities': ['Outdoor activities/education manager'], 'Percentage of Patients with Complications': 87.50583918213482,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'Zimmerman LLC', 'Location': 'France', 'Type of Institution': 'Public', 'Number of Years Worked There': 19, 'Medical Center Level': 'Tertiary', 'Number of Surgeries Performed': 954, 'Additional Responsibilities': ['Civil Service fast streamer', 'Aid worker', 'Therapist, music', 'Teaching laboratory technician'], 'Percentage of Patients with Complications': 81.68017439127809,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t>
  </si>
  <si>
    <t>Maldonado-Morrow</t>
  </si>
  <si>
    <t>Jason Bradford</t>
  </si>
  <si>
    <t>001-867-473-9884x618</t>
  </si>
  <si>
    <t>[('Robotic Surgery', 78, datetime.date(2001, 12, 23), datetime.date(2003, 3, 28)), ('Microbiology', 95, datetime.date(2004, 10, 5), datetime.date(2004, 7, 22)), ('Cardiothoracic Surgery', 93, datetime.date(2004, 2, 24), datetime.date(2002, 3, 28)), ('Trauma Surgery', 84, datetime.date(2002, 10, 2), datetime.date(2002, 3, 18)), ('Orthopedic Surgery', 90, datetime.date(2002, 4, 4), datetime.date(2001, 9, 9)), ('Robotic Surgery', 77, datetime.date(2001, 7, 15), datetime.date(2003, 3, 6)), ('Microbiology', 57, datetime.date(2004, 7, 27), datetime.date(2002, 5, 25)), ('Orthopedic Surgery', 68, datetime.date(2002, 1, 9), datetime.date(2004, 5, 12)), ('Pathology', 86, datetime.date(2001, 11, 18), datetime.date(2002, 1, 8)), ('Vascular Surgery', 95, datetime.date(2001, 12, 16), datetime.date(2003, 8, 27))]</t>
  </si>
  <si>
    <t>[{'Institution Name': 'White LLC', 'Location': 'United States', 'Type of Institution': 'Private', 'Number of Years Worked There': 11, 'Medical Center Level': 'Tertiary', 'Number of Surgeries Performed': 356, 'Additional Responsibilities': [], 'Percentage of Patients with Complications': 12.017089768122224,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'Jackson LLC', 'Location': 'United States', 'Type of Institution': 'Private', 'Number of Years Worked There': 17, 'Medical Center Level': 'Tertiary', 'Number of Surgeries Performed': 64, 'Additional Responsibilities': ['Psychiatrist', 'Professor Emeritus'], 'Percentage of Patients with Complications': 44.34660605836667,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'Nichols LLC', 'Location': 'United States', 'Type of Institution': 'Public', 'Number of Years Worked There': 25, 'Medical Center Level': 'Secondary', 'Number of Surgeries Performed': 813, 'Additional Responsibilities': ['Diplomatic Services operational officer', 'Patent examiner', 'Health physicist', 'Chief Executive Officer'], 'Percentage of Patients with Complications': 35.9817673528631,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t>
  </si>
  <si>
    <t>Webb-Williams</t>
  </si>
  <si>
    <t>Linda Rodriguez</t>
  </si>
  <si>
    <t>[('Biochemistry', 61, datetime.date(2001, 1, 19), datetime.date(1999, 3, 30)), ('Robotic Surgery', 73, datetime.date(2001, 8, 19), datetime.date(2000, 6, 21)), ('Anesthesiology', 73, datetime.date(2002, 11, 6), datetime.date(2002, 4, 21)), ('Surgical Techniques', 97, datetime.date(2003, 11, 12), datetime.date(1999, 9, 2)), ('Trauma Surgery', 81, datetime.date(2004, 12, 28), datetime.date(2005, 1, 29)), ('Biochemistry', 86, datetime.date(2003, 5, 18), datetime.date(2004, 1, 7)), ('Transplant Surgery', 86, datetime.date(2002, 4, 26), datetime.date(2001, 12, 27)), ('Plastic and Reconstructive Surgery', 78, datetime.date(2002, 8, 25), datetime.date(1998, 11, 29)), ('Cardiothoracic Surgery', 66, datetime.date(2004, 6, 21), datetime.date(2005, 2, 21)), ('Plastic and Reconstructive Surgery', 66, datetime.date(2001, 12, 15), datetime.date(2002, 1, 24))]</t>
  </si>
  <si>
    <t>[{'Institution Name': 'Armstrong PLC', 'Location': 'France', 'Type of Institution': 'Public', 'Number of Years Worked There': 20, 'Medical Center Level': 'Primary', 'Number of Surgeries Performed': 104, 'Additional Responsibilities': ['Medical technical officer', 'Lawyer', 'Software engineer', 'Administrator, Civil Service'], 'Percentage of Patients with Complications': 37.20649004063492,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'Fernandez-Williamson', 'Location': 'France', 'Type of Institution': 'Public', 'Number of Years Worked There': 25, 'Medical Center Level': 'Tertiary', 'Number of Surgeries Performed': 460, 'Additional Responsibilities': ['Phytotherapist', 'Curator', 'Theatre director', 'Interpreter', 'Counselling psychologist'], 'Percentage of Patients with Complications': 63.50505401291441,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'Kelly-Bailey', 'Location': 'France', 'Type of Institution': 'Public', 'Number of Years Worked There': 29, 'Medical Center Level': 'Tertiary', 'Number of Surgeries Performed': 902, 'Additional Responsibilities': [], 'Percentage of Patients with Complications': 37.59384778513284,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'Ramirez-Williams', 'Location': 'France', 'Type of Institution': 'Public', 'Number of Years Worked There': 24, 'Medical Center Level': 'Tertiary', 'Number of Surgeries Performed': 324, 'Additional Responsibilities': ['Exhibitions officer, museum/gallery', 'Town planner', 'Theatre manager'], 'Percentage of Patients with Complications': 1.9078043347589002,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'Smith, Anderson and Williams', 'Location': 'France', 'Type of Institution': 'Private', 'Number of Years Worked There': 6, 'Medical Center Level': 'Secondary', 'Number of Surgeries Performed': 913, 'Additional Responsibilities': ['Media planner', 'Writer', 'Product/process development scientist', 'Counsellor', 'Energy manager'], 'Percentage of Patients with Complications': 76.37019477683718,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t>
  </si>
  <si>
    <t>Valdez, Kirk and Benjamin</t>
  </si>
  <si>
    <t>Daniel Kramer DDS</t>
  </si>
  <si>
    <t>+1-318-511-9509x0867</t>
  </si>
  <si>
    <t>[('Trauma Surgery', 99, datetime.date(2007, 1, 25), datetime.date(2005, 3, 4)), ('Biochemistry', 89, datetime.date(2004, 5, 18), datetime.date(2003, 12, 11)), ('Pathology', 67, datetime.date(2006, 3, 13), datetime.date(2005, 4, 3)), ('Vascular Surgery', 64, datetime.date(2004, 12, 16), datetime.date(2006, 10, 14)), ('Vascular Surgery', 79, datetime.date(2005, 6, 29), datetime.date(2006, 6, 21)), ('Anesthesiology', 73, datetime.date(2007, 2, 23), datetime.date(2006, 4, 12)), ('Surgical Techniques', 78, datetime.date(2005, 3, 3), datetime.date(2006, 10, 3)), ('Neurosurgery', 86, datetime.date(2005, 8, 20), datetime.date(2007, 2, 12)), ('Emergency Medicine', 76, datetime.date(2006, 8, 5), datetime.date(2004, 12, 20)), ('Surgical Techniques', 57, datetime.date(2005, 12, 30), datetime.date(2004, 2, 13))]</t>
  </si>
  <si>
    <t>[{'Institution Name': 'Bowman, Robinson and Miller', 'Location': 'India', 'Type of Institution': 'Public', 'Number of Years Worked There': 14, 'Medical Center Level': 'Tertiary', 'Number of Surgeries Performed': 569, 'Additional Responsibilities': ['Production manager', 'Economist'], 'Percentage of Patients with Complications': 32.17928283312007,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 {'Institution Name': 'Miller-Buchanan', 'Location': 'India', 'Type of Institution': 'Public', 'Number of Years Worked There': 17, 'Medical Center Level': 'Tertiary', 'Number of Surgeries Performed': 852, 'Additional Responsibilities': ['Barista', 'Conservator, museum/gallery', 'Development worker, international aid', 'Designer, fashion/clothing'], 'Percentage of Patients with Complications': 57.099802571531455,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t>
  </si>
  <si>
    <t>Eaton Ltd</t>
  </si>
  <si>
    <t>Suzanne Wright</t>
  </si>
  <si>
    <t>+1-222-795-8746x38629</t>
  </si>
  <si>
    <t>[('Biochemistry', 65, datetime.date(1997, 8, 19), datetime.date(1995, 8, 28)), ('Ethics in Medical Practice', 61, datetime.date(1996, 9, 6), datetime.date(1997, 1, 15)), ('Trauma Surgery', 99, datetime.date(1996, 11, 12), datetime.date(1995, 6, 3)), ('Pediatric Surgery', 50, datetime.date(1997, 3, 10), datetime.date(1997, 2, 14)), ('Ethics in Medical Practice', 78, datetime.date(1996, 7, 8), datetime.date(1997, 9, 12)), ('Pediatric Surgery', 99, datetime.date(1995, 1, 2), datetime.date(1996, 7, 2)), ('Surgical Techniques', 54, datetime.date(1996, 7, 13), datetime.date(1997, 4, 23)), ('Anesthesiology', 81, datetime.date(1995, 4, 15), datetime.date(1997, 8, 24)), ('Biochemistry', 72, datetime.date(1997, 8, 7), datetime.date(1996, 10, 12)), ('Vascular Surgery', 54, datetime.date(1996, 1, 21), datetime.date(1996, 6, 26))]</t>
  </si>
  <si>
    <t>[{'Institution Name': 'Wilson-Rodriguez', 'Location': 'Germany', 'Type of Institution': 'Public', 'Number of Years Worked There': 18, 'Medical Center Level': 'Primary', 'Number of Surgeries Performed': 652, 'Additional Responsibilities': ['Jewellery designer', 'Mudlogger'], 'Percentage of Patients with Complications': 9.672843270364007,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'Bowman, Conway and Cruz', 'Location': 'Germany', 'Type of Institution': 'Public', 'Number of Years Worked There': 30, 'Medical Center Level': 'Secondary', 'Number of Surgeries Performed': 636, 'Additional Responsibilities': [], 'Percentage of Patients with Complications': 37.418254554169174,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'Black-Bishop', 'Location': 'Germany', 'Type of Institution': 'Public', 'Number of Years Worked There': 13, 'Medical Center Level': 'Secondary', 'Number of Surgeries Performed': 901, 'Additional Responsibilities': ['Horticulturist, commercial'], 'Percentage of Patients with Complications': 48.655045131744714,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'Willis, Sullivan and Jones', 'Location': 'Germany', 'Type of Institution': 'Public', 'Number of Years Worked There': 14, 'Medical Center Level': 'Primary', 'Number of Surgeries Performed': 13, 'Additional Responsibilities': ['Newspaper journalist', 'Engineer, civil (consulting)', 'Adult nurse'], 'Percentage of Patients with Complications': 47.0902722203227,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'Irwin and Sons', 'Location': 'Germany', 'Type of Institution': 'Public', 'Number of Years Worked There': 6, 'Medical Center Level': 'Secondary', 'Number of Surgeries Performed': 507, 'Additional Responsibilities': ['Solicitor', 'Analytical chemist', 'Midwife', 'Trade mark attorney'], 'Percentage of Patients with Complications': 8.646690666100099,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t>
  </si>
  <si>
    <t>Daniel Mason</t>
  </si>
  <si>
    <t>266.802.5435x28563</t>
  </si>
  <si>
    <t>[('Vascular Surgery', 98, datetime.date(1996, 7, 19), datetime.date(1998, 3, 1)), ('Pediatric Surgery', 52, datetime.date(1999, 1, 18), datetime.date(1997, 7, 1)), ('Pediatric Surgery', 54, datetime.date(1998, 11, 13), datetime.date(1999, 5, 25)), ('Vascular Surgery', 87, datetime.date(1996, 12, 19), datetime.date(1998, 4, 20)), ('Surgical Techniques', 97, datetime.date(1995, 11, 22), datetime.date(1997, 2, 14)), ('Pathology', 79, datetime.date(1998, 12, 23), datetime.date(1998, 7, 28)), ('Anatomy', 64, datetime.date(1996, 6, 26), datetime.date(1999, 4, 27)), ('Anatomy', 95, datetime.date(1997, 2, 17), datetime.date(1997, 2, 12)), ('Microbiology', 58, datetime.date(1999, 4, 27), datetime.date(1998, 3, 18)), ('Anesthesiology', 66, datetime.date(1996, 7, 10), datetime.date(1996, 10, 10))]</t>
  </si>
  <si>
    <t>[{'Institution Name': 'Jones Ltd', 'Location': 'United States', 'Type of Institution': 'Private', 'Number of Years Worked There': 6, 'Medical Center Level': 'Secondary', 'Number of Surgeries Performed': 999, 'Additional Responsibilities': ['Lecturer, further education', 'Tax adviser', 'Public relations officer'], 'Percentage of Patients with Complications': 10.13972829753068,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'Walker-Williams', 'Location': 'United States', 'Type of Institution': 'Public', 'Number of Years Worked There': 18, 'Medical Center Level': 'Tertiary', 'Number of Surgeries Performed': 361, 'Additional Responsibilities': ['Meteorologist'], 'Percentage of Patients with Complications': 54.35830495559287,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'Jarvis-Conley', 'Location': 'United States', 'Type of Institution': 'Public', 'Number of Years Worked There': 30, 'Medical Center Level': 'Secondary', 'Number of Surgeries Performed': 75, 'Additional Responsibilities': ['Doctor, general practice', 'Barista', "Nurse, children's", 'Phytotherapist'], 'Percentage of Patients with Complications': 39.18723522946175,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t>
  </si>
  <si>
    <t>Tristan Nelson</t>
  </si>
  <si>
    <t>001-711-676-3854x7158</t>
  </si>
  <si>
    <t>[('Orthopedic Surgery', 95, datetime.date(1999, 8, 22), datetime.date(2004, 1, 15)), ('Neurosurgery', 51, datetime.date(2000, 3, 4), datetime.date(1999, 2, 20)), ('Neurosurgery', 67, datetime.date(2004, 1, 2), datetime.date(2000, 4, 18)), ('Anesthesiology', 94, datetime.date(1998, 11, 16), datetime.date(2001, 4, 3)), ('Physiology', 99, datetime.date(1997, 11, 14), datetime.date(2000, 9, 22)), ('Anesthesiology', 94, datetime.date(1999, 7, 12), datetime.date(1998, 4, 4)), ('Ethics in Medical Practice', 98, datetime.date(1997, 10, 14), datetime.date(1999, 1, 26)), ('Microbiology', 68, datetime.date(1998, 9, 5), datetime.date(2003, 2, 5)), ('Pediatric Surgery', 50, datetime.date(2004, 4, 22), datetime.date(1999, 3, 2)), ('Transplant Surgery', 89, datetime.date(2001, 6, 7), datetime.date(2000, 3, 12))]</t>
  </si>
  <si>
    <t>[{'Institution Name': 'Martin PLC', 'Location': 'Philippines', 'Type of Institution': 'Private', 'Number of Years Worked There': 2, 'Medical Center Level': 'Tertiary', 'Number of Surgeries Performed': 858, 'Additional Responsibilities': ['Marine scientist', 'Orthoptist', 'Chartered management accountant', 'Producer, television/film/video'], 'Percentage of Patients with Complications': 5.224390799843093,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'Price-Hall', 'Location': 'Philippines', 'Type of Institution': 'Public', 'Number of Years Worked There': 13, 'Medical Center Level': 'Tertiary', 'Number of Surgeries Performed': 655, 'Additional Responsibilities': ['Civil engineer, contracting', 'Illustrator', 'Midwife'], 'Percentage of Patients with Complications': 49.14617015018273,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'White, Archer and Reyes', 'Location': 'Philippines', 'Type of Institution': 'Private', 'Number of Years Worked There': 2, 'Medical Center Level': 'Secondary', 'Number of Surgeries Performed': 123, 'Additional Responsibilities': [], 'Percentage of Patients with Complications': 38.490781294097985,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t>
  </si>
  <si>
    <t>Giles LLC</t>
  </si>
  <si>
    <t>Donald Jensen</t>
  </si>
  <si>
    <t>307.687.3843</t>
  </si>
  <si>
    <t>[('Oncological Surgery', 62, datetime.date(2003, 5, 24), datetime.date(2000, 3, 4)), ('Microbiology', 63, datetime.date(2002, 5, 16), datetime.date(2004, 6, 2)), ('Biochemistry', 95, datetime.date(2003, 6, 1), datetime.date(2003, 5, 8)), ('Robotic Surgery', 88, datetime.date(2006, 3, 29), datetime.date(2002, 3, 26)), ('Biochemistry', 56, datetime.date(2001, 12, 19), datetime.date(2002, 8, 8)), ('Surgical Techniques', 70, datetime.date(2006, 5, 9), datetime.date(1999, 10, 25)), ('Microbiology', 86, datetime.date(1999, 4, 4), datetime.date(1999, 12, 13)), ('Cardiothoracic Surgery', 66, datetime.date(2002, 8, 8), datetime.date(2000, 1, 15)), ('Plastic and Reconstructive Surgery', 88, datetime.date(2004, 5, 1), datetime.date(2002, 7, 26)), ('Transplant Surgery', 56, datetime.date(2005, 10, 21), datetime.date(2000, 5, 5))]</t>
  </si>
  <si>
    <t>[{'Institution Name': 'Garcia-Smith', 'Location': 'Hungary', 'Type of Institution': 'Private', 'Number of Years Worked There': 25, 'Medical Center Level': 'Tertiary', 'Number of Surgeries Performed': 716, 'Additional Responsibilities': ['Occupational therapist', 'Sales executive', 'Hydrologist'], 'Percentage of Patients with Complications': 10.714490684430855,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'Sweeney-Barber', 'Location': 'Hungary', 'Type of Institution': 'Private', 'Number of Years Worked There': 16, 'Medical Center Level': 'Primary', 'Number of Surgeries Performed': 859, 'Additional Responsibilities': ['Psychologist, sport and exercise', 'Careers information officer'], 'Percentage of Patients with Complications': 21.205038803332464,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'Mann Ltd', 'Location': 'Hungary', 'Type of Institution': 'Public', 'Number of Years Worked There': 4, 'Medical Center Level': 'Tertiary', 'Number of Surgeries Performed': 103, 'Additional Responsibilities': ['Industrial buyer', 'Hotel manager', 'Hydrologist'], 'Percentage of Patients with Complications': 97.51773642541458,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t>
  </si>
  <si>
    <t>Garza Group</t>
  </si>
  <si>
    <t>Rebecca Nelson</t>
  </si>
  <si>
    <t>(714)945-4404x1085</t>
  </si>
  <si>
    <t>[('Surgical Techniques', 60, datetime.date(1998, 1, 3), datetime.date(1997, 3, 30)), ('Neurosurgery', 54, datetime.date(2002, 3, 7), datetime.date(2004, 4, 13)), ('Physiology', 63, datetime.date(2000, 2, 26), datetime.date(2001, 4, 7)), ('Anatomy', 89, datetime.date(1999, 5, 9), datetime.date(1998, 5, 5)), ('Microbiology', 86, datetime.date(2000, 2, 13), datetime.date(1996, 5, 19)), ('Trauma Surgery', 88, datetime.date(1998, 5, 14), datetime.date(2001, 5, 31)), ('Anesthesiology', 52, datetime.date(1998, 9, 22), datetime.date(2001, 7, 20)), ('Emergency Medicine', 99, datetime.date(2002, 5, 3), datetime.date(2001, 3, 17)), ('Trauma Surgery', 74, datetime.date(2002, 7, 18), datetime.date(1999, 4, 17)), ('Biochemistry', 52, datetime.date(2001, 8, 10), datetime.date(2003, 9, 8))]</t>
  </si>
  <si>
    <t>[{'Institution Name': 'Miller, Ward and Brooks', 'Location': 'Russia', 'Type of Institution': 'Public', 'Number of Years Worked There': 7, 'Medical Center Level': 'Secondary', 'Number of Surgeries Performed': 645, 'Additional Responsibilities': ['Tour manager', 'Architectural technologist', 'Trading standards officer', 'Curator'], 'Percentage of Patients with Complications': 43.54609365780081,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'Huff-Bradley', 'Location': 'Russia', 'Type of Institution': 'Private', 'Number of Years Worked There': 19, 'Medical Center Level': 'Secondary', 'Number of Surgeries Performed': 10, 'Additional Responsibilities': ['Engineer, maintenance (IT)'], 'Percentage of Patients with Complications': 69.61934970247097,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'Barnett-Torres', 'Location': 'Russia', 'Type of Institution': 'Private', 'Number of Years Worked There': 18, 'Medical Center Level': 'Tertiary', 'Number of Surgeries Performed': 473, 'Additional Responsibilities': ['Broadcast engineer'], 'Percentage of Patients with Complications': 73.37837430529419,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t>
  </si>
  <si>
    <t>Dunn, Munoz and Mitchell</t>
  </si>
  <si>
    <t>Matthew Peterson</t>
  </si>
  <si>
    <t>(752)264-4575x002</t>
  </si>
  <si>
    <t>[('Neurosurgery', 89, datetime.date(2002, 1, 5), datetime.date(2006, 11, 13)), ('Pharmacology', 67, datetime.date(2006, 10, 10), datetime.date(2002, 6, 4)), ('Robotic Surgery', 63, datetime.date(2002, 1, 11), datetime.date(2001, 8, 28)), ('Emergency Medicine', 91, datetime.date(2000, 12, 18), datetime.date(2000, 1, 23)), ('Pharmacology', 83, datetime.date(2005, 3, 17), datetime.date(2002, 2, 22)), ('Neurosurgery', 95, datetime.date(2004, 8, 20), datetime.date(2006, 3, 21)), ('Pathology', 91, datetime.date(2004, 1, 23), datetime.date(2002, 6, 2)), ('Neurosurgery', 87, datetime.date(2006, 2, 10), datetime.date(2003, 2, 22)), ('Oncological Surgery', 86, datetime.date(2004, 8, 17), datetime.date(2006, 3, 22)), ('Anesthesiology', 58, datetime.date(2002, 12, 22), datetime.date(2000, 9, 5))]</t>
  </si>
  <si>
    <t>[{'Institution Name': 'Reyes, Valenzuela and Murphy', 'Location': 'Ethiopia', 'Type of Institution': 'Private', 'Number of Years Worked There': 12, 'Medical Center Level': 'Tertiary', 'Number of Surgeries Performed': 151, 'Additional Responsibilities': ['Occupational therapist', 'Clinical embryologist', 'Scientist, water quality'], 'Percentage of Patients with Complications': 88.36620810835105,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 {'Institution Name': 'Adams and Sons', 'Location': 'Ethiopia', 'Type of Institution': 'Public', 'Number of Years Worked There': 18, 'Medical Center Level': 'Tertiary', 'Number of Surgeries Performed': 156, 'Additional Responsibilities': ['Public affairs consultant', 'Health service manager', 'Health and safety inspector', 'Teacher, English as a foreign language', 'Acupuncturist'], 'Percentage of Patients with Complications': 38.74890397717634,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t>
  </si>
  <si>
    <t>Hawkins, Mckee and White</t>
  </si>
  <si>
    <t>Veronica Mclean</t>
  </si>
  <si>
    <t>+1-476-936-4883x1015</t>
  </si>
  <si>
    <t>[('Microbiology', 83, datetime.date(1996, 9, 5), datetime.date(1996, 8, 20)), ('Robotic Surgery', 76, datetime.date(1997, 2, 8), datetime.date(1998, 10, 16)), ('Robotic Surgery', 94, datetime.date(1998, 12, 20), datetime.date(1998, 9, 23)), ('Physiology', 100, datetime.date(1996, 9, 30), datetime.date(1998, 11, 5)), ('Microbiology', 72, datetime.date(1997, 12, 11), datetime.date(1998, 4, 14)), ('Orthopedic Surgery', 97, datetime.date(1997, 11, 18), datetime.date(1997, 9, 21)), ('Physiology', 83, datetime.date(1996, 9, 19), datetime.date(1997, 3, 23)), ('Physiology', 74, datetime.date(1997, 8, 4), datetime.date(1996, 8, 8)), ('Anesthesiology', 60, datetime.date(1997, 8, 18), datetime.date(1997, 12, 10)), ('Cardiothoracic Surgery', 73, datetime.date(1998, 7, 23), datetime.date(1997, 8, 6))]</t>
  </si>
  <si>
    <t>[{'Institution Name': 'Rivera LLC', 'Location': 'Hungary', 'Type of Institution': 'Public', 'Number of Years Worked There': 14, 'Medical Center Level': 'Tertiary', 'Number of Surgeries Performed': 839, 'Additional Responsibilities': [], 'Percentage of Patients with Complications': 77.91034050521677,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'Strong Ltd', 'Location': 'Hungary', 'Type of Institution': 'Public', 'Number of Years Worked There': 21, 'Medical Center Level': 'Primary', 'Number of Surgeries Performed': 258, 'Additional Responsibilities': ['Youth worker', 'Geneticist, molecular', 'Theatre stage manager'], 'Percentage of Patients with Complications': 83.61197223502147,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'Porter, Davis and Silva', 'Location': 'Hungary', 'Type of Institution': 'Private', 'Number of Years Worked There': 17, 'Medical Center Level': 'Secondary', 'Number of Surgeries Performed': 589, 'Additional Responsibilities': [], 'Percentage of Patients with Complications': 98.30976611243061,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'Valdez Ltd', 'Location': 'Hungary', 'Type of Institution': 'Private', 'Number of Years Worked There': 17, 'Medical Center Level': 'Primary', 'Number of Surgeries Performed': 294, 'Additional Responsibilities': ['Retail buyer'], 'Percentage of Patients with Complications': 27.215826595782712,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'Gomez Inc', 'Location': 'Hungary', 'Type of Institution': 'Public', 'Number of Years Worked There': 29, 'Medical Center Level': 'Primary', 'Number of Surgeries Performed': 85, 'Additional Responsibilities': ['Proofreader'], 'Percentage of Patients with Complications': 91.829369218277,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t>
  </si>
  <si>
    <t>Jackson-Rodriguez</t>
  </si>
  <si>
    <t>Tyler Parks</t>
  </si>
  <si>
    <t>749-714-2430x86882</t>
  </si>
  <si>
    <t>[('Surgical Techniques', 90, datetime.date(2006, 8, 7), datetime.date(2005, 10, 22)), ('Plastic and Reconstructive Surgery', 98, datetime.date(1998, 5, 20), datetime.date(2006, 9, 10)), ('Pediatric Surgery', 81, datetime.date(2006, 7, 29), datetime.date(2004, 9, 23)), ('Pediatric Surgery', 82, datetime.date(2002, 9, 12), datetime.date(2002, 1, 11)), ('Pediatric Surgery', 61, datetime.date(2000, 6, 23), datetime.date(2003, 12, 2)), ('Emergency Medicine', 74, datetime.date(2000, 4, 13), datetime.date(2006, 9, 9)), ('Anesthesiology', 77, datetime.date(1998, 6, 6), datetime.date(2003, 8, 2)), ('Cardiothoracic Surgery', 54, datetime.date(2005, 7, 12), datetime.date(2000, 7, 11)), ('Robotic Surgery', 85, datetime.date(1999, 5, 16), datetime.date(2002, 9, 22)), ('Robotic Surgery', 74, datetime.date(1998, 12, 16), datetime.date(2002, 8, 10))]</t>
  </si>
  <si>
    <t>[{'Institution Name': 'Whitaker Ltd', 'Location': 'Germany', 'Type of Institution': 'Private', 'Number of Years Worked There': 2, 'Medical Center Level': 'Tertiary', 'Number of Surgeries Performed': 819, 'Additional Responsibilities': ['Careers adviser', 'Industrial/product designer', 'Location manager', 'Radiographer, therapeutic'], 'Percentage of Patients with Complications': 5.431597759553797,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'Romero, Ellison and Smith', 'Location': 'Germany', 'Type of Institution': 'Public', 'Number of Years Worked There': 15, 'Medical Center Level': 'Tertiary', 'Number of Surgeries Performed': 313, 'Additional Responsibilities': ['Scientist, research (maths)'], 'Percentage of Patients with Complications': 1.4347146957509715,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'Guerrero-Wise', 'Location': 'Germany', 'Type of Institution': 'Private', 'Number of Years Worked There': 27, 'Medical Center Level': 'Secondary', 'Number of Surgeries Performed': 308, 'Additional Responsibilities': ['Designer, fashion/clothing'], 'Percentage of Patients with Complications': 95.834132941071,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'Ward, Ramirez and Johnson', 'Location': 'Germany', 'Type of Institution': 'Public', 'Number of Years Worked There': 4, 'Medical Center Level': 'Secondary', 'Number of Surgeries Performed': 722, 'Additional Responsibilities': ['Environmental manager'], 'Percentage of Patients with Complications': 31.807544523329945,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t>
  </si>
  <si>
    <t>Alexander and Sons</t>
  </si>
  <si>
    <t>Antonio Jones</t>
  </si>
  <si>
    <t>490.698.9134x98637</t>
  </si>
  <si>
    <t>[('Microbiology', 67, datetime.date(2004, 7, 25), datetime.date(2007, 4, 15)), ('Vascular Surgery', 78, datetime.date(2005, 5, 10), datetime.date(2005, 9, 25)), ('Biochemistry', 50, datetime.date(2005, 3, 2), datetime.date(2006, 12, 21)), ('Anatomy', 55, datetime.date(2007, 5, 24), datetime.date(2005, 5, 27)), ('Anatomy', 79, datetime.date(2007, 10, 15), datetime.date(2005, 9, 1)), ('Trauma Surgery', 55, datetime.date(2005, 4, 18), datetime.date(2007, 1, 7)), ('Pathology', 56, datetime.date(2005, 6, 7), datetime.date(2007, 7, 30)), ('Trauma Surgery', 67, datetime.date(2005, 3, 11), datetime.date(2008, 2, 19)), ('Microbiology', 100, datetime.date(2008, 1, 26), datetime.date(2007, 5, 9)), ('Biochemistry', 62, datetime.date(2006, 7, 6), datetime.date(2006, 10, 16))]</t>
  </si>
  <si>
    <t>[{'Institution Name': 'Horn-Watkins', 'Location': 'Moldova', 'Type of Institution': 'Public', 'Number of Years Worked There': 4, 'Medical Center Level': 'Primary', 'Number of Surgeries Performed': 916, 'Additional Responsibilities': ['Clothing/textile technologist'], 'Percentage of Patients with Complications': 56.61660534268689,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 {'Institution Name': 'Erickson-Mendez', 'Location': 'Moldova', 'Type of Institution': 'Private', 'Number of Years Worked There': 17, 'Medical Center Level': 'Primary', 'Number of Surgeries Performed': 300, 'Additional Responsibilities': ['Podiatrist'], 'Percentage of Patients with Complications': 35.45979433932486,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t>
  </si>
  <si>
    <t>Woods-Gardner</t>
  </si>
  <si>
    <t>Lawrence Briggs</t>
  </si>
  <si>
    <t>540-906-9213</t>
  </si>
  <si>
    <t>[('Plastic and Reconstructive Surgery', 93, datetime.date(1995, 2, 4), datetime.date(1995, 2, 18)), ('Robotic Surgery', 76, datetime.date(1995, 2, 1), datetime.date(1995, 2, 6)), ('Oncological Surgery', 76, datetime.date(1995, 2, 10), datetime.date(1995, 2, 16)), ('Plastic and Reconstructive Surgery', 94, datetime.date(1995, 1, 25), datetime.date(1995, 2, 4)), ('Pathology', 63, datetime.date(1995, 2, 8), datetime.date(1995, 2, 8)), ('Pharmacology', 56, datetime.date(1995, 3, 2), datetime.date(1995, 1, 29)), ('Pediatric Surgery', 73, datetime.date(1995, 3, 8), datetime.date(1995, 2, 3)), ('Neurosurgery', 82, datetime.date(1995, 2, 15), datetime.date(1995, 2, 21)), ('Anesthesiology', 96, datetime.date(1995, 2, 1), datetime.date(1995, 1, 25)), ('Cardiothoracic Surgery', 62, datetime.date(1995, 2, 27), datetime.date(1995, 3, 7))]</t>
  </si>
  <si>
    <t>[{'Institution Name': 'Stone, Christian and Kennedy', 'Location': 'United Kingdom', 'Type of Institution': 'Public', 'Number of Years Worked There': 6, 'Medical Center Level': 'Tertiary', 'Number of Surgeries Performed': 699, 'Additional Responsibilities': ['Clinical cytogeneticist', 'Cartographer', 'Soil scientist', 'Economist'], 'Percentage of Patients with Complications': 79.34161841210593, 'Patient Feedback': "The best care I've ever received. The surgery was perfect.", 'Patient Feedback Label': 5, 'Recommendation Letters': 'The surgeon has shown satisfactory skills.', 'Recommendation Letters Label': 3, 'Recommendations from Former Employers': 'The surgeon meets the necessary requirements.', 'Recommendations from Former Employers Label': 3}]</t>
  </si>
  <si>
    <t>Ross PLC</t>
  </si>
  <si>
    <t>Veronica Harris</t>
  </si>
  <si>
    <t>+1-417-408-0009x5088</t>
  </si>
  <si>
    <t>[('Ethics in Medical Practice', 85, datetime.date(2002, 3, 5), datetime.date(2003, 9, 4)), ('Biochemistry', 81, datetime.date(2005, 9, 1), datetime.date(2001, 3, 8)), ('Neurosurgery', 97, datetime.date(1998, 1, 11), datetime.date(1998, 12, 9)), ('Trauma Surgery', 88, datetime.date(2006, 12, 20), datetime.date(2001, 6, 9)), ('Anesthesiology', 79, datetime.date(1996, 8, 5), datetime.date(2002, 3, 10)), ('Robotic Surgery', 72, datetime.date(1997, 5, 3), datetime.date(1996, 2, 18)), ('Oncological Surgery', 70, datetime.date(2007, 5, 30), datetime.date(2005, 2, 14)), ('Cardiothoracic Surgery', 96, datetime.date(1997, 2, 5), datetime.date(1999, 2, 15)), ('Pharmacology', 66, datetime.date(2001, 8, 19), datetime.date(1999, 2, 27)), ('Surgical Techniques', 73, datetime.date(2003, 11, 26), datetime.date(2000, 6, 30))]</t>
  </si>
  <si>
    <t>[{'Institution Name': 'Reeves Ltd', 'Location': 'Russia', 'Type of Institution': 'Private', 'Number of Years Worked There': 30, 'Medical Center Level': 'Primary', 'Number of Surgeries Performed': 64, 'Additional Responsibilities': ['Social research officer, government', 'Commissioning editor', 'Broadcast presenter', 'Hotel manager', 'Sport and exercise psychologist'], 'Percentage of Patients with Complications': 92.26823078571228, 'Patient Feedback': 'The surgery was a disaster. The doctor was rude and unprofessional, and the staff were not helpful at all.', 'Patient Feedback Label': 1, 'Recommendation Letters': "There are no significant issues with this surgeon's performance.", 'Recommendation Letters Label': 3, 'Recommendations from Former Employers': "This surgeon's work was not consistently up to standard.", 'Recommendations from Former Employers Label': 2}]</t>
  </si>
  <si>
    <t>King, King and Kelly</t>
  </si>
  <si>
    <t>Alexis Perez</t>
  </si>
  <si>
    <t>(351)692-9024x1346</t>
  </si>
  <si>
    <t>[('Ethics in Medical Practice', 79, datetime.date(2005, 9, 12), datetime.date(2004, 2, 17)), ('Cardiothoracic Surgery', 83, datetime.date(2003, 10, 1), datetime.date(2006, 1, 26)), ('Biochemistry', 56, datetime.date(2006, 2, 14), datetime.date(2006, 9, 20)), ('Transplant Surgery', 53, datetime.date(2003, 10, 9), datetime.date(2004, 1, 15)), ('Pharmacology', 100, datetime.date(2006, 10, 5), datetime.date(2006, 6, 30)), ('Robotic Surgery', 86, datetime.date(2005, 8, 24), datetime.date(2003, 6, 14)), ('Anesthesiology', 55, datetime.date(2003, 9, 3), datetime.date(2005, 5, 8)), ('Anatomy', 82, datetime.date(2005, 10, 24), datetime.date(2004, 1, 8)), ('Transplant Surgery', 95, datetime.date(2005, 4, 29), datetime.date(2004, 4, 1)), ('Neurosurgery', 64, datetime.date(2003, 11, 9), datetime.date(2005, 3, 18))]</t>
  </si>
  <si>
    <t>[{'Institution Name': 'Garcia, Barnes and Diaz', 'Location': 'United States', 'Type of Institution': 'Private', 'Number of Years Worked There': 23, 'Medical Center Level': 'Secondary', 'Number of Surgeries Performed': 503, 'Additional Responsibilities': ['Civil engineer, consulting', 'Engineer, technical sales', 'Lecturer, further education'], 'Percentage of Patients with Complications': 75.47513838313469,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'Perez, Melendez and Rodriguez', 'Location': 'United States', 'Type of Institution': 'Private', 'Number of Years Worked There': 13, 'Medical Center Level': 'Primary', 'Number of Surgeries Performed': 316, 'Additional Responsibilities': [], 'Percentage of Patients with Complications': 37.31678057556272,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'Reyes, Perez and Ryan', 'Location': 'United States', 'Type of Institution': 'Public', 'Number of Years Worked There': 4, 'Medical Center Level': 'Primary', 'Number of Surgeries Performed': 668, 'Additional Responsibilities': ['Communications engineer', 'Orthoptist', 'Fashion designer', 'Warden/ranger'], 'Percentage of Patients with Complications': 23.27003572338091,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'Green, Johnson and Paul', 'Location': 'United States', 'Type of Institution': 'Private', 'Number of Years Worked There': 12, 'Medical Center Level': 'Tertiary', 'Number of Surgeries Performed': 286, 'Additional Responsibilities': [], 'Percentage of Patients with Complications': 91.84543421563538,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'Morrison Group', 'Location': 'United States', 'Type of Institution': 'Private', 'Number of Years Worked There': 12, 'Medical Center Level': 'Primary', 'Number of Surgeries Performed': 489, 'Additional Responsibilities': [], 'Percentage of Patients with Complications': 17.377530152165267,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t>
  </si>
  <si>
    <t>Davis, Ayala and Mccann</t>
  </si>
  <si>
    <t>James Rodriguez</t>
  </si>
  <si>
    <t>[('Pathology', 69, datetime.date(2004, 3, 7), datetime.date(2004, 12, 2)), ('Pharmacology', 70, datetime.date(2005, 7, 12), datetime.date(2005, 9, 22)), ('Emergency Medicine', 57, datetime.date(2005, 7, 18), datetime.date(2005, 10, 20)), ('Anatomy', 86, datetime.date(2004, 2, 28), datetime.date(2003, 2, 22)), ('Plastic and Reconstructive Surgery', 94, datetime.date(2002, 12, 1), datetime.date(2002, 4, 9)), ('Microbiology', 99, datetime.date(2004, 7, 6), datetime.date(2005, 7, 1)), ('Biochemistry', 81, datetime.date(2004, 3, 30), datetime.date(2003, 11, 23)), ('Physiology', 61, datetime.date(2003, 6, 17), datetime.date(2006, 5, 28)), ('Anatomy', 86, datetime.date(2006, 6, 9), datetime.date(2003, 9, 30)), ('Pediatric Surgery', 78, datetime.date(2005, 4, 28), datetime.date(2003, 4, 24))]</t>
  </si>
  <si>
    <t>[{'Institution Name': 'Stevens, Edwards and Crawford', 'Location': 'Germany', 'Type of Institution': 'Public', 'Number of Years Worked There': 4, 'Medical Center Level': 'Tertiary', 'Number of Surgeries Performed': 905, 'Additional Responsibilities': ['Firefighter', 'Materials engineer'], 'Percentage of Patients with Complications': 88.41491309460238,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'Dillon Inc', 'Location': 'Germany', 'Type of Institution': 'Private', 'Number of Years Worked There': 22, 'Medical Center Level': 'Primary', 'Number of Surgeries Performed': 80, 'Additional Responsibilities': ['Holiday representative', 'Patent attorney', 'Chemist, analytical', 'Translator', 'Music therapist'], 'Percentage of Patients with Complications': 63.784688636081874,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'Perry-Tyler', 'Location': 'Germany', 'Type of Institution': 'Public', 'Number of Years Worked There': 16, 'Medical Center Level': 'Tertiary', 'Number of Surgeries Performed': 442, 'Additional Responsibilities': ['Tour manager', 'Professor Emeritus', 'Psychologist, prison and probation services'], 'Percentage of Patients with Complications': 77.21993561307895,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'Harris, House and Rogers', 'Location': 'Germany', 'Type of Institution': 'Public', 'Number of Years Worked There': 28, 'Medical Center Level': 'Secondary', 'Number of Surgeries Performed': 570, 'Additional Responsibilities': ['Therapist, horticultural'], 'Percentage of Patients with Complications': 54.81157213066976,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t>
  </si>
  <si>
    <t>Cobb and Sons</t>
  </si>
  <si>
    <t>Barbara Hayes</t>
  </si>
  <si>
    <t>880.547.4718</t>
  </si>
  <si>
    <t>[('Anatomy', 60, datetime.date(1999, 7, 12), datetime.date(1998, 12, 21)), ('Cardiothoracic Surgery', 98, datetime.date(1998, 9, 24), datetime.date(1998, 9, 13)), ('Pathology', 55, datetime.date(1998, 6, 23), datetime.date(1998, 12, 2)), ('Oncological Surgery', 93, datetime.date(1999, 1, 13), datetime.date(1998, 6, 6)), ('Surgical Techniques', 51, datetime.date(1999, 5, 23), datetime.date(1999, 7, 7)), ('Anesthesiology', 66, datetime.date(1998, 7, 18), datetime.date(1999, 1, 31)), ('Cardiothoracic Surgery', 77, datetime.date(1998, 10, 13), datetime.date(1999, 3, 25)), ('Robotic Surgery', 93, datetime.date(1998, 8, 18), datetime.date(1999, 7, 11)), ('Anatomy', 65, datetime.date(1999, 6, 30), datetime.date(1999, 4, 20)), ('Vascular Surgery', 76, datetime.date(1998, 11, 17), datetime.date(1998, 11, 30))]</t>
  </si>
  <si>
    <t>[{'Institution Name': 'Clark-Rhodes', 'Location': 'United States', 'Type of Institution': 'Private', 'Number of Years Worked There': 3, 'Medical Center Level': 'Tertiary', 'Number of Surgeries Performed': 273, 'Additional Responsibilities': ['Buyer, retail', 'Psychologist, forensic'], 'Percentage of Patients with Complications': 2.085256715022532,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'Martinez, Bowman and Thornton', 'Location': 'United States', 'Type of Institution': 'Private', 'Number of Years Worked There': 21, 'Medical Center Level': 'Primary', 'Number of Surgeries Performed': 647, 'Additional Responsibilities': ['Astronomer'], 'Percentage of Patients with Complications': 16.00198848925607,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'Cook Inc', 'Location': 'United States', 'Type of Institution': 'Public', 'Number of Years Worked There': 13, 'Medical Center Level': 'Tertiary', 'Number of Surgeries Performed': 24, 'Additional Responsibilities': ['Museum/gallery conservator'], 'Percentage of Patients with Complications': 92.1981868480944,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'Thomas-Oconnor', 'Location': 'United States', 'Type of Institution': 'Public', 'Number of Years Worked There': 23, 'Medical Center Level': 'Tertiary', 'Number of Surgeries Performed': 57, 'Additional Responsibilities': [], 'Percentage of Patients with Complications': 77.91673128986135,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'Mercer Inc', 'Location': 'United States', 'Type of Institution': 'Private', 'Number of Years Worked There': 19, 'Medical Center Level': 'Primary', 'Number of Surgeries Performed': 89, 'Additional Responsibilities': ['Engineer, site'], 'Percentage of Patients with Complications': 48.61277823335083,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t>
  </si>
  <si>
    <t>Figueroa, Lee and Lynch</t>
  </si>
  <si>
    <t>Cynthia Hall</t>
  </si>
  <si>
    <t>[('Surgical Techniques', 64, datetime.date(2001, 4, 27), datetime.date(2001, 5, 2)), ('Trauma Surgery', 78, datetime.date(2001, 4, 25), datetime.date(2001, 6, 9)), ('Transplant Surgery', 60, datetime.date(2001, 7, 28), datetime.date(2001, 8, 15)), ('Biochemistry', 55, datetime.date(2001, 7, 30), datetime.date(2001, 8, 31)), ('Oncological Surgery', 83, datetime.date(2002, 1, 6), datetime.date(2001, 10, 1)), ('Oncological Surgery', 60, datetime.date(2002, 1, 11), datetime.date(2001, 8, 4)), ('Robotic Surgery', 61, datetime.date(2001, 7, 10), datetime.date(2001, 5, 6)), ('Biochemistry', 72, datetime.date(2001, 12, 6), datetime.date(2001, 12, 30)), ('Orthopedic Surgery', 74, datetime.date(2001, 5, 15), datetime.date(2001, 7, 11)), ('Pediatric Surgery', 67, datetime.date(2001, 5, 6), datetime.date(2001, 10, 27))]</t>
  </si>
  <si>
    <t>[{'Institution Name': 'Merritt Ltd', 'Location': 'Germany', 'Type of Institution': 'Public', 'Number of Years Worked There': 6, 'Medical Center Level': 'Secondary', 'Number of Surgeries Performed': 142, 'Additional Responsibilities': ['Advertising copywriter', 'Estate manager/land agent', 'Quantity surveyor', 'Corporate investment banker'], 'Percentage of Patients with Complications': 39.29767897679513,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'Acevedo Group', 'Location': 'Germany', 'Type of Institution': 'Private', 'Number of Years Worked There': 15, 'Medical Center Level': 'Tertiary', 'Number of Surgeries Performed': 570, 'Additional Responsibilities': ['Scientist, audiological', 'Insurance account manager', 'Brewing technologist'], 'Percentage of Patients with Complications': 73.85013334352374,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'Jarvis-Diaz', 'Location': 'Germany', 'Type of Institution': 'Private', 'Number of Years Worked There': 25, 'Medical Center Level': 'Secondary', 'Number of Surgeries Performed': 95, 'Additional Responsibilities': ['Ergonomist', 'Technical author', 'Engineer, production'], 'Percentage of Patients with Complications': 21.444877144885087,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t>
  </si>
  <si>
    <t>Weber Inc</t>
  </si>
  <si>
    <t>Martin Brooks</t>
  </si>
  <si>
    <t>611.658.0071x083</t>
  </si>
  <si>
    <t>[('Robotic Surgery', 61, datetime.date(2003, 8, 17), datetime.date(2003, 3, 10)), ('Physiology', 61, datetime.date(2003, 7, 23), datetime.date(2003, 2, 27)), ('Trauma Surgery', 81, datetime.date(2003, 9, 26), datetime.date(2003, 4, 2)), ('Neurosurgery', 89, datetime.date(2003, 12, 14), datetime.date(2003, 7, 18)), ('Anatomy', 51, datetime.date(2003, 6, 8), datetime.date(2003, 5, 30)), ('Physiology', 73, datetime.date(2003, 11, 9), datetime.date(2003, 5, 11)), ('Pediatric Surgery', 92, datetime.date(2003, 12, 19), datetime.date(2003, 5, 3)), ('Pharmacology', 85, datetime.date(2003, 9, 8), datetime.date(2003, 7, 30)), ('Vascular Surgery', 98, datetime.date(2003, 3, 24), datetime.date(2003, 4, 25)), ('Pathology', 97, datetime.date(2003, 4, 6), datetime.date(2003, 9, 9))]</t>
  </si>
  <si>
    <t>[{'Institution Name': 'Harvey, Reed and Sandoval', 'Location': 'Ukraine', 'Type of Institution': 'Public', 'Number of Years Worked There': 30, 'Medical Center Level': 'Secondary', 'Number of Surgeries Performed': 406, 'Additional Responsibilities': ['Textile designer', 'Public house manager', 'Investment banker, operational', 'Engineer, technical sales', 'Radiographer, diagnostic'], 'Percentage of Patients with Complications': 29.358397281861027,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'Scott-Byrd', 'Location': 'Ukraine', 'Type of Institution': 'Public', 'Number of Years Worked There': 28, 'Medical Center Level': 'Primary', 'Number of Surgeries Performed': 723, 'Additional Responsibilities': ['Media planner', 'Pharmacologist'], 'Percentage of Patients with Complications': 29.862602187439823,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'Hurley-Evans', 'Location': 'Ukraine', 'Type of Institution': 'Private', 'Number of Years Worked There': 29, 'Medical Center Level': 'Primary', 'Number of Surgeries Performed': 982, 'Additional Responsibilities': ['Engineer, manufacturing', 'Engineer, civil (contracting)', 'Bookseller'], 'Percentage of Patients with Complications': 98.10198319947428,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'Acevedo-Wells', 'Location': 'Ukraine', 'Type of Institution': 'Public', 'Number of Years Worked There': 30, 'Medical Center Level': 'Tertiary', 'Number of Surgeries Performed': 220, 'Additional Responsibilities': ['Archivist', 'Clinical psychologist'], 'Percentage of Patients with Complications': 3.4581879228810064,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t>
  </si>
  <si>
    <t>Phillips PLC</t>
  </si>
  <si>
    <t>Sandy Mccoy</t>
  </si>
  <si>
    <t>(461)300-8405</t>
  </si>
  <si>
    <t>[('Pathology', 74, datetime.date(2003, 9, 4), datetime.date(2001, 12, 22)), ('Anatomy', 81, datetime.date(2001, 5, 4), datetime.date(2000, 10, 27)), ('Trauma Surgery', 64, datetime.date(2000, 10, 30), datetime.date(2002, 5, 15)), ('Trauma Surgery', 82, datetime.date(2002, 12, 5), datetime.date(2000, 12, 7)), ('Oncological Surgery', 54, datetime.date(2001, 11, 27), datetime.date(2002, 12, 24)), ('Anatomy', 74, datetime.date(2000, 11, 16), datetime.date(2003, 6, 3)), ('Transplant Surgery', 98, datetime.date(2003, 11, 17), datetime.date(2001, 7, 23)), ('Microbiology', 69, datetime.date(2003, 3, 30), datetime.date(2001, 10, 10)), ('Trauma Surgery', 67, datetime.date(2002, 12, 28), datetime.date(2002, 1, 19)), ('Pediatric Surgery', 80, datetime.date(2001, 6, 9), datetime.date(2001, 3, 25))]</t>
  </si>
  <si>
    <t>[{'Institution Name': 'Adams-Washington', 'Location': 'Brazil', 'Type of Institution': 'Private', 'Number of Years Worked There': 13, 'Medical Center Level': 'Tertiary', 'Number of Surgeries Performed': 148, 'Additional Responsibilities': ['Contractor', 'Ceramics designer', 'Production assistant, radio', 'Chief Executive Officer'], 'Percentage of Patients with Complications': 49.85160682516473,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'Galvan PLC', 'Location': 'Brazil', 'Type of Institution': 'Public', 'Number of Years Worked There': 4, 'Medical Center Level': 'Tertiary', 'Number of Surgeries Performed': 976, 'Additional Responsibilities': ['Surgeon', 'Health physicist', 'Chief Marketing Officer', 'Lecturer, further education'], 'Percentage of Patients with Complications': 58.50868397854501,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'Schmidt-Newton', 'Location': 'Brazil', 'Type of Institution': 'Public', 'Number of Years Worked There': 19, 'Medical Center Level': 'Tertiary', 'Number of Surgeries Performed': 992, 'Additional Responsibilities': ['Theme park manager', 'Land', 'Administrator, local government', 'Podiatrist'], 'Percentage of Patients with Complications': 19.995351632589276,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'Escobar, Lewis and Henson', 'Location': 'Brazil', 'Type of Institution': 'Public', 'Number of Years Worked There': 18, 'Medical Center Level': 'Primary', 'Number of Surgeries Performed': 454, 'Additional Responsibilities': [], 'Percentage of Patients with Complications': 3.442193582034614,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'Graves Ltd', 'Location': 'Brazil', 'Type of Institution': 'Private', 'Number of Years Worked There': 25, 'Medical Center Level': 'Primary', 'Number of Surgeries Performed': 991, 'Additional Responsibilities': ['Sports administrator', 'Producer, television/film/video', 'Surgeon', 'Armed forces operational officer', 'Dealer'], 'Percentage of Patients with Complications': 69.28541494949819,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t>
  </si>
  <si>
    <t>Andrew Hall</t>
  </si>
  <si>
    <t>001-379-881-4008x77412</t>
  </si>
  <si>
    <t>[('Vascular Surgery', 68, datetime.date(2005, 1, 27), datetime.date(2005, 4, 29)), ('Ethics in Medical Practice', 86, datetime.date(2005, 8, 22), datetime.date(2008, 6, 3)), ('Physiology', 50, datetime.date(2007, 11, 17), datetime.date(2005, 11, 1)), ('Pharmacology', 65, datetime.date(2004, 9, 9), datetime.date(2006, 3, 16)), ('Orthopedic Surgery', 90, datetime.date(2007, 3, 31), datetime.date(2005, 8, 27)), ('Pediatric Surgery', 81, datetime.date(2004, 10, 4), datetime.date(2005, 1, 24)), ('Trauma Surgery', 73, datetime.date(2006, 2, 28), datetime.date(2008, 3, 28)), ('Orthopedic Surgery', 93, datetime.date(2005, 2, 4), datetime.date(2006, 3, 1)), ('Oncological Surgery', 90, datetime.date(2005, 5, 23), datetime.date(2008, 3, 16)), ('Transplant Surgery', 55, datetime.date(2005, 4, 20), datetime.date(2006, 1, 10))]</t>
  </si>
  <si>
    <t>[{'Institution Name': 'Foley, Davis and May', 'Location': 'Moldova', 'Type of Institution': 'Private', 'Number of Years Worked There': 16, 'Medical Center Level': 'Primary', 'Number of Surgeries Performed': 307, 'Additional Responsibilities': ['Ship broker', 'Advertising copywriter', 'Physicist, medical', 'Designer, graphic'], 'Percentage of Patients with Complications': 77.90569495629654,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'Mitchell Ltd', 'Location': 'Moldova', 'Type of Institution': 'Private', 'Number of Years Worked There': 16, 'Medical Center Level': 'Tertiary', 'Number of Surgeries Performed': 815, 'Additional Responsibilities': ['Environmental education officer', 'Copy', 'Scientist, research (life sciences)'], 'Percentage of Patients with Complications': 88.85658477083534,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'Reynolds-Williams', 'Location': 'Moldova', 'Type of Institution': 'Public', 'Number of Years Worked There': 30, 'Medical Center Level': 'Secondary', 'Number of Surgeries Performed': 784, 'Additional Responsibilities': [], 'Percentage of Patients with Complications': 30.727131198314805,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'Bryan, Washington and Lucero', 'Location': 'Moldova', 'Type of Institution': 'Public', 'Number of Years Worked There': 18, 'Medical Center Level': 'Secondary', 'Number of Surgeries Performed': 89, 'Additional Responsibilities': ['Press photographer', 'Scientist, research (medical)', 'Teacher, special educational needs'], 'Percentage of Patients with Complications': 70.7617155485362,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'Davis, Lamb and Gordon', 'Location': 'Moldova', 'Type of Institution': 'Public', 'Number of Years Worked There': 14, 'Medical Center Level': 'Primary', 'Number of Surgeries Performed': 62, 'Additional Responsibilities': ['Market researcher'], 'Percentage of Patients with Complications': 46.77267788266571,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t>
  </si>
  <si>
    <t>Cervantes-Bell</t>
  </si>
  <si>
    <t>Rachael Moses</t>
  </si>
  <si>
    <t>001-959-710-1494x3831</t>
  </si>
  <si>
    <t>[('Pharmacology', 67, datetime.date(2003, 10, 21), datetime.date(2004, 3, 27)), ('Pharmacology', 60, datetime.date(2000, 7, 28), datetime.date(2002, 9, 6)), ('Cardiothoracic Surgery', 60, datetime.date(2003, 4, 20), datetime.date(2002, 1, 26)), ('Transplant Surgery', 59, datetime.date(2003, 6, 14), datetime.date(2000, 9, 30)), ('Pharmacology', 99, datetime.date(2004, 9, 1), datetime.date(2001, 8, 4)), ('Anesthesiology', 74, datetime.date(2003, 4, 3), datetime.date(2002, 9, 30)), ('Orthopedic Surgery', 71, datetime.date(2003, 12, 2), datetime.date(2003, 10, 1)), ('Anatomy', 57, datetime.date(2003, 11, 16), datetime.date(2004, 3, 16)), ('Trauma Surgery', 70, datetime.date(2002, 6, 4), datetime.date(2000, 12, 2)), ('Robotic Surgery', 90, datetime.date(2001, 8, 29), datetime.date(2004, 3, 1))]</t>
  </si>
  <si>
    <t>[{'Institution Name': 'Thompson-Keller', 'Location': 'Canada', 'Type of Institution': 'Private', 'Number of Years Worked There': 25, 'Medical Center Level': 'Tertiary', 'Number of Surgeries Performed': 648, 'Additional Responsibilities': ['Product manager', 'Chartered management accountant', 'Building services engineer'], 'Percentage of Patients with Complications': 43.39980636151316,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'Morrison, Mercer and Andrews', 'Location': 'Canada', 'Type of Institution': 'Private', 'Number of Years Worked There': 6, 'Medical Center Level': 'Primary', 'Number of Surgeries Performed': 796, 'Additional Responsibilities': ['Chiropractor'], 'Percentage of Patients with Complications': 12.545570756864144,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'Cordova, Roberts and Pruitt', 'Location': 'Canada', 'Type of Institution': 'Public', 'Number of Years Worked There': 18, 'Medical Center Level': 'Primary', 'Number of Surgeries Performed': 876, 'Additional Responsibilities': [], 'Percentage of Patients with Complications': 44.603083353833576,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'Johnson-Nichols', 'Location': 'Canada', 'Type of Institution': 'Public', 'Number of Years Worked There': 23, 'Medical Center Level': 'Primary', 'Number of Surgeries Performed': 983, 'Additional Responsibilities': ['Contractor'], 'Percentage of Patients with Complications': 1.9295781464155781,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t>
  </si>
  <si>
    <t>Mcdonald, Fry and Terrell</t>
  </si>
  <si>
    <t>Jacob Wu</t>
  </si>
  <si>
    <t>(769)373-5319x6078</t>
  </si>
  <si>
    <t>[('Ethics in Medical Practice', 69, datetime.date(2005, 5, 27), datetime.date(2006, 4, 7)), ('Orthopedic Surgery', 67, datetime.date(2004, 12, 24), datetime.date(2005, 6, 5)), ('Pediatric Surgery', 98, datetime.date(2004, 5, 10), datetime.date(2006, 12, 10)), ('Biochemistry', 79, datetime.date(2005, 9, 30), datetime.date(2005, 3, 8)), ('Transplant Surgery', 94, datetime.date(2005, 1, 7), datetime.date(2007, 2, 22)), ('Plastic and Reconstructive Surgery', 61, datetime.date(2004, 3, 28), datetime.date(2006, 2, 4)), ('Orthopedic Surgery', 88, datetime.date(2005, 5, 3), datetime.date(2004, 8, 11)), ('Anatomy', 95, datetime.date(2005, 11, 24), datetime.date(2004, 3, 22)), ('Physiology', 72, datetime.date(2006, 5, 14), datetime.date(2006, 5, 20)), ('Ethics in Medical Practice', 96, datetime.date(2006, 7, 23), datetime.date(2007, 9, 13))]</t>
  </si>
  <si>
    <t>[{'Institution Name': 'Hill, Villanueva and Hodges', 'Location': 'Russia', 'Type of Institution': 'Public', 'Number of Years Worked There': 5, 'Medical Center Level': 'Secondary', 'Number of Surgeries Performed': 748, 'Additional Responsibilities': ['Chief of Staff'], 'Percentage of Patients with Complications': 39.94541055368616,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'Jones PLC', 'Location': 'Russia', 'Type of Institution': 'Private', 'Number of Years Worked There': 19, 'Medical Center Level': 'Secondary', 'Number of Surgeries Performed': 242, 'Additional Responsibilities': ['Industrial/product designer', 'Investment analyst', 'Midwife'], 'Percentage of Patients with Complications': 62.84562268493718,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'Hoffman-Randall', 'Location': 'Russia', 'Type of Institution': 'Public', 'Number of Years Worked There': 24, 'Medical Center Level': 'Primary', 'Number of Surgeries Performed': 416, 'Additional Responsibilities': ['Community arts worker', 'Occupational psychologist', 'Marketing executive'], 'Percentage of Patients with Complications': 43.44959236006222,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t>
  </si>
  <si>
    <t>Orozco Ltd</t>
  </si>
  <si>
    <t>April Butler</t>
  </si>
  <si>
    <t>(674)441-4590</t>
  </si>
  <si>
    <t>[('Ethics in Medical Practice', 53, datetime.date(1997, 7, 27), datetime.date(1996, 10, 31)), ('Vascular Surgery', 76, datetime.date(1998, 8, 26), datetime.date(1998, 7, 4)), ('Ethics in Medical Practice', 57, datetime.date(1998, 2, 1), datetime.date(1997, 11, 15)), ('Anesthesiology', 88, datetime.date(1998, 2, 18), datetime.date(1996, 5, 1)), ('Oncological Surgery', 86, datetime.date(1997, 4, 11), datetime.date(1997, 10, 9)), ('Plastic and Reconstructive Surgery', 77, datetime.date(1996, 8, 27), datetime.date(1996, 10, 23)), ('Microbiology', 86, datetime.date(1996, 7, 28), datetime.date(1997, 9, 23)), ('Oncological Surgery', 64, datetime.date(1996, 5, 22), datetime.date(1996, 8, 28)), ('Orthopedic Surgery', 51, datetime.date(1997, 10, 1), datetime.date(1996, 8, 1)), ('Orthopedic Surgery', 84, datetime.date(1996, 11, 6), datetime.date(1996, 9, 7))]</t>
  </si>
  <si>
    <t>[{'Institution Name': 'Johnson-Smith', 'Location': 'Canada', 'Type of Institution': 'Public', 'Number of Years Worked There': 6, 'Medical Center Level': 'Secondary', 'Number of Surgeries Performed': 432, 'Additional Responsibilities': [], 'Percentage of Patients with Complications': 60.234854895618476,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'Lane-Shepard', 'Location': 'Canada', 'Type of Institution': 'Private', 'Number of Years Worked There': 3, 'Medical Center Level': 'Secondary', 'Number of Surgeries Performed': 461, 'Additional Responsibilities': [], 'Percentage of Patients with Complications': 33.76328001578085,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'Glover, Taylor and Lee', 'Location': 'Canada', 'Type of Institution': 'Public', 'Number of Years Worked There': 29, 'Medical Center Level': 'Primary', 'Number of Surgeries Performed': 292, 'Additional Responsibilities': ['Public relations officer', 'Research officer, political party'], 'Percentage of Patients with Complications': 62.679396256891785,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t>
  </si>
  <si>
    <t>Daniels-Medina</t>
  </si>
  <si>
    <t>Jane Smith</t>
  </si>
  <si>
    <t>798-557-2770x3957</t>
  </si>
  <si>
    <t>[('Pediatric Surgery', 80, datetime.date(2002, 6, 19), datetime.date(1999, 1, 31)), ('Anesthesiology', 96, datetime.date(1998, 5, 14), datetime.date(1996, 12, 14)), ('Trauma Surgery', 76, datetime.date(2001, 1, 5), datetime.date(1997, 9, 14)), ('Orthopedic Surgery', 71, datetime.date(1996, 2, 20), datetime.date(1996, 10, 14)), ('Robotic Surgery', 75, datetime.date(1995, 10, 22), datetime.date(2002, 11, 5)), ('Ethics in Medical Practice', 84, datetime.date(1997, 8, 4), datetime.date(2001, 11, 22)), ('Cardiothoracic Surgery', 83, datetime.date(2002, 8, 2), datetime.date(1997, 12, 11)), ('Pediatric Surgery', 59, datetime.date(2003, 6, 20), datetime.date(2001, 7, 18)), ('Orthopedic Surgery', 78, datetime.date(2001, 11, 12), datetime.date(2004, 4, 23)), ('Orthopedic Surgery', 54, datetime.date(2004, 3, 18), datetime.date(1999, 9, 13))]</t>
  </si>
  <si>
    <t>[{'Institution Name': 'Lang-Singh', 'Location': 'France', 'Type of Institution': 'Public', 'Number of Years Worked There': 26, 'Medical Center Level': 'Primary', 'Number of Surgeries Performed': 715, 'Additional Responsibilities': [], 'Percentage of Patients with Complications': 90.68747669441315,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 {'Institution Name': 'Hernandez Group', 'Location': 'France', 'Type of Institution': 'Private', 'Number of Years Worked There': 5, 'Medical Center Level': 'Primary', 'Number of Surgeries Performed': 988, 'Additional Responsibilities': ['Lobbyist', 'Health physicist', 'Community education officer'], 'Percentage of Patients with Complications': 59.150084492429336,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t>
  </si>
  <si>
    <t>Richardson Inc</t>
  </si>
  <si>
    <t>Ann Hall</t>
  </si>
  <si>
    <t>+1-326-381-5018x79986</t>
  </si>
  <si>
    <t>[('Surgical Techniques', 55, datetime.date(2001, 10, 17), datetime.date(2001, 10, 4)), ('Pediatric Surgery', 71, datetime.date(2001, 10, 6), datetime.date(2001, 10, 20)), ('Orthopedic Surgery', 50, datetime.date(2001, 10, 5), datetime.date(2001, 10, 3)), ('Neurosurgery', 79, datetime.date(2001, 10, 25), datetime.date(2001, 10, 25)), ('Microbiology', 84, datetime.date(2001, 10, 26), datetime.date(2001, 10, 6)), ('Transplant Surgery', 71, datetime.date(2001, 10, 24), datetime.date(2001, 10, 11)), ('Ethics in Medical Practice', 94, datetime.date(2001, 10, 24), datetime.date(2001, 10, 9)), ('Pharmacology', 76, datetime.date(2001, 10, 4), datetime.date(2001, 10, 15)), ('Neurosurgery', 52, datetime.date(2001, 10, 17), datetime.date(2001, 10, 10)), ('Anatomy', 58, datetime.date(2001, 10, 16), datetime.date(2001, 10, 3))]</t>
  </si>
  <si>
    <t>[{'Institution Name': 'Nelson Ltd', 'Location': 'Germany', 'Type of Institution': 'Private', 'Number of Years Worked There': 23, 'Medical Center Level': 'Secondary', 'Number of Surgeries Performed': 611, 'Additional Responsibilities': ['Local government officer', 'Radiation protection practitioner', 'Public affairs consultant'], 'Percentage of Patients with Complications': 42.222829521881, 'Patient Feedback': 'The surgery was below expectations. The follow-up was poor.', 'Patient Feedback Label': 2, 'Recommendation Letters': 'I highly recommend this surgeon for their exceptional skills.', 'Recommendation Letters Label': 4, 'Recommendations from Former Employers': 'This surgeon had mixed reviews from colleagues.', 'Recommendations from Former Employers Label': 2}]</t>
  </si>
  <si>
    <t>Williams-Phillips</t>
  </si>
  <si>
    <t>Craig Davis</t>
  </si>
  <si>
    <t>001-463-709-9364</t>
  </si>
  <si>
    <t>[('Trauma Surgery', 87, datetime.date(2005, 2, 20), datetime.date(2005, 5, 13)), ('Surgical Techniques', 68, datetime.date(2004, 4, 11), datetime.date(2005, 11, 6)), ('Neurosurgery', 78, datetime.date(2006, 2, 12), datetime.date(2005, 8, 4)), ('Microbiology', 83, datetime.date(2004, 6, 16), datetime.date(2005, 9, 28)), ('Microbiology', 65, datetime.date(2004, 5, 9), datetime.date(2004, 12, 12)), ('Anatomy', 96, datetime.date(2004, 1, 23), datetime.date(2005, 1, 14)), ('Emergency Medicine', 61, datetime.date(2005, 6, 30), datetime.date(2004, 3, 26)), ('Trauma Surgery', 89, datetime.date(2004, 6, 16), datetime.date(2005, 12, 4)), ('Oncological Surgery', 69, datetime.date(2006, 2, 4), datetime.date(2006, 5, 10)), ('Robotic Surgery', 60, datetime.date(2004, 5, 6), datetime.date(2004, 1, 7))]</t>
  </si>
  <si>
    <t>[{'Institution Name': 'Anderson, Simpson and Lewis', 'Location': 'Ukraine', 'Type of Institution': 'Private', 'Number of Years Worked There': 4, 'Medical Center Level': 'Tertiary', 'Number of Surgeries Performed': 302, 'Additional Responsibilities': ['Education officer, community', 'Chemical engineer', 'Charity officer', 'Special educational needs teacher', 'Naval architect'], 'Percentage of Patients with Complications': 9.977823951813857,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'Hoffman-Skinner', 'Location': 'Ukraine', 'Type of Institution': 'Public', 'Number of Years Worked There': 27, 'Medical Center Level': 'Secondary', 'Number of Surgeries Performed': 677, 'Additional Responsibilities': ['Broadcast presenter', 'Early years teacher'], 'Percentage of Patients with Complications': 11.479518148738366,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'Bruce-Smith', 'Location': 'Ukraine', 'Type of Institution': 'Public', 'Number of Years Worked There': 26, 'Medical Center Level': 'Secondary', 'Number of Surgeries Performed': 149, 'Additional Responsibilities': ['Sound technician, broadcasting/film/video'], 'Percentage of Patients with Complications': 14.165923256201173,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t>
  </si>
  <si>
    <t>Holder-Bailey</t>
  </si>
  <si>
    <t>Tammy Shepherd</t>
  </si>
  <si>
    <t>001-356-439-6955x310</t>
  </si>
  <si>
    <t>[('Orthopedic Surgery', 66, datetime.date(2000, 5, 21), datetime.date(1998, 3, 1)), ('Surgical Techniques', 97, datetime.date(2001, 10, 19), datetime.date(1999, 4, 5)), ('Anatomy', 75, datetime.date(2000, 8, 11), datetime.date(2002, 10, 9)), ('Physiology', 100, datetime.date(2002, 3, 23), datetime.date(2004, 11, 8)), ('Pharmacology', 86, datetime.date(2001, 4, 15), datetime.date(1997, 10, 4)), ('Trauma Surgery', 81, datetime.date(2005, 5, 29), datetime.date(2001, 7, 5)), ('Pathology', 59, datetime.date(1997, 6, 12), datetime.date(2002, 12, 14)), ('Biochemistry', 54, datetime.date(1997, 7, 29), datetime.date(2001, 7, 13)), ('Oncological Surgery', 55, datetime.date(2002, 11, 8), datetime.date(2002, 8, 22)), ('Biochemistry', 73, datetime.date(2004, 9, 21), datetime.date(2001, 10, 9))]</t>
  </si>
  <si>
    <t>[{'Institution Name': 'Lewis-Anthony', 'Location': 'France', 'Type of Institution': 'Private', 'Number of Years Worked There': 14, 'Medical Center Level': 'Primary', 'Number of Surgeries Performed': 474, 'Additional Responsibilities': [], 'Percentage of Patients with Complications': 91.10004199043632,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'Bennett Ltd', 'Location': 'France', 'Type of Institution': 'Private', 'Number of Years Worked There': 2, 'Medical Center Level': 'Secondary', 'Number of Surgeries Performed': 984, 'Additional Responsibilities': [], 'Percentage of Patients with Complications': 21.470936293492215,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'Skinner, Richards and Walters', 'Location': 'France', 'Type of Institution': 'Public', 'Number of Years Worked There': 18, 'Medical Center Level': 'Secondary', 'Number of Surgeries Performed': 14, 'Additional Responsibilities': [], 'Percentage of Patients with Complications': 70.39076683792167,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t>
  </si>
  <si>
    <t>Riley Group</t>
  </si>
  <si>
    <t>Scott Pope</t>
  </si>
  <si>
    <t>[('Biochemistry', 53, datetime.date(2003, 11, 22), datetime.date(2003, 9, 6)), ('Microbiology', 61, datetime.date(2007, 3, 15), datetime.date(2007, 9, 17)), ('Transplant Surgery', 69, datetime.date(2004, 3, 16), datetime.date(2002, 12, 16)), ('Microbiology', 72, datetime.date(2008, 2, 1), datetime.date(2006, 5, 7)), ('Transplant Surgery', 50, datetime.date(2003, 7, 27), datetime.date(2002, 10, 19)), ('Physiology', 92, datetime.date(2003, 12, 22), datetime.date(2005, 2, 10)), ('Pharmacology', 82, datetime.date(2005, 2, 11), datetime.date(2004, 6, 29)), ('Orthopedic Surgery', 100, datetime.date(2002, 9, 4), datetime.date(2007, 6, 7)), ('Surgical Techniques', 68, datetime.date(2007, 6, 2), datetime.date(2003, 12, 29)), ('Surgical Techniques', 53, datetime.date(2006, 1, 15), datetime.date(2006, 3, 12))]</t>
  </si>
  <si>
    <t>[{'Institution Name': 'Barry, Cruz and Gonzales', 'Location': 'Brazil', 'Type of Institution': 'Public', 'Number of Years Worked There': 8, 'Medical Center Level': 'Primary', 'Number of Surgeries Performed': 209, 'Additional Responsibilities': ['Air cabin crew', 'Buyer, industrial', 'Electrical engineer', 'Engineer, maintenance (IT)', 'Sports development officer'], 'Percentage of Patients with Complications': 26.480379019526623,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'Miller-Serrano', 'Location': 'Brazil', 'Type of Institution': 'Private', 'Number of Years Worked There': 15, 'Medical Center Level': 'Primary', 'Number of Surgeries Performed': 976, 'Additional Responsibilities': ['Site engineer'], 'Percentage of Patients with Complications': 58.19290564264873,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'Jacobson LLC', 'Location': 'Brazil', 'Type of Institution': 'Private', 'Number of Years Worked There': 5, 'Medical Center Level': 'Secondary', 'Number of Surgeries Performed': 130, 'Additional Responsibilities': ['Engineer, aeronautical', 'Artist', 'Water engineer', 'Health physicist', 'Administrator, sports'], 'Percentage of Patients with Complications': 42.867861031769486,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t>
  </si>
  <si>
    <t>Campbell, Moore and Sullivan</t>
  </si>
  <si>
    <t>Richard Allen</t>
  </si>
  <si>
    <t>001-292-736-8623x3916</t>
  </si>
  <si>
    <t>[('Vascular Surgery', 67, datetime.date(2001, 1, 8), datetime.date(2005, 2, 24)), ('Anatomy', 56, datetime.date(2001, 3, 18), datetime.date(2003, 11, 15)), ('Pharmacology', 52, datetime.date(1998, 5, 21), datetime.date(1995, 6, 25)), ('Vascular Surgery', 75, datetime.date(2004, 12, 19), datetime.date(2001, 12, 25)), ('Anesthesiology', 50, datetime.date(2001, 7, 25), datetime.date(2000, 12, 30)), ('Emergency Medicine', 98, datetime.date(1998, 1, 16), datetime.date(2004, 3, 3)), ('Neurosurgery', 71, datetime.date(2003, 6, 22), datetime.date(1997, 11, 19)), ('Pharmacology', 56, datetime.date(1999, 3, 20), datetime.date(2001, 11, 14)), ('Ethics in Medical Practice', 89, datetime.date(1997, 12, 31), datetime.date(2002, 6, 18)), ('Cardiothoracic Surgery', 58, datetime.date(2004, 12, 25), datetime.date(2004, 4, 29))]</t>
  </si>
  <si>
    <t>[{'Institution Name': 'Weaver, Davis and Obrien', 'Location': 'Ukraine', 'Type of Institution': 'Private', 'Number of Years Worked There': 29, 'Medical Center Level': 'Tertiary', 'Number of Surgeries Performed': 864, 'Additional Responsibilities': ['Community arts worker'], 'Percentage of Patients with Complications': 34.55088989281398, 'Patient Feedback': 'The doctor was unprofessional and the surgery failed.', 'Patient Feedback Label': 1, 'Recommendation Letters': 'I have the utmost confidence in recommending this surgeon.', 'Recommendation Letters Label': 5, 'Recommendations from Former Employers': "This surgeon's behavior was sometimes concerning.", 'Recommendations from Former Employers Label': 2}]</t>
  </si>
  <si>
    <t>Lopez, Horn and Rose</t>
  </si>
  <si>
    <t>Steven Gomez</t>
  </si>
  <si>
    <t>(396)886-5242</t>
  </si>
  <si>
    <t>[('Cardiothoracic Surgery', 80, datetime.date(1997, 7, 28), datetime.date(1996, 7, 25)), ('Plastic and Reconstructive Surgery', 74, datetime.date(2003, 3, 19), datetime.date(1997, 2, 12)), ('Anesthesiology', 68, datetime.date(1996, 6, 5), datetime.date(1997, 9, 30)), ('Anesthesiology', 55, datetime.date(1999, 12, 25), datetime.date(1995, 5, 20)), ('Anesthesiology', 84, datetime.date(1999, 11, 28), datetime.date(2002, 10, 5)), ('Pediatric Surgery', 50, datetime.date(2002, 4, 8), datetime.date(2002, 7, 19)), ('Plastic and Reconstructive Surgery', 50, datetime.date(1998, 6, 8), datetime.date(1998, 1, 13)), ('Cardiothoracic Surgery', 100, datetime.date(2001, 10, 16), datetime.date(1996, 4, 16)), ('Pathology', 72, datetime.date(2003, 1, 19), datetime.date(2002, 1, 23)), ('Orthopedic Surgery', 99, datetime.date(1997, 5, 1), datetime.date(1997, 12, 10))]</t>
  </si>
  <si>
    <t>[{'Institution Name': 'Dawson, James and Strickland', 'Location': 'Belarus', 'Type of Institution': 'Public', 'Number of Years Worked There': 25, 'Medical Center Level': 'Tertiary', 'Number of Surgeries Performed': 375, 'Additional Responsibilities': ['Advice worker', 'Learning disability nurse', 'Art gallery manager'], 'Percentage of Patients with Complications': 63.03337637299028,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 {'Institution Name': 'Hernandez, Nguyen and Burch', 'Location': 'Belarus', 'Type of Institution': 'Private', 'Number of Years Worked There': 8, 'Medical Center Level': 'Tertiary', 'Number of Surgeries Performed': 74, 'Additional Responsibilities': ['Planning and development surveyor'], 'Percentage of Patients with Complications': 35.01601939991453,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t>
  </si>
  <si>
    <t>Pruitt Ltd</t>
  </si>
  <si>
    <t>Jason Archer</t>
  </si>
  <si>
    <t>(661)952-9200</t>
  </si>
  <si>
    <t>[('Neurosurgery', 93, datetime.date(1997, 1, 20), datetime.date(1996, 6, 6)), ('Plastic and Reconstructive Surgery', 75, datetime.date(1997, 2, 16), datetime.date(1996, 11, 19)), ('Trauma Surgery', 66, datetime.date(1997, 2, 8), datetime.date(1995, 8, 25)), ('Robotic Surgery', 92, datetime.date(1996, 5, 15), datetime.date(1995, 12, 9)), ('Pathology', 83, datetime.date(1995, 8, 10), datetime.date(1997, 3, 9)), ('Oncological Surgery', 66, datetime.date(1997, 1, 25), datetime.date(1996, 12, 1)), ('Physiology', 70, datetime.date(1996, 6, 29), datetime.date(1996, 2, 21)), ('Physiology', 83, datetime.date(1995, 11, 5), datetime.date(1997, 4, 10)), ('Cardiothoracic Surgery', 68, datetime.date(1996, 9, 30), datetime.date(1997, 4, 1)), ('Physiology', 90, datetime.date(1996, 2, 27), datetime.date(1996, 2, 2))]</t>
  </si>
  <si>
    <t>[{'Institution Name': 'Gomez-Kelly', 'Location': 'Brazil', 'Type of Institution': 'Public', 'Number of Years Worked There': 28, 'Medical Center Level': 'Primary', 'Number of Surgeries Performed': 368, 'Additional Responsibilities': ['Research scientist (maths)', 'Lighting technician, broadcasting/film/video', 'Scientist, biomedical', 'Radiographer, therapeutic', 'Textile designer'], 'Percentage of Patients with Complications': 93.27107297716172, 'Patient Feedback': 'Horrible experience, the surgery left me in worse condition.', 'Patient Feedback Label': 1, 'Recommendation Letters': 'There have been a few incidents involving this surgeon.', 'Recommendation Letters Label': 2, 'Recommendations from Former Employers': "The surgeon's work is exceptional and reliable.", 'Recommendations from Former Employers Label': 5}]</t>
  </si>
  <si>
    <t>Tucker-Morse</t>
  </si>
  <si>
    <t>William Weiss</t>
  </si>
  <si>
    <t>(904)964-0032x29625</t>
  </si>
  <si>
    <t>[('Surgical Techniques', 50, datetime.date(2002, 1, 15), datetime.date(2001, 6, 21)), ('Cardiothoracic Surgery', 86, datetime.date(2000, 5, 18), datetime.date(2000, 2, 24)), ('Surgical Techniques', 93, datetime.date(1999, 2, 7), datetime.date(1999, 7, 19)), ('Surgical Techniques', 89, datetime.date(2001, 1, 3), datetime.date(1999, 3, 13)), ('Orthopedic Surgery', 74, datetime.date(2001, 5, 20), datetime.date(2001, 1, 3)), ('Emergency Medicine', 53, datetime.date(1999, 6, 22), datetime.date(2001, 7, 25)), ('Microbiology', 68, datetime.date(1999, 12, 15), datetime.date(2000, 9, 20)), ('Microbiology', 77, datetime.date(2001, 3, 28), datetime.date(1999, 6, 1)), ('Microbiology', 98, datetime.date(1999, 3, 28), datetime.date(2000, 2, 17)), ('Oncological Surgery', 61, datetime.date(2002, 7, 27), datetime.date(2002, 9, 10))]</t>
  </si>
  <si>
    <t>[{'Institution Name': 'Douglas-Bonilla', 'Location': 'Russia', 'Type of Institution': 'Private', 'Number of Years Worked There': 5, 'Medical Center Level': 'Secondary', 'Number of Surgeries Performed': 218, 'Additional Responsibilities': [], 'Percentage of Patients with Complications': 92.07420286605173,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'Bass, Jackson and Davidson', 'Location': 'Russia', 'Type of Institution': 'Private', 'Number of Years Worked There': 29, 'Medical Center Level': 'Tertiary', 'Number of Surgeries Performed': 403, 'Additional Responsibilities': [], 'Percentage of Patients with Complications': 73.77535945540137,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'Norris-Brown', 'Location': 'Russia', 'Type of Institution': 'Public', 'Number of Years Worked There': 25, 'Medical Center Level': 'Tertiary', 'Number of Surgeries Performed': 712, 'Additional Responsibilities': ['Psychologist, occupational', 'Surveyor, mining'], 'Percentage of Patients with Complications': 77.92962381315249,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'Montgomery-Barrett', 'Location': 'Russia', 'Type of Institution': 'Private', 'Number of Years Worked There': 10, 'Medical Center Level': 'Tertiary', 'Number of Surgeries Performed': 855, 'Additional Responsibilities': [], 'Percentage of Patients with Complications': 85.54491976334909,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t>
  </si>
  <si>
    <t>Vazquez, Shaw and Santiago</t>
  </si>
  <si>
    <t>James Young</t>
  </si>
  <si>
    <t>[('Anatomy', 96, datetime.date(1999, 7, 14), datetime.date(1999, 7, 19)), ('Anesthesiology', 90, datetime.date(1999, 10, 8), datetime.date(1999, 8, 11)), ('Physiology', 76, datetime.date(1999, 9, 5), datetime.date(1999, 8, 5)), ('Anesthesiology', 51, datetime.date(1999, 8, 29), datetime.date(1999, 6, 19)), ('Neurosurgery', 71, datetime.date(1999, 5, 17), datetime.date(1999, 6, 25)), ('Microbiology', 95, datetime.date(1999, 9, 2), datetime.date(1999, 7, 8)), ('Microbiology', 54, datetime.date(1999, 9, 20), datetime.date(1999, 10, 11)), ('Vascular Surgery', 50, datetime.date(1999, 7, 14), datetime.date(1999, 8, 29)), ('Pathology', 52, datetime.date(1999, 7, 5), datetime.date(1999, 9, 1)), ('Emergency Medicine', 93, datetime.date(1999, 8, 25), datetime.date(1999, 8, 7))]</t>
  </si>
  <si>
    <t>[{'Institution Name': 'Taylor Group', 'Location': 'Poland', 'Type of Institution': 'Private', 'Number of Years Worked There': 22, 'Medical Center Level': 'Primary', 'Number of Surgeries Performed': 353, 'Additional Responsibilities': ['Hospital doctor', 'Research officer, political party', 'Film/video editor', 'Sales promotion account executive', 'Theme park manager'], 'Percentage of Patients with Complications': 36.06158169051137,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'Murphy-Phillips', 'Location': 'Poland', 'Type of Institution': 'Public', 'Number of Years Worked There': 4, 'Medical Center Level': 'Primary', 'Number of Surgeries Performed': 914, 'Additional Responsibilities': ['Development worker, community'], 'Percentage of Patients with Complications': 58.47608747234868,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'Mccoy, Bell and Eaton', 'Location': 'Poland', 'Type of Institution': 'Private', 'Number of Years Worked There': 16, 'Medical Center Level': 'Primary', 'Number of Surgeries Performed': 189, 'Additional Responsibilities': ['Hotel manager', 'Psychologist, forensic', 'Accountant, chartered'], 'Percentage of Patients with Complications': 11.387821119699614,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'Thomas-Hill', 'Location': 'Poland', 'Type of Institution': 'Private', 'Number of Years Worked There': 4, 'Medical Center Level': 'Secondary', 'Number of Surgeries Performed': 236, 'Additional Responsibilities': ['Investment banker, operational'], 'Percentage of Patients with Complications': 44.22937746329881,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t>
  </si>
  <si>
    <t>Thompson Ltd</t>
  </si>
  <si>
    <t>Paul Moore</t>
  </si>
  <si>
    <t>455.907.0696</t>
  </si>
  <si>
    <t>[('Physiology', 63, datetime.date(1999, 11, 25), datetime.date(1997, 9, 22)), ('Emergency Medicine', 61, datetime.date(2003, 7, 23), datetime.date(2004, 1, 4)), ('Biochemistry', 66, datetime.date(2002, 2, 21), datetime.date(1998, 4, 21)), ('Vascular Surgery', 78, datetime.date(2006, 7, 23), datetime.date(2004, 9, 12)), ('Neurosurgery', 97, datetime.date(2004, 6, 14), datetime.date(2007, 1, 31)), ('Physiology', 83, datetime.date(2001, 7, 30), datetime.date(2000, 8, 22)), ('Biochemistry', 90, datetime.date(2002, 4, 24), datetime.date(2001, 3, 3)), ('Emergency Medicine', 90, datetime.date(2006, 8, 15), datetime.date(1998, 12, 12)), ('Neurosurgery', 66, datetime.date(2003, 9, 7), datetime.date(1996, 12, 2)), ('Cardiothoracic Surgery', 80, datetime.date(1997, 4, 5), datetime.date(1997, 5, 13))]</t>
  </si>
  <si>
    <t>[{'Institution Name': 'Washington Ltd', 'Location': 'Belarus', 'Type of Institution': 'Public', 'Number of Years Worked There': 21, 'Medical Center Level': 'Secondary', 'Number of Surgeries Performed': 321, 'Additional Responsibilities': ['Scientist, research (maths)', 'Hydrologist', 'Oceanographer', 'Retail banker'], 'Percentage of Patients with Complications': 6.420251879145611, 'Patient Feedback': 'The surgery had more complications than expected.', 'Patient Feedback Label': 2, 'Recommendation Letters': 'The surgeon has consistently delivered excellent results.', 'Recommendation Letters Label': 4, 'Recommendations from Former Employers': 'This surgeon was often unprofessional.', 'Recommendations from Former Employers Label': 1}]</t>
  </si>
  <si>
    <t>Wilcox, Turner and Daniels</t>
  </si>
  <si>
    <t>Michael Proctor</t>
  </si>
  <si>
    <t>873.503.6381x62338</t>
  </si>
  <si>
    <t>[('Oncological Surgery', 71, datetime.date(2003, 11, 4), datetime.date(2003, 5, 17)), ('Anatomy', 91, datetime.date(2003, 3, 9), datetime.date(2003, 6, 7)), ('Oncological Surgery', 70, datetime.date(2003, 11, 3), datetime.date(2003, 8, 16)), ('Robotic Surgery', 60, datetime.date(2003, 7, 11), datetime.date(2003, 10, 3)), ('Orthopedic Surgery', 84, datetime.date(2003, 9, 10), datetime.date(2003, 7, 3)), ('Cardiothoracic Surgery', 76, datetime.date(2003, 6, 14), datetime.date(2002, 11, 20)), ('Neurosurgery', 63, datetime.date(2002, 12, 8), datetime.date(2003, 3, 9)), ('Pathology', 70, datetime.date(2003, 4, 4), datetime.date(2003, 3, 18)), ('Biochemistry', 77, datetime.date(2003, 1, 14), datetime.date(2003, 11, 2)), ('Ethics in Medical Practice', 63, datetime.date(2003, 1, 17), datetime.date(2003, 6, 8))]</t>
  </si>
  <si>
    <t>[{'Institution Name': 'Baker, Davenport and Crosby', 'Location': 'Canada', 'Type of Institution': 'Public', 'Number of Years Worked There': 25, 'Medical Center Level': 'Secondary', 'Number of Surgeries Performed': 601, 'Additional Responsibilities': ['Quality manager', 'Musician', 'Insurance underwriter', 'Psychologist, educational'], 'Percentage of Patients with Complications': 24.584064085552203,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 {'Institution Name': 'Jones-Johnson', 'Location': 'Canada', 'Type of Institution': 'Public', 'Number of Years Worked There': 22, 'Medical Center Level': 'Secondary', 'Number of Surgeries Performed': 509, 'Additional Responsibilities': ['Pension scheme manager', 'Accommodation manager', 'Technical author', 'Development worker, community'], 'Percentage of Patients with Complications': 62.63232988306902,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t>
  </si>
  <si>
    <t>Larson Group</t>
  </si>
  <si>
    <t>Debbie Michael</t>
  </si>
  <si>
    <t>274-908-8833x0388</t>
  </si>
  <si>
    <t>[('Transplant Surgery', 89, datetime.date(1998, 8, 14), datetime.date(1998, 4, 20)), ('Orthopedic Surgery', 52, datetime.date(2002, 11, 13), datetime.date(1998, 8, 13)), ('Surgical Techniques', 76, datetime.date(1998, 3, 24), datetime.date(2001, 1, 14)), ('Anatomy', 50, datetime.date(1998, 5, 4), datetime.date(1999, 12, 11)), ('Transplant Surgery', 86, datetime.date(2002, 5, 18), datetime.date(2000, 5, 1)), ('Transplant Surgery', 72, datetime.date(1999, 12, 11), datetime.date(2000, 10, 31)), ('Oncological Surgery', 60, datetime.date(2002, 10, 1), datetime.date(2001, 7, 5)), ('Robotic Surgery', 83, datetime.date(1999, 5, 14), datetime.date(1999, 2, 27)), ('Pediatric Surgery', 56, datetime.date(1999, 8, 16), datetime.date(1999, 4, 29)), ('Physiology', 96, datetime.date(2002, 8, 5), datetime.date(1998, 8, 16))]</t>
  </si>
  <si>
    <t>[{'Institution Name': 'Dean-Clark', 'Location': 'Lithuania', 'Type of Institution': 'Public', 'Number of Years Worked There': 23, 'Medical Center Level': 'Secondary', 'Number of Surgeries Performed': 674, 'Additional Responsibilities': [], 'Percentage of Patients with Complications': 89.34486927911013,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 {'Institution Name': 'Clark, Richardson and Martin', 'Location': 'Lithuania', 'Type of Institution': 'Private', 'Number of Years Worked There': 18, 'Medical Center Level': 'Tertiary', 'Number of Surgeries Performed': 727, 'Additional Responsibilities': ['Electronics engineer', 'Merchandiser, retail', 'Regulatory affairs officer', 'Editor, film/video'], 'Percentage of Patients with Complications': 5.29877616833474,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t>
  </si>
  <si>
    <t>Shepherd, Jones and Miller</t>
  </si>
  <si>
    <t>Christopher Carlson</t>
  </si>
  <si>
    <t>+1-430-800-7957x303</t>
  </si>
  <si>
    <t>[('Pathology', 62, datetime.date(2005, 1, 5), datetime.date(2001, 5, 28)), ('Ethics in Medical Practice', 99, datetime.date(2001, 7, 29), datetime.date(2005, 11, 23)), ('Pathology', 63, datetime.date(2001, 5, 8), datetime.date(2000, 2, 7)), ('Anatomy', 96, datetime.date(2005, 12, 6), datetime.date(2001, 11, 6)), ('Microbiology', 53, datetime.date(2003, 12, 14), datetime.date(2003, 9, 2)), ('Ethics in Medical Practice', 69, datetime.date(2004, 4, 3), datetime.date(2000, 10, 15)), ('Robotic Surgery', 80, datetime.date(2001, 6, 13), datetime.date(2001, 11, 19)), ('Microbiology', 86, datetime.date(2002, 11, 2), datetime.date(2004, 6, 12)), ('Physiology', 60, datetime.date(2002, 8, 23), datetime.date(2001, 8, 22)), ('Vascular Surgery', 65, datetime.date(2000, 7, 29), datetime.date(2005, 3, 1))]</t>
  </si>
  <si>
    <t>[{'Institution Name': 'Olsen, Smith and Guzman', 'Location': 'Philippines', 'Type of Institution': 'Public', 'Number of Years Worked There': 3, 'Medical Center Level': 'Primary', 'Number of Surgeries Performed': 58, 'Additional Responsibilities': [], 'Percentage of Patients with Complications': 72.45448534772927,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 {'Institution Name': 'Wilson Ltd', 'Location': 'Philippines', 'Type of Institution': 'Private', 'Number of Years Worked There': 18, 'Medical Center Level': 'Secondary', 'Number of Surgeries Performed': 701, 'Additional Responsibilities': ['Product manager', 'Fitness centre manager', 'Cytogeneticist'], 'Percentage of Patients with Complications': 0.7811318307880177,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t>
  </si>
  <si>
    <t>Reynolds, Little and Gay</t>
  </si>
  <si>
    <t>Anna Berry</t>
  </si>
  <si>
    <t>+1-424-875-8617x28970</t>
  </si>
  <si>
    <t>[('Pediatric Surgery', 61, datetime.date(1999, 7, 26), datetime.date(2001, 12, 28)), ('Orthopedic Surgery', 82, datetime.date(2007, 12, 11), datetime.date(2003, 12, 8)), ('Physiology', 95, datetime.date(2009, 1, 22), datetime.date(2008, 10, 24)), ('Anesthesiology', 75, datetime.date(1999, 6, 17), datetime.date(2006, 4, 5)), ('Robotic Surgery', 55, datetime.date(2000, 1, 4), datetime.date(2000, 2, 20)), ('Trauma Surgery', 65, datetime.date(2008, 12, 17), datetime.date(1999, 5, 27)), ('Pediatric Surgery', 79, datetime.date(2006, 10, 4), datetime.date(2004, 6, 20)), ('Plastic and Reconstructive Surgery', 90, datetime.date(2003, 7, 30), datetime.date(2000, 7, 16)), ('Robotic Surgery', 81, datetime.date(2005, 2, 2), datetime.date(1999, 2, 9)), ('Orthopedic Surgery', 73, datetime.date(2000, 3, 15), datetime.date(2007, 3, 26))]</t>
  </si>
  <si>
    <t>[{'Institution Name': 'Douglas-Webb', 'Location': 'Uzbekistan', 'Type of Institution': 'Public', 'Number of Years Worked There': 9, 'Medical Center Level': 'Secondary', 'Number of Surgeries Performed': 386, 'Additional Responsibilities': ['Engineer, control and instrumentation', 'Land', 'Optician, dispensing', 'Materials engineer', 'Lobbyist'], 'Percentage of Patients with Complications': 70.19209653549791,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'Pearson, Villa and Allen', 'Location': 'Uzbekistan', 'Type of Institution': 'Public', 'Number of Years Worked There': 28, 'Medical Center Level': 'Secondary', 'Number of Surgeries Performed': 879, 'Additional Responsibilities': ['Software engineer', 'Press photographer', 'Educational psychologist', 'Private music teacher', 'Scientific laboratory technician'], 'Percentage of Patients with Complications': 36.436004609260394,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'Harris, Martinez and Lopez', 'Location': 'Uzbekistan', 'Type of Institution': 'Private', 'Number of Years Worked There': 4, 'Medical Center Level': 'Tertiary', 'Number of Surgeries Performed': 100, 'Additional Responsibilities': ['Merchandiser, retail', 'Seismic interpreter'], 'Percentage of Patients with Complications': 20.92994804259619,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'Potts and Sons', 'Location': 'Uzbekistan', 'Type of Institution': 'Public', 'Number of Years Worked There': 24, 'Medical Center Level': 'Primary', 'Number of Surgeries Performed': 124, 'Additional Responsibilities': ['Pensions consultant', 'Psychologist, prison and probation services', 'Environmental consultant', 'Musician', 'Warden/ranger'], 'Percentage of Patients with Complications': 56.42407465863486,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t>
  </si>
  <si>
    <t>Sullivan-Henry</t>
  </si>
  <si>
    <t>Miguel Mccarthy</t>
  </si>
  <si>
    <t>+1-513-792-3557x3070</t>
  </si>
  <si>
    <t>[('Neurosurgery', 65, datetime.date(2007, 3, 29), datetime.date(2004, 6, 29)), ('Emergency Medicine', 73, datetime.date(2007, 5, 30), datetime.date(2002, 12, 27)), ('Oncological Surgery', 63, datetime.date(2006, 12, 21), datetime.date(2006, 3, 22)), ('Transplant Surgery', 69, datetime.date(2005, 11, 13), datetime.date(2004, 12, 27)), ('Cardiothoracic Surgery', 58, datetime.date(2004, 9, 24), datetime.date(2003, 8, 8)), ('Microbiology', 92, datetime.date(2003, 7, 25), datetime.date(2005, 2, 22)), ('Vascular Surgery', 77, datetime.date(2005, 1, 18), datetime.date(2004, 7, 14)), ('Anatomy', 55, datetime.date(2003, 11, 19), datetime.date(2004, 9, 12)), ('Emergency Medicine', 56, datetime.date(2006, 5, 26), datetime.date(2003, 7, 28)), ('Ethics in Medical Practice', 86, datetime.date(2006, 6, 11), datetime.date(2006, 9, 29))]</t>
  </si>
  <si>
    <t>[{'Institution Name': 'Mayer, Scott and Delgado', 'Location': 'United Kingdom', 'Type of Institution': 'Private', 'Number of Years Worked There': 9, 'Medical Center Level': 'Secondary', 'Number of Surgeries Performed': 86, 'Additional Responsibilities': ['Research officer, trade union', 'Sound technician, broadcasting/film/video', 'Education officer, museum', 'Homeopath'], 'Percentage of Patients with Complications': 42.23211405072209,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 {'Institution Name': 'Tanner-Sherman', 'Location': 'United Kingdom', 'Type of Institution': 'Private', 'Number of Years Worked There': 14, 'Medical Center Level': 'Tertiary', 'Number of Surgeries Performed': 252, 'Additional Responsibilities': ['Sports development officer', 'Sports administrator', 'Editor, magazine features', 'Administrator, arts', 'Adult nurse'], 'Percentage of Patients with Complications': 1.8571504015063245,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t>
  </si>
  <si>
    <t>Roman, Murphy and Chambers</t>
  </si>
  <si>
    <t>Isaac Young</t>
  </si>
  <si>
    <t>[('Ethics in Medical Practice', 77, datetime.date(1998, 4, 10), datetime.date(2003, 7, 16)), ('Microbiology', 87, datetime.date(1999, 9, 29), datetime.date(1999, 1, 2)), ('Surgical Techniques', 71, datetime.date(1998, 8, 16), datetime.date(2000, 12, 25)), ('Pharmacology', 65, datetime.date(2003, 7, 7), datetime.date(2004, 1, 3)), ('Ethics in Medical Practice', 89, datetime.date(2004, 5, 14), datetime.date(2000, 10, 28)), ('Plastic and Reconstructive Surgery', 57, datetime.date(2004, 8, 7), datetime.date(2001, 1, 22)), ('Pathology', 98, datetime.date(1999, 1, 30), datetime.date(2000, 2, 3)), ('Anesthesiology', 67, datetime.date(2004, 8, 31), datetime.date(1999, 6, 9)), ('Trauma Surgery', 90, datetime.date(2002, 1, 16), datetime.date(2001, 10, 19)), ('Biochemistry', 77, datetime.date(1998, 10, 6), datetime.date(2002, 11, 7))]</t>
  </si>
  <si>
    <t>[{'Institution Name': 'Gross, Taylor and Joseph', 'Location': 'France', 'Type of Institution': 'Private', 'Number of Years Worked There': 28, 'Medical Center Level': 'Tertiary', 'Number of Surgeries Performed': 677, 'Additional Responsibilities': ['Lecturer, higher education', 'Careers adviser', 'Careers adviser'], 'Percentage of Patients with Complications': 45.079617734032254, 'Patient Feedback': 'The doctor did an adequate job. Nothing special.', 'Patient Feedback Label': 3, 'Recommendation Letters': "The surgeon's work is generally adequate.", 'Recommendation Letters Label': 3, 'Recommendations from Former Employers': 'This surgeon is a highly valuable member of any medical team.', 'Recommendations from Former Employers Label': 4}]</t>
  </si>
  <si>
    <t>Maldonado-Ward</t>
  </si>
  <si>
    <t>Leslie Alvarez</t>
  </si>
  <si>
    <t>(673)566-7297x95687</t>
  </si>
  <si>
    <t>[('Robotic Surgery', 65, datetime.date(2005, 4, 30), datetime.date(2004, 12, 17)), ('Anatomy', 80, datetime.date(2005, 3, 12), datetime.date(2005, 7, 29)), ('Neurosurgery', 72, datetime.date(2004, 9, 13), datetime.date(2003, 7, 2)), ('Orthopedic Surgery', 73, datetime.date(2004, 7, 14), datetime.date(2005, 5, 24)), ('Physiology', 99, datetime.date(2003, 1, 4), datetime.date(2005, 8, 10)), ('Ethics in Medical Practice', 73, datetime.date(2003, 2, 13), datetime.date(2003, 11, 18)), ('Cardiothoracic Surgery', 94, datetime.date(2005, 3, 28), datetime.date(2004, 11, 5)), ('Pediatric Surgery', 93, datetime.date(2005, 4, 14), datetime.date(2004, 7, 15)), ('Trauma Surgery', 81, datetime.date(2005, 12, 24), datetime.date(2004, 9, 28)), ('Pathology', 95, datetime.date(2005, 11, 4), datetime.date(2006, 5, 6))]</t>
  </si>
  <si>
    <t>[{'Institution Name': 'Evans-Hess', 'Location': 'Philippines', 'Type of Institution': 'Public', 'Number of Years Worked There': 9, 'Medical Center Level': 'Secondary', 'Number of Surgeries Performed': 554, 'Additional Responsibilities': ['Banker', 'Multimedia programmer', 'Patent examiner', 'Radio producer'], 'Percentage of Patients with Complications': 56.992014744400066,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 {'Institution Name': 'Fisher-Harvey', 'Location': 'Philippines', 'Type of Institution': 'Public', 'Number of Years Worked There': 2, 'Medical Center Level': 'Secondary', 'Number of Surgeries Performed': 61, 'Additional Responsibilities': ['Horticulturist, commercial', 'Web designer', 'Publishing copy', 'Therapist, music', 'Doctor, hospital'], 'Percentage of Patients with Complications': 46.24277241743149,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t>
  </si>
  <si>
    <t>Claims record shows average risk.</t>
  </si>
  <si>
    <t>Bowers-Jones</t>
  </si>
  <si>
    <t>Charles Peterson</t>
  </si>
  <si>
    <t>690.454.3743x125</t>
  </si>
  <si>
    <t>[('Oncological Surgery', 57, datetime.date(2000, 11, 17), datetime.date(2001, 9, 20)), ('Pathology', 58, datetime.date(2002, 8, 5), datetime.date(2003, 11, 22)), ('Plastic and Reconstructive Surgery', 100, datetime.date(2001, 10, 4), datetime.date(2000, 5, 24)), ('Biochemistry', 88, datetime.date(2002, 2, 15), datetime.date(2001, 1, 23)), ('Anatomy', 71, datetime.date(2001, 10, 16), datetime.date(2004, 3, 28)), ('Cardiothoracic Surgery', 84, datetime.date(2004, 5, 20), datetime.date(2001, 5, 11)), ('Emergency Medicine', 73, datetime.date(2002, 12, 16), datetime.date(2003, 3, 6)), ('Anesthesiology', 92, datetime.date(2004, 8, 3), datetime.date(2002, 4, 30)), ('Cardiothoracic Surgery', 59, datetime.date(2003, 8, 31), datetime.date(2000, 3, 30)), ('Neurosurgery', 67, datetime.date(2004, 10, 28), datetime.date(2001, 9, 25))]</t>
  </si>
  <si>
    <t>[{'Institution Name': 'Moore Group', 'Location': 'Russia', 'Type of Institution': 'Private', 'Number of Years Worked There': 19, 'Medical Center Level': 'Secondary', 'Number of Surgeries Performed': 195, 'Additional Responsibilities': ['Health and safety adviser', 'Broadcast journalist', 'Biochemist, clinical', 'Engineer, structural'], 'Percentage of Patients with Complications': 9.40378817281281,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'Harris LLC', 'Location': 'Russia', 'Type of Institution': 'Public', 'Number of Years Worked There': 29, 'Medical Center Level': 'Primary', 'Number of Surgeries Performed': 739, 'Additional Responsibilities': ['Education officer, environmental', 'Housing manager/officer', 'Nature conservation officer', 'Automotive engineer', 'Scientist, marine'], 'Percentage of Patients with Complications': 61.4371280472935,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'Phillips, Pruitt and Johnson', 'Location': 'Russia', 'Type of Institution': 'Public', 'Number of Years Worked There': 14, 'Medical Center Level': 'Primary', 'Number of Surgeries Performed': 262, 'Additional Responsibilities': [], 'Percentage of Patients with Complications': 30.68264057806568,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t>
  </si>
  <si>
    <t>Harris-Powers</t>
  </si>
  <si>
    <t>Cody Lewis</t>
  </si>
  <si>
    <t>001-424-930-7209x674</t>
  </si>
  <si>
    <t>[('Anatomy', 67, datetime.date(2007, 3, 6), datetime.date(2003, 3, 27)), ('Biochemistry', 75, datetime.date(2005, 10, 8), datetime.date(2005, 12, 12)), ('Biochemistry', 68, datetime.date(2006, 8, 4), datetime.date(2003, 1, 7)), ('Biochemistry', 52, datetime.date(2003, 5, 9), datetime.date(2006, 7, 13)), ('Emergency Medicine', 54, datetime.date(2007, 3, 1), datetime.date(2003, 8, 18)), ('Microbiology', 72, datetime.date(2006, 2, 3), datetime.date(2003, 8, 9)), ('Trauma Surgery', 80, datetime.date(2002, 10, 16), datetime.date(2005, 10, 9)), ('Plastic and Reconstructive Surgery', 58, datetime.date(2004, 6, 30), datetime.date(2003, 9, 2)), ('Microbiology', 53, datetime.date(2007, 1, 5), datetime.date(2004, 4, 9)), ('Physiology', 95, datetime.date(2005, 11, 28), datetime.date(2004, 11, 10))]</t>
  </si>
  <si>
    <t>[{'Institution Name': 'Harding Group', 'Location': 'Ethiopia', 'Type of Institution': 'Public', 'Number of Years Worked There': 21, 'Medical Center Level': 'Tertiary', 'Number of Surgeries Performed': 578, 'Additional Responsibilities': ['Forensic scientist', 'Engineer, aeronautical', 'Agricultural engineer'], 'Percentage of Patients with Complications': 87.969734745003,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 {'Institution Name': 'Franklin-Gill', 'Location': 'Ethiopia', 'Type of Institution': 'Public', 'Number of Years Worked There': 7, 'Medical Center Level': 'Secondary', 'Number of Surgeries Performed': 540, 'Additional Responsibilities': ['Acupuncturist', 'Designer, exhibition/display', 'Sales professional, IT'], 'Percentage of Patients with Complications': 49.41678916820628,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t>
  </si>
  <si>
    <t>Hoffman LLC</t>
  </si>
  <si>
    <t>Samuel Rivera</t>
  </si>
  <si>
    <t>301.959.4203</t>
  </si>
  <si>
    <t>[('Physiology', 69, datetime.date(1999, 11, 15), datetime.date(2001, 11, 23)), ('Orthopedic Surgery', 56, datetime.date(2002, 9, 25), datetime.date(2003, 12, 7)), ('Anesthesiology', 88, datetime.date(2000, 5, 27), datetime.date(2002, 11, 2)), ('Pharmacology', 53, datetime.date(2001, 4, 26), datetime.date(2002, 9, 18)), ('Surgical Techniques', 60, datetime.date(2003, 9, 15), datetime.date(2002, 9, 21)), ('Plastic and Reconstructive Surgery', 66, datetime.date(2002, 3, 16), datetime.date(2004, 8, 28)), ('Pediatric Surgery', 82, datetime.date(2002, 4, 14), datetime.date(2001, 8, 20)), ('Physiology', 90, datetime.date(2004, 6, 21), datetime.date(2004, 8, 27)), ('Robotic Surgery', 78, datetime.date(2000, 2, 17), datetime.date(1999, 7, 21)), ('Surgical Techniques', 79, datetime.date(2000, 12, 21), datetime.date(2000, 2, 15))]</t>
  </si>
  <si>
    <t>[{'Institution Name': 'Norton-Coleman', 'Location': 'India', 'Type of Institution': 'Public', 'Number of Years Worked There': 8, 'Medical Center Level': 'Secondary', 'Number of Surgeries Performed': 165, 'Additional Responsibilities': ['Corporate treasurer'], 'Percentage of Patients with Complications': 78.07586486459287,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'Davis-Kennedy', 'Location': 'India', 'Type of Institution': 'Public', 'Number of Years Worked There': 22, 'Medical Center Level': 'Tertiary', 'Number of Surgeries Performed': 298, 'Additional Responsibilities': ['Communications engineer', 'Engineer, biomedical', 'Chief of Staff', 'Local government officer'], 'Percentage of Patients with Complications': 30.665096838155968,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'Mendoza-Rodriguez', 'Location': 'India', 'Type of Institution': 'Public', 'Number of Years Worked There': 27, 'Medical Center Level': 'Secondary', 'Number of Surgeries Performed': 41, 'Additional Responsibilities': ['Phytotherapist', 'Jewellery designer', 'Quantity surveyor', 'Scientist, audiological', 'Product manager'], 'Percentage of Patients with Complications': 94.37388667256383,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'Santiago PLC', 'Location': 'India', 'Type of Institution': 'Private', 'Number of Years Worked There': 23, 'Medical Center Level': 'Primary', 'Number of Surgeries Performed': 346, 'Additional Responsibilities': ['Fish farm manager', 'Product manager', 'Exhibition designer'], 'Percentage of Patients with Complications': 75.56105587050307,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'May, Ball and Myers', 'Location': 'India', 'Type of Institution': 'Private', 'Number of Years Worked There': 17, 'Medical Center Level': 'Tertiary', 'Number of Surgeries Performed': 753, 'Additional Responsibilities': ['Medical illustrator', 'Network engineer', 'Equality and diversity officer'], 'Percentage of Patients with Complications': 21.827455965647502,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t>
  </si>
  <si>
    <t>Davis LLC</t>
  </si>
  <si>
    <t>Joshua Odom</t>
  </si>
  <si>
    <t>+1-292-967-9426x8670</t>
  </si>
  <si>
    <t>[('Neurosurgery', 52, datetime.date(2002, 8, 20), datetime.date(2002, 4, 16)), ('Surgical Techniques', 53, datetime.date(2003, 7, 16), datetime.date(2003, 1, 7)), ('Robotic Surgery', 83, datetime.date(1999, 6, 25), datetime.date(2007, 1, 19)), ('Neurosurgery', 90, datetime.date(2001, 3, 31), datetime.date(2005, 7, 18)), ('Plastic and Reconstructive Surgery', 76, datetime.date(2007, 10, 6), datetime.date(2001, 5, 24)), ('Oncological Surgery', 60, datetime.date(2005, 11, 30), datetime.date(2004, 9, 26)), ('Robotic Surgery', 82, datetime.date(2004, 1, 17), datetime.date(2002, 10, 7)), ('Transplant Surgery', 61, datetime.date(2005, 12, 13), datetime.date(2002, 7, 15)), ('Robotic Surgery', 97, datetime.date(2003, 3, 4), datetime.date(2005, 2, 27)), ('Pathology', 77, datetime.date(2007, 6, 16), datetime.date(2006, 9, 26))]</t>
  </si>
  <si>
    <t>[{'Institution Name': 'Garcia Ltd', 'Location': 'United States', 'Type of Institution': 'Private', 'Number of Years Worked There': 8, 'Medical Center Level': 'Primary', 'Number of Surgeries Performed': 997, 'Additional Responsibilities': ['Engineer, production'], 'Percentage of Patients with Complications': 88.28759322280074,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 {'Institution Name': 'Nelson, Fletcher and Griffin', 'Location': 'United States', 'Type of Institution': 'Public', 'Number of Years Worked There': 14, 'Medical Center Level': 'Tertiary', 'Number of Surgeries Performed': 820, 'Additional Responsibilities': ['Nurse, learning disability', 'Mental health nurse', 'Retail buyer', 'Production manager', 'Food technologist'], 'Percentage of Patients with Complications': 75.94720832660961,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t>
  </si>
  <si>
    <t>Hall-Morrison</t>
  </si>
  <si>
    <t>Joseph Fields</t>
  </si>
  <si>
    <t>758.620.1183x5043</t>
  </si>
  <si>
    <t>[('Biochemistry', 98, datetime.date(2001, 6, 16), datetime.date(2001, 1, 26)), ('Cardiothoracic Surgery', 56, datetime.date(2001, 9, 17), datetime.date(2000, 12, 9)), ('Robotic Surgery', 77, datetime.date(2001, 3, 23), datetime.date(2000, 10, 17)), ('Emergency Medicine', 93, datetime.date(2001, 1, 16), datetime.date(2001, 1, 26)), ('Surgical Techniques', 95, datetime.date(2000, 12, 26), datetime.date(2001, 6, 1)), ('Plastic and Reconstructive Surgery', 72, datetime.date(2001, 7, 19), datetime.date(2001, 1, 16)), ('Vascular Surgery', 73, datetime.date(2001, 5, 13), datetime.date(2000, 11, 29)), ('Robotic Surgery', 72, datetime.date(2001, 3, 10), datetime.date(2000, 12, 7)), ('Pathology', 89, datetime.date(2000, 11, 23), datetime.date(2000, 12, 9)), ('Pediatric Surgery', 79, datetime.date(2001, 9, 26), datetime.date(2001, 6, 25))]</t>
  </si>
  <si>
    <t>[{'Institution Name': 'Oconnor-Vasquez', 'Location': 'Canada', 'Type of Institution': 'Public', 'Number of Years Worked There': 30, 'Medical Center Level': 'Tertiary', 'Number of Surgeries Performed': 670, 'Additional Responsibilities': ['Therapist, drama', 'Publishing rights manager', 'Data scientist'], 'Percentage of Patients with Complications': 38.0828416240418,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'Boone and Sons', 'Location': 'Canada', 'Type of Institution': 'Private', 'Number of Years Worked There': 18, 'Medical Center Level': 'Secondary', 'Number of Surgeries Performed': 311, 'Additional Responsibilities': ['Research scientist (physical sciences)', 'Air broker', 'Designer, television/film set'], 'Percentage of Patients with Complications': 0.6430215651559323,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'Guzman Inc', 'Location': 'Canada', 'Type of Institution': 'Public', 'Number of Years Worked There': 10, 'Medical Center Level': 'Primary', 'Number of Surgeries Performed': 485, 'Additional Responsibilities': [], 'Percentage of Patients with Complications': 21.586770383576713,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t>
  </si>
  <si>
    <t>Garrett Inc</t>
  </si>
  <si>
    <t>Raymond Green</t>
  </si>
  <si>
    <t>745.783.4089x38861</t>
  </si>
  <si>
    <t>[('Biochemistry', 100, datetime.date(1997, 2, 12), datetime.date(1998, 8, 31)), ('Pharmacology', 76, datetime.date(2000, 7, 1), datetime.date(1996, 9, 2)), ('Cardiothoracic Surgery', 68, datetime.date(1999, 5, 2), datetime.date(2000, 5, 2)), ('Pediatric Surgery', 70, datetime.date(1997, 4, 19), datetime.date(1999, 8, 12)), ('Vascular Surgery', 74, datetime.date(2000, 4, 6), datetime.date(1997, 11, 19)), ('Microbiology', 93, datetime.date(2000, 5, 1), datetime.date(1999, 3, 20)), ('Ethics in Medical Practice', 76, datetime.date(1999, 1, 12), datetime.date(1998, 4, 9)), ('Cardiothoracic Surgery', 84, datetime.date(1998, 10, 31), datetime.date(1998, 4, 9)), ('Anatomy', 55, datetime.date(1997, 2, 25), datetime.date(1998, 5, 6)), ('Neurosurgery', 63, datetime.date(1999, 5, 1), datetime.date(1999, 5, 6))]</t>
  </si>
  <si>
    <t>[{'Institution Name': 'Huynh-Wilkins', 'Location': 'United States', 'Type of Institution': 'Private', 'Number of Years Worked There': 24, 'Medical Center Level': 'Tertiary', 'Number of Surgeries Performed': 560, 'Additional Responsibilities': ['Community arts worker'], 'Percentage of Patients with Complications': 16.011291232753578, 'Patient Feedback': "Couldn't be happier with the surgery and the follow-up care.", 'Patient Feedback Label': 5, 'Recommendation Letters': "The surgeon's performance has been mixed.", 'Recommendation Letters Label': 2, 'Recommendations from Former Employers': "The surgeon's work is sufficient and meets basic standards.", 'Recommendations from Former Employers Label': 3}]</t>
  </si>
  <si>
    <t>Sanders, Young and Morrison</t>
  </si>
  <si>
    <t>Maria Arellano</t>
  </si>
  <si>
    <t>243-940-3705</t>
  </si>
  <si>
    <t>[('Anesthesiology', 70, datetime.date(2004, 7, 28), datetime.date(2004, 2, 21)), ('Neurosurgery', 88, datetime.date(2004, 5, 29), datetime.date(2004, 3, 12)), ('Biochemistry', 59, datetime.date(2004, 2, 17), datetime.date(2004, 5, 17)), ('Trauma Surgery', 83, datetime.date(2004, 7, 4), datetime.date(2004, 4, 1)), ('Orthopedic Surgery', 74, datetime.date(2004, 6, 29), datetime.date(2004, 3, 23)), ('Neurosurgery', 88, datetime.date(2004, 1, 27), datetime.date(2004, 1, 21)), ('Plastic and Reconstructive Surgery', 66, datetime.date(2004, 5, 25), datetime.date(2004, 7, 13)), ('Plastic and Reconstructive Surgery', 79, datetime.date(2004, 6, 19), datetime.date(2004, 4, 19)), ('Emergency Medicine', 53, datetime.date(2004, 5, 13), datetime.date(2004, 8, 9)), ('Pathology', 74, datetime.date(2004, 8, 18), datetime.date(2004, 8, 17))]</t>
  </si>
  <si>
    <t>[{'Institution Name': 'Gonzalez, Alvarez and Jackson', 'Location': 'Romania', 'Type of Institution': 'Public', 'Number of Years Worked There': 5, 'Medical Center Level': 'Primary', 'Number of Surgeries Performed': 149, 'Additional Responsibilities': ['Curator', 'Midwife', 'Forensic scientist', 'Garment/textile technologist', 'Operational researcher'], 'Percentage of Patients with Complications': 41.83342118305955,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'Martin-Hughes', 'Location': 'Romania', 'Type of Institution': 'Private', 'Number of Years Worked There': 4, 'Medical Center Level': 'Primary', 'Number of Surgeries Performed': 379, 'Additional Responsibilities': ['Surveyor, planning and development', 'Energy manager', 'Sports development officer', 'Oncologist'], 'Percentage of Patients with Complications': 70.2160471583432,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'Scott PLC', 'Location': 'Romania', 'Type of Institution': 'Private', 'Number of Years Worked There': 15, 'Medical Center Level': 'Primary', 'Number of Surgeries Performed': 368, 'Additional Responsibilities': ['Customer service manager'], 'Percentage of Patients with Complications': 12.379802476661894,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'Meyer-Robles', 'Location': 'Romania', 'Type of Institution': 'Private', 'Number of Years Worked There': 30, 'Medical Center Level': 'Primary', 'Number of Surgeries Performed': 438, 'Additional Responsibilities': ['Information systems manager', 'Games developer', 'Broadcast journalist'], 'Percentage of Patients with Complications': 32.13010020450723,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t>
  </si>
  <si>
    <t>Adrian Bennett</t>
  </si>
  <si>
    <t>+1-538-931-9265x6499</t>
  </si>
  <si>
    <t>[('Anesthesiology', 56, datetime.date(1998, 5, 11), datetime.date(1999, 7, 7)), ('Vascular Surgery', 64, datetime.date(1999, 3, 28), datetime.date(2000, 12, 6)), ('Vascular Surgery', 83, datetime.date(1999, 12, 14), datetime.date(2000, 4, 28)), ('Robotic Surgery', 83, datetime.date(1999, 3, 8), datetime.date(2000, 1, 12)), ('Cardiothoracic Surgery', 89, datetime.date(2000, 5, 14), datetime.date(1999, 10, 31)), ('Trauma Surgery', 55, datetime.date(1998, 7, 11), datetime.date(1998, 12, 9)), ('Pediatric Surgery', 92, datetime.date(2000, 4, 28), datetime.date(2000, 12, 11)), ('Biochemistry', 78, datetime.date(1998, 3, 18), datetime.date(2000, 4, 24)), ('Oncological Surgery', 95, datetime.date(2000, 1, 18), datetime.date(1998, 8, 12)), ('Plastic and Reconstructive Surgery', 60, datetime.date(1998, 5, 12), datetime.date(1999, 11, 15))]</t>
  </si>
  <si>
    <t>[{'Institution Name': 'Reynolds LLC', 'Location': 'Lithuania', 'Type of Institution': 'Private', 'Number of Years Worked There': 23, 'Medical Center Level': 'Primary', 'Number of Surgeries Performed': 907, 'Additional Responsibilities': ['Land/geomatics surveyor', 'Architect'], 'Percentage of Patients with Complications': 75.89938424500477, 'Patient Feedback': "The doctor's instructions were unclear.", 'Patient Feedback Label': 2, 'Recommendation Letters': "There are serious concerns about this surgeon's abilities.", 'Recommendation Letters Label': 1, 'Recommendations from Former Employers': "This surgeon's work was often below par.", 'Recommendations from Former Employers Label': 1}]</t>
  </si>
  <si>
    <t>Hernandez-English</t>
  </si>
  <si>
    <t>Jill Hawkins</t>
  </si>
  <si>
    <t>607-254-2145x3127</t>
  </si>
  <si>
    <t>[('Trauma Surgery', 100, datetime.date(2005, 2, 7), datetime.date(2003, 10, 16)), ('Pharmacology', 58, datetime.date(2003, 10, 14), datetime.date(2002, 8, 29)), ('Pharmacology', 70, datetime.date(2003, 8, 4), datetime.date(2002, 5, 30)), ('Neurosurgery', 100, datetime.date(2004, 8, 2), datetime.date(2002, 12, 15)), ('Surgical Techniques', 95, datetime.date(2004, 8, 3), datetime.date(2003, 7, 15)), ('Trauma Surgery', 75, datetime.date(2005, 12, 17), datetime.date(2006, 2, 15)), ('Ethics in Medical Practice', 84, datetime.date(2002, 12, 20), datetime.date(2003, 1, 28)), ('Biochemistry', 69, datetime.date(2003, 12, 2), datetime.date(2006, 3, 11)), ('Orthopedic Surgery', 87, datetime.date(2006, 4, 9), datetime.date(2003, 1, 18)), ('Robotic Surgery', 59, datetime.date(2005, 11, 30), datetime.date(2004, 9, 20))]</t>
  </si>
  <si>
    <t>[{'Institution Name': 'Jones-Friedman', 'Location': 'France', 'Type of Institution': 'Public', 'Number of Years Worked There': 26, 'Medical Center Level': 'Secondary', 'Number of Surgeries Performed': 647, 'Additional Responsibilities': ['Sports therapist', 'Barista', 'Sports administrator'], 'Percentage of Patients with Complications': 21.52369479559929,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'Molina, White and Schmidt', 'Location': 'France', 'Type of Institution': 'Public', 'Number of Years Worked There': 24, 'Medical Center Level': 'Tertiary', 'Number of Surgeries Performed': 883, 'Additional Responsibilities': ['Exhibition designer', 'Insurance underwriter', 'Equality and diversity officer'], 'Percentage of Patients with Complications': 72.65663475445139,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</si>
  <si>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Collins Inc</t>
  </si>
  <si>
    <t>Joshua Cooper</t>
  </si>
  <si>
    <t>[('Ethics in Medical Practice', 82, datetime.date(1995, 9, 29), datetime.date(1997, 6, 25)), ('Surgical Techniques', 84, datetime.date(1998, 1, 16), datetime.date(1995, 4, 9)), ('Pharmacology', 57, datetime.date(2000, 12, 17), datetime.date(1995, 1, 9)), ('Transplant Surgery', 98, datetime.date(1995, 9, 25), datetime.date(1995, 10, 20)), ('Orthopedic Surgery', 56, datetime.date(1997, 1, 14), datetime.date(2002, 11, 13)), ('Pediatric Surgery', 50, datetime.date(2002, 2, 3), datetime.date(1997, 7, 29)), ('Microbiology', 57, datetime.date(1995, 2, 21), datetime.date(2000, 12, 5)), ('Anatomy', 56, datetime.date(1995, 4, 23), datetime.date(2002, 2, 26)), ('Anesthesiology', 57, datetime.date(1997, 3, 9), datetime.date(1995, 11, 11)), ('Ethics in Medical Practice', 65, datetime.date(2000, 6, 28), datetime.date(2000, 9, 13))]</t>
  </si>
  <si>
    <t>[{'Institution Name': 'Galloway Group', 'Location': 'France', 'Type of Institution': 'Private', 'Number of Years Worked There': 7, 'Medical Center Level': 'Tertiary', 'Number of Surgeries Performed': 789, 'Additional Responsibilities': ['Social researcher', 'Health promotion specialist', 'Interior and spatial designer'], 'Percentage of Patients with Complications': 10.218233834650425,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 {'Institution Name': 'Chan-Wilson', 'Location': 'France', 'Type of Institution': 'Public', 'Number of Years Worked There': 27, 'Medical Center Level': 'Tertiary', 'Number of Surgeries Performed': 518, 'Additional Responsibilities': ['Engineer, structural'], 'Percentage of Patients with Complications': 75.27574845432937,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t>
  </si>
  <si>
    <t>Catherine Mendez</t>
  </si>
  <si>
    <t>867.760.2954</t>
  </si>
  <si>
    <t>[('Oncological Surgery', 70, datetime.date(2004, 7, 18), datetime.date(2005, 2, 6)), ('Plastic and Reconstructive Surgery', 96, datetime.date(2003, 2, 18), datetime.date(2003, 6, 17)), ('Pathology', 77, datetime.date(2005, 4, 18), datetime.date(2003, 12, 1)), ('Vascular Surgery', 62, datetime.date(2003, 8, 17), datetime.date(2004, 10, 5)), ('Surgical Techniques', 71, datetime.date(2004, 1, 9), datetime.date(2004, 10, 4)), ('Emergency Medicine', 96, datetime.date(2005, 4, 14), datetime.date(2003, 12, 10)), ('Physiology', 63, datetime.date(2004, 7, 4), datetime.date(2005, 2, 2)), ('Plastic and Reconstructive Surgery', 69, datetime.date(2003, 7, 17), datetime.date(2005, 2, 17)), ('Pathology', 51, datetime.date(2003, 12, 5), datetime.date(2003, 5, 31)), ('Orthopedic Surgery', 51, datetime.date(2003, 4, 2), datetime.date(2003, 10, 30))]</t>
  </si>
  <si>
    <t>[{'Institution Name': 'Liu, Davis and Bryan', 'Location': 'Brazil', 'Type of Institution': 'Public', 'Number of Years Worked There': 22, 'Medical Center Level': 'Primary', 'Number of Surgeries Performed': 506, 'Additional Responsibilities': [], 'Percentage of Patients with Complications': 12.319128508553224, 'Patient Feedback': 'The surgery was as expected. No major issues.', 'Patient Feedback Label': 3, 'Recommendation Letters': 'I highly recommend this surgeon for their outstanding abilities.', 'Recommendation Letters Label': 5, 'Recommendations from Former Employers': "This surgeon's behavior was concerning.", 'Recommendations from Former Employers Label': 1}]</t>
  </si>
  <si>
    <t>Insured with multiple claims and unresolved issues. High risk.</t>
  </si>
  <si>
    <t>Campbell, Harris and Wallace</t>
  </si>
  <si>
    <t>Lindsey Macdonald</t>
  </si>
  <si>
    <t>318.998.7957x01430</t>
  </si>
  <si>
    <t>[('Biochemistry', 92, datetime.date(1999, 11, 29), datetime.date(1999, 2, 17)), ('Trauma Surgery', 94, datetime.date(1999, 8, 8), datetime.date(1999, 1, 29)), ('Trauma Surgery', 77, datetime.date(2000, 8, 13), datetime.date(1999, 8, 9)), ('Anatomy', 92, datetime.date(1999, 1, 27), datetime.date(1999, 5, 16)), ('Pharmacology', 59, datetime.date(2000, 9, 10), datetime.date(1998, 7, 18)), ('Pathology', 96, datetime.date(2000, 1, 24), datetime.date(2000, 9, 21)), ('Pathology', 53, datetime.date(1999, 1, 17), datetime.date(1998, 10, 14)), ('Anesthesiology', 81, datetime.date(1998, 9, 22), datetime.date(1998, 11, 21)), ('Robotic Surgery', 91, datetime.date(1999, 2, 26), datetime.date(1999, 4, 24)), ('Plastic and Reconstructive Surgery', 50, datetime.date(1999, 12, 24), datetime.date(1998, 8, 19))]</t>
  </si>
  <si>
    <t>[{'Institution Name': 'Lewis, Jimenez and Hamilton', 'Location': 'Russia', 'Type of Institution': 'Private', 'Number of Years Worked There': 27, 'Medical Center Level': 'Secondary', 'Number of Surgeries Performed': 789, 'Additional Responsibilities': [], 'Percentage of Patients with Complications': 99.31647840458643,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'Flores and Sons', 'Location': 'Russia', 'Type of Institution': 'Private', 'Number of Years Worked There': 4, 'Medical Center Level': 'Secondary', 'Number of Surgeries Performed': 209, 'Additional Responsibilities': ['Television/film/video producer', 'Local government officer', "Nurse, children's"], 'Percentage of Patients with Complications': 71.44749926327056,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'Brennan, Gray and Johnston', 'Location': 'Russia', 'Type of Institution': 'Private', 'Number of Years Worked There': 14, 'Medical Center Level': 'Tertiary', 'Number of Surgeries Performed': 297, 'Additional Responsibilities': ['Designer, multimedia'], 'Percentage of Patients with Complications': 6.9691794273203715,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t>
  </si>
  <si>
    <t>Torres, Cummings and Hoffman</t>
  </si>
  <si>
    <t>Deborah Martin</t>
  </si>
  <si>
    <t>(270)917-6396</t>
  </si>
  <si>
    <t>[('Transplant Surgery', 52, datetime.date(1995, 1, 15), datetime.date(1995, 1, 2)), ('Surgical Techniques', 92, datetime.date(1994, 12, 29), datetime.date(1995, 1, 13)), ('Pharmacology', 60, datetime.date(1995, 1, 7), datetime.date(1995, 1, 7)), ('Physiology', 75, datetime.date(1995, 1, 3), datetime.date(1995, 1, 14)), ('Cardiothoracic Surgery', 68, datetime.date(1995, 1, 1), datetime.date(1995, 1, 12)), ('Robotic Surgery', 69, datetime.date(1995, 1, 12), datetime.date(1995, 1, 9)), ('Ethics in Medical Practice', 60, datetime.date(1994, 12, 31), datetime.date(1995, 1, 10)), ('Orthopedic Surgery', 83, datetime.date(1995, 1, 7), datetime.date(1995, 1, 11)), ('Anatomy', 54, datetime.date(1994, 12, 29), datetime.date(1995, 1, 15)), ('Ethics in Medical Practice', 77, datetime.date(1995, 1, 9), datetime.date(1994, 12, 29))]</t>
  </si>
  <si>
    <t>[{'Institution Name': 'Morton Group', 'Location': 'Russia', 'Type of Institution': 'Public', 'Number of Years Worked There': 29, 'Medical Center Level': 'Secondary', 'Number of Surgeries Performed': 195, 'Additional Responsibilities': [], 'Percentage of Patients with Complications': 65.98797504249666, 'Patient Feedback': 'I am satisfied with the results of the surgery.', 'Patient Feedback Label': 4, 'Recommendation Letters': "The surgeon's work has been fraught with issues.", 'Recommendation Letters Label': 1, 'Recommendations from Former Employers': "The surgeon's work is reliable and meets expectations.", 'Recommendations from Former Employers Label': 3}]</t>
  </si>
  <si>
    <t>Matthews-Morris</t>
  </si>
  <si>
    <t>Charles Blake</t>
  </si>
  <si>
    <t>001-685-803-3301x4259</t>
  </si>
  <si>
    <t>[('Physiology', 57, datetime.date(2002, 1, 29), datetime.date(2001, 3, 30)), ('Biochemistry', 92, datetime.date(2002, 12, 7), datetime.date(2003, 10, 1)), ('Emergency Medicine', 72, datetime.date(2003, 3, 20), datetime.date(2003, 2, 24)), ('Trauma Surgery', 55, datetime.date(2001, 5, 11), datetime.date(2002, 11, 9)), ('Robotic Surgery', 63, datetime.date(2003, 8, 20), datetime.date(2004, 9, 30)), ('Ethics in Medical Practice', 55, datetime.date(2001, 2, 17), datetime.date(2002, 1, 24)), ('Surgical Techniques', 76, datetime.date(2004, 9, 14), datetime.date(2002, 3, 23)), ('Microbiology', 96, datetime.date(2001, 5, 13), datetime.date(2004, 5, 3)), ('Pathology', 51, datetime.date(2004, 12, 29), datetime.date(2004, 5, 25)), ('Pharmacology', 80, datetime.date(2002, 12, 9), datetime.date(2002, 8, 15))]</t>
  </si>
  <si>
    <t>[{'Institution Name': 'Lyons Group', 'Location': 'Romania', 'Type of Institution': 'Public', 'Number of Years Worked There': 18, 'Medical Center Level': 'Tertiary', 'Number of Surgeries Performed': 575, 'Additional Responsibilities': [], 'Percentage of Patients with Complications': 35.26991074935726,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 {'Institution Name': 'Mccormick Ltd', 'Location': 'Romania', 'Type of Institution': 'Private', 'Number of Years Worked There': 10, 'Medical Center Level': 'Secondary', 'Number of Surgeries Performed': 613, 'Additional Responsibilities': ['Psychologist, forensic', 'Advice worker', 'Psychiatric nurse', 'Scientist, biomedical'], 'Percentage of Patients with Complications': 8.557517893319144,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t>
  </si>
  <si>
    <t>Johnson, Parker and Roberts</t>
  </si>
  <si>
    <t>Suzanne Lang</t>
  </si>
  <si>
    <t>236-303-0128x76154</t>
  </si>
  <si>
    <t>[('Transplant Surgery', 81, datetime.date(1997, 12, 18), datetime.date(1996, 12, 28)), ('Trauma Surgery', 86, datetime.date(1999, 1, 1), datetime.date(1997, 3, 7)), ('Surgical Techniques', 70, datetime.date(1996, 8, 8), datetime.date(1996, 8, 31)), ('Plastic and Reconstructive Surgery', 96, datetime.date(1998, 12, 27), datetime.date(1997, 3, 23)), ('Trauma Surgery', 70, datetime.date(1996, 2, 29), datetime.date(1998, 8, 15)), ('Oncological Surgery', 80, datetime.date(1996, 12, 22), datetime.date(1997, 12, 2)), ('Cardiothoracic Surgery', 63, datetime.date(1996, 5, 22), datetime.date(1996, 7, 26)), ('Robotic Surgery', 66, datetime.date(1998, 3, 24), datetime.date(1998, 8, 9)), ('Surgical Techniques', 70, datetime.date(1996, 11, 5), datetime.date(1997, 5, 25)), ('Microbiology', 72, datetime.date(1998, 4, 25), datetime.date(1997, 7, 4))]</t>
  </si>
  <si>
    <t>[{'Institution Name': 'Ellis-Hicks', 'Location': 'United States', 'Type of Institution': 'Private', 'Number of Years Worked There': 26, 'Medical Center Level': 'Primary', 'Number of Surgeries Performed': 427, 'Additional Responsibilities': ['Scientist, forensic'], 'Percentage of Patients with Complications': 19.24790223744367,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 {'Institution Name': 'Bishop-Compton', 'Location': 'United States', 'Type of Institution': 'Private', 'Number of Years Worked There': 28, 'Medical Center Level': 'Primary', 'Number of Surgeries Performed': 998, 'Additional Responsibilities': ['Museum education officer', 'Operational investment banker', 'Colour technologist'], 'Percentage of Patients with Complications': 60.62925078487385,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t>
  </si>
  <si>
    <t>Harris-Rhodes</t>
  </si>
  <si>
    <t>Richard Kline</t>
  </si>
  <si>
    <t>552.534.5410x3038</t>
  </si>
  <si>
    <t>[('Pathology', 88, datetime.date(2003, 7, 24), datetime.date(2003, 7, 25)), ('Cardiothoracic Surgery', 63, datetime.date(2002, 6, 3), datetime.date(2003, 9, 6)), ('Transplant Surgery', 67, datetime.date(1999, 9, 21), datetime.date(1999, 9, 29)), ('Neurosurgery', 84, datetime.date(2002, 12, 22), datetime.date(2002, 1, 9)), ('Microbiology', 61, datetime.date(2003, 3, 23), datetime.date(2000, 10, 31)), ('Cardiothoracic Surgery', 60, datetime.date(2002, 5, 30), datetime.date(2002, 5, 17)), ('Microbiology', 73, datetime.date(2002, 12, 28), datetime.date(2002, 4, 28)), ('Microbiology', 86, datetime.date(2003, 9, 16), datetime.date(1999, 8, 16)), ('Plastic and Reconstructive Surgery', 66, datetime.date(2001, 12, 20), datetime.date(2001, 10, 15)), ('Plastic and Reconstructive Surgery', 64, datetime.date(2003, 7, 17), datetime.date(2002, 9, 12))]</t>
  </si>
  <si>
    <t>[{'Institution Name': 'Nelson LLC', 'Location': 'France', 'Type of Institution': 'Public', 'Number of Years Worked There': 23, 'Medical Center Level': 'Primary', 'Number of Surgeries Performed': 320, 'Additional Responsibilities': ['Ceramics designer', 'Engineer, production', 'Scientist, marine', 'Publishing copy', 'Fine artist'], 'Percentage of Patients with Complications': 75.97169904025463,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'Rivers and Sons', 'Location': 'France', 'Type of Institution': 'Private', 'Number of Years Worked There': 25, 'Medical Center Level': 'Secondary', 'Number of Surgeries Performed': 238, 'Additional Responsibilities': ['Television/film/video producer', 'Scientist, research (maths)', 'Ship broker', 'Orthoptist'], 'Percentage of Patients with Complications': 15.598766606328008,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'Acosta Ltd', 'Location': 'France', 'Type of Institution': 'Private', 'Number of Years Worked There': 3, 'Medical Center Level': 'Secondary', 'Number of Surgeries Performed': 70, 'Additional Responsibilities': ['Theatre director', 'Sound technician, broadcasting/film/video', 'Insurance claims handler', 'Broadcast engineer'], 'Percentage of Patients with Complications': 30.19547582470674,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t>
  </si>
  <si>
    <t>Evans-Heath</t>
  </si>
  <si>
    <t>Taylor Hinton</t>
  </si>
  <si>
    <t>(734)478-4473</t>
  </si>
  <si>
    <t>[('Pathology', 73, datetime.date(2002, 4, 24), datetime.date(2001, 11, 28)), ('Orthopedic Surgery', 58, datetime.date(2000, 6, 2), datetime.date(1999, 11, 27)), ('Ethics in Medical Practice', 65, datetime.date(2004, 4, 12), datetime.date(2002, 9, 5)), ('Pathology', 59, datetime.date(2003, 10, 24), datetime.date(1999, 10, 16)), ('Biochemistry', 96, datetime.date(1999, 12, 5), datetime.date(2002, 2, 16)), ('Physiology', 70, datetime.date(2001, 12, 26), datetime.date(2000, 1, 31)), ('Orthopedic Surgery', 73, datetime.date(2000, 3, 22), datetime.date(2000, 4, 7)), ('Vascular Surgery', 64, datetime.date(2000, 11, 12), datetime.date(2002, 7, 5)), ('Vascular Surgery', 85, datetime.date(1999, 5, 13), datetime.date(2004, 8, 18)), ('Ethics in Medical Practice', 83, datetime.date(2000, 1, 2), datetime.date(2000, 5, 27))]</t>
  </si>
  <si>
    <t>[{'Institution Name': 'Lee and Sons', 'Location': 'Romania', 'Type of Institution': 'Private', 'Number of Years Worked There': 10, 'Medical Center Level': 'Primary', 'Number of Surgeries Performed': 923, 'Additional Responsibilities': ['Therapeutic radiographer', 'Patent attorney'], 'Percentage of Patients with Complications': 77.44334414387691,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'Davis, Hopkins and Hamilton', 'Location': 'Romania', 'Type of Institution': 'Private', 'Number of Years Worked There': 13, 'Medical Center Level': 'Tertiary', 'Number of Surgeries Performed': 473, 'Additional Responsibilities': ['Manufacturing engineer', 'Conservator, museum/gallery', 'Comptroller'], 'Percentage of Patients with Complications': 98.06640226430663,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'Rivera-Mendez', 'Location': 'Romania', 'Type of Institution': 'Private', 'Number of Years Worked There': 22, 'Medical Center Level': 'Secondary', 'Number of Surgeries Performed': 16, 'Additional Responsibilities': ['Armed forces logistics/support/administrative officer', 'Freight forwarder', 'Analytical chemist', 'Music tutor', 'Chief Technology Officer'], 'Percentage of Patients with Complications': 50.449205591068555,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t>
  </si>
  <si>
    <t>Porter-Peters</t>
  </si>
  <si>
    <t>Jose Patel</t>
  </si>
  <si>
    <t>+1-938-427-1068x2746</t>
  </si>
  <si>
    <t>[('Neurosurgery', 94, datetime.date(2000, 5, 26), datetime.date(2004, 12, 15)), ('Surgical Techniques', 72, datetime.date(2003, 1, 31), datetime.date(2002, 2, 5)), ('Ethics in Medical Practice', 63, datetime.date(2004, 11, 14), datetime.date(2000, 8, 13)), ('Orthopedic Surgery', 93, datetime.date(2002, 6, 15), datetime.date(2002, 7, 27)), ('Pediatric Surgery', 54, datetime.date(2000, 6, 6), datetime.date(2001, 8, 14)), ('Cardiothoracic Surgery', 67, datetime.date(2004, 6, 29), datetime.date(2001, 5, 20)), ('Emergency Medicine', 98, datetime.date(2003, 3, 2), datetime.date(2002, 11, 18)), ('Physiology', 52, datetime.date(2002, 8, 9), datetime.date(2001, 8, 8)), ('Microbiology', 59, datetime.date(2003, 1, 17), datetime.date(2004, 6, 6)), ('Trauma Surgery', 62, datetime.date(2001, 1, 25), datetime.date(2002, 8, 9))]</t>
  </si>
  <si>
    <t>[{'Institution Name': 'Smith, Key and Bullock', 'Location': 'United Kingdom', 'Type of Institution': 'Private', 'Number of Years Worked There': 2, 'Medical Center Level': 'Secondary', 'Number of Surgeries Performed': 176, 'Additional Responsibilities': ['Educational psychologist'], 'Percentage of Patients with Complications': 86.26204999197084,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'Carson, Ross and Bishop', 'Location': 'United Kingdom', 'Type of Institution': 'Public', 'Number of Years Worked There': 28, 'Medical Center Level': 'Tertiary', 'Number of Surgeries Performed': 901, 'Additional Responsibilities': [], 'Percentage of Patients with Complications': 78.87721199266156,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</si>
  <si>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Rebecca Phillips</t>
  </si>
  <si>
    <t>(925)854-7472</t>
  </si>
  <si>
    <t>[('Ethics in Medical Practice', 75, datetime.date(2002, 2, 17), datetime.date(2002, 6, 18)), ('Robotic Surgery', 70, datetime.date(1997, 5, 16), datetime.date(1996, 5, 10)), ('Transplant Surgery', 65, datetime.date(2002, 9, 24), datetime.date(2000, 10, 24)), ('Emergency Medicine', 90, datetime.date(2000, 3, 15), datetime.date(1997, 11, 19)), ('Physiology', 61, datetime.date(2002, 8, 18), datetime.date(2000, 12, 24)), ('Pathology', 58, datetime.date(1997, 9, 9), datetime.date(2000, 8, 11)), ('Pathology', 53, datetime.date(2001, 3, 25), datetime.date(2000, 7, 10)), ('Pharmacology', 63, datetime.date(2003, 12, 9), datetime.date(1996, 8, 15)), ('Orthopedic Surgery', 66, datetime.date(2000, 11, 6), datetime.date(1996, 8, 15)), ('Microbiology', 65, datetime.date(1997, 6, 19), datetime.date(2000, 4, 21))]</t>
  </si>
  <si>
    <t>[{'Institution Name': 'Rios-Sanford', 'Location': 'Romania', 'Type of Institution': 'Private', 'Number of Years Worked There': 30, 'Medical Center Level': 'Secondary', 'Number of Surgeries Performed': 584, 'Additional Responsibilities': [], 'Percentage of Patients with Complications': 86.07699868403283,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'Fowler LLC', 'Location': 'Romania', 'Type of Institution': 'Private', 'Number of Years Worked There': 25, 'Medical Center Level': 'Tertiary', 'Number of Surgeries Performed': 141, 'Additional Responsibilities': ['Maintenance engineer', 'Administrator, local government', 'Proofreader', 'Aid worker', 'Control and instrumentation engineer'], 'Percentage of Patients with Complications': 36.72463537522025,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'Camacho-Cook', 'Location': 'Romania', 'Type of Institution': 'Public', 'Number of Years Worked There': 30, 'Medical Center Level': 'Primary', 'Number of Surgeries Performed': 575, 'Additional Responsibilities': ['Education administrator', 'Futures trader', 'Quantity surveyor', 'Biochemist, clinical', 'Engineering geologist'], 'Percentage of Patients with Complications': 96.78177926919945,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'Jacobs-Moore', 'Location': 'Romania', 'Type of Institution': 'Public', 'Number of Years Worked There': 12, 'Medical Center Level': 'Tertiary', 'Number of Surgeries Performed': 253, 'Additional Responsibilities': ['Proofreader', 'Public relations officer', 'Rural practice surveyor', 'Production manager'], 'Percentage of Patients with Complications': 22.941064528271404,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t>
  </si>
  <si>
    <t>Robinson PLC</t>
  </si>
  <si>
    <t>Richard Serrano</t>
  </si>
  <si>
    <t>+1-450-765-9324x09304</t>
  </si>
  <si>
    <t>[('Oncological Surgery', 74, datetime.date(1997, 1, 8), datetime.date(1997, 4, 20)), ('Orthopedic Surgery', 88, datetime.date(1997, 4, 3), datetime.date(1997, 5, 7)), ('Pharmacology', 78, datetime.date(1997, 4, 11), datetime.date(1997, 3, 1)), ('Robotic Surgery', 54, datetime.date(1997, 3, 23), datetime.date(1997, 4, 23)), ('Physiology', 63, datetime.date(1997, 5, 30), datetime.date(1997, 1, 20)), ('Vascular Surgery', 86, datetime.date(1997, 2, 24), datetime.date(1997, 5, 22)), ('Anesthesiology', 65, datetime.date(1997, 6, 17), datetime.date(1997, 5, 26)), ('Cardiothoracic Surgery', 94, datetime.date(1997, 3, 5), datetime.date(1997, 8, 5)), ('Anatomy', 78, datetime.date(1997, 3, 7), datetime.date(1997, 2, 19)), ('Robotic Surgery', 66, datetime.date(1997, 6, 28), datetime.date(1997, 3, 22))]</t>
  </si>
  <si>
    <t>[{'Institution Name': 'Greene-Patel', 'Location': 'Ukraine', 'Type of Institution': 'Private', 'Number of Years Worked There': 23, 'Medical Center Level': 'Secondary', 'Number of Surgeries Performed': 578, 'Additional Responsibilities': [], 'Percentage of Patients with Complications': 92.53604972546803,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 {'Institution Name': 'Cameron-Lang', 'Location': 'Ukraine', 'Type of Institution': 'Private', 'Number of Years Worked There': 25, 'Medical Center Level': 'Primary', 'Number of Surgeries Performed': 701, 'Additional Responsibilities': ['Therapist, occupational'], 'Percentage of Patients with Complications': 41.91736295649944,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t>
  </si>
  <si>
    <t>Mcclure-Matthews</t>
  </si>
  <si>
    <t>William Hicks MD</t>
  </si>
  <si>
    <t>001-562-889-0341x69370</t>
  </si>
  <si>
    <t>[('Plastic and Reconstructive Surgery', 52, datetime.date(2003, 3, 24), datetime.date(2001, 7, 25)), ('Orthopedic Surgery', 56, datetime.date(2002, 3, 21), datetime.date(2001, 4, 27)), ('Anatomy', 63, datetime.date(2007, 4, 22), datetime.date(2000, 8, 26)), ('Trauma Surgery', 97, datetime.date(2001, 8, 25), datetime.date(2001, 1, 15)), ('Robotic Surgery', 79, datetime.date(2005, 3, 26), datetime.date(2001, 12, 8)), ('Plastic and Reconstructive Surgery', 91, datetime.date(2003, 3, 6), datetime.date(2004, 12, 4)), ('Physiology', 93, datetime.date(2002, 3, 10), datetime.date(2002, 11, 6)), ('Anesthesiology', 83, datetime.date(2001, 3, 10), datetime.date(2003, 3, 11)), ('Oncological Surgery', 83, datetime.date(2004, 6, 3), datetime.date(2004, 5, 18)), ('Emergency Medicine', 98, datetime.date(2002, 8, 31), datetime.date(2006, 11, 27))]</t>
  </si>
  <si>
    <t>[{'Institution Name': 'Rodriguez, Williams and Dickson', 'Location': 'United States', 'Type of Institution': 'Private', 'Number of Years Worked There': 8, 'Medical Center Level': 'Tertiary', 'Number of Surgeries Performed': 256, 'Additional Responsibilities': ['Product/process development scientist', 'Designer, multimedia', 'Set designer', 'Administrator, sports'], 'Percentage of Patients with Complications': 47.41875738409126, 'Patient Feedback': 'The surgery was executed as expected.', 'Patient Feedback Label': 3, 'Recommendation Letters': "The surgeon's work is of the highest quality.", 'Recommendation Letters Label': 5, 'Recommendations from Former Employers': 'I highly endorse this surgeon for their skills and dedication.', 'Recommendations from Former Employers Label': 4}]</t>
  </si>
  <si>
    <t>Morrow, Marks and Ferguson</t>
  </si>
  <si>
    <t>Robert Gill</t>
  </si>
  <si>
    <t>(460)925-6829x40878</t>
  </si>
  <si>
    <t>[('Oncological Surgery', 76, datetime.date(2004, 5, 13), datetime.date(2005, 12, 24)), ('Orthopedic Surgery', 52, datetime.date(2007, 10, 25), datetime.date(2004, 5, 27)), ('Cardiothoracic Surgery', 83, datetime.date(2004, 5, 18), datetime.date(2004, 8, 15)), ('Vascular Surgery', 63, datetime.date(2004, 6, 13), datetime.date(2004, 4, 3)), ('Robotic Surgery', 79, datetime.date(2004, 9, 1), datetime.date(2007, 1, 28)), ('Neurosurgery', 73, datetime.date(2006, 12, 8), datetime.date(2005, 8, 16)), ('Vascular Surgery', 86, datetime.date(2006, 12, 31), datetime.date(2004, 1, 24)), ('Trauma Surgery', 74, datetime.date(2005, 8, 28), datetime.date(2008, 8, 11)), ('Cardiothoracic Surgery', 57, datetime.date(2006, 8, 18), datetime.date(2004, 5, 6)), ('Transplant Surgery', 98, datetime.date(2005, 3, 5), datetime.date(2008, 3, 7))]</t>
  </si>
  <si>
    <t>[{'Institution Name': 'Lee and Sons', 'Location': 'Belarus', 'Type of Institution': 'Private', 'Number of Years Worked There': 16, 'Medical Center Level': 'Secondary', 'Number of Surgeries Performed': 456, 'Additional Responsibilities': ['Therapist, speech and language', 'Chartered accountant', 'Amenity horticulturist', 'Graphic designer', 'Sub'], 'Percentage of Patients with Complications': 90.78014529111772,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'Martinez and Sons', 'Location': 'Belarus', 'Type of Institution': 'Public', 'Number of Years Worked There': 14, 'Medical Center Level': 'Primary', 'Number of Surgeries Performed': 110, 'Additional Responsibilities': ['Physiological scientist'], 'Percentage of Patients with Complications': 78.56386042441544,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'Foster-Williams', 'Location': 'Belarus', 'Type of Institution': 'Public', 'Number of Years Worked There': 4, 'Medical Center Level': 'Secondary', 'Number of Surgeries Performed': 283, 'Additional Responsibilities': ['Fitness centre manager', 'Editor, commissioning', 'Bonds trader', 'Control and instrumentation engineer', 'Psychiatric nurse'], 'Percentage of Patients with Complications': 50.24442585609511,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'Torres, Mays and Arnold', 'Location': 'Belarus', 'Type of Institution': 'Public', 'Number of Years Worked There': 9, 'Medical Center Level': 'Primary', 'Number of Surgeries Performed': 887, 'Additional Responsibilities': ['Editor, commissioning'], 'Percentage of Patients with Complications': 76.44919570686253,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'Wong, Simpson and Lawrence', 'Location': 'Belarus', 'Type of Institution': 'Public', 'Number of Years Worked There': 10, 'Medical Center Level': 'Secondary', 'Number of Surgeries Performed': 860, 'Additional Responsibilities': ['Consulting civil engineer', 'Firefighter', 'Pensions consultant', 'Pharmacologist'], 'Percentage of Patients with Complications': 16.77929226373681,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t>
  </si>
  <si>
    <t>Lucas Inc</t>
  </si>
  <si>
    <t>Evan Lopez</t>
  </si>
  <si>
    <t>762-649-1462</t>
  </si>
  <si>
    <t>[('Microbiology', 72, datetime.date(2003, 8, 25), datetime.date(2000, 5, 15)), ('Vascular Surgery', 76, datetime.date(1999, 8, 24), datetime.date(2003, 4, 21)), ('Neurosurgery', 78, datetime.date(2007, 11, 12), datetime.date(1997, 2, 7)), ('Biochemistry', 69, datetime.date(1996, 12, 20), datetime.date(1996, 5, 8)), ('Vascular Surgery', 71, datetime.date(2005, 4, 12), datetime.date(2006, 11, 9)), ('Transplant Surgery', 60, datetime.date(1998, 11, 15), datetime.date(2001, 10, 7)), ('Pharmacology', 89, datetime.date(2006, 4, 24), datetime.date(2000, 5, 22)), ('Anatomy', 78, datetime.date(1996, 12, 30), datetime.date(2002, 7, 25)), ('Plastic and Reconstructive Surgery', 55, datetime.date(2001, 11, 25), datetime.date(1999, 3, 8)), ('Transplant Surgery', 83, datetime.date(2003, 1, 14), datetime.date(2005, 10, 29))]</t>
  </si>
  <si>
    <t>[{'Institution Name': 'Sanders Inc', 'Location': 'United Kingdom', 'Type of Institution': 'Public', 'Number of Years Worked There': 28, 'Medical Center Level': 'Secondary', 'Number of Surgeries Performed': 446, 'Additional Responsibilities': [], 'Percentage of Patients with Complications': 65.73873073058523,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'Nelson PLC', 'Location': 'United Kingdom', 'Type of Institution': 'Public', 'Number of Years Worked There': 17, 'Medical Center Level': 'Tertiary', 'Number of Surgeries Performed': 861, 'Additional Responsibilities': ['Acupuncturist', 'Programmer, applications', 'Illustrator', 'Medical secretary'], 'Percentage of Patients with Complications': 9.264410617101737,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'Brown-Bailey', 'Location': 'United Kingdom', 'Type of Institution': 'Private', 'Number of Years Worked There': 11, 'Medical Center Level': 'Secondary', 'Number of Surgeries Performed': 510, 'Additional Responsibilities': ['Media planner', 'Economist'], 'Percentage of Patients with Complications': 96.70550289716272,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'Young-Curtis', 'Location': 'United Kingdom', 'Type of Institution': 'Private', 'Number of Years Worked There': 13, 'Medical Center Level': 'Primary', 'Number of Surgeries Performed': 52, 'Additional Responsibilities': ['Administrator, education', 'Engineer, civil (consulting)', 'Petroleum engineer', 'Product manager'], 'Percentage of Patients with Complications': 86.05433463037136,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'Camacho, Sampson and Flores', 'Location': 'United Kingdom', 'Type of Institution': 'Public', 'Number of Years Worked There': 26, 'Medical Center Level': 'Secondary', 'Number of Surgeries Performed': 148, 'Additional Responsibilities': ['Systems analyst', 'Media buyer'], 'Percentage of Patients with Complications': 81.69798019631493,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t>
  </si>
  <si>
    <t>Stone-Duncan</t>
  </si>
  <si>
    <t>Nicholas Floyd</t>
  </si>
  <si>
    <t>(504)627-2758x49451</t>
  </si>
  <si>
    <t>[('Emergency Medicine', 84, datetime.date(1999, 10, 26), datetime.date(2000, 4, 11)), ('Ethics in Medical Practice', 63, datetime.date(1999, 3, 12), datetime.date(2000, 12, 9)), ('Physiology', 95, datetime.date(1999, 9, 22), datetime.date(1999, 5, 3)), ('Cardiothoracic Surgery', 67, datetime.date(1999, 6, 2), datetime.date(1999, 4, 19)), ('Vascular Surgery', 84, datetime.date(2000, 3, 13), datetime.date(2000, 1, 17)), ('Biochemistry', 67, datetime.date(2000, 8, 26), datetime.date(1999, 6, 16)), ('Oncological Surgery', 99, datetime.date(1999, 5, 28), datetime.date(1999, 12, 14)), ('Microbiology', 66, datetime.date(1999, 7, 25), datetime.date(1999, 11, 15)), ('Biochemistry', 53, datetime.date(2000, 6, 17), datetime.date(1999, 9, 11)), ('Physiology', 81, datetime.date(1999, 1, 26), datetime.date(1999, 2, 3))]</t>
  </si>
  <si>
    <t>[{'Institution Name': 'Black and Sons', 'Location': 'United States', 'Type of Institution': 'Public', 'Number of Years Worked There': 26, 'Medical Center Level': 'Tertiary', 'Number of Surgeries Performed': 402, 'Additional Responsibilities': ['Forest/woodland manager', 'Water engineer', 'International aid/development worker'], 'Percentage of Patients with Complications': 15.15489005193148, 'Patient Feedback': 'The doctor was excellent and the surgery was a success.', 'Patient Feedback Label': 5, 'Recommendation Letters': 'This surgeon is highly competent and professional.', 'Recommendation Letters Label': 4, 'Recommendations from Former Employers': 'This surgeon is an outstanding professional.', 'Recommendations from Former Employers Label': 4}]</t>
  </si>
  <si>
    <t>Taylor-Novak</t>
  </si>
  <si>
    <t>Matthew Villa</t>
  </si>
  <si>
    <t>943.613.6925x1394</t>
  </si>
  <si>
    <t>[('Microbiology', 96, datetime.date(2000, 10, 30), datetime.date(1997, 6, 4)), ('Pathology', 72, datetime.date(2002, 4, 28), datetime.date(1998, 2, 10)), ('Vascular Surgery', 55, datetime.date(2000, 5, 21), datetime.date(1997, 12, 14)), ('Transplant Surgery', 71, datetime.date(2001, 1, 14), datetime.date(2003, 11, 13)), ('Emergency Medicine', 67, datetime.date(2003, 1, 4), datetime.date(1996, 8, 2)), ('Orthopedic Surgery', 72, datetime.date(2004, 4, 14), datetime.date(2003, 4, 5)), ('Pathology', 56, datetime.date(1996, 8, 19), datetime.date(2001, 8, 30)), ('Vascular Surgery', 83, datetime.date(2003, 9, 26), datetime.date(2000, 2, 5)), ('Vascular Surgery', 97, datetime.date(2001, 7, 10), datetime.date(1999, 2, 12)), ('Surgical Techniques', 63, datetime.date(2001, 9, 22), datetime.date(1998, 5, 19))]</t>
  </si>
  <si>
    <t>[{'Institution Name': 'Murray Ltd', 'Location': 'India', 'Type of Institution': 'Public', 'Number of Years Worked There': 20, 'Medical Center Level': 'Secondary', 'Number of Surgeries Performed': 957, 'Additional Responsibilities': [], 'Percentage of Patients with Complications': 96.2219518325233,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'Webb, Bentley and Anderson', 'Location': 'India', 'Type of Institution': 'Private', 'Number of Years Worked There': 2, 'Medical Center Level': 'Primary', 'Number of Surgeries Performed': 63, 'Additional Responsibilities': ['Nurse, adult', 'Education officer, environmental', 'Engineer, land'], 'Percentage of Patients with Complications': 57.26077627538585,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'Douglas-Davis', 'Location': 'India', 'Type of Institution': 'Public', 'Number of Years Worked There': 16, 'Medical Center Level': 'Secondary', 'Number of Surgeries Performed': 827, 'Additional Responsibilities': ['Exhibitions officer, museum/gallery', 'Visual merchandiser'], 'Percentage of Patients with Complications': 81.61398095338998,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'Villa-Williams', 'Location': 'India', 'Type of Institution': 'Public', 'Number of Years Worked There': 20, 'Medical Center Level': 'Primary', 'Number of Surgeries Performed': 467, 'Additional Responsibilities': ['Lecturer, further education', 'Museum/gallery conservator'], 'Percentage of Patients with Complications': 65.24888075924133,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'Smith-Mcconnell', 'Location': 'India', 'Type of Institution': 'Public', 'Number of Years Worked There': 15, 'Medical Center Level': 'Primary', 'Number of Surgeries Performed': 708, 'Additional Responsibilities': ['Architectural technologist', 'Producer, television/film/video', 'Surveyor, mining', 'Oceanographer'], 'Percentage of Patients with Complications': 44.23690372251884,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t>
  </si>
  <si>
    <t>Anderson, Frey and Luna</t>
  </si>
  <si>
    <t>Heather Owen</t>
  </si>
  <si>
    <t>256-603-8256</t>
  </si>
  <si>
    <t>[('Emergency Medicine', 67, datetime.date(2006, 3, 2), datetime.date(2006, 8, 8)), ('Anatomy', 69, datetime.date(1998, 4, 10), datetime.date(2000, 4, 14)), ('Biochemistry', 65, datetime.date(2006, 11, 17), datetime.date(2003, 7, 22)), ('Anesthesiology', 97, datetime.date(1998, 8, 19), datetime.date(2001, 4, 8)), ('Pathology', 54, datetime.date(1998, 11, 10), datetime.date(2004, 10, 26)), ('Trauma Surgery', 72, datetime.date(2004, 9, 18), datetime.date(2005, 11, 29)), ('Robotic Surgery', 65, datetime.date(2004, 1, 14), datetime.date(1996, 8, 13)), ('Surgical Techniques', 88, datetime.date(2003, 2, 19), datetime.date(2002, 10, 20)), ('Ethics in Medical Practice', 57, datetime.date(2000, 9, 11), datetime.date(2007, 1, 5)), ('Vascular Surgery', 57, datetime.date(1999, 12, 7), datetime.date(2001, 10, 28))]</t>
  </si>
  <si>
    <t>[{'Institution Name': 'Carpenter, Anderson and Conley', 'Location': 'South Africa', 'Type of Institution': 'Public', 'Number of Years Worked There': 16, 'Medical Center Level': 'Tertiary', 'Number of Surgeries Performed': 556, 'Additional Responsibilities': ['Theatre manager', 'Furniture conservator/restorer', 'Environmental manager'], 'Percentage of Patients with Complications': 42.511809264309704, 'Patient Feedback': 'The doctor did a good job and I am happy with the results.', 'Patient Feedback Label': 4, 'Recommendation Letters': 'This surgeon is an outstanding professional.', 'Recommendation Letters Label': 4, 'Recommendations from Former Employers': 'This surgeon was frequently unreliable.', 'Recommendations from Former Employers Label': 1}]</t>
  </si>
  <si>
    <t>Walker, Jimenez and White</t>
  </si>
  <si>
    <t>Jane Tucker</t>
  </si>
  <si>
    <t>(500)861-5884x55930</t>
  </si>
  <si>
    <t>[('Robotic Surgery', 90, datetime.date(1998, 7, 13), datetime.date(1996, 3, 25)), ('Trauma Surgery', 77, datetime.date(1997, 7, 26), datetime.date(1997, 9, 15)), ('Neurosurgery', 80, datetime.date(1996, 8, 7), datetime.date(1996, 4, 24)), ('Microbiology', 95, datetime.date(1996, 8, 18), datetime.date(1998, 1, 31)), ('Plastic and Reconstructive Surgery', 57, datetime.date(1997, 12, 31), datetime.date(1996, 7, 14)), ('Surgical Techniques', 59, datetime.date(1997, 8, 8), datetime.date(1997, 12, 26)), ('Pharmacology', 91, datetime.date(1997, 3, 17), datetime.date(1996, 4, 25)), ('Cardiothoracic Surgery', 83, datetime.date(1996, 12, 10), datetime.date(1997, 1, 25)), ('Vascular Surgery', 66, datetime.date(1998, 3, 17), datetime.date(1996, 12, 17)), ('Pathology', 71, datetime.date(1997, 10, 4), datetime.date(1996, 10, 7))]</t>
  </si>
  <si>
    <t>[{'Institution Name': 'Pineda, Mcknight and Delgado', 'Location': 'Russia', 'Type of Institution': 'Private', 'Number of Years Worked There': 11, 'Medical Center Level': 'Tertiary', 'Number of Surgeries Performed': 67, 'Additional Responsibilities': ['Ergonomist', 'Medical physicist', 'Youth worker'], 'Percentage of Patients with Complications': 90.34203116387906,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'Hutchinson Group', 'Location': 'Russia', 'Type of Institution': 'Public', 'Number of Years Worked There': 16, 'Medical Center Level': 'Tertiary', 'Number of Surgeries Performed': 200, 'Additional Responsibilities': [], 'Percentage of Patients with Complications': 41.30728676396894,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'Hunter-Bowen', 'Location': 'Russia', 'Type of Institution': 'Private', 'Number of Years Worked There': 26, 'Medical Center Level': 'Secondary', 'Number of Surgeries Performed': 657, 'Additional Responsibilities': ['Surveyor, hydrographic'], 'Percentage of Patients with Complications': 46.08817525756389,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'Estes and Sons', 'Location': 'Russia', 'Type of Institution': 'Private', 'Number of Years Worked There': 9, 'Medical Center Level': 'Secondary', 'Number of Surgeries Performed': 837, 'Additional Responsibilities': ['Scientist, research (physical sciences)', 'Engineer, biomedical', 'Banker', 'Engineer, mining', 'Fast food restaurant manager'], 'Percentage of Patients with Complications': 94.82930334065394,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'Williams-Collier', 'Location': 'Russia', 'Type of Institution': 'Private', 'Number of Years Worked There': 12, 'Medical Center Level': 'Primary', 'Number of Surgeries Performed': 956, 'Additional Responsibilities': ['Facilities manager', 'Surgeon'], 'Percentage of Patients with Complications': 12.377369372367431,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t>
  </si>
  <si>
    <t>Villegas LLC</t>
  </si>
  <si>
    <t>Meredith King</t>
  </si>
  <si>
    <t>239-231-2644x64274</t>
  </si>
  <si>
    <t>[('Biochemistry', 64, datetime.date(1995, 10, 28), datetime.date(1995, 10, 6)), ('Pharmacology', 59, datetime.date(1995, 10, 22), datetime.date(1995, 11, 8)), ('Robotic Surgery', 72, datetime.date(1995, 7, 30), datetime.date(1995, 7, 15)), ('Robotic Surgery', 58, datetime.date(1995, 7, 27), datetime.date(1995, 7, 6)), ('Pediatric Surgery', 57, datetime.date(1995, 9, 4), datetime.date(1995, 8, 17)), ('Oncological Surgery', 80, datetime.date(1995, 7, 28), datetime.date(1995, 9, 6)), ('Oncological Surgery', 67, datetime.date(1995, 8, 28), datetime.date(1995, 11, 9)), ('Pharmacology', 64, datetime.date(1995, 7, 4), datetime.date(1995, 10, 5)), ('Trauma Surgery', 79, datetime.date(1995, 7, 9), datetime.date(1995, 7, 20)), ('Anesthesiology', 88, datetime.date(1995, 10, 29), datetime.date(1995, 10, 13))]</t>
  </si>
  <si>
    <t>[{'Institution Name': 'Nichols, Ford and Ward', 'Location': 'United Kingdom', 'Type of Institution': 'Private', 'Number of Years Worked There': 21, 'Medical Center Level': 'Secondary', 'Number of Surgeries Performed': 244, 'Additional Responsibilities': [], 'Percentage of Patients with Complications': 72.00213748549773,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'Gallegos, Yates and Clark', 'Location': 'United Kingdom', 'Type of Institution': 'Private', 'Number of Years Worked There': 15, 'Medical Center Level': 'Tertiary', 'Number of Surgeries Performed': 215, 'Additional Responsibilities': ['Medical technical officer', 'Psychologist, educational', 'Police officer', 'Hydrographic surveyor'], 'Percentage of Patients with Complications': 3.3521070254574736,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'Myers PLC', 'Location': 'United Kingdom', 'Type of Institution': 'Public', 'Number of Years Worked There': 23, 'Medical Center Level': 'Tertiary', 'Number of Surgeries Performed': 420, 'Additional Responsibilities': ['Engineer, communications', 'Radiographer, diagnostic', 'Civil engineer, consulting'], 'Percentage of Patients with Complications': 83.06094644474257,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'Gregory, Garner and Nunez', 'Location': 'United Kingdom', 'Type of Institution': 'Private', 'Number of Years Worked There': 21, 'Medical Center Level': 'Secondary', 'Number of Surgeries Performed': 423, 'Additional Responsibilities': ['Oncologist', 'Learning disability nurse', 'Dispensing optician', 'Technical sales engineer'], 'Percentage of Patients with Complications': 20.843076223476654,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t>
  </si>
  <si>
    <t>Garza-Johnson</t>
  </si>
  <si>
    <t>841.631.6593x15093</t>
  </si>
  <si>
    <t>[('Pediatric Surgery', 77, datetime.date(1998, 10, 4), datetime.date(1997, 9, 19)), ('Plastic and Reconstructive Surgery', 84, datetime.date(2002, 6, 15), datetime.date(1999, 12, 31)), ('Transplant Surgery', 97, datetime.date(2004, 9, 21), datetime.date(2004, 12, 3)), ('Pathology', 68, datetime.date(2005, 6, 15), datetime.date(2003, 5, 16)), ('Surgical Techniques', 88, datetime.date(2002, 8, 15), datetime.date(1999, 2, 25)), ('Physiology', 88, datetime.date(2002, 9, 10), datetime.date(1999, 5, 2)), ('Robotic Surgery', 91, datetime.date(1999, 12, 28), datetime.date(2004, 2, 27)), ('Pathology', 86, datetime.date(1998, 6, 7), datetime.date(2001, 6, 1)), ('Vascular Surgery', 86, datetime.date(2004, 9, 27), datetime.date(1998, 8, 3)), ('Orthopedic Surgery', 70, datetime.date(1997, 5, 9), datetime.date(1999, 3, 7))]</t>
  </si>
  <si>
    <t>[{'Institution Name': 'Clark PLC', 'Location': 'Russia', 'Type of Institution': 'Public', 'Number of Years Worked There': 7, 'Medical Center Level': 'Tertiary', 'Number of Surgeries Performed': 207, 'Additional Responsibilities': ['Further education lecturer', 'Oncologist', 'Designer, exhibition/display', 'Public librarian', 'Phytotherapist'], 'Percentage of Patients with Complications': 93.08411483826131,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'Grant Ltd', 'Location': 'Russia', 'Type of Institution': 'Public', 'Number of Years Worked There': 10, 'Medical Center Level': 'Tertiary', 'Number of Surgeries Performed': 559, 'Additional Responsibilities': [], 'Percentage of Patients with Complications': 6.146184693762391,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'Ward, Ingram and Horton', 'Location': 'Russia', 'Type of Institution': 'Private', 'Number of Years Worked There': 14, 'Medical Center Level': 'Tertiary', 'Number of Surgeries Performed': 752, 'Additional Responsibilities': ['Horticultural therapist'], 'Percentage of Patients with Complications': 80.27422808138373,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'Berger and Sons', 'Location': 'Russia', 'Type of Institution': 'Public', 'Number of Years Worked There': 1, 'Medical Center Level': 'Secondary', 'Number of Surgeries Performed': 885, 'Additional Responsibilities': ['Programmer, applications', 'Electronics engineer', 'Teacher, adult education', 'Water engineer'], 'Percentage of Patients with Complications': 19.668105160381778,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t>
  </si>
  <si>
    <t>White, Daniels and Potter</t>
  </si>
  <si>
    <t>Charlotte King</t>
  </si>
  <si>
    <t>315-889-4811</t>
  </si>
  <si>
    <t>[('Neurosurgery', 68, datetime.date(2003, 4, 25), datetime.date(2002, 10, 27)), ('Anatomy', 82, datetime.date(2002, 7, 5), datetime.date(2003, 10, 28)), ('Biochemistry', 82, datetime.date(2003, 2, 12), datetime.date(2003, 12, 29)), ('Physiology', 76, datetime.date(2003, 3, 9), datetime.date(2002, 1, 1)), ('Emergency Medicine', 56, datetime.date(2003, 1, 10), datetime.date(2002, 5, 19)), ('Orthopedic Surgery', 94, datetime.date(2002, 11, 6), datetime.date(2003, 1, 20)), ('Pathology', 53, datetime.date(2003, 9, 27), datetime.date(2003, 9, 20)), ('Pediatric Surgery', 65, datetime.date(2002, 8, 27), datetime.date(2002, 3, 20)), ('Cardiothoracic Surgery', 65, datetime.date(2002, 4, 2), datetime.date(2002, 2, 5)), ('Ethics in Medical Practice', 75, datetime.date(2002, 4, 9), datetime.date(2003, 9, 20))]</t>
  </si>
  <si>
    <t>[{'Institution Name': 'Ellis, Perez and Walker', 'Location': 'Hungary', 'Type of Institution': 'Public', 'Number of Years Worked There': 30, 'Medical Center Level': 'Primary', 'Number of Surgeries Performed': 568, 'Additional Responsibilities': ['Psychologist, clinical', 'Publishing rights manager', 'Automotive engineer', 'Research scientist (life sciences)'], 'Percentage of Patients with Complications': 8.634614094468496, 'Patient Feedback': 'I would strongly advise against seeing this doctor.', 'Patient Feedback Label': 1, 'Recommendation Letters': "The surgeon's work is exceptional and reliable.", 'Recommendation Letters Label': 5, 'Recommendations from Former Employers': 'This surgeon had several issues during their employment.', 'Recommendations from Former Employers Label': 2}]</t>
  </si>
  <si>
    <t>West, Wright and Hansen</t>
  </si>
  <si>
    <t>Taylor Lee</t>
  </si>
  <si>
    <t>(436)592-6668x856</t>
  </si>
  <si>
    <t>[('Oncological Surgery', 68, datetime.date(2007, 1, 3), datetime.date(2006, 8, 4)), ('Microbiology', 60, datetime.date(2008, 6, 2), datetime.date(2005, 4, 11)), ('Anesthesiology', 60, datetime.date(2008, 10, 8), datetime.date(2005, 6, 13)), ('Physiology', 57, datetime.date(2007, 6, 4), datetime.date(2008, 4, 7)), ('Emergency Medicine', 78, datetime.date(2007, 6, 18), datetime.date(2005, 3, 23)), ('Trauma Surgery', 67, datetime.date(2004, 10, 6), datetime.date(2004, 12, 7)), ('Pediatric Surgery', 62, datetime.date(2008, 9, 21), datetime.date(2008, 5, 20)), ('Anatomy', 72, datetime.date(2008, 8, 19), datetime.date(2004, 12, 14)), ('Cardiothoracic Surgery', 75, datetime.date(2006, 7, 8), datetime.date(2007, 6, 6)), ('Trauma Surgery', 70, datetime.date(2007, 11, 9), datetime.date(2008, 4, 6))]</t>
  </si>
  <si>
    <t>[{'Institution Name': 'Gonzales-Burgess', 'Location': 'United States', 'Type of Institution': 'Private', 'Number of Years Worked There': 20, 'Medical Center Level': 'Primary', 'Number of Surgeries Performed': 813, 'Additional Responsibilities': ['Lexicographer', 'Theatre director', 'Lecturer, further education', 'Theatre director', 'Theme park manager'], 'Percentage of Patients with Complications': 93.27332022709524,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'Stewart-Miller', 'Location': 'United States', 'Type of Institution': 'Public', 'Number of Years Worked There': 7, 'Medical Center Level': 'Secondary', 'Number of Surgeries Performed': 376, 'Additional Responsibilities': ['Product/process development scientist', 'Engineer, electrical', 'Housing manager/officer', 'Psychotherapist'], 'Percentage of Patients with Complications': 93.76965463079625,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'Torres, Hurley and Myers', 'Location': 'United States', 'Type of Institution': 'Public', 'Number of Years Worked There': 2, 'Medical Center Level': 'Secondary', 'Number of Surgeries Performed': 953, 'Additional Responsibilities': [], 'Percentage of Patients with Complications': 67.86450080303665,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'Moore PLC', 'Location': 'United States', 'Type of Institution': 'Public', 'Number of Years Worked There': 22, 'Medical Center Level': 'Primary', 'Number of Surgeries Performed': 753, 'Additional Responsibilities': [], 'Percentage of Patients with Complications': 67.08516609901572,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t>
  </si>
  <si>
    <t>Fischer, Perez and Mcgee</t>
  </si>
  <si>
    <t>George Berger</t>
  </si>
  <si>
    <t>580.706.6592</t>
  </si>
  <si>
    <t>[('Cardiothoracic Surgery', 91, datetime.date(1998, 2, 27), datetime.date(1998, 2, 20)), ('Robotic Surgery', 76, datetime.date(1997, 9, 6), datetime.date(1998, 4, 15)), ('Surgical Techniques', 50, datetime.date(1998, 1, 21), datetime.date(1998, 3, 18)), ('Plastic and Reconstructive Surgery', 73, datetime.date(1998, 5, 3), datetime.date(1998, 4, 11)), ('Pediatric Surgery', 77, datetime.date(1998, 3, 30), datetime.date(1998, 3, 7)), ('Cardiothoracic Surgery', 77, datetime.date(1997, 10, 28), datetime.date(1997, 12, 7)), ('Pharmacology', 99, datetime.date(1998, 1, 21), datetime.date(1998, 3, 25)), ('Biochemistry', 85, datetime.date(1997, 11, 19), datetime.date(1998, 3, 31)), ('Cardiothoracic Surgery', 77, datetime.date(1997, 11, 2), datetime.date(1998, 5, 1)), ('Cardiothoracic Surgery', 75, datetime.date(1997, 10, 6), datetime.date(1997, 11, 23))]</t>
  </si>
  <si>
    <t>[{'Institution Name': 'Norman and Sons', 'Location': 'Argentina', 'Type of Institution': 'Public', 'Number of Years Worked There': 4, 'Medical Center Level': 'Secondary', 'Number of Surgeries Performed': 751, 'Additional Responsibilities': ['Pathologist', 'Sound technician, broadcasting/film/video', 'Building surveyor', 'Editorial assistant', 'Copy'], 'Percentage of Patients with Complications': 33.81866583609704,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'Thompson, Dunn and Carrillo', 'Location': 'Argentina', 'Type of Institution': 'Public', 'Number of Years Worked There': 21, 'Medical Center Level': 'Secondary', 'Number of Surgeries Performed': 356, 'Additional Responsibilities': ['Psychologist, forensic'], 'Percentage of Patients with Complications': 73.29712753163426,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'Barnett PLC', 'Location': 'Argentina', 'Type of Institution': 'Public', 'Number of Years Worked There': 19, 'Medical Center Level': 'Primary', 'Number of Surgeries Performed': 97, 'Additional Responsibilities': ['Agricultural consultant', 'Engineer, electronics', 'Architectural technologist'], 'Percentage of Patients with Complications': 5.912258563946571,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'Ruiz-Fox', 'Location': 'Argentina', 'Type of Institution': 'Public', 'Number of Years Worked There': 2, 'Medical Center Level': 'Tertiary', 'Number of Surgeries Performed': 573, 'Additional Responsibilities': ['Chartered legal executive (England and Wales)', 'Race relations officer', 'Quarry manager'], 'Percentage of Patients with Complications': 57.551910166643,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'Mcdaniel-Hunter', 'Location': 'Argentina', 'Type of Institution': 'Public', 'Number of Years Worked There': 26, 'Medical Center Level': 'Secondary', 'Number of Surgeries Performed': 285, 'Additional Responsibilities': ['Building control surveyor'], 'Percentage of Patients with Complications': 78.82216292042918,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</si>
  <si>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David Davis</t>
  </si>
  <si>
    <t>(608)426-4424x2843</t>
  </si>
  <si>
    <t>[('Physiology', 80, datetime.date(2001, 3, 31), datetime.date(2004, 7, 15)), ('Emergency Medicine', 61, datetime.date(2002, 1, 19), datetime.date(2002, 6, 30)), ('Trauma Surgery', 71, datetime.date(2000, 7, 13), datetime.date(2002, 2, 15)), ('Emergency Medicine', 71, datetime.date(2000, 7, 4), datetime.date(2003, 8, 30)), ('Surgical Techniques', 85, datetime.date(1999, 12, 25), datetime.date(2003, 11, 6)), ('Ethics in Medical Practice', 70, datetime.date(1999, 11, 12), datetime.date(2001, 12, 27)), ('Surgical Techniques', 88, datetime.date(2003, 7, 16), datetime.date(2000, 10, 4)), ('Orthopedic Surgery', 90, datetime.date(2004, 7, 2), datetime.date(2001, 11, 2)), ('Robotic Surgery', 79, datetime.date(2003, 1, 27), datetime.date(2004, 4, 8)), ('Anesthesiology', 86, datetime.date(2001, 1, 6), datetime.date(2001, 3, 1))]</t>
  </si>
  <si>
    <t>[{'Institution Name': 'Wright-Rivera', 'Location': 'Ukraine', 'Type of Institution': 'Public', 'Number of Years Worked There': 19, 'Medical Center Level': 'Tertiary', 'Number of Surgeries Performed': 451, 'Additional Responsibilities': ['Engineer, materials', 'Haematologist', 'Professor Emeritus', 'Product designer'], 'Percentage of Patients with Complications': 87.78616159244586,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 {'Institution Name': 'Douglas, Wilson and Jimenez', 'Location': 'Ukraine', 'Type of Institution': 'Public', 'Number of Years Worked There': 26, 'Medical Center Level': 'Secondary', 'Number of Surgeries Performed': 500, 'Additional Responsibilities': ['Surveyor, quantity', 'Health service manager', 'Chartered management accountant'], 'Percentage of Patients with Complications': 61.725551722720375,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t>
  </si>
  <si>
    <t>Cruz, Summers and Jackson</t>
  </si>
  <si>
    <t>Crystal Hayden</t>
  </si>
  <si>
    <t>485-606-6052x4452</t>
  </si>
  <si>
    <t>[('Robotic Surgery', 85, datetime.date(2001, 12, 17), datetime.date(2000, 4, 18)), ('Trauma Surgery', 69, datetime.date(2005, 5, 4), datetime.date(1999, 5, 30)), ('Neurosurgery', 89, datetime.date(2004, 3, 26), datetime.date(2006, 5, 20)), ('Vascular Surgery', 77, datetime.date(1999, 7, 5), datetime.date(2003, 8, 22)), ('Biochemistry', 85, datetime.date(2000, 12, 11), datetime.date(2000, 3, 20)), ('Plastic and Reconstructive Surgery', 62, datetime.date(1999, 9, 29), datetime.date(2001, 7, 28)), ('Vascular Surgery', 66, datetime.date(2004, 7, 15), datetime.date(2004, 10, 5)), ('Vascular Surgery', 79, datetime.date(2001, 5, 18), datetime.date(2004, 2, 14)), ('Orthopedic Surgery', 86, datetime.date(2000, 7, 7), datetime.date(2001, 8, 4)), ('Biochemistry', 84, datetime.date(2001, 12, 16), datetime.date(2002, 12, 12))]</t>
  </si>
  <si>
    <t>[{'Institution Name': 'David-Ayala', 'Location': 'United States', 'Type of Institution': 'Private', 'Number of Years Worked There': 10, 'Medical Center Level': 'Tertiary', 'Number of Surgeries Performed': 169, 'Additional Responsibilities': ['Sport and exercise psychologist', 'Trade mark attorney', 'Photographer', 'IT consultant'], 'Percentage of Patients with Complications': 63.20161548654515,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 {'Institution Name': 'Vaughn-Rodriguez', 'Location': 'United States', 'Type of Institution': 'Private', 'Number of Years Worked There': 21, 'Medical Center Level': 'Secondary', 'Number of Surgeries Performed': 367, 'Additional Responsibilities': ['Chief of Staff', 'Plant breeder/geneticist', 'Licensed conveyancer', 'Emergency planning/management officer'], 'Percentage of Patients with Complications': 18.649242253292975,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t>
  </si>
  <si>
    <t>Miller LLC</t>
  </si>
  <si>
    <t>James Daniel</t>
  </si>
  <si>
    <t>350-295-0341</t>
  </si>
  <si>
    <t>[('Pharmacology', 54, datetime.date(2005, 1, 29), datetime.date(2006, 3, 25)), ('Ethics in Medical Practice', 71, datetime.date(2005, 12, 17), datetime.date(2004, 5, 22)), ('Transplant Surgery', 64, datetime.date(2004, 12, 3), datetime.date(2005, 1, 11)), ('Surgical Techniques', 78, datetime.date(2006, 5, 2), datetime.date(2004, 9, 8)), ('Ethics in Medical Practice', 95, datetime.date(2004, 8, 26), datetime.date(2005, 3, 30)), ('Neurosurgery', 53, datetime.date(2006, 6, 15), datetime.date(2006, 1, 9)), ('Trauma Surgery', 60, datetime.date(2004, 6, 28), datetime.date(2006, 4, 5)), ('Microbiology', 63, datetime.date(2006, 4, 20), datetime.date(2004, 7, 12)), ('Physiology', 89, datetime.date(2004, 4, 3), datetime.date(2005, 8, 3)), ('Ethics in Medical Practice', 87, datetime.date(2005, 9, 1), datetime.date(2005, 12, 24))]</t>
  </si>
  <si>
    <t>[{'Institution Name': 'Lee, Salazar and Wilson', 'Location': 'Ukraine', 'Type of Institution': 'Private', 'Number of Years Worked There': 23, 'Medical Center Level': 'Secondary', 'Number of Surgeries Performed': 538, 'Additional Responsibilities': ['Arboriculturist', 'Bonds trader'], 'Percentage of Patients with Complications': 29.847100011144036,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'Ward, Mcintyre and Mcbride', 'Location': 'Ukraine', 'Type of Institution': 'Public', 'Number of Years Worked There': 24, 'Medical Center Level': 'Tertiary', 'Number of Surgeries Performed': 584, 'Additional Responsibilities': ['Architect'], 'Percentage of Patients with Complications': 90.81790641569913,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'Wright, Garcia and Walton', 'Location': 'Ukraine', 'Type of Institution': 'Private', 'Number of Years Worked There': 16, 'Medical Center Level': 'Tertiary', 'Number of Surgeries Performed': 768, 'Additional Responsibilities': ['Financial controller', 'Occupational hygienist', 'Chiropractor', 'Clinical cytogeneticist', 'Photographer'], 'Percentage of Patients with Complications': 87.50656153630366,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'Sanchez, Hernandez and Harrington', 'Location': 'Ukraine', 'Type of Institution': 'Private', 'Number of Years Worked There': 8, 'Medical Center Level': 'Tertiary', 'Number of Surgeries Performed': 567, 'Additional Responsibilities': ['Retail manager', 'Interpreter'], 'Percentage of Patients with Complications': 46.934641691255294,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t>
  </si>
  <si>
    <t>Franklin, Walton and Bailey</t>
  </si>
  <si>
    <t>Kevin Lawson</t>
  </si>
  <si>
    <t>(517)882-6081x65225</t>
  </si>
  <si>
    <t>[('Neurosurgery', 52, datetime.date(2007, 12, 7), datetime.date(2008, 4, 27)), ('Trauma Surgery', 73, datetime.date(2000, 8, 27), datetime.date(2002, 11, 8)), ('Pathology', 55, datetime.date(1998, 12, 11), datetime.date(2002, 12, 21)), ('Biochemistry', 52, datetime.date(2003, 9, 6), datetime.date(2000, 2, 11)), ('Microbiology', 66, datetime.date(2002, 6, 29), datetime.date(1997, 10, 3)), ('Physiology', 88, datetime.date(1999, 7, 26), datetime.date(2005, 6, 21)), ('Anatomy', 100, datetime.date(2001, 7, 13), datetime.date(1996, 8, 14)), ('Neurosurgery', 76, datetime.date(2006, 2, 15), datetime.date(2002, 4, 3)), ('Anesthesiology', 57, datetime.date(2008, 8, 19), datetime.date(2008, 8, 2)), ('Neurosurgery', 78, datetime.date(1996, 11, 5), datetime.date(2005, 4, 28))]</t>
  </si>
  <si>
    <t>[{'Institution Name': 'Chavez, Russell and Cox', 'Location': 'Lithuania', 'Type of Institution': 'Private', 'Number of Years Worked There': 5, 'Medical Center Level': 'Secondary', 'Number of Surgeries Performed': 411, 'Additional Responsibilities': [], 'Percentage of Patients with Complications': 51.43925983441885, 'Patient Feedback': 'Outstanding experience from start to finish.', 'Patient Feedback Label': 5, 'Recommendation Letters': "The surgeon's performance is up to standard.", 'Recommendation Letters Label': 3, 'Recommendations from Former Employers': 'This surgeon failed to meet our performance criteria.', 'Recommendations from Former Employers Label': 1}]</t>
  </si>
  <si>
    <t>Ramirez-Davis</t>
  </si>
  <si>
    <t>Fred Marshall</t>
  </si>
  <si>
    <t>532-306-1561x38015</t>
  </si>
  <si>
    <t>[('Plastic and Reconstructive Surgery', 72, datetime.date(2002, 2, 18), datetime.date(2003, 11, 6)), ('Physiology', 86, datetime.date(2001, 2, 26), datetime.date(2005, 3, 4)), ('Pediatric Surgery', 64, datetime.date(2001, 11, 15), datetime.date(2002, 8, 29)), ('Cardiothoracic Surgery', 68, datetime.date(2005, 2, 11), datetime.date(2005, 10, 27)), ('Neurosurgery', 86, datetime.date(2004, 2, 24), datetime.date(2000, 9, 13)), ('Transplant Surgery', 88, datetime.date(1999, 2, 25), datetime.date(2000, 10, 3)), ('Biochemistry', 66, datetime.date(2000, 6, 20), datetime.date(2004, 9, 23)), ('Anesthesiology', 62, datetime.date(2000, 2, 1), datetime.date(2000, 3, 15)), ('Emergency Medicine', 70, datetime.date(2004, 5, 30), datetime.date(1999, 1, 28)), ('Robotic Surgery', 71, datetime.date(2002, 5, 4), datetime.date(2005, 1, 26))]</t>
  </si>
  <si>
    <t>[{'Institution Name': 'White-Andrews', 'Location': 'Philippines', 'Type of Institution': 'Public', 'Number of Years Worked There': 3, 'Medical Center Level': 'Tertiary', 'Number of Surgeries Performed': 724, 'Additional Responsibilities': ['Tour manager'], 'Percentage of Patients with Complications': 42.38928885447757, 'Patient Feedback': "The doctor's instructions were unclear.", 'Patient Feedback Label': 2, 'Recommendation Letters': "The surgeon's approach is sometimes problematic.", 'Recommendation Letters Label': 2, 'Recommendations from Former Employers': "This surgeon's work quality was substandard.", 'Recommendations from Former Employers Label': 1}]</t>
  </si>
  <si>
    <t>Velazquez-Vega</t>
  </si>
  <si>
    <t>Amy Crawford</t>
  </si>
  <si>
    <t>315.483.5728x2914</t>
  </si>
  <si>
    <t>[('Robotic Surgery', 76, datetime.date(1999, 5, 2), datetime.date(2003, 4, 28)), ('Oncological Surgery', 72, datetime.date(1998, 6, 18), datetime.date(2003, 9, 27)), ('Pathology', 58, datetime.date(1999, 12, 2), datetime.date(2002, 7, 1)), ('Plastic and Reconstructive Surgery', 74, datetime.date(2001, 9, 23), datetime.date(2002, 11, 2)), ('Plastic and Reconstructive Surgery', 79, datetime.date(1998, 5, 6), datetime.date(1995, 8, 17)), ('Biochemistry', 85, datetime.date(2004, 1, 12), datetime.date(2000, 9, 11)), ('Transplant Surgery', 87, datetime.date(2002, 1, 12), datetime.date(1997, 7, 5)), ('Pediatric Surgery', 96, datetime.date(2002, 9, 8), datetime.date(1998, 12, 4)), ('Trauma Surgery', 52, datetime.date(2002, 5, 15), datetime.date(1997, 12, 27)), ('Anatomy', 86, datetime.date(2002, 4, 5), datetime.date(1995, 10, 4))]</t>
  </si>
  <si>
    <t>[{'Institution Name': 'Mack-Barrera', 'Location': 'Lithuania', 'Type of Institution': 'Private', 'Number of Years Worked There': 9, 'Medical Center Level': 'Primary', 'Number of Surgeries Performed': 79, 'Additional Responsibilities': ['Consulting civil engineer'], 'Percentage of Patients with Complications': 71.7773741869714,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'Baker, Schultz and Ross', 'Location': 'Lithuania', 'Type of Institution': 'Private', 'Number of Years Worked There': 10, 'Medical Center Level': 'Secondary', 'Number of Surgeries Performed': 931, 'Additional Responsibilities': ['Armed forces operational officer'], 'Percentage of Patients with Complications': 14.132605310044822,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'Warren Group', 'Location': 'Lithuania', 'Type of Institution': 'Public', 'Number of Years Worked There': 24, 'Medical Center Level': 'Tertiary', 'Number of Surgeries Performed': 43, 'Additional Responsibilities': ['Nutritional therapist'], 'Percentage of Patients with Complications': 97.7216354105901,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'Flores-Rose', 'Location': 'Lithuania', 'Type of Institution': 'Private', 'Number of Years Worked There': 20, 'Medical Center Level': 'Tertiary', 'Number of Surgeries Performed': 338, 'Additional Responsibilities': ['Manufacturing engineer', 'Journalist, newspaper', 'Optometrist'], 'Percentage of Patients with Complications': 65.2818458821195,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'Mckinney Group', 'Location': 'Lithuania', 'Type of Institution': 'Private', 'Number of Years Worked There': 10, 'Medical Center Level': 'Secondary', 'Number of Surgeries Performed': 149, 'Additional Responsibilities': ['Fast food restaurant manager', 'Programme researcher, broadcasting/film/video', 'Restaurant manager, fast food', 'Special educational needs teacher'], 'Percentage of Patients with Complications': 29.950497812870292,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t>
  </si>
  <si>
    <t>Ramos, Long and Craig</t>
  </si>
  <si>
    <t>Ms. Vicki Delgado</t>
  </si>
  <si>
    <t>(621)673-3763x913</t>
  </si>
  <si>
    <t>[('Trauma Surgery', 61, datetime.date(2001, 1, 15), datetime.date(2000, 10, 11)), ('Physiology', 62, datetime.date(2001, 5, 16), datetime.date(2000, 9, 8)), ('Transplant Surgery', 69, datetime.date(2001, 8, 14), datetime.date(2001, 3, 7)), ('Pediatric Surgery', 88, datetime.date(2000, 10, 16), datetime.date(2000, 6, 3)), ('Ethics in Medical Practice', 78, datetime.date(2001, 2, 11), datetime.date(2001, 4, 28)), ('Trauma Surgery', 71, datetime.date(2000, 2, 15), datetime.date(2000, 11, 6)), ('Anesthesiology', 79, datetime.date(2001, 5, 27), datetime.date(2001, 3, 8)), ('Biochemistry', 56, datetime.date(2000, 8, 9), datetime.date(2001, 5, 12)), ('Physiology', 76, datetime.date(2000, 11, 30), datetime.date(2000, 9, 19)), ('Transplant Surgery', 63, datetime.date(2000, 9, 27), datetime.date(2000, 3, 9))]</t>
  </si>
  <si>
    <t>[{'Institution Name': 'Morris, Richardson and Johnson', 'Location': 'United States', 'Type of Institution': 'Public', 'Number of Years Worked There': 15, 'Medical Center Level': 'Primary', 'Number of Surgeries Performed': 160, 'Additional Responsibilities': ['Advice worker', 'Risk manager', 'Data scientist', 'Press sub'], 'Percentage of Patients with Complications': 42.028520547629256,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'Martin, Richardson and Perkins', 'Location': 'United States', 'Type of Institution': 'Public', 'Number of Years Worked There': 16, 'Medical Center Level': 'Tertiary', 'Number of Surgeries Performed': 829, 'Additional Responsibilities': ['Cabin crew', 'Control and instrumentation engineer'], 'Percentage of Patients with Complications': 50.526735064825765,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'Jones, Clark and Mcclure', 'Location': 'United States', 'Type of Institution': 'Private', 'Number of Years Worked There': 16, 'Medical Center Level': 'Primary', 'Number of Surgeries Performed': 648, 'Additional Responsibilities': ['Operational investment banker', 'Office manager', 'Nurse, mental health', 'Make'], 'Percentage of Patients with Complications': 7.163778344867078,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t>
  </si>
  <si>
    <t>Frost PLC</t>
  </si>
  <si>
    <t>Terry Tanner</t>
  </si>
  <si>
    <t>557-879-9962x0862</t>
  </si>
  <si>
    <t>[('Microbiology', 90, datetime.date(2005, 5, 13), datetime.date(2004, 9, 10)), ('Pathology', 54, datetime.date(2006, 12, 6), datetime.date(2006, 4, 30)), ('Transplant Surgery', 83, datetime.date(2006, 11, 6), datetime.date(2004, 10, 4)), ('Ethics in Medical Practice', 87, datetime.date(2005, 10, 8), datetime.date(2005, 9, 3)), ('Anatomy', 88, datetime.date(2004, 12, 28), datetime.date(2005, 10, 26)), ('Pathology', 71, datetime.date(2005, 3, 21), datetime.date(2005, 10, 30)), ('Anatomy', 97, datetime.date(2005, 1, 9), datetime.date(2006, 6, 7)), ('Cardiothoracic Surgery', 69, datetime.date(2005, 8, 28), datetime.date(2006, 3, 26)), ('Biochemistry', 52, datetime.date(2005, 5, 21), datetime.date(2005, 7, 30)), ('Robotic Surgery', 91, datetime.date(2006, 4, 7), datetime.date(2006, 10, 7))]</t>
  </si>
  <si>
    <t>[{'Institution Name': 'Silva, Powell and Jordan', 'Location': 'United States', 'Type of Institution': 'Public', 'Number of Years Worked There': 23, 'Medical Center Level': 'Secondary', 'Number of Surgeries Performed': 687, 'Additional Responsibilities': ['Mechanical engineer', 'Education officer, environmental', 'Games developer', 'Land', 'Pharmacologist'], 'Percentage of Patients with Complications': 82.88332942121035,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 {'Institution Name': 'Pacheco Ltd', 'Location': 'United States', 'Type of Institution': 'Public', 'Number of Years Worked There': 12, 'Medical Center Level': 'Secondary', 'Number of Surgeries Performed': 664, 'Additional Responsibilities': [], 'Percentage of Patients with Complications': 75.91044627257642,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t>
  </si>
  <si>
    <t>Jackson Inc</t>
  </si>
  <si>
    <t>Heather Cordova</t>
  </si>
  <si>
    <t>(875)321-5531</t>
  </si>
  <si>
    <t>[('Oncological Surgery', 77, datetime.date(1999, 12, 16), datetime.date(2000, 12, 20)), ('Microbiology', 71, datetime.date(2006, 10, 5), datetime.date(2000, 12, 27)), ('Trauma Surgery', 67, datetime.date(2005, 3, 16), datetime.date(2000, 4, 27)), ('Robotic Surgery', 80, datetime.date(2004, 7, 11), datetime.date(2004, 1, 6)), ('Anesthesiology', 70, datetime.date(2003, 6, 17), datetime.date(2007, 12, 18)), ('Emergency Medicine', 93, datetime.date(1998, 9, 23), datetime.date(2004, 4, 12)), ('Pharmacology', 75, datetime.date(2004, 7, 7), datetime.date(2007, 6, 3)), ('Microbiology', 83, datetime.date(2006, 5, 12), datetime.date(1999, 10, 11)), ('Cardiothoracic Surgery', 69, datetime.date(1999, 3, 4), datetime.date(2005, 5, 28)), ('Anesthesiology', 61, datetime.date(2004, 7, 16), datetime.date(2002, 12, 18))]</t>
  </si>
  <si>
    <t>[{'Institution Name': 'Jones-Garner', 'Location': 'Russia', 'Type of Institution': 'Private', 'Number of Years Worked There': 15, 'Medical Center Level': 'Tertiary', 'Number of Surgeries Performed': 461, 'Additional Responsibilities': ['Trade union research officer', 'Producer, radio'], 'Percentage of Patients with Complications': 23.971738886965454,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'Sherman Ltd', 'Location': 'Russia', 'Type of Institution': 'Private', 'Number of Years Worked There': 19, 'Medical Center Level': 'Primary', 'Number of Surgeries Performed': 472, 'Additional Responsibilities': ['Dance movement psychotherapist'], 'Percentage of Patients with Complications': 63.16051703468135,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'Burgess Group', 'Location': 'Russia', 'Type of Institution': 'Public', 'Number of Years Worked There': 29, 'Medical Center Level': 'Primary', 'Number of Surgeries Performed': 755, 'Additional Responsibilities': ['Banker', 'Psychologist, forensic', 'Scientist, physiological', 'Programmer, applications', 'Exhibitions officer, museum/gallery'], 'Percentage of Patients with Complications': 26.966229191454104,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'Price and Sons', 'Location': 'Russia', 'Type of Institution': 'Public', 'Number of Years Worked There': 28, 'Medical Center Level': 'Tertiary', 'Number of Surgeries Performed': 394, 'Additional Responsibilities': ['Conservator, museum/gallery', 'Civil Service administrator', 'Solicitor', 'Marketing executive', 'Osteopath'], 'Percentage of Patients with Complications': 31.070886815026412,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t>
  </si>
  <si>
    <t>Gregory Rosales</t>
  </si>
  <si>
    <t>789-679-5505</t>
  </si>
  <si>
    <t>[('Plastic and Reconstructive Surgery', 99, datetime.date(2004, 6, 21), datetime.date(2003, 11, 16)), ('Transplant Surgery', 97, datetime.date(2004, 8, 1), datetime.date(2003, 12, 4)), ('Anatomy', 68, datetime.date(2004, 5, 7), datetime.date(2003, 10, 17)), ('Pathology', 59, datetime.date(2003, 1, 7), datetime.date(2003, 4, 29)), ('Transplant Surgery', 87, datetime.date(2004, 11, 18), datetime.date(2003, 4, 4)), ('Robotic Surgery', 51, datetime.date(2004, 3, 12), datetime.date(2004, 11, 5)), ('Pharmacology', 73, datetime.date(2004, 3, 5), datetime.date(2004, 10, 3)), ('Biochemistry', 52, datetime.date(2002, 12, 29), datetime.date(2003, 9, 9)), ('Anatomy', 99, datetime.date(2004, 4, 20), datetime.date(2003, 3, 6)), ('Anesthesiology', 54, datetime.date(2003, 4, 12), datetime.date(2003, 12, 29))]</t>
  </si>
  <si>
    <t>[{'Institution Name': 'Lane, Martinez and Stein', 'Location': 'South Africa', 'Type of Institution': 'Private', 'Number of Years Worked There': 23, 'Medical Center Level': 'Primary', 'Number of Surgeries Performed': 61, 'Additional Responsibilities': ['Chemist, analytical', 'Toxicologist', 'Sports therapist'], 'Percentage of Patients with Complications': 49.65916899826982,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'Clark, Dennis and Wallace', 'Location': 'South Africa', 'Type of Institution': 'Public', 'Number of Years Worked There': 1, 'Medical Center Level': 'Primary', 'Number of Surgeries Performed': 811, 'Additional Responsibilities': ['Dentist', 'Surveyor, minerals', 'Engineer, land', 'Warehouse manager', 'Fish farm manager'], 'Percentage of Patients with Complications': 84.26509667361577,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'Kennedy-Mccoy', 'Location': 'South Africa', 'Type of Institution': 'Private', 'Number of Years Worked There': 10, 'Medical Center Level': 'Primary', 'Number of Surgeries Performed': 118, 'Additional Responsibilities': ['Accommodation manager', 'Scientist, research (medical)', 'Editor, commissioning', 'Water engineer'], 'Percentage of Patients with Complications': 53.43716366537732,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'Reid, White and Hayden', 'Location': 'South Africa', 'Type of Institution': 'Private', 'Number of Years Worked There': 10, 'Medical Center Level': 'Secondary', 'Number of Surgeries Performed': 277, 'Additional Responsibilities': ['Conference centre manager', 'Medical laboratory scientific officer'], 'Percentage of Patients with Complications': 8.88418209033388,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'Ramirez LLC', 'Location': 'South Africa', 'Type of Institution': 'Public', 'Number of Years Worked There': 1, 'Medical Center Level': 'Primary', 'Number of Surgeries Performed': 176, 'Additional Responsibilities': ['Surgeon'], 'Percentage of Patients with Complications': 10.645267890100529,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t>
  </si>
  <si>
    <t>Taylor Group</t>
  </si>
  <si>
    <t>Keith Chapman</t>
  </si>
  <si>
    <t>[('Oncological Surgery', 99, datetime.date(2003, 5, 4), datetime.date(2003, 4, 6)), ('Pharmacology', 54, datetime.date(2003, 4, 10), datetime.date(2003, 4, 15)), ('Orthopedic Surgery', 58, datetime.date(2003, 4, 14), datetime.date(2003, 5, 22)), ('Physiology', 52, datetime.date(2003, 4, 16), datetime.date(2003, 3, 20)), ('Microbiology', 69, datetime.date(2003, 3, 20), datetime.date(2003, 4, 10)), ('Pathology', 87, datetime.date(2003, 4, 18), datetime.date(2003, 3, 26)), ('Biochemistry', 92, datetime.date(2003, 5, 24), datetime.date(2003, 3, 20)), ('Oncological Surgery', 72, datetime.date(2003, 5, 13), datetime.date(2003, 5, 20)), ('Microbiology', 91, datetime.date(2003, 5, 25), datetime.date(2003, 4, 24)), ('Surgical Techniques', 56, datetime.date(2003, 4, 27), datetime.date(2003, 3, 30))]</t>
  </si>
  <si>
    <t>[{'Institution Name': 'Cannon Ltd', 'Location': 'Ethiopia', 'Type of Institution': 'Private', 'Number of Years Worked There': 12, 'Medical Center Level': 'Primary', 'Number of Surgeries Performed': 424, 'Additional Responsibilities': ['Accommodation manager', 'Engineering geologist'], 'Percentage of Patients with Complications': 97.02534967953372,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'Gaines-Guzman', 'Location': 'Ethiopia', 'Type of Institution': 'Private', 'Number of Years Worked There': 18, 'Medical Center Level': 'Tertiary', 'Number of Surgeries Performed': 882, 'Additional Responsibilities': [], 'Percentage of Patients with Complications': 60.48582278506355,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'Holt-Nichols', 'Location': 'Ethiopia', 'Type of Institution': 'Public', 'Number of Years Worked There': 1, 'Medical Center Level': 'Secondary', 'Number of Surgeries Performed': 747, 'Additional Responsibilities': ['Hydrographic surveyor'], 'Percentage of Patients with Complications': 89.76803672372142,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'Huber-Luna', 'Location': 'Ethiopia', 'Type of Institution': 'Private', 'Number of Years Worked There': 2, 'Medical Center Level': 'Primary', 'Number of Surgeries Performed': 974, 'Additional Responsibilities': ['Chartered certified accountant'], 'Percentage of Patients with Complications': 52.07165305117278,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'Sellers and Sons', 'Location': 'Ethiopia', 'Type of Institution': 'Public', 'Number of Years Worked There': 1, 'Medical Center Level': 'Tertiary', 'Number of Surgeries Performed': 921, 'Additional Responsibilities': ['Health promotion specialist', 'Geophysical data processor', 'Careers adviser'], 'Percentage of Patients with Complications': 11.946028492773275,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t>
  </si>
  <si>
    <t>Stone, Schneider and Delacruz</t>
  </si>
  <si>
    <t>Veronica Jensen</t>
  </si>
  <si>
    <t>[('Vascular Surgery', 95, datetime.date(2001, 8, 18), datetime.date(2003, 2, 11)), ('Neurosurgery', 71, datetime.date(2006, 12, 11), datetime.date(2000, 12, 19)), ('Physiology', 52, datetime.date(2001, 12, 27), datetime.date(2006, 12, 25)), ('Emergency Medicine', 90, datetime.date(2002, 6, 1), datetime.date(2002, 7, 3)), ('Pathology', 77, datetime.date(2008, 2, 4), datetime.date(2006, 7, 29)), ('Anesthesiology', 76, datetime.date(2002, 1, 14), datetime.date(2000, 12, 10)), ('Emergency Medicine', 60, datetime.date(2000, 9, 22), datetime.date(2005, 4, 15)), ('Cardiothoracic Surgery', 74, datetime.date(2002, 12, 2), datetime.date(2000, 10, 30)), ('Robotic Surgery', 88, datetime.date(2000, 8, 18), datetime.date(2006, 8, 28)), ('Ethics in Medical Practice', 64, datetime.date(2001, 5, 19), datetime.date(2005, 2, 27))]</t>
  </si>
  <si>
    <t>[{'Institution Name': 'Butler-Williams', 'Location': 'Germany', 'Type of Institution': 'Public', 'Number of Years Worked There': 24, 'Medical Center Level': 'Secondary', 'Number of Surgeries Performed': 181, 'Additional Responsibilities': ['Magazine features editor', 'Research officer, political party', 'Retail manager'], 'Percentage of Patients with Complications': 72.23390918520671,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'Hodges, Meyer and Turner', 'Location': 'Germany', 'Type of Institution': 'Public', 'Number of Years Worked There': 8, 'Medical Center Level': 'Tertiary', 'Number of Surgeries Performed': 87, 'Additional Responsibilities': [], 'Percentage of Patients with Complications': 84.9179602197325,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'Ward-Mitchell', 'Location': 'Germany', 'Type of Institution': 'Public', 'Number of Years Worked There': 3, 'Medical Center Level': 'Primary', 'Number of Surgeries Performed': 430, 'Additional Responsibilities': [], 'Percentage of Patients with Complications': 22.030210591129517,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t>
  </si>
  <si>
    <t>Parrish-Davis</t>
  </si>
  <si>
    <t>Ana Barr</t>
  </si>
  <si>
    <t>001-867-618-6071x111</t>
  </si>
  <si>
    <t>[('Robotic Surgery', 99, datetime.date(2000, 11, 25), datetime.date(1996, 10, 20)), ('Pharmacology', 88, datetime.date(1997, 7, 15), datetime.date(2000, 8, 29)), ('Anatomy', 77, datetime.date(1998, 3, 10), datetime.date(1999, 5, 14)), ('Microbiology', 64, datetime.date(1997, 8, 6), datetime.date(1997, 10, 29)), ('Cardiothoracic Surgery', 97, datetime.date(1999, 2, 20), datetime.date(1998, 12, 26)), ('Physiology', 92, datetime.date(1998, 4, 30), datetime.date(2002, 6, 2)), ('Plastic and Reconstructive Surgery', 91, datetime.date(1999, 11, 13), datetime.date(1997, 4, 29)), ('Transplant Surgery', 56, datetime.date(1995, 10, 21), datetime.date(2000, 3, 2)), ('Neurosurgery', 81, datetime.date(2002, 8, 13), datetime.date(1998, 7, 17)), ('Trauma Surgery', 84, datetime.date(1998, 12, 1), datetime.date(1995, 9, 28))]</t>
  </si>
  <si>
    <t>[{'Institution Name': 'Collins Ltd', 'Location': 'France', 'Type of Institution': 'Private', 'Number of Years Worked There': 17, 'Medical Center Level': 'Primary', 'Number of Surgeries Performed': 564, 'Additional Responsibilities': ['Exhibition designer', 'Forest/woodland manager', 'Interpreter', 'Materials engineer'], 'Percentage of Patients with Complications': 40.620208166839966, 'Patient Feedback': 'The procedure was successful and the doctor was very attentive.', 'Patient Feedback Label': 4, 'Recommendation Letters': 'The surgeon has performed to a competent standard.', 'Recommendation Letters Label': 3, 'Recommendations from Former Employers': "The surgeon's work is adequate and meets standards.", 'Recommendations from Former Employers Label': 3}]</t>
  </si>
  <si>
    <t>Baldwin PLC</t>
  </si>
  <si>
    <t>Lauren Ballard</t>
  </si>
  <si>
    <t>725.272.3517</t>
  </si>
  <si>
    <t>[('Pharmacology', 92, datetime.date(2004, 5, 14), datetime.date(2004, 2, 14)), ('Plastic and Reconstructive Surgery', 93, datetime.date(2004, 10, 31), datetime.date(2004, 3, 16)), ('Biochemistry', 94, datetime.date(2004, 9, 18), datetime.date(2004, 8, 27)), ('Microbiology', 66, datetime.date(2004, 11, 8), datetime.date(2004, 2, 14)), ('Emergency Medicine', 77, datetime.date(2005, 1, 19), datetime.date(2003, 11, 27)), ('Cardiothoracic Surgery', 84, datetime.date(2004, 2, 7), datetime.date(2004, 11, 26)), ('Pediatric Surgery', 76, datetime.date(2004, 9, 14), datetime.date(2004, 6, 5)), ('Pathology', 85, datetime.date(2004, 3, 30), datetime.date(2004, 3, 3)), ('Ethics in Medical Practice', 87, datetime.date(2004, 9, 7), datetime.date(2003, 9, 28)), ('Robotic Surgery', 70, datetime.date(2004, 1, 25), datetime.date(2003, 9, 22))]</t>
  </si>
  <si>
    <t>[{'Institution Name': 'Dean-Bond', 'Location': 'Ethiopia', 'Type of Institution': 'Public', 'Number of Years Worked There': 20, 'Medical Center Level': 'Tertiary', 'Number of Surgeries Performed': 478, 'Additional Responsibilities': ['Education officer, environmental'], 'Percentage of Patients with Complications': 46.079834806399724, 'Patient Feedback': 'The surgery had complications and the doctor was not helpful.', 'Patient Feedback Label': 2, 'Recommendation Letters': "The surgeon's performance is acceptable.", 'Recommendation Letters Label': 3, 'Recommendations from Former Employers': "This surgeon's behavior and performance were unacceptable.", 'Recommendations from Former Employers Label': 1}]</t>
  </si>
  <si>
    <t>Shaw-Roth</t>
  </si>
  <si>
    <t>Matthew Lambert</t>
  </si>
  <si>
    <t>(796)803-3277x50603</t>
  </si>
  <si>
    <t>[('Cardiothoracic Surgery', 73, datetime.date(2002, 6, 7), datetime.date(2002, 8, 22)), ('Ethics in Medical Practice', 52, datetime.date(1998, 2, 22), datetime.date(2000, 4, 13)), ('Transplant Surgery', 57, datetime.date(2007, 4, 13), datetime.date(2002, 10, 26)), ('Orthopedic Surgery', 68, datetime.date(2005, 9, 23), datetime.date(1997, 6, 14)), ('Cardiothoracic Surgery', 86, datetime.date(2003, 9, 9), datetime.date(2004, 11, 21)), ('Pharmacology', 67, datetime.date(2006, 5, 24), datetime.date(1998, 8, 18)), ('Oncological Surgery', 66, datetime.date(1997, 3, 10), datetime.date(2004, 2, 16)), ('Orthopedic Surgery', 68, datetime.date(2004, 2, 27), datetime.date(1996, 12, 2)), ('Physiology', 94, datetime.date(1997, 11, 23), datetime.date(1998, 6, 26)), ('Plastic and Reconstructive Surgery', 67, datetime.date(1998, 10, 9), datetime.date(2002, 1, 19))]</t>
  </si>
  <si>
    <t>[{'Institution Name': 'Sims-Anderson', 'Location': 'Germany', 'Type of Institution': 'Private', 'Number of Years Worked There': 30, 'Medical Center Level': 'Tertiary', 'Number of Surgeries Performed': 703, 'Additional Responsibilities': ['Accommodation manager', 'Careers information officer'], 'Percentage of Patients with Complications': 23.455883465839456,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'Payne-Gibson', 'Location': 'Germany', 'Type of Institution': 'Private', 'Number of Years Worked There': 16, 'Medical Center Level': 'Secondary', 'Number of Surgeries Performed': 99, 'Additional Responsibilities': ['Data scientist', 'Wellsite geologist', 'Public relations account executive'], 'Percentage of Patients with Complications': 20.685255608740547,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'Baker, Moran and Moore', 'Location': 'Germany', 'Type of Institution': 'Public', 'Number of Years Worked There': 23, 'Medical Center Level': 'Secondary', 'Number of Surgeries Performed': 625, 'Additional Responsibilities': [], 'Percentage of Patients with Complications': 75.16332582305513,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'Lee Inc', 'Location': 'Germany', 'Type of Institution': 'Public', 'Number of Years Worked There': 13, 'Medical Center Level': 'Tertiary', 'Number of Surgeries Performed': 728, 'Additional Responsibilities': [], 'Percentage of Patients with Complications': 73.91166038583049,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'Smith Ltd', 'Location': 'Germany', 'Type of Institution': 'Private', 'Number of Years Worked There': 7, 'Medical Center Level': 'Secondary', 'Number of Surgeries Performed': 225, 'Additional Responsibilities': ['Therapist, horticultural', 'Call centre manager', 'Aid worker', 'Operations geologist', 'Secretary, company'], 'Percentage of Patients with Complications': 8.13102744160361,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t>
  </si>
  <si>
    <t>Crawford-Hicks</t>
  </si>
  <si>
    <t>Laura Wilcox</t>
  </si>
  <si>
    <t>853-240-4400x063</t>
  </si>
  <si>
    <t>[('Microbiology', 67, datetime.date(2000, 2, 8), datetime.date(1998, 12, 22)), ('Anesthesiology', 77, datetime.date(1997, 2, 18), datetime.date(1997, 3, 23)), ('Cardiothoracic Surgery', 60, datetime.date(1999, 5, 18), datetime.date(1999, 11, 24)), ('Plastic and Reconstructive Surgery', 94, datetime.date(1999, 11, 13), datetime.date(2001, 2, 2)), ('Pharmacology', 80, datetime.date(2000, 7, 31), datetime.date(1999, 12, 30)), ('Vascular Surgery', 76, datetime.date(1998, 6, 20), datetime.date(1997, 3, 17)), ('Anatomy', 52, datetime.date(2001, 5, 15), datetime.date(1997, 7, 3)), ('Pediatric Surgery', 80, datetime.date(1997, 4, 27), datetime.date(2000, 5, 26)), ('Emergency Medicine', 86, datetime.date(1998, 4, 8), datetime.date(1997, 5, 18)), ('Cardiothoracic Surgery', 81, datetime.date(2000, 3, 9), datetime.date(2000, 5, 24))]</t>
  </si>
  <si>
    <t>[{'Institution Name': 'Harvey-Crawford', 'Location': 'Germany', 'Type of Institution': 'Private', 'Number of Years Worked There': 18, 'Medical Center Level': 'Secondary', 'Number of Surgeries Performed': 341, 'Additional Responsibilities': [], 'Percentage of Patients with Complications': 69.10165454932442,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'Smith-Wong', 'Location': 'Germany', 'Type of Institution': 'Public', 'Number of Years Worked There': 30, 'Medical Center Level': 'Secondary', 'Number of Surgeries Performed': 8, 'Additional Responsibilities': ['Community education officer', 'Advertising art director', 'Financial controller'], 'Percentage of Patients with Complications': 30.484036240020718,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'Liu and Sons', 'Location': 'Germany', 'Type of Institution': 'Public', 'Number of Years Worked There': 20, 'Medical Center Level': 'Secondary', 'Number of Surgeries Performed': 385, 'Additional Responsibilities': ['Town planner', 'Corporate investment banker', 'Scientist, product/process development', 'Scientist, audiological', 'Physiological scientist'], 'Percentage of Patients with Complications': 17.840825398043826,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t>
  </si>
  <si>
    <t>Pearson-Schneider</t>
  </si>
  <si>
    <t>Kenneth Smith</t>
  </si>
  <si>
    <t>(441)999-2448</t>
  </si>
  <si>
    <t>[('Cardiothoracic Surgery', 78, datetime.date(1999, 6, 27), datetime.date(1996, 9, 9)), ('Microbiology', 92, datetime.date(2001, 4, 22), datetime.date(1997, 9, 17)), ('Oncological Surgery', 67, datetime.date(2003, 2, 6), datetime.date(1995, 11, 24)), ('Neurosurgery', 63, datetime.date(1998, 8, 29), datetime.date(1998, 11, 27)), ('Physiology', 83, datetime.date(2000, 10, 13), datetime.date(2001, 5, 26)), ('Ethics in Medical Practice', 82, datetime.date(1995, 12, 11), datetime.date(2002, 5, 19)), ('Biochemistry', 58, datetime.date(1995, 4, 21), datetime.date(1998, 9, 24)), ('Orthopedic Surgery', 74, datetime.date(2001, 2, 26), datetime.date(2001, 7, 29)), ('Neurosurgery', 51, datetime.date(2001, 4, 8), datetime.date(2003, 5, 26)), ('Pediatric Surgery', 93, datetime.date(1998, 3, 17), datetime.date(2001, 8, 27))]</t>
  </si>
  <si>
    <t>[{'Institution Name': 'Hicks and Sons', 'Location': 'South Africa', 'Type of Institution': 'Public', 'Number of Years Worked There': 11, 'Medical Center Level': 'Secondary', 'Number of Surgeries Performed': 185, 'Additional Responsibilities': [], 'Percentage of Patients with Complications': 97.70686114328895,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'Gates-Garcia', 'Location': 'South Africa', 'Type of Institution': 'Public', 'Number of Years Worked There': 15, 'Medical Center Level': 'Secondary', 'Number of Surgeries Performed': 792, 'Additional Responsibilities': ['Charity officer', 'Engineer, aeronautical', 'Town planner', 'Patent attorney', 'Therapist, occupational'], 'Percentage of Patients with Complications': 95.82880901997477,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'Robinson Inc', 'Location': 'South Africa', 'Type of Institution': 'Private', 'Number of Years Worked There': 15, 'Medical Center Level': 'Primary', 'Number of Surgeries Performed': 564, 'Additional Responsibilities': ['Medical physicist', 'Scientist, audiological'], 'Percentage of Patients with Complications': 83.63714185277604,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'Huang-Parker', 'Location': 'South Africa', 'Type of Institution': 'Private', 'Number of Years Worked There': 9, 'Medical Center Level': 'Primary', 'Number of Surgeries Performed': 697, 'Additional Responsibilities': ['Music tutor', 'Press photographer', 'Designer, textile', 'Art gallery manager'], 'Percentage of Patients with Complications': 61.849292190672955,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t>
  </si>
  <si>
    <t>Hernandez, Stone and Ruiz</t>
  </si>
  <si>
    <t>Tommy Foster</t>
  </si>
  <si>
    <t>245-451-8138x736</t>
  </si>
  <si>
    <t>[('Cardiothoracic Surgery', 73, datetime.date(2005, 7, 7), datetime.date(2007, 6, 12)), ('Transplant Surgery', 84, datetime.date(2003, 8, 10), datetime.date(2008, 3, 5)), ('Oncological Surgery', 90, datetime.date(2004, 5, 18), datetime.date(2002, 12, 27)), ('Surgical Techniques', 67, datetime.date(2007, 11, 6), datetime.date(2004, 12, 26)), ('Transplant Surgery', 60, datetime.date(2000, 9, 30), datetime.date(2005, 4, 10)), ('Surgical Techniques', 53, datetime.date(2000, 3, 24), datetime.date(2004, 2, 28)), ('Pathology', 86, datetime.date(2003, 10, 6), datetime.date(1999, 7, 28)), ('Anatomy', 98, datetime.date(2001, 11, 8), datetime.date(2006, 5, 22)), ('Plastic and Reconstructive Surgery', 91, datetime.date(2006, 10, 17), datetime.date(2000, 12, 3)), ('Microbiology', 85, datetime.date(2001, 1, 7), datetime.date(2006, 5, 3))]</t>
  </si>
  <si>
    <t>[{'Institution Name': 'Phillips PLC', 'Location': 'Ethiopia', 'Type of Institution': 'Private', 'Number of Years Worked There': 2, 'Medical Center Level': 'Tertiary', 'Number of Surgeries Performed': 279, 'Additional Responsibilities': [], 'Percentage of Patients with Complications': 76.24985626800907, 'Patient Feedback': 'Neither happy nor unhappy with the surgery. It was okay.', 'Patient Feedback Label': 3, 'Recommendation Letters': 'The surgeon meets the expected professional standards.', 'Recommendation Letters Label': 3, 'Recommendations from Former Employers': "There were minor issues with this surgeon's behavior.", 'Recommendations from Former Employers Label': 2}]</t>
  </si>
  <si>
    <t>Norris Ltd</t>
  </si>
  <si>
    <t>Robert Dixon</t>
  </si>
  <si>
    <t>+1-658-431-7600x201</t>
  </si>
  <si>
    <t>[('Physiology', 70, datetime.date(2003, 6, 18), datetime.date(2000, 1, 27)), ('Surgical Techniques', 69, datetime.date(2001, 8, 16), datetime.date(1998, 3, 30)), ('Surgical Techniques', 97, datetime.date(2002, 11, 9), datetime.date(2001, 11, 11)), ('Pathology', 80, datetime.date(2003, 8, 14), datetime.date(1997, 12, 26)), ('Physiology', 63, datetime.date(2002, 7, 19), datetime.date(1998, 9, 12)), ('Surgical Techniques', 89, datetime.date(1997, 8, 6), datetime.date(2000, 10, 4)), ('Biochemistry', 53, datetime.date(1999, 6, 26), datetime.date(1997, 8, 13)), ('Pharmacology', 61, datetime.date(2003, 6, 1), datetime.date(2002, 5, 17)), ('Anesthesiology', 87, datetime.date(2001, 6, 21), datetime.date(1999, 11, 16)), ('Pediatric Surgery', 77, datetime.date(1998, 7, 26), datetime.date(2002, 6, 17))]</t>
  </si>
  <si>
    <t>[{'Institution Name': 'Soto PLC', 'Location': 'United States', 'Type of Institution': 'Public', 'Number of Years Worked There': 3, 'Medical Center Level': 'Secondary', 'Number of Surgeries Performed': 884, 'Additional Responsibilities': ['Radiographer, diagnostic', 'Artist', 'Retail buyer', 'Scientist, audiological'], 'Percentage of Patients with Complications': 82.79064891599404, 'Patient Feedback': 'The experience was positive and the surgery successful.', 'Patient Feedback Label': 4, 'Recommendation Letters': 'The surgeon has shown sufficient professional competence.', 'Recommendation Letters Label': 3, 'Recommendations from Former Employers': "I have the highest regard for this surgeon's skills and professionalism.", 'Recommendations from Former Employers Label': 5}]</t>
  </si>
  <si>
    <t>Harper-Riley</t>
  </si>
  <si>
    <t>Candace Mcdaniel</t>
  </si>
  <si>
    <t>[('Physiology', 94, datetime.date(2003, 7, 5), datetime.date(2004, 4, 4)), ('Biochemistry', 73, datetime.date(2004, 12, 1), datetime.date(2002, 4, 16)), ('Pathology', 88, datetime.date(2003, 2, 20), datetime.date(2002, 9, 20)), ('Pathology', 77, datetime.date(2003, 11, 28), datetime.date(2003, 12, 1)), ('Pharmacology', 72, datetime.date(2002, 6, 5), datetime.date(2002, 3, 20)), ('Vascular Surgery', 83, datetime.date(2004, 9, 10), datetime.date(2004, 11, 13)), ('Biochemistry', 94, datetime.date(2004, 3, 7), datetime.date(2004, 5, 7)), ('Physiology', 65, datetime.date(2004, 3, 17), datetime.date(2002, 6, 8)), ('Biochemistry', 76, datetime.date(2003, 8, 22), datetime.date(2002, 11, 16)), ('Robotic Surgery', 90, datetime.date(2002, 1, 25), datetime.date(2004, 12, 26))]</t>
  </si>
  <si>
    <t>[{'Institution Name': 'Luna Group', 'Location': 'South Africa', 'Type of Institution': 'Public', 'Number of Years Worked There': 21, 'Medical Center Level': 'Primary', 'Number of Surgeries Performed': 2, 'Additional Responsibilities': ['Surveyor, quantity', 'Race relations officer', 'Management consultant'], 'Percentage of Patients with Complications': 51.87374716963637,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'Welch-Reynolds', 'Location': 'South Africa', 'Type of Institution': 'Private', 'Number of Years Worked There': 5, 'Medical Center Level': 'Primary', 'Number of Surgeries Performed': 905, 'Additional Responsibilities': ['Cartographer', 'Production engineer', 'Recycling officer', 'English as a foreign language teacher', 'Scientist, marine'], 'Percentage of Patients with Complications': 44.51520887294741,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'Hodges-Simmons', 'Location': 'South Africa', 'Type of Institution': 'Private', 'Number of Years Worked There': 11, 'Medical Center Level': 'Primary', 'Number of Surgeries Performed': 918, 'Additional Responsibilities': ['Midwife', 'Radiographer, diagnostic', 'Meteorologist', 'Public affairs consultant'], 'Percentage of Patients with Complications': 27.768028205753346,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t>
  </si>
  <si>
    <t>Caldwell, Miller and Hanson</t>
  </si>
  <si>
    <t>Gabrielle Wagner</t>
  </si>
  <si>
    <t>570-978-2158x7675</t>
  </si>
  <si>
    <t>[('Pediatric Surgery', 69, datetime.date(2007, 3, 27), datetime.date(2000, 4, 10)), ('Plastic and Reconstructive Surgery', 66, datetime.date(2007, 10, 19), datetime.date(2002, 9, 18)), ('Anesthesiology', 70, datetime.date(2001, 4, 25), datetime.date(1998, 9, 16)), ('Oncological Surgery', 53, datetime.date(2005, 4, 2), datetime.date(2001, 12, 10)), ('Plastic and Reconstructive Surgery', 77, datetime.date(1999, 9, 25), datetime.date(2005, 2, 17)), ('Vascular Surgery', 54, datetime.date(1998, 2, 8), datetime.date(2003, 11, 13)), ('Physiology', 95, datetime.date(2000, 6, 24), datetime.date(2000, 11, 6)), ('Pathology', 94, datetime.date(2007, 6, 27), datetime.date(2002, 10, 17)), ('Trauma Surgery', 69, datetime.date(2007, 7, 11), datetime.date(2002, 11, 28)), ('Robotic Surgery', 69, datetime.date(2004, 9, 22), datetime.date(2000, 9, 19))]</t>
  </si>
  <si>
    <t>[{'Institution Name': 'Baker-Stewart', 'Location': 'Russia', 'Type of Institution': 'Public', 'Number of Years Worked There': 16, 'Medical Center Level': 'Secondary', 'Number of Surgeries Performed': 310, 'Additional Responsibilities': [], 'Percentage of Patients with Complications': 89.95488728442275,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'Johnson PLC', 'Location': 'Russia', 'Type of Institution': 'Public', 'Number of Years Worked There': 24, 'Medical Center Level': 'Tertiary', 'Number of Surgeries Performed': 699, 'Additional Responsibilities': ['Health and safety inspector', 'Engineer, communications'], 'Percentage of Patients with Complications': 90.84984108210153,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'Hardy and Sons', 'Location': 'Russia', 'Type of Institution': 'Public', 'Number of Years Worked There': 7, 'Medical Center Level': 'Secondary', 'Number of Surgeries Performed': 849, 'Additional Responsibilities': ['Building control surveyor', 'Retail buyer', 'Occupational therapist'], 'Percentage of Patients with Complications': 95.61751179844345,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t>
  </si>
  <si>
    <t>Robert Carrillo</t>
  </si>
  <si>
    <t>393-956-3235</t>
  </si>
  <si>
    <t>[('Cardiothoracic Surgery', 62, datetime.date(2005, 11, 28), datetime.date(2006, 5, 29)), ('Oncological Surgery', 100, datetime.date(2005, 12, 8), datetime.date(2005, 9, 24)), ('Pathology', 67, datetime.date(2005, 12, 6), datetime.date(2004, 9, 3)), ('Orthopedic Surgery', 76, datetime.date(2004, 9, 10), datetime.date(2004, 8, 9)), ('Transplant Surgery', 78, datetime.date(2006, 6, 16), datetime.date(2006, 5, 25)), ('Pathology', 75, datetime.date(2005, 5, 8), datetime.date(2005, 6, 9)), ('Microbiology', 71, datetime.date(2005, 11, 5), datetime.date(2005, 4, 12)), ('Physiology', 50, datetime.date(2005, 6, 20), datetime.date(2004, 8, 1)), ('Trauma Surgery', 78, datetime.date(2006, 5, 26), datetime.date(2006, 1, 3)), ('Trauma Surgery', 89, datetime.date(2004, 12, 4), datetime.date(2005, 9, 10))]</t>
  </si>
  <si>
    <t>[{'Institution Name': 'Carrillo PLC', 'Location': 'Canada', 'Type of Institution': 'Public', 'Number of Years Worked There': 19, 'Medical Center Level': 'Primary', 'Number of Surgeries Performed': 272, 'Additional Responsibilities': ['Product manager', 'Surveyor, mining', 'Artist', 'Sports therapist'], 'Percentage of Patients with Complications': 69.47130225772182,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'Watson and Sons', 'Location': 'Canada', 'Type of Institution': 'Private', 'Number of Years Worked There': 30, 'Medical Center Level': 'Tertiary', 'Number of Surgeries Performed': 640, 'Additional Responsibilities': ['Health physicist', 'Ceramics designer', 'Lawyer', 'Accountant, chartered public finance'], 'Percentage of Patients with Complications': 92.16716597723612,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'Cox, Sampson and Kelley', 'Location': 'Canada', 'Type of Institution': 'Public', 'Number of Years Worked There': 9, 'Medical Center Level': 'Secondary', 'Number of Surgeries Performed': 124, 'Additional Responsibilities': ['Engineer, site'], 'Percentage of Patients with Complications': 4.668886444259545,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'Guerra-Henderson', 'Location': 'Canada', 'Type of Institution': 'Public', 'Number of Years Worked There': 26, 'Medical Center Level': 'Primary', 'Number of Surgeries Performed': 193, 'Additional Responsibilities': ['Retail banker'], 'Percentage of Patients with Complications': 11.975070576302526,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t>
  </si>
  <si>
    <t>Harris, Stone and Allen</t>
  </si>
  <si>
    <t>Thomas Thomas</t>
  </si>
  <si>
    <t>001-595-603-1614x410</t>
  </si>
  <si>
    <t>[('Vascular Surgery', 79, datetime.date(1998, 7, 15), datetime.date(1998, 5, 8)), ('Surgical Techniques', 73, datetime.date(1998, 4, 30), datetime.date(1998, 3, 1)), ('Transplant Surgery', 54, datetime.date(1998, 7, 29), datetime.date(1998, 2, 21)), ('Neurosurgery', 92, datetime.date(1998, 6, 26), datetime.date(1998, 7, 8)), ('Transplant Surgery', 62, datetime.date(1998, 6, 25), datetime.date(1998, 7, 27)), ('Microbiology', 53, datetime.date(1998, 5, 27), datetime.date(1998, 2, 19)), ('Plastic and Reconstructive Surgery', 74, datetime.date(1998, 8, 15), datetime.date(1998, 2, 10)), ('Neurosurgery', 76, datetime.date(1998, 4, 21), datetime.date(1998, 2, 19)), ('Anesthesiology', 62, datetime.date(1998, 3, 10), datetime.date(1998, 4, 6)), ('Transplant Surgery', 70, datetime.date(1998, 4, 3), datetime.date(1998, 4, 13))]</t>
  </si>
  <si>
    <t>[{'Institution Name': 'Mcintyre LLC', 'Location': 'United Kingdom', 'Type of Institution': 'Private', 'Number of Years Worked There': 4, 'Medical Center Level': 'Secondary', 'Number of Surgeries Performed': 786, 'Additional Responsibilities': ['Film/video editor', 'Telecommunications researcher', 'Restaurant manager, fast food'], 'Percentage of Patients with Complications': 78.06147606039902,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 {'Institution Name': 'Fisher-Martinez', 'Location': 'United Kingdom', 'Type of Institution': 'Public', 'Number of Years Worked There': 1, 'Medical Center Level': 'Primary', 'Number of Surgeries Performed': 277, 'Additional Responsibilities': ['Travel agency manager', 'Retail manager', 'Communications engineer', 'Copy'], 'Percentage of Patients with Complications': 70.1024248838113,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t>
  </si>
  <si>
    <t>Barton-Brooks</t>
  </si>
  <si>
    <t>Scott Hoffman</t>
  </si>
  <si>
    <t>912.361.5254x006</t>
  </si>
  <si>
    <t>[('Transplant Surgery', 59, datetime.date(2005, 2, 11), datetime.date(2004, 11, 8)), ('Surgical Techniques', 53, datetime.date(2005, 3, 17), datetime.date(2004, 9, 1)), ('Microbiology', 81, datetime.date(2004, 1, 20), datetime.date(2004, 8, 3)), ('Trauma Surgery', 90, datetime.date(2004, 5, 22), datetime.date(2004, 9, 8)), ('Cardiothoracic Surgery', 80, datetime.date(2004, 8, 10), datetime.date(2004, 4, 3)), ('Orthopedic Surgery', 57, datetime.date(2003, 9, 26), datetime.date(2004, 7, 16)), ('Robotic Surgery', 70, datetime.date(2004, 11, 28), datetime.date(2003, 4, 25)), ('Anesthesiology', 59, datetime.date(2004, 9, 16), datetime.date(2003, 9, 24)), ('Robotic Surgery', 89, datetime.date(2003, 10, 16), datetime.date(2004, 4, 12)), ('Microbiology', 95, datetime.date(2005, 3, 31), datetime.date(2005, 7, 20))]</t>
  </si>
  <si>
    <t>[{'Institution Name': 'Hurst, Martinez and Livingston', 'Location': 'Romania', 'Type of Institution': 'Public', 'Number of Years Worked There': 24, 'Medical Center Level': 'Tertiary', 'Number of Surgeries Performed': 195, 'Additional Responsibilities': [], 'Percentage of Patients with Complications': 44.66434168036477,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'Smith-Robinson', 'Location': 'Romania', 'Type of Institution': 'Public', 'Number of Years Worked There': 8, 'Medical Center Level': 'Tertiary', 'Number of Surgeries Performed': 778, 'Additional Responsibilities': ['Financial planner', 'Ranger/warden', 'Press photographer'], 'Percentage of Patients with Complications': 95.69343743852558,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'Jones-Randall', 'Location': 'Romania', 'Type of Institution': 'Public', 'Number of Years Worked There': 29, 'Medical Center Level': 'Primary', 'Number of Surgeries Performed': 60, 'Additional Responsibilities': ['Human resources officer'], 'Percentage of Patients with Complications': 75.22457719900132,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t>
  </si>
  <si>
    <t>Miller PLC</t>
  </si>
  <si>
    <t>Misty Baker</t>
  </si>
  <si>
    <t>(642)364-9828</t>
  </si>
  <si>
    <t>[('Pathology', 53, datetime.date(2002, 7, 21), datetime.date(2004, 11, 21)), ('Plastic and Reconstructive Surgery', 51, datetime.date(2004, 3, 25), datetime.date(2004, 3, 13)), ('Cardiothoracic Surgery', 92, datetime.date(2005, 1, 27), datetime.date(2004, 9, 6)), ('Pediatric Surgery', 68, datetime.date(2004, 10, 28), datetime.date(2003, 4, 16)), ('Vascular Surgery', 72, datetime.date(2004, 8, 4), datetime.date(2003, 7, 10)), ('Emergency Medicine', 63, datetime.date(2005, 2, 6), datetime.date(2003, 7, 10)), ('Biochemistry', 68, datetime.date(2002, 11, 28), datetime.date(2003, 10, 11)), ('Pediatric Surgery', 100, datetime.date(2002, 12, 28), datetime.date(2002, 10, 23)), ('Plastic and Reconstructive Surgery', 88, datetime.date(2002, 5, 10), datetime.date(2003, 4, 7)), ('Plastic and Reconstructive Surgery', 93, datetime.date(2002, 10, 17), datetime.date(2004, 11, 20))]</t>
  </si>
  <si>
    <t>[{'Institution Name': 'Perkins-Martin', 'Location': 'Poland', 'Type of Institution': 'Private', 'Number of Years Worked There': 1, 'Medical Center Level': 'Primary', 'Number of Surgeries Performed': 930, 'Additional Responsibilities': ['Aeronautical engineer', 'Solicitor', 'Insurance broker', 'Producer, radio'], 'Percentage of Patients with Complications': 18.543555544717893,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'Rose Group', 'Location': 'Poland', 'Type of Institution': 'Private', 'Number of Years Worked There': 5, 'Medical Center Level': 'Secondary', 'Number of Surgeries Performed': 222, 'Additional Responsibilities': ['Agricultural engineer'], 'Percentage of Patients with Complications': 94.10568118378661,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'Jimenez, Roberson and Hammond', 'Location': 'Poland', 'Type of Institution': 'Public', 'Number of Years Worked There': 29, 'Medical Center Level': 'Tertiary', 'Number of Surgeries Performed': 744, 'Additional Responsibilities': ['Chemical engineer', 'Oncologist', 'Clinical scientist, histocompatibility and immunogenetics', 'Programme researcher, broadcasting/film/video'], 'Percentage of Patients with Complications': 57.44027096032305,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'Johnson Inc', 'Location': 'Poland', 'Type of Institution': 'Public', 'Number of Years Worked There': 1, 'Medical Center Level': 'Tertiary', 'Number of Surgeries Performed': 768, 'Additional Responsibilities': ['Civil Service fast streamer', 'Dispensing optician', 'Engineer, electrical', 'Warden/ranger'], 'Percentage of Patients with Complications': 88.33039031141809,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t>
  </si>
  <si>
    <t>Wilson, Fitzgerald and Berg</t>
  </si>
  <si>
    <t>George Villa DDS</t>
  </si>
  <si>
    <t>323-396-0943x5387</t>
  </si>
  <si>
    <t>[('Biochemistry', 65, datetime.date(1998, 11, 16), datetime.date(1999, 2, 2)), ('Ethics in Medical Practice', 82, datetime.date(1999, 2, 5), datetime.date(1999, 2, 28)), ('Vascular Surgery', 79, datetime.date(1999, 2, 11), datetime.date(1998, 11, 1)), ('Biochemistry', 60, datetime.date(1999, 5, 11), datetime.date(1999, 4, 21)), ('Physiology', 51, datetime.date(1999, 1, 26), datetime.date(1999, 1, 17)), ('Robotic Surgery', 56, datetime.date(1998, 11, 8), datetime.date(1999, 2, 28)), ('Vascular Surgery', 80, datetime.date(1999, 3, 2), datetime.date(1998, 10, 27)), ('Emergency Medicine', 56, datetime.date(1999, 5, 2), datetime.date(1998, 11, 8)), ('Pharmacology', 93, datetime.date(1999, 4, 28), datetime.date(1999, 1, 2)), ('Physiology', 84, datetime.date(1999, 2, 14), datetime.date(1999, 5, 10))]</t>
  </si>
  <si>
    <t>[{'Institution Name': 'Gross and Sons', 'Location': 'Russia', 'Type of Institution': 'Public', 'Number of Years Worked There': 8, 'Medical Center Level': 'Secondary', 'Number of Surgeries Performed': 631, 'Additional Responsibilities': ['Scientist, marine', 'Public affairs consultant', 'Risk manager', 'Administrator, sports', 'Print production planner'], 'Percentage of Patients with Complications': 60.34107635416809,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'Jarvis, Peters and Dean', 'Location': 'Russia', 'Type of Institution': 'Private', 'Number of Years Worked There': 27, 'Medical Center Level': 'Primary', 'Number of Surgeries Performed': 312, 'Additional Responsibilities': ['Scientist, audiological', 'Broadcast presenter', 'Psychologist, forensic'], 'Percentage of Patients with Complications': 14.392627421899451,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'Hill-Davila', 'Location': 'Russia', 'Type of Institution': 'Private', 'Number of Years Worked There': 4, 'Medical Center Level': 'Primary', 'Number of Surgeries Performed': 1, 'Additional Responsibilities': ['Recruitment consultant', 'Engineer, agricultural'], 'Percentage of Patients with Complications': 47.02718760473369,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t>
  </si>
  <si>
    <t>Ashley Gaines</t>
  </si>
  <si>
    <t>+1-958-240-8432x2698</t>
  </si>
  <si>
    <t>[('Ethics in Medical Practice', 72, datetime.date(2005, 10, 17), datetime.date(2006, 7, 5)), ('Oncological Surgery', 89, datetime.date(2003, 2, 5), datetime.date(2003, 1, 21)), ('Transplant Surgery', 56, datetime.date(2003, 3, 17), datetime.date(2005, 1, 3)), ('Orthopedic Surgery', 52, datetime.date(2007, 2, 22), datetime.date(2007, 2, 26)), ('Robotic Surgery', 95, datetime.date(2003, 7, 24), datetime.date(2004, 7, 31)), ('Anesthesiology', 80, datetime.date(2003, 5, 19), datetime.date(2002, 7, 18)), ('Physiology', 92, datetime.date(2005, 12, 29), datetime.date(2005, 12, 27)), ('Orthopedic Surgery', 67, datetime.date(2006, 7, 19), datetime.date(2006, 6, 10)), ('Physiology', 87, datetime.date(2006, 1, 11), datetime.date(2003, 11, 21)), ('Cardiothoracic Surgery', 58, datetime.date(2005, 3, 24), datetime.date(2004, 5, 23))]</t>
  </si>
  <si>
    <t>[{'Institution Name': 'Bush, Walters and Jordan', 'Location': 'United States', 'Type of Institution': 'Public', 'Number of Years Worked There': 6, 'Medical Center Level': 'Primary', 'Number of Surgeries Performed': 370, 'Additional Responsibilities': ['Nurse, learning disability', 'Writer', 'Teacher, secondary school'], 'Percentage of Patients with Complications': 94.12672530586067,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'King, Hunt and Martin', 'Location': 'United States', 'Type of Institution': 'Public', 'Number of Years Worked There': 6, 'Medical Center Level': 'Primary', 'Number of Surgeries Performed': 860, 'Additional Responsibilities': ['Warden/ranger', 'Financial trader'], 'Percentage of Patients with Complications': 12.840981205407353,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'Williams-Gonzalez', 'Location': 'United States', 'Type of Institution': 'Private', 'Number of Years Worked There': 21, 'Medical Center Level': 'Tertiary', 'Number of Surgeries Performed': 352, 'Additional Responsibilities': ['Training and development officer'], 'Percentage of Patients with Complications': 68.9099956656244,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'Myers-Valdez', 'Location': 'United States', 'Type of Institution': 'Public', 'Number of Years Worked There': 8, 'Medical Center Level': 'Primary', 'Number of Surgeries Performed': 558, 'Additional Responsibilities': ['Engineer, civil (consulting)', 'Neurosurgeon', 'Technical sales engineer'], 'Percentage of Patients with Complications': 2.2482765472437993,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'Carter PLC', 'Location': 'United States', 'Type of Institution': 'Private', 'Number of Years Worked There': 4, 'Medical Center Level': 'Secondary', 'Number of Surgeries Performed': 682, 'Additional Responsibilities': ['Audiological scientist', 'Engineer, civil (consulting)', 'Pilot, airline', 'Tax inspector'], 'Percentage of Patients with Complications': 91.28555544944012,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t>
  </si>
  <si>
    <t>Walters, Davis and Martinez</t>
  </si>
  <si>
    <t>Sarah Anderson</t>
  </si>
  <si>
    <t>778.322.3091x36711</t>
  </si>
  <si>
    <t>[('Oncological Surgery', 86, datetime.date(1998, 6, 8), datetime.date(1998, 2, 3)), ('Emergency Medicine', 87, datetime.date(1998, 5, 6), datetime.date(1997, 6, 27)), ('Trauma Surgery', 50, datetime.date(1998, 6, 27), datetime.date(1997, 7, 8)), ('Transplant Surgery', 51, datetime.date(1997, 7, 22), datetime.date(1997, 10, 2)), ('Transplant Surgery', 76, datetime.date(1998, 11, 13), datetime.date(1997, 7, 18)), ('Pathology', 100, datetime.date(1998, 9, 27), datetime.date(1997, 10, 17)), ('Cardiothoracic Surgery', 56, datetime.date(1998, 3, 15), datetime.date(1997, 11, 16)), ('Plastic and Reconstructive Surgery', 95, datetime.date(1997, 7, 2), datetime.date(1998, 10, 19)), ('Transplant Surgery', 70, datetime.date(1997, 6, 20), datetime.date(1998, 9, 30)), ('Biochemistry', 99, datetime.date(1997, 6, 19), datetime.date(1997, 12, 5))]</t>
  </si>
  <si>
    <t>[{'Institution Name': 'Salas Group', 'Location': 'Romania', 'Type of Institution': 'Private', 'Number of Years Worked There': 14, 'Medical Center Level': 'Primary', 'Number of Surgeries Performed': 943, 'Additional Responsibilities': ['Make', 'Paramedic'], 'Percentage of Patients with Complications': 65.17589380027553,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'Holt LLC', 'Location': 'Romania', 'Type of Institution': 'Public', 'Number of Years Worked There': 29, 'Medical Center Level': 'Primary', 'Number of Surgeries Performed': 772, 'Additional Responsibilities': ['Nurse, mental health', 'Metallurgist', 'Designer, ceramics/pottery', 'Special educational needs teacher', 'Ecologist'], 'Percentage of Patients with Complications': 26.143463262374954,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'Schaefer Ltd', 'Location': 'Romania', 'Type of Institution': 'Private', 'Number of Years Worked There': 11, 'Medical Center Level': 'Primary', 'Number of Surgeries Performed': 610, 'Additional Responsibilities': ['Therapist, horticultural'], 'Percentage of Patients with Complications': 46.84745817090049,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'Byrd-Sharp', 'Location': 'Romania', 'Type of Institution': 'Public', 'Number of Years Worked There': 20, 'Medical Center Level': 'Secondary', 'Number of Surgeries Performed': 443, 'Additional Responsibilities': [], 'Percentage of Patients with Complications': 89.69402831160251,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'Moreno-Gross', 'Location': 'Romania', 'Type of Institution': 'Public', 'Number of Years Worked There': 24, 'Medical Center Level': 'Tertiary', 'Number of Surgeries Performed': 656, 'Additional Responsibilities': [], 'Percentage of Patients with Complications': 48.628811861399136,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t>
  </si>
  <si>
    <t>Richards-Chapman</t>
  </si>
  <si>
    <t>Debra White</t>
  </si>
  <si>
    <t>959.208.4005</t>
  </si>
  <si>
    <t>[('Surgical Techniques', 82, datetime.date(2007, 7, 2), datetime.date(2003, 7, 27)), ('Oncological Surgery', 54, datetime.date(2007, 9, 9), datetime.date(2003, 6, 4)), ('Ethics in Medical Practice', 91, datetime.date(2007, 9, 26), datetime.date(2003, 11, 24)), ('Trauma Surgery', 71, datetime.date(2006, 8, 3), datetime.date(2004, 1, 18)), ('Pediatric Surgery', 60, datetime.date(2006, 8, 29), datetime.date(2004, 10, 25)), ('Pediatric Surgery', 95, datetime.date(2003, 8, 4), datetime.date(2006, 3, 7)), ('Emergency Medicine', 70, datetime.date(2003, 6, 6), datetime.date(2006, 5, 29)), ('Oncological Surgery', 76, datetime.date(2006, 6, 16), datetime.date(2006, 2, 22)), ('Robotic Surgery', 84, datetime.date(2004, 3, 6), datetime.date(2004, 1, 6)), ('Microbiology', 51, datetime.date(2004, 11, 10), datetime.date(2003, 10, 19))]</t>
  </si>
  <si>
    <t>[{'Institution Name': 'Payne, Crawford and Rodriguez', 'Location': 'Romania', 'Type of Institution': 'Private', 'Number of Years Worked There': 17, 'Medical Center Level': 'Secondary', 'Number of Surgeries Performed': 247, 'Additional Responsibilities': ['Architectural technologist', 'Investment banker, operational', 'Tax adviser', 'Medical technical officer', 'Armed forces training and education officer'], 'Percentage of Patients with Complications': 71.79868311039831, 'Patient Feedback': 'The surgery went as planned, no surprises.', 'Patient Feedback Label': 3, 'Recommendation Letters': 'This surgeon has failed to meet basic professional standards.', 'Recommendation Letters Label': 1, 'Recommendations from Former Employers': 'I am confident in recommending this surgeon for any position.', 'Recommendations from Former Employers Label': 4}]</t>
  </si>
  <si>
    <t>Taylor-Hill</t>
  </si>
  <si>
    <t>Yvonne Harrison</t>
  </si>
  <si>
    <t>503-245-2470x324</t>
  </si>
  <si>
    <t>[('Neurosurgery', 70, datetime.date(2004, 5, 2), datetime.date(2000, 3, 8)), ('Cardiothoracic Surgery', 52, datetime.date(2004, 10, 8), datetime.date(2003, 11, 29)), ('Biochemistry', 60, datetime.date(2000, 4, 11), datetime.date(2000, 10, 6)), ('Pathology', 53, datetime.date(2005, 4, 23), datetime.date(2004, 9, 5)), ('Surgical Techniques', 86, datetime.date(2005, 3, 27), datetime.date(2004, 10, 12)), ('Orthopedic Surgery', 73, datetime.date(2002, 6, 18), datetime.date(2006, 6, 25)), ('Pathology', 99, datetime.date(2004, 11, 28), datetime.date(2005, 1, 19)), ('Microbiology', 83, datetime.date(2000, 12, 11), datetime.date(2003, 7, 1)), ('Surgical Techniques', 51, datetime.date(2003, 5, 4), datetime.date(2005, 12, 26)), ('Biochemistry', 52, datetime.date(2003, 10, 24), datetime.date(2004, 9, 20))]</t>
  </si>
  <si>
    <t>[{'Institution Name': 'Chapman, Paul and Ramirez', 'Location': 'Ukraine', 'Type of Institution': 'Public', 'Number of Years Worked There': 21, 'Medical Center Level': 'Tertiary', 'Number of Surgeries Performed': 534, 'Additional Responsibilities': ['Data scientist', 'Sales executive', 'Petroleum engineer', 'Heritage manager'], 'Percentage of Patients with Complications': 43.11816952801456, 'Patient Feedback': 'I had a positive experience and the surgery went well.', 'Patient Feedback Label': 4, 'Recommendation Letters': "The surgeon's performance is average and meets expectations.", 'Recommendation Letters Label': 3, 'Recommendations from Former Employers': "This surgeon's performance was occasionally below standard.", 'Recommendations from Former Employers Label': 2}]</t>
  </si>
  <si>
    <t>Flores-Gentry</t>
  </si>
  <si>
    <t>Kristina Perez</t>
  </si>
  <si>
    <t>436.734.7271x8228</t>
  </si>
  <si>
    <t>[('Emergency Medicine', 70, datetime.date(2002, 5, 8), datetime.date(2003, 6, 11)), ('Orthopedic Surgery', 87, datetime.date(2001, 7, 9), datetime.date(2002, 11, 20)), ('Vascular Surgery', 76, datetime.date(2002, 10, 2), datetime.date(2002, 9, 5)), ('Cardiothoracic Surgery', 50, datetime.date(2003, 7, 13), datetime.date(2002, 9, 5)), ('Transplant Surgery', 73, datetime.date(2002, 2, 7), datetime.date(2001, 8, 24)), ('Biochemistry', 55, datetime.date(2002, 7, 25), datetime.date(2001, 5, 29)), ('Anesthesiology', 63, datetime.date(2001, 9, 26), datetime.date(2003, 1, 31)), ('Trauma Surgery', 83, datetime.date(2002, 7, 1), datetime.date(2002, 6, 9)), ('Surgical Techniques', 97, datetime.date(2002, 2, 12), datetime.date(2003, 3, 12)), ('Pathology', 79, datetime.date(2003, 7, 25), datetime.date(2003, 4, 5))]</t>
  </si>
  <si>
    <t>[{'Institution Name': 'Stevens LLC', 'Location': 'Russia', 'Type of Institution': 'Public', 'Number of Years Worked There': 1, 'Medical Center Level': 'Primary', 'Number of Surgeries Performed': 899, 'Additional Responsibilities': ['Engineer, agricultural', 'Nurse, mental health', 'Logistics and distribution manager', 'Building control surveyor'], 'Percentage of Patients with Complications': 53.92031348023595, 'Patient Feedback': 'Fantastic experience! The doctor was highly professional, and the surgery was a great success. The care I received was top-notch.', 'Patient Feedback Label': 5, 'Recommendation Letters': 'I have no hesitation in recommending this surgeon.', 'Recommendation Letters Label': 5, 'Recommendations from Former Employers': "The surgeon's work is exceptional in every respect.", 'Recommendations from Former Employers Label': 5}]</t>
  </si>
  <si>
    <t>Willis, Nunez and Potter</t>
  </si>
  <si>
    <t>Matthew Martinez</t>
  </si>
  <si>
    <t>[('Physiology', 75, datetime.date(2004, 3, 7), datetime.date(1996, 12, 20)), ('Orthopedic Surgery', 57, datetime.date(1997, 10, 14), datetime.date(1998, 3, 12)), ('Plastic and Reconstructive Surgery', 97, datetime.date(2002, 7, 7), datetime.date(2003, 7, 8)), ('Robotic Surgery', 81, datetime.date(2004, 11, 11), datetime.date(2004, 6, 9)), ('Robotic Surgery', 58, datetime.date(2005, 10, 16), datetime.date(2005, 9, 18)), ('Robotic Surgery', 83, datetime.date(1996, 5, 8), datetime.date(2000, 1, 19)), ('Anesthesiology', 50, datetime.date(1996, 8, 4), datetime.date(1997, 12, 17)), ('Transplant Surgery', 87, datetime.date(2002, 1, 29), datetime.date(2003, 10, 27)), ('Microbiology', 58, datetime.date(2003, 4, 25), datetime.date(1999, 10, 29)), ('Pathology', 58, datetime.date(1996, 6, 3), datetime.date(2002, 10, 27))]</t>
  </si>
  <si>
    <t>[{'Institution Name': 'Mcgee-Hartman', 'Location': 'Lithuania', 'Type of Institution': 'Private', 'Number of Years Worked There': 5, 'Medical Center Level': 'Primary', 'Number of Surgeries Performed': 620, 'Additional Responsibilities': [], 'Percentage of Patients with Complications': 93.21680641417124,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'Porter and Sons', 'Location': 'Lithuania', 'Type of Institution': 'Public', 'Number of Years Worked There': 28, 'Medical Center Level': 'Tertiary', 'Number of Surgeries Performed': 602, 'Additional Responsibilities': ['Community education officer', 'Optometrist', 'Planning and development surveyor'], 'Percentage of Patients with Complications': 81.26117289432325,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'Adams Group', 'Location': 'Lithuania', 'Type of Institution': 'Private', 'Number of Years Worked There': 9, 'Medical Center Level': 'Tertiary', 'Number of Surgeries Performed': 985, 'Additional Responsibilities': ['Occupational psychologist', 'Immunologist', 'Psychologist, educational'], 'Percentage of Patients with Complications': 22.863174338476544,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'Smith, Hill and Schroeder', 'Location': 'Lithuania', 'Type of Institution': 'Public', 'Number of Years Worked There': 11, 'Medical Center Level': 'Secondary', 'Number of Surgeries Performed': 689, 'Additional Responsibilities': ['Metallurgist', 'Emergency planning/management officer', 'Commissioning editor', 'Photographer', 'Warehouse manager'], 'Percentage of Patients with Complications': 30.90288869144623,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'Simpson-Brown', 'Location': 'Lithuania', 'Type of Institution': 'Private', 'Number of Years Worked There': 6, 'Medical Center Level': 'Primary', 'Number of Surgeries Performed': 271, 'Additional Responsibilities': ['Television camera operator', 'Sports administrator', 'Midwife'], 'Percentage of Patients with Complications': 47.70266482449323,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t>
  </si>
  <si>
    <t>Pennington Inc</t>
  </si>
  <si>
    <t>Joseph Weaver</t>
  </si>
  <si>
    <t>001-588-995-7362x44385</t>
  </si>
  <si>
    <t>[('Anatomy', 89, datetime.date(2001, 3, 2), datetime.date(1996, 9, 16)), ('Pharmacology', 81, datetime.date(1996, 5, 31), datetime.date(1997, 11, 14)), ('Trauma Surgery', 92, datetime.date(1996, 9, 30), datetime.date(1995, 12, 27)), ('Orthopedic Surgery', 77, datetime.date(2001, 8, 12), datetime.date(2002, 1, 22)), ('Physiology', 55, datetime.date(1999, 7, 11), datetime.date(1998, 1, 3)), ('Orthopedic Surgery', 81, datetime.date(1995, 12, 11), datetime.date(2001, 3, 6)), ('Pharmacology', 97, datetime.date(2002, 9, 18), datetime.date(2000, 1, 24)), ('Orthopedic Surgery', 61, datetime.date(2002, 2, 20), datetime.date(2003, 5, 14)), ('Microbiology', 66, datetime.date(1995, 12, 5), datetime.date(1996, 9, 3)), ('Oncological Surgery', 68, datetime.date(1996, 12, 6), datetime.date(1999, 1, 21))]</t>
  </si>
  <si>
    <t>[{'Institution Name': 'White Group', 'Location': 'United States', 'Type of Institution': 'Public', 'Number of Years Worked There': 2, 'Medical Center Level': 'Tertiary', 'Number of Surgeries Performed': 275, 'Additional Responsibilities': ['Conservator, furniture', 'Public librarian', 'Call centre manager', 'Scientist, audiological', 'Restaurant manager, fast food'], 'Percentage of Patients with Complications': 43.25299567005092,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'Williams, Leon and Moyer', 'Location': 'United States', 'Type of Institution': 'Private', 'Number of Years Worked There': 24, 'Medical Center Level': 'Primary', 'Number of Surgeries Performed': 565, 'Additional Responsibilities': ['Musician', 'Research officer, political party', 'Cartographer'], 'Percentage of Patients with Complications': 87.77295566095876,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'Villegas Group', 'Location': 'United States', 'Type of Institution': 'Private', 'Number of Years Worked There': 12, 'Medical Center Level': 'Secondary', 'Number of Surgeries Performed': 893, 'Additional Responsibilities': ['Heritage manager', 'Manufacturing systems engineer', 'Air traffic controller'], 'Percentage of Patients with Complications': 25.446081053552604,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'Clayton LLC', 'Location': 'United States', 'Type of Institution': 'Public', 'Number of Years Worked There': 8, 'Medical Center Level': 'Tertiary', 'Number of Surgeries Performed': 647, 'Additional Responsibilities': ['Engineer, structural', 'Theatre stage manager', 'Financial risk analyst', 'Teaching laboratory technician'], 'Percentage of Patients with Complications': 13.707058468860023,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t>
  </si>
  <si>
    <t>Elliott-Tanner</t>
  </si>
  <si>
    <t>Brian Mitchell</t>
  </si>
  <si>
    <t>001-819-874-2020x43485</t>
  </si>
  <si>
    <t>[('Vascular Surgery', 65, datetime.date(1997, 2, 20), datetime.date(1999, 8, 6)), ('Plastic and Reconstructive Surgery', 54, datetime.date(1998, 9, 10), datetime.date(1997, 12, 9)), ('Physiology', 70, datetime.date(1998, 9, 11), datetime.date(1999, 3, 5)), ('Trauma Surgery', 62, datetime.date(1999, 7, 25), datetime.date(1998, 8, 22)), ('Plastic and Reconstructive Surgery', 65, datetime.date(1999, 7, 24), datetime.date(1997, 1, 11)), ('Transplant Surgery', 52, datetime.date(1998, 6, 20), datetime.date(1997, 3, 5)), ('Pathology', 61, datetime.date(1999, 7, 22), datetime.date(1998, 4, 28)), ('Orthopedic Surgery', 73, datetime.date(1997, 7, 18), datetime.date(1997, 2, 7)), ('Neurosurgery', 100, datetime.date(1999, 3, 25), datetime.date(1998, 12, 30)), ('Microbiology', 67, datetime.date(1997, 6, 23), datetime.date(1999, 3, 2))]</t>
  </si>
  <si>
    <t>[{'Institution Name': 'Guzman-Thomas', 'Location': 'United States', 'Type of Institution': 'Public', 'Number of Years Worked There': 30, 'Medical Center Level': 'Primary', 'Number of Surgeries Performed': 349, 'Additional Responsibilities': ['Engineer, drilling'], 'Percentage of Patients with Complications': 98.03312148006898,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 {'Institution Name': 'Garcia PLC', 'Location': 'United States', 'Type of Institution': 'Private', 'Number of Years Worked There': 11, 'Medical Center Level': 'Secondary', 'Number of Surgeries Performed': 878, 'Additional Responsibilities': ['Designer, exhibition/display', 'Water quality scientist', 'Programmer, systems', "Politician's assistant"], 'Percentage of Patients with Complications': 45.50743805758209,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t>
  </si>
  <si>
    <t>Brooks Group</t>
  </si>
  <si>
    <t>Natalie Simpson</t>
  </si>
  <si>
    <t>+1-866-787-4136x9940</t>
  </si>
  <si>
    <t>[('Pharmacology', 65, datetime.date(2001, 8, 15), datetime.date(1998, 7, 5)), ('Physiology', 98, datetime.date(2004, 5, 3), datetime.date(2007, 2, 26)), ('Orthopedic Surgery', 79, datetime.date(1998, 3, 27), datetime.date(1998, 4, 7)), ('Biochemistry', 74, datetime.date(1997, 12, 4), datetime.date(2002, 12, 31)), ('Anesthesiology', 67, datetime.date(2004, 6, 30), datetime.date(1999, 9, 3)), ('Robotic Surgery', 89, datetime.date(2002, 9, 6), datetime.date(2000, 4, 8)), ('Pharmacology', 81, datetime.date(2000, 1, 14), datetime.date(1997, 10, 28)), ('Anesthesiology', 81, datetime.date(2003, 7, 4), datetime.date(1998, 1, 4)), ('Neurosurgery', 72, datetime.date(2000, 6, 9), datetime.date(2004, 10, 13)), ('Microbiology', 62, datetime.date(2000, 5, 7), datetime.date(2001, 2, 13))]</t>
  </si>
  <si>
    <t>[{'Institution Name': 'Preston, Jones and Johnson', 'Location': 'United States', 'Type of Institution': 'Private', 'Number of Years Worked There': 26, 'Medical Center Level': 'Tertiary', 'Number of Surgeries Performed': 243, 'Additional Responsibilities': [], 'Percentage of Patients with Complications': 44.244194991209376,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'Velasquez-Gallegos', 'Location': 'United States', 'Type of Institution': 'Public', 'Number of Years Worked There': 18, 'Medical Center Level': 'Secondary', 'Number of Surgeries Performed': 385, 'Additional Responsibilities': ['Engineer, agricultural', 'Magazine journalist'], 'Percentage of Patients with Complications': 78.03075929925255,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'Clark, Lawson and Lewis', 'Location': 'United States', 'Type of Institution': 'Private', 'Number of Years Worked There': 14, 'Medical Center Level': 'Secondary', 'Number of Surgeries Performed': 69, 'Additional Responsibilities': ['IT consultant'], 'Percentage of Patients with Complications': 18.880508465985415,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t>
  </si>
  <si>
    <t>Bradford-Kelly</t>
  </si>
  <si>
    <t>Jessica Maddox</t>
  </si>
  <si>
    <t>597-731-9311</t>
  </si>
  <si>
    <t>[('Emergency Medicine', 55, datetime.date(2001, 12, 28), datetime.date(2006, 12, 9)), ('Neurosurgery', 71, datetime.date(2002, 8, 20), datetime.date(1999, 10, 9)), ('Cardiothoracic Surgery', 60, datetime.date(2004, 7, 9), datetime.date(2005, 9, 18)), ('Robotic Surgery', 98, datetime.date(2002, 3, 23), datetime.date(2003, 8, 31)), ('Microbiology', 97, datetime.date(2006, 7, 8), datetime.date(2001, 4, 26)), ('Anesthesiology', 71, datetime.date(2002, 3, 24), datetime.date(2007, 10, 31)), ('Emergency Medicine', 87, datetime.date(1997, 11, 30), datetime.date(1998, 10, 30)), ('Pharmacology', 76, datetime.date(2006, 12, 22), datetime.date(1995, 9, 8)), ('Anesthesiology', 89, datetime.date(1999, 1, 12), datetime.date(2003, 9, 22)), ('Microbiology', 90, datetime.date(1996, 3, 22), datetime.date(2001, 2, 5))]</t>
  </si>
  <si>
    <t>[{'Institution Name': 'Hernandez LLC', 'Location': 'France', 'Type of Institution': 'Private', 'Number of Years Worked There': 2, 'Medical Center Level': 'Primary', 'Number of Surgeries Performed': 816, 'Additional Responsibilities': ['Secretary/administrator'], 'Percentage of Patients with Complications': 90.33885928841482,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'Gibbs Ltd', 'Location': 'France', 'Type of Institution': 'Private', 'Number of Years Worked There': 3, 'Medical Center Level': 'Tertiary', 'Number of Surgeries Performed': 665, 'Additional Responsibilities': ['Environmental education officer', 'Theatre stage manager', 'Psychiatric nurse'], 'Percentage of Patients with Complications': 58.771277617026506,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'Sellers, Young and Montgomery', 'Location': 'France', 'Type of Institution': 'Private', 'Number of Years Worked There': 2, 'Medical Center Level': 'Secondary', 'Number of Surgeries Performed': 415, 'Additional Responsibilities': ['Teacher, music', 'Information systems manager'], 'Percentage of Patients with Complications': 61.27325602800956,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'Patterson Inc', 'Location': 'France', 'Type of Institution': 'Private', 'Number of Years Worked There': 14, 'Medical Center Level': 'Primary', 'Number of Surgeries Performed': 166, 'Additional Responsibilities': ['Insurance claims handler'], 'Percentage of Patients with Complications': 0.4813292833298122,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t>
  </si>
  <si>
    <t>Lewis LLC</t>
  </si>
  <si>
    <t>Jenna Bennett</t>
  </si>
  <si>
    <t>001-801-478-4076x680</t>
  </si>
  <si>
    <t>[('Emergency Medicine', 88, datetime.date(2003, 1, 5), datetime.date(2004, 9, 15)), ('Anatomy', 89, datetime.date(2004, 1, 31), datetime.date(2001, 9, 22)), ('Transplant Surgery', 55, datetime.date(2006, 4, 4), datetime.date(2005, 12, 23)), ('Orthopedic Surgery', 68, datetime.date(2004, 11, 9), datetime.date(2001, 6, 7)), ('Robotic Surgery', 58, datetime.date(2005, 3, 20), datetime.date(2002, 6, 22)), ('Transplant Surgery', 82, datetime.date(2005, 2, 20), datetime.date(2007, 9, 26)), ('Biochemistry', 82, datetime.date(2005, 4, 6), datetime.date(2006, 4, 6)), ('Biochemistry', 95, datetime.date(2002, 12, 6), datetime.date(2000, 5, 28)), ('Neurosurgery', 66, datetime.date(2002, 12, 3), datetime.date(2006, 12, 15)), ('Trauma Surgery', 86, datetime.date(2002, 8, 26), datetime.date(2000, 4, 24))]</t>
  </si>
  <si>
    <t>[{'Institution Name': 'Avila-Davis', 'Location': 'United States', 'Type of Institution': 'Public', 'Number of Years Worked There': 24, 'Medical Center Level': 'Primary', 'Number of Surgeries Performed': 448, 'Additional Responsibilities': ['Theatre director'], 'Percentage of Patients with Complications': 14.869414257845149,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'Brown, Stephens and Wilson', 'Location': 'United States', 'Type of Institution': 'Public', 'Number of Years Worked There': 1, 'Medical Center Level': 'Tertiary', 'Number of Surgeries Performed': 387, 'Additional Responsibilities': ['Plant breeder/geneticist', 'Designer, furniture', 'Housing manager/officer'], 'Percentage of Patients with Complications': 27.84119938150277,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'Patel Group', 'Location': 'United States', 'Type of Institution': 'Public', 'Number of Years Worked There': 24, 'Medical Center Level': 'Tertiary', 'Number of Surgeries Performed': 79, 'Additional Responsibilities': [], 'Percentage of Patients with Complications': 2.4661540559103634,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'Martin, Boyer and Romero', 'Location': 'United States', 'Type of Institution': 'Private', 'Number of Years Worked There': 15, 'Medical Center Level': 'Primary', 'Number of Surgeries Performed': 388, 'Additional Responsibilities': ['Theatre director', 'Air broker', 'Administrator, education', 'Secretary, company'], 'Percentage of Patients with Complications': 20.01366209130119,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t>
  </si>
  <si>
    <t>Nash, Anderson and Miller</t>
  </si>
  <si>
    <t>James Cooley</t>
  </si>
  <si>
    <t>(330)802-4989x075</t>
  </si>
  <si>
    <t>[('Robotic Surgery', 60, datetime.date(1995, 3, 1), datetime.date(1995, 4, 11)), ('Physiology', 92, datetime.date(1995, 2, 22), datetime.date(1995, 3, 2)), ('Pathology', 95, datetime.date(1995, 2, 9), datetime.date(1995, 3, 11)), ('Physiology', 59, datetime.date(1995, 3, 7), datetime.date(1995, 3, 8)), ('Plastic and Reconstructive Surgery', 97, datetime.date(1995, 2, 26), datetime.date(1995, 3, 24)), ('Pathology', 50, datetime.date(1995, 4, 4), datetime.date(1995, 4, 10)), ('Microbiology', 94, datetime.date(1995, 2, 10), datetime.date(1995, 2, 7)), ('Cardiothoracic Surgery', 100, datetime.date(1995, 3, 5), datetime.date(1995, 3, 20)), ('Physiology', 69, datetime.date(1995, 3, 11), datetime.date(1995, 3, 22)), ('Biochemistry', 78, datetime.date(1995, 2, 7), datetime.date(1995, 2, 26))]</t>
  </si>
  <si>
    <t>[{'Institution Name': 'Deleon, Huynh and Fleming', 'Location': 'Romania', 'Type of Institution': 'Private', 'Number of Years Worked There': 16, 'Medical Center Level': 'Primary', 'Number of Surgeries Performed': 168, 'Additional Responsibilities': ['Clinical psychologist', 'Insurance broker', 'Chartered loss adjuster', 'Surveyor, quantity', 'Financial risk analyst'], 'Percentage of Patients with Complications': 21.20188002681228, 'Patient Feedback': 'The surgery was okay but the recovery was tough.', 'Patient Feedback Label': 2, 'Recommendation Letters': "The surgeon's work is of the highest quality.", 'Recommendation Letters Label': 5, 'Recommendations from Former Employers': 'There were occasional complaints about this surgeon.', 'Recommendations from Former Employers Label': 2}]</t>
  </si>
  <si>
    <t>Hall-Saunders</t>
  </si>
  <si>
    <t>Daniel Mora</t>
  </si>
  <si>
    <t>795.356.6875</t>
  </si>
  <si>
    <t>[('Anatomy', 81, datetime.date(1996, 11, 10), datetime.date(1995, 12, 23)), ('Pharmacology', 70, datetime.date(1996, 6, 2), datetime.date(1995, 12, 11)), ('Surgical Techniques', 64, datetime.date(1996, 10, 22), datetime.date(1996, 3, 13)), ('Oncological Surgery', 79, datetime.date(1995, 11, 23), datetime.date(1996, 5, 20)), ('Vascular Surgery', 60, datetime.date(1996, 10, 6), datetime.date(1996, 3, 2)), ('Anesthesiology', 53, datetime.date(1996, 10, 15), datetime.date(1996, 6, 14)), ('Biochemistry', 94, datetime.date(1996, 1, 26), datetime.date(1996, 12, 2)), ('Transplant Surgery', 74, datetime.date(1995, 11, 5), datetime.date(1996, 1, 18)), ('Pharmacology', 54, datetime.date(1996, 10, 11), datetime.date(1995, 12, 4)), ('Anesthesiology', 89, datetime.date(1996, 1, 22), datetime.date(1996, 9, 24))]</t>
  </si>
  <si>
    <t>[{'Institution Name': 'Ochoa-Williams', 'Location': 'United Kingdom', 'Type of Institution': 'Private', 'Number of Years Worked There': 3, 'Medical Center Level': 'Primary', 'Number of Surgeries Performed': 785, 'Additional Responsibilities': [], 'Percentage of Patients with Complications': 60.63190500569262,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 {'Institution Name': 'Browning-Holmes', 'Location': 'United Kingdom', 'Type of Institution': 'Public', 'Number of Years Worked There': 9, 'Medical Center Level': 'Primary', 'Number of Surgeries Performed': 766, 'Additional Responsibilities': ['Psychologist, forensic', 'Scientist, marine', 'Social researcher'], 'Percentage of Patients with Complications': 24.799309510015565,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t>
  </si>
  <si>
    <t>Anderson-Wilson</t>
  </si>
  <si>
    <t>Elizabeth Stein</t>
  </si>
  <si>
    <t>001-857-665-2088x812</t>
  </si>
  <si>
    <t>[('Oncological Surgery', 53, datetime.date(2003, 4, 5), datetime.date(2006, 9, 26)), ('Transplant Surgery', 74, datetime.date(2005, 2, 22), datetime.date(2007, 2, 25)), ('Physiology', 73, datetime.date(2007, 10, 22), datetime.date(2007, 10, 23)), ('Oncological Surgery', 51, datetime.date(2007, 11, 10), datetime.date(2005, 9, 27)), ('Pathology', 97, datetime.date(2002, 10, 11), datetime.date(2008, 3, 12)), ('Microbiology', 50, datetime.date(2004, 1, 23), datetime.date(2007, 6, 29)), ('Vascular Surgery', 62, datetime.date(2003, 3, 15), datetime.date(2001, 12, 18)), ('Neurosurgery', 76, datetime.date(2006, 1, 26), datetime.date(2007, 10, 4)), ('Trauma Surgery', 59, datetime.date(2005, 7, 19), datetime.date(2005, 8, 13)), ('Trauma Surgery', 71, datetime.date(2004, 9, 3), datetime.date(2002, 2, 15))]</t>
  </si>
  <si>
    <t>[{'Institution Name': 'Price, Reyes and Patterson', 'Location': 'Romania', 'Type of Institution': 'Private', 'Number of Years Worked There': 28, 'Medical Center Level': 'Secondary', 'Number of Surgeries Performed': 84, 'Additional Responsibilities': ['Designer, television/film set', 'Waste management officer', 'Therapist, sports', 'Warehouse manager'], 'Percentage of Patients with Complications': 81.01149585906516, 'Patient Feedback': 'Extremely dissatisfied with the entire process.', 'Patient Feedback Label': 1, 'Recommendation Letters': "The surgeon's work is of consistently high quality.", 'Recommendation Letters Label': 4, 'Recommendations from Former Employers': "This surgeon's work quality varied.", 'Recommendations from Former Employers Label': 2}]</t>
  </si>
  <si>
    <t>Smith-Murray</t>
  </si>
  <si>
    <t>Scott Dalton</t>
  </si>
  <si>
    <t>001-547-386-3942x4271</t>
  </si>
  <si>
    <t>[('Transplant Surgery', 93, datetime.date(2004, 11, 4), datetime.date(2000, 4, 6)), ('Biochemistry', 93, datetime.date(2000, 8, 3), datetime.date(2000, 11, 11)), ('Trauma Surgery', 98, datetime.date(2000, 6, 20), datetime.date(2001, 3, 31)), ('Transplant Surgery', 94, datetime.date(2001, 10, 9), datetime.date(1997, 5, 10)), ('Cardiothoracic Surgery', 62, datetime.date(2004, 11, 2), datetime.date(2003, 4, 29)), ('Orthopedic Surgery', 64, datetime.date(1999, 4, 3), datetime.date(1996, 12, 31)), ('Robotic Surgery', 82, datetime.date(2001, 6, 11), datetime.date(2002, 5, 3)), ('Pharmacology', 51, datetime.date(1999, 3, 1), datetime.date(2004, 1, 8)), ('Pediatric Surgery', 63, datetime.date(1998, 1, 15), datetime.date(2002, 4, 23)), ('Orthopedic Surgery', 59, datetime.date(2003, 8, 24), datetime.date(1997, 1, 2))]</t>
  </si>
  <si>
    <t>[{'Institution Name': 'Oliver-Key', 'Location': 'Russia', 'Type of Institution': 'Public', 'Number of Years Worked There': 3, 'Medical Center Level': 'Primary', 'Number of Surgeries Performed': 576, 'Additional Responsibilities': ['Fisheries officer', 'Hydrographic surveyor', 'Theatre stage manager'], 'Percentage of Patients with Complications': 99.61242117810932,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'Williams, Kane and Campbell', 'Location': 'Russia', 'Type of Institution': 'Private', 'Number of Years Worked There': 13, 'Medical Center Level': 'Tertiary', 'Number of Surgeries Performed': 781, 'Additional Responsibilities': ['Teacher, primary school', 'Local government officer', 'Surveyor, mining'], 'Percentage of Patients with Complications': 55.77791270967296,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'Rush-Hill', 'Location': 'Russia', 'Type of Institution': 'Private', 'Number of Years Worked There': 19, 'Medical Center Level': 'Secondary', 'Number of Surgeries Performed': 928, 'Additional Responsibilities': ['Engineer, mining'], 'Percentage of Patients with Complications': 11.490975920838874,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t>
  </si>
  <si>
    <t>Hill, Gates and Gonzalez</t>
  </si>
  <si>
    <t>Theresa Scott</t>
  </si>
  <si>
    <t>(383)649-9048</t>
  </si>
  <si>
    <t>[('Cardiothoracic Surgery', 97, datetime.date(1995, 4, 25), datetime.date(1995, 2, 4)), ('Orthopedic Surgery', 85, datetime.date(1995, 7, 20), datetime.date(1995, 8, 27)), ('Oncological Surgery', 96, datetime.date(1995, 4, 26), datetime.date(1995, 4, 29)), ('Emergency Medicine', 64, datetime.date(1995, 6, 24), datetime.date(1995, 8, 9)), ('Emergency Medicine', 56, datetime.date(1995, 8, 21), datetime.date(1995, 8, 25)), ('Anatomy', 57, datetime.date(1995, 8, 19), datetime.date(1995, 2, 23)), ('Surgical Techniques', 67, datetime.date(1995, 3, 25), datetime.date(1995, 1, 27)), ('Physiology', 95, datetime.date(1995, 9, 10), datetime.date(1995, 9, 6)), ('Plastic and Reconstructive Surgery', 88, datetime.date(1995, 3, 15), datetime.date(1995, 7, 21)), ('Orthopedic Surgery', 90, datetime.date(1995, 1, 16), datetime.date(1995, 2, 17))]</t>
  </si>
  <si>
    <t>[{'Institution Name': 'Flores Group', 'Location': 'Ukraine', 'Type of Institution': 'Public', 'Number of Years Worked There': 19, 'Medical Center Level': 'Secondary', 'Number of Surgeries Performed': 32, 'Additional Responsibilities': [], 'Percentage of Patients with Complications': 94.35845745687162,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'Haley PLC', 'Location': 'Ukraine', 'Type of Institution': 'Private', 'Number of Years Worked There': 15, 'Medical Center Level': 'Primary', 'Number of Surgeries Performed': 744, 'Additional Responsibilities': ['Horticultural consultant', 'Land', 'Legal secretary', 'Patent attorney', 'Press photographer'], 'Percentage of Patients with Complications': 60.96876217320324,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'Powell PLC', 'Location': 'Ukraine', 'Type of Institution': 'Private', 'Number of Years Worked There': 12, 'Medical Center Level': 'Secondary', 'Number of Surgeries Performed': 710, 'Additional Responsibilities': ['Broadcast engineer', 'Sales promotion account executive', 'Therapist, horticultural'], 'Percentage of Patients with Complications': 67.39378704550055,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'Perez LLC', 'Location': 'Ukraine', 'Type of Institution': 'Public', 'Number of Years Worked There': 5, 'Medical Center Level': 'Secondary', 'Number of Surgeries Performed': 686, 'Additional Responsibilities': ['Transport planner'], 'Percentage of Patients with Complications': 14.15270082350466,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'Brown and Sons', 'Location': 'Ukraine', 'Type of Institution': 'Private', 'Number of Years Worked There': 30, 'Medical Center Level': 'Primary', 'Number of Surgeries Performed': 619, 'Additional Responsibilities': ['Quarry manager', 'Waste management officer', 'Academic librarian'], 'Percentage of Patients with Complications': 21.842762905332457,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t>
  </si>
  <si>
    <t>Schultz-Jones</t>
  </si>
  <si>
    <t>Dr. Courtney Banks</t>
  </si>
  <si>
    <t>(638)221-9578</t>
  </si>
  <si>
    <t>[('Ethics in Medical Practice', 79, datetime.date(2003, 8, 20), datetime.date(2003, 7, 25)), ('Robotic Surgery', 90, datetime.date(2005, 11, 17), datetime.date(2003, 9, 28)), ('Orthopedic Surgery', 98, datetime.date(2004, 11, 7), datetime.date(2008, 11, 30)), ('Surgical Techniques', 87, datetime.date(2007, 1, 8), datetime.date(2003, 8, 5)), ('Plastic and Reconstructive Surgery', 100, datetime.date(2006, 2, 10), datetime.date(2003, 5, 13)), ('Microbiology', 52, datetime.date(2006, 5, 30), datetime.date(2006, 6, 19)), ('Pharmacology', 70, datetime.date(2003, 3, 14), datetime.date(2004, 1, 2)), ('Robotic Surgery', 59, datetime.date(2009, 1, 4), datetime.date(2002, 8, 4)), ('Pharmacology', 68, datetime.date(2003, 11, 30), datetime.date(2008, 11, 15)), ('Vascular Surgery', 90, datetime.date(2007, 5, 1), datetime.date(2006, 6, 13))]</t>
  </si>
  <si>
    <t>[{'Institution Name': 'Pham-Gonzales', 'Location': 'Poland', 'Type of Institution': 'Public', 'Number of Years Worked There': 22, 'Medical Center Level': 'Primary', 'Number of Surgeries Performed': 995, 'Additional Responsibilities': ['Firefighter', 'Optometrist', 'Advice worker'], 'Percentage of Patients with Complications': 78.68453774832368,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 {'Institution Name': 'Adams-Snyder', 'Location': 'Poland', 'Type of Institution': 'Private', 'Number of Years Worked There': 5, 'Medical Center Level': 'Tertiary', 'Number of Surgeries Performed': 118, 'Additional Responsibilities': [], 'Percentage of Patients with Complications': 11.10120168642208,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t>
  </si>
  <si>
    <t>Decker-Stevens</t>
  </si>
  <si>
    <t>Daniel Walker</t>
  </si>
  <si>
    <t>001-806-343-3190x69051</t>
  </si>
  <si>
    <t>[('Pediatric Surgery', 97, datetime.date(2003, 9, 28), datetime.date(2001, 12, 27)), ('Trauma Surgery', 89, datetime.date(2001, 6, 22), datetime.date(1998, 2, 28)), ('Pathology', 80, datetime.date(1998, 11, 9), datetime.date(2001, 1, 24)), ('Pathology', 60, datetime.date(2007, 9, 14), datetime.date(2004, 11, 6)), ('Cardiothoracic Surgery', 69, datetime.date(2005, 2, 23), datetime.date(2002, 5, 28)), ('Pharmacology', 55, datetime.date(2002, 11, 6), datetime.date(2005, 5, 19)), ('Robotic Surgery', 88, datetime.date(2002, 12, 19), datetime.date(2004, 7, 3)), ('Anesthesiology', 80, datetime.date(2004, 8, 2), datetime.date(2005, 10, 15)), ('Microbiology', 95, datetime.date(1996, 12, 11), datetime.date(2003, 10, 28)), ('Neurosurgery', 63, datetime.date(2004, 8, 10), datetime.date(1997, 10, 16))]</t>
  </si>
  <si>
    <t>[{'Institution Name': 'Elliott-Castillo', 'Location': 'Ukraine', 'Type of Institution': 'Public', 'Number of Years Worked There': 23, 'Medical Center Level': 'Secondary', 'Number of Surgeries Performed': 521, 'Additional Responsibilities': ['Advertising account executive', 'Hydrogeologist', 'Production assistant, television', 'Health physicist', 'Video editor'], 'Percentage of Patients with Complications': 56.810823649086814, 'Patient Feedback': 'I had issues during recovery that were not addressed.', 'Patient Feedback Label': 2, 'Recommendation Letters': "The surgeon's work is sometimes below expectations.", 'Recommendation Letters Label': 2, 'Recommendations from Former Employers': "There were some concerns about this surgeon's professionalism.", 'Recommendations from Former Employers Label': 2}]</t>
  </si>
  <si>
    <t>Levine-Castillo</t>
  </si>
  <si>
    <t>Kaitlin Huffman</t>
  </si>
  <si>
    <t>001-749-815-8199</t>
  </si>
  <si>
    <t>[('Robotic Surgery', 78, datetime.date(2006, 4, 27), datetime.date(2007, 7, 6)), ('Neurosurgery', 50, datetime.date(1998, 12, 26), datetime.date(2005, 3, 23)), ('Oncological Surgery', 50, datetime.date(2004, 3, 24), datetime.date(2001, 9, 30)), ('Anesthesiology', 76, datetime.date(2000, 9, 29), datetime.date(2008, 11, 11)), ('Anatomy', 56, datetime.date(2002, 3, 15), datetime.date(2008, 1, 1)), ('Anatomy', 75, datetime.date(2004, 10, 10), datetime.date(2007, 5, 14)), ('Oncological Surgery', 66, datetime.date(1999, 8, 4), datetime.date(2004, 5, 3)), ('Vascular Surgery', 82, datetime.date(1998, 6, 19), datetime.date(2008, 10, 7)), ('Surgical Techniques', 91, datetime.date(2006, 7, 15), datetime.date(2001, 9, 27)), ('Surgical Techniques', 59, datetime.date(2005, 11, 6), datetime.date(2008, 10, 23))]</t>
  </si>
  <si>
    <t>[{'Institution Name': 'Hughes Inc', 'Location': 'Russia', 'Type of Institution': 'Private', 'Number of Years Worked There': 15, 'Medical Center Level': 'Secondary', 'Number of Surgeries Performed': 167, 'Additional Responsibilities': ['Arboriculturist', 'Research scientist (maths)', 'Computer games developer', 'Electrical engineer', 'Development worker, international aid'], 'Percentage of Patients with Complications': 12.150540813104238,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'Evans PLC', 'Location': 'Russia', 'Type of Institution': 'Public', 'Number of Years Worked There': 6, 'Medical Center Level': 'Tertiary', 'Number of Surgeries Performed': 275, 'Additional Responsibilities': ['Journalist, newspaper', 'Aid worker', 'Accommodation manager'], 'Percentage of Patients with Complications': 32.151156888044916,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'Thomas, Lopez and Christian', 'Location': 'Russia', 'Type of Institution': 'Public', 'Number of Years Worked There': 4, 'Medical Center Level': 'Secondary', 'Number of Surgeries Performed': 446, 'Additional Responsibilities': ['Press photographer', 'Museum/gallery exhibitions officer'], 'Percentage of Patients with Complications': 88.42861963926345,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t>
  </si>
  <si>
    <t>Robinson, Pierce and Gaines</t>
  </si>
  <si>
    <t>Evelyn Leonard</t>
  </si>
  <si>
    <t>(914)205-1685x225</t>
  </si>
  <si>
    <t>[('Pediatric Surgery', 60, datetime.date(2004, 6, 10), datetime.date(1999, 12, 20)), ('Transplant Surgery', 74, datetime.date(1997, 4, 29), datetime.date(1996, 8, 26)), ('Pharmacology', 98, datetime.date(1998, 8, 1), datetime.date(1998, 9, 12)), ('Orthopedic Surgery', 62, datetime.date(2004, 11, 15), datetime.date(2004, 8, 5)), ('Plastic and Reconstructive Surgery', 95, datetime.date(1998, 11, 4), datetime.date(1998, 5, 18)), ('Oncological Surgery', 94, datetime.date(1997, 6, 26), datetime.date(1998, 10, 31)), ('Orthopedic Surgery', 67, datetime.date(2006, 2, 5), datetime.date(2003, 9, 10)), ('Pediatric Surgery', 81, datetime.date(2002, 1, 28), datetime.date(1998, 10, 17)), ('Pathology', 58, datetime.date(1999, 6, 21), datetime.date(2002, 9, 27)), ('Pathology', 84, datetime.date(1997, 9, 30), datetime.date(1999, 10, 24))]</t>
  </si>
  <si>
    <t>[{'Institution Name': 'Willis-Smith', 'Location': 'Russia', 'Type of Institution': 'Private', 'Number of Years Worked There': 14, 'Medical Center Level': 'Secondary', 'Number of Surgeries Performed': 897, 'Additional Responsibilities': ['Psychologist, sport and exercise', 'Scientist, research (medical)'], 'Percentage of Patients with Complications': 6.533943472051407,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'Day-Williams', 'Location': 'Russia', 'Type of Institution': 'Private', 'Number of Years Worked There': 10, 'Medical Center Level': 'Tertiary', 'Number of Surgeries Performed': 855, 'Additional Responsibilities': ['Editor, film/video', 'Systems analyst'], 'Percentage of Patients with Complications': 18.60587719686857,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'Wright Group', 'Location': 'Russia', 'Type of Institution': 'Public', 'Number of Years Worked There': 15, 'Medical Center Level': 'Secondary', 'Number of Surgeries Performed': 440, 'Additional Responsibilities': ['Energy manager', 'Learning mentor', 'Psychologist, educational', 'Armed forces logistics/support/administrative officer'], 'Percentage of Patients with Complications': 35.51452889743345,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t>
  </si>
  <si>
    <t>Mark Patel</t>
  </si>
  <si>
    <t>431-852-6147x441</t>
  </si>
  <si>
    <t>[('Anesthesiology', 87, datetime.date(2002, 3, 21), datetime.date(1999, 5, 17)), ('Neurosurgery', 58, datetime.date(2001, 7, 31), datetime.date(2001, 12, 30)), ('Physiology', 56, datetime.date(1999, 11, 10), datetime.date(2002, 11, 21)), ('Anatomy', 92, datetime.date(2000, 3, 2), datetime.date(2000, 10, 29)), ('Pathology', 57, datetime.date(2002, 11, 6), datetime.date(2000, 11, 19)), ('Transplant Surgery', 67, datetime.date(1999, 4, 1), datetime.date(2001, 5, 1)), ('Robotic Surgery', 57, datetime.date(2001, 7, 26), datetime.date(2000, 12, 19)), ('Trauma Surgery', 58, datetime.date(2001, 4, 4), datetime.date(2001, 5, 1)), ('Orthopedic Surgery', 97, datetime.date(1999, 9, 15), datetime.date(2000, 12, 27)), ('Orthopedic Surgery', 58, datetime.date(2002, 6, 17), datetime.date(2000, 10, 31))]</t>
  </si>
  <si>
    <t>[{'Institution Name': 'Lopez-Brown', 'Location': 'United Kingdom', 'Type of Institution': 'Public', 'Number of Years Worked There': 19, 'Medical Center Level': 'Primary', 'Number of Surgeries Performed': 644, 'Additional Responsibilities': ['Publishing copy', 'Recycling officer'], 'Percentage of Patients with Complications': 36.427745727948604,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'Murphy, Weber and Wheeler', 'Location': 'United Kingdom', 'Type of Institution': 'Public', 'Number of Years Worked There': 10, 'Medical Center Level': 'Primary', 'Number of Surgeries Performed': 450, 'Additional Responsibilities': ['Immunologist', 'Financial risk analyst'], 'Percentage of Patients with Complications': 94.58224183289317,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'Kelly-Fuller', 'Location': 'United Kingdom', 'Type of Institution': 'Public', 'Number of Years Worked There': 6, 'Medical Center Level': 'Secondary', 'Number of Surgeries Performed': 187, 'Additional Responsibilities': ['Therapist, speech and language'], 'Percentage of Patients with Complications': 82.53884178450411,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t>
  </si>
  <si>
    <t>Frost LLC</t>
  </si>
  <si>
    <t>Jonathan Daniel</t>
  </si>
  <si>
    <t>481-873-2088x817</t>
  </si>
  <si>
    <t>[('Biochemistry', 65, datetime.date(2005, 8, 23), datetime.date(2002, 12, 21)), ('Robotic Surgery', 71, datetime.date(2002, 12, 31), datetime.date(2002, 10, 25)), ('Orthopedic Surgery', 50, datetime.date(2003, 1, 24), datetime.date(2001, 7, 10)), ('Anesthesiology', 73, datetime.date(2003, 2, 24), datetime.date(2003, 6, 29)), ('Ethics in Medical Practice', 60, datetime.date(2001, 6, 26), datetime.date(2001, 2, 5)), ('Vascular Surgery', 100, datetime.date(2001, 7, 20), datetime.date(2000, 5, 24)), ('Surgical Techniques', 92, datetime.date(2004, 5, 28), datetime.date(2005, 4, 30)), ('Vascular Surgery', 78, datetime.date(2001, 6, 1), datetime.date(2003, 1, 31)), ('Physiology', 84, datetime.date(2003, 10, 28), datetime.date(2004, 8, 2)), ('Trauma Surgery', 99, datetime.date(2001, 4, 25), datetime.date(2005, 12, 5))]</t>
  </si>
  <si>
    <t>[{'Institution Name': 'Moore, Vargas and Baker', 'Location': 'Russia', 'Type of Institution': 'Private', 'Number of Years Worked There': 13, 'Medical Center Level': 'Secondary', 'Number of Surgeries Performed': 787, 'Additional Responsibilities': ['Paramedic', 'Web designer'], 'Percentage of Patients with Complications': 13.635799042212426,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'Sullivan, Fields and Coleman', 'Location': 'Russia', 'Type of Institution': 'Public', 'Number of Years Worked There': 19, 'Medical Center Level': 'Secondary', 'Number of Surgeries Performed': 591, 'Additional Responsibilities': ['Town planner'], 'Percentage of Patients with Complications': 29.264650955857384,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'Khan and Sons', 'Location': 'Russia', 'Type of Institution': 'Public', 'Number of Years Worked There': 4, 'Medical Center Level': 'Primary', 'Number of Surgeries Performed': 376, 'Additional Responsibilities': ['Outdoor activities/education manager', 'Leisure centre manager'], 'Percentage of Patients with Complications': 5.089256584466472,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'Lara-Brown', 'Location': 'Russia', 'Type of Institution': 'Public', 'Number of Years Worked There': 19, 'Medical Center Level': 'Primary', 'Number of Surgeries Performed': 409, 'Additional Responsibilities': ['Music tutor'], 'Percentage of Patients with Complications': 16.06325382449555,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t>
  </si>
  <si>
    <t>Jackson-Scott</t>
  </si>
  <si>
    <t>David Wagner</t>
  </si>
  <si>
    <t>703.544.9094x6072</t>
  </si>
  <si>
    <t>[('Transplant Surgery', 94, datetime.date(2002, 11, 5), datetime.date(1999, 3, 24)), ('Microbiology', 84, datetime.date(2004, 8, 24), datetime.date(2002, 12, 1)), ('Vascular Surgery', 99, datetime.date(2002, 7, 12), datetime.date(2004, 9, 25)), ('Pediatric Surgery', 92, datetime.date(2003, 10, 27), datetime.date(2004, 9, 24)), ('Transplant Surgery', 57, datetime.date(1999, 3, 4), datetime.date(2004, 12, 2)), ('Anatomy', 75, datetime.date(2001, 6, 2), datetime.date(1998, 9, 10)), ('Robotic Surgery', 56, datetime.date(2003, 1, 10), datetime.date(1999, 12, 7)), ('Emergency Medicine', 54, datetime.date(2003, 7, 26), datetime.date(1999, 9, 19)), ('Pathology', 71, datetime.date(2001, 6, 27), datetime.date(2003, 11, 21)), ('Anatomy', 93, datetime.date(1999, 1, 20), datetime.date(2003, 2, 15))]</t>
  </si>
  <si>
    <t>[{'Institution Name': 'Marshall-Jones', 'Location': 'Russia', 'Type of Institution': 'Public', 'Number of Years Worked There': 28, 'Medical Center Level': 'Secondary', 'Number of Surgeries Performed': 95, 'Additional Responsibilities': [], 'Percentage of Patients with Complications': 84.76400259591551,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 {'Institution Name': 'King, Walsh and Baldwin', 'Location': 'Russia', 'Type of Institution': 'Public', 'Number of Years Worked There': 28, 'Medical Center Level': 'Primary', 'Number of Surgeries Performed': 192, 'Additional Responsibilities': [], 'Percentage of Patients with Complications': 21.90990125445843,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t>
  </si>
  <si>
    <t>Ramirez Group</t>
  </si>
  <si>
    <t>Deborah Chambers</t>
  </si>
  <si>
    <t>+1-660-262-5013x759</t>
  </si>
  <si>
    <t>[('Microbiology', 89, datetime.date(2007, 1, 28), datetime.date(2006, 11, 24)), ('Surgical Techniques', 86, datetime.date(2005, 7, 16), datetime.date(2005, 1, 11)), ('Oncological Surgery', 90, datetime.date(2006, 7, 22), datetime.date(2006, 3, 2)), ('Ethics in Medical Practice', 87, datetime.date(2005, 7, 9), datetime.date(2003, 10, 6)), ('Surgical Techniques', 81, datetime.date(2007, 3, 15), datetime.date(2006, 1, 11)), ('Cardiothoracic Surgery', 90, datetime.date(2003, 12, 16), datetime.date(2005, 5, 24)), ('Ethics in Medical Practice', 99, datetime.date(2006, 11, 18), datetime.date(2007, 7, 21)), ('Transplant Surgery', 88, datetime.date(2005, 6, 3), datetime.date(2004, 4, 9)), ('Pharmacology', 90, datetime.date(2005, 10, 16), datetime.date(2004, 11, 12)), ('Pathology', 69, datetime.date(2007, 8, 31), datetime.date(2006, 2, 6))]</t>
  </si>
  <si>
    <t>[{'Institution Name': 'Pratt, Jacobson and Harris', 'Location': 'Ethiopia', 'Type of Institution': 'Private', 'Number of Years Worked There': 25, 'Medical Center Level': 'Primary', 'Number of Surgeries Performed': 307, 'Additional Responsibilities': ['Merchandiser, retail', 'Public affairs consultant', 'Equities trader', 'Scientist, research (life sciences)'], 'Percentage of Patients with Complications': 45.32957783185473,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 {'Institution Name': 'Cruz-Santiago', 'Location': 'Ethiopia', 'Type of Institution': 'Public', 'Number of Years Worked There': 22, 'Medical Center Level': 'Tertiary', 'Number of Surgeries Performed': 933, 'Additional Responsibilities': ['Academic librarian', 'English as a second language teacher'], 'Percentage of Patients with Complications': 30.995239416280928,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t>
  </si>
  <si>
    <t>Rodriguez, Martin and Gutierrez</t>
  </si>
  <si>
    <t>Miguel Hamilton</t>
  </si>
  <si>
    <t>(493)819-8253</t>
  </si>
  <si>
    <t>[('Orthopedic Surgery', 57, datetime.date(2004, 7, 18), datetime.date(2003, 10, 11)), ('Anesthesiology', 70, datetime.date(2008, 1, 1), datetime.date(2004, 9, 23)), ('Surgical Techniques', 79, datetime.date(2003, 10, 28), datetime.date(2004, 8, 13)), ('Trauma Surgery', 80, datetime.date(2004, 7, 15), datetime.date(2003, 8, 16)), ('Microbiology', 50, datetime.date(2005, 7, 5), datetime.date(2005, 6, 7)), ('Cardiothoracic Surgery', 57, datetime.date(2005, 2, 21), datetime.date(2007, 4, 18)), ('Trauma Surgery', 58, datetime.date(2004, 7, 21), datetime.date(2003, 10, 5)), ('Pediatric Surgery', 97, datetime.date(2006, 2, 6), datetime.date(2006, 8, 16)), ('Vascular Surgery', 84, datetime.date(2006, 12, 21), datetime.date(2006, 3, 28)), ('Pediatric Surgery', 71, datetime.date(2006, 11, 13), datetime.date(2003, 11, 17))]</t>
  </si>
  <si>
    <t>[{'Institution Name': 'Pollard-Brown', 'Location': 'Brazil', 'Type of Institution': 'Private', 'Number of Years Worked There': 16, 'Medical Center Level': 'Secondary', 'Number of Surgeries Performed': 524, 'Additional Responsibilities': ['Chief Financial Officer', 'Prison officer', 'Aid worker'], 'Percentage of Patients with Complications': 71.3217437517167,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 {'Institution Name': 'Morales-Randall', 'Location': 'Brazil', 'Type of Institution': 'Public', 'Number of Years Worked There': 17, 'Medical Center Level': 'Primary', 'Number of Surgeries Performed': 736, 'Additional Responsibilities': ['Information officer', 'Herbalist'], 'Percentage of Patients with Complications': 44.505663954731475,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t>
  </si>
  <si>
    <t>Adams-Fletcher</t>
  </si>
  <si>
    <t>Kimberly Perry</t>
  </si>
  <si>
    <t>(821)861-9402x572</t>
  </si>
  <si>
    <t>[('Neurosurgery', 86, datetime.date(1998, 11, 8), datetime.date(1997, 9, 21)), ('Physiology', 80, datetime.date(1998, 1, 5), datetime.date(1998, 10, 20)), ('Anesthesiology', 59, datetime.date(1999, 5, 23), datetime.date(1998, 8, 12)), ('Oncological Surgery', 61, datetime.date(2000, 8, 21), datetime.date(1998, 11, 17)), ('Trauma Surgery', 95, datetime.date(1999, 4, 16), datetime.date(1997, 8, 22)), ('Microbiology', 58, datetime.date(2000, 11, 27), datetime.date(1999, 5, 13)), ('Orthopedic Surgery', 78, datetime.date(2000, 12, 21), datetime.date(1998, 7, 5)), ('Oncological Surgery', 70, datetime.date(2000, 12, 25), datetime.date(1997, 10, 11)), ('Vascular Surgery', 82, datetime.date(2000, 1, 25), datetime.date(1997, 9, 22)), ('Transplant Surgery', 70, datetime.date(2001, 3, 10), datetime.date(1999, 4, 12))]</t>
  </si>
  <si>
    <t>[{'Institution Name': 'Thomas, White and Simmons', 'Location': 'Lithuania', 'Type of Institution': 'Public', 'Number of Years Worked There': 22, 'Medical Center Level': 'Tertiary', 'Number of Surgeries Performed': 243, 'Additional Responsibilities': ['Lighting technician, broadcasting/film/video', 'Senior tax professional/tax inspector'], 'Percentage of Patients with Complications': 13.631404765347742,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'Harris, Wiggins and Johnson', 'Location': 'Lithuania', 'Type of Institution': 'Private', 'Number of Years Worked There': 23, 'Medical Center Level': 'Secondary', 'Number of Surgeries Performed': 483, 'Additional Responsibilities': ['Clinical research associate', 'Engineer, communications', 'Adult guidance worker', 'Editor, magazine features'], 'Percentage of Patients with Complications': 72.39032353354943,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'Brown, Rodriguez and Love', 'Location': 'Lithuania', 'Type of Institution': 'Public', 'Number of Years Worked There': 3, 'Medical Center Level': 'Primary', 'Number of Surgeries Performed': 391, 'Additional Responsibilities': ['Dance movement psychotherapist', 'Scientist, research (medical)'], 'Percentage of Patients with Complications': 67.01121171890064,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'Murphy-Mejia', 'Location': 'Lithuania', 'Type of Institution': 'Public', 'Number of Years Worked There': 3, 'Medical Center Level': 'Primary', 'Number of Surgeries Performed': 61, 'Additional Responsibilities': ['Educational psychologist', 'Conservation officer, historic buildings', 'Health service manager', 'Advertising copywriter', 'Professor Emeritus'], 'Percentage of Patients with Complications': 78.86032975207453,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t>
  </si>
  <si>
    <t>Amanda Rios</t>
  </si>
  <si>
    <t>(640)230-7310x69867</t>
  </si>
  <si>
    <t>[('Anesthesiology', 62, datetime.date(2002, 4, 29), datetime.date(2003, 5, 12)), ('Ethics in Medical Practice', 100, datetime.date(2001, 12, 25), datetime.date(2001, 8, 14)), ('Trauma Surgery', 65, datetime.date(2002, 6, 9), datetime.date(2000, 2, 27)), ('Anatomy', 85, datetime.date(2002, 4, 3), datetime.date(2000, 11, 6)), ('Emergency Medicine', 73, datetime.date(2001, 8, 17), datetime.date(2005, 1, 13)), ('Physiology', 94, datetime.date(2005, 2, 3), datetime.date(1999, 12, 19)), ('Transplant Surgery', 52, datetime.date(2005, 3, 8), datetime.date(2002, 3, 23)), ('Plastic and Reconstructive Surgery', 72, datetime.date(2003, 11, 6), datetime.date(2005, 6, 24)), ('Physiology', 59, datetime.date(2002, 6, 18), datetime.date(2000, 4, 20)), ('Biochemistry', 54, datetime.date(2003, 2, 2), datetime.date(2000, 8, 31))]</t>
  </si>
  <si>
    <t>[{'Institution Name': 'Morris, Galvan and White', 'Location': 'United Kingdom', 'Type of Institution': 'Public', 'Number of Years Worked There': 13, 'Medical Center Level': 'Secondary', 'Number of Surgeries Performed': 424, 'Additional Responsibilities': ['Forest/woodland manager', 'Dramatherapist', 'Journalist, magazine', 'Private music teacher'], 'Percentage of Patients with Complications': 20.815139970356245, 'Patient Feedback': 'The surgery was more complicated than it needed to be.', 'Patient Feedback Label': 2, 'Recommendation Letters': "The surgeon's performance is consistent with expectations.", 'Recommendation Letters Label': 3, 'Recommendations from Former Employers': 'The surgeon has performed to a competent standard.', 'Recommendations from Former Employers Label': 3}]</t>
  </si>
  <si>
    <t>Harris, Black and Nguyen</t>
  </si>
  <si>
    <t>Gregory Kelly</t>
  </si>
  <si>
    <t>268-251-7048x644</t>
  </si>
  <si>
    <t>[('Cardiothoracic Surgery', 71, datetime.date(2005, 2, 7), datetime.date(2006, 7, 6)), ('Microbiology', 69, datetime.date(2005, 2, 14), datetime.date(2004, 3, 4)), ('Neurosurgery', 96, datetime.date(2004, 10, 15), datetime.date(2005, 5, 31)), ('Anatomy', 55, datetime.date(2004, 2, 2), datetime.date(2007, 3, 10)), ('Plastic and Reconstructive Surgery', 53, datetime.date(2005, 1, 19), datetime.date(2003, 4, 22)), ('Robotic Surgery', 75, datetime.date(2003, 11, 13), datetime.date(2006, 3, 23)), ('Surgical Techniques', 70, datetime.date(2005, 4, 2), datetime.date(2004, 11, 21)), ('Robotic Surgery', 51, datetime.date(2006, 4, 8), datetime.date(2004, 5, 20)), ('Microbiology', 73, datetime.date(2004, 9, 23), datetime.date(2006, 6, 28)), ('Oncological Surgery', 56, datetime.date(2006, 1, 14), datetime.date(2003, 6, 20))]</t>
  </si>
  <si>
    <t>[{'Institution Name': 'Wilkerson, Ruiz and Randall', 'Location': 'United Kingdom', 'Type of Institution': 'Private', 'Number of Years Worked There': 29, 'Medical Center Level': 'Tertiary', 'Number of Surgeries Performed': 957, 'Additional Responsibilities': ['Leisure centre manager', 'Administrator, local government', 'Programmer, systems', 'Geologist, wellsite', 'Therapist, speech and language'], 'Percentage of Patients with Complications': 89.6080718940873,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'Blake, Chan and Chung', 'Location': 'United Kingdom', 'Type of Institution': 'Public', 'Number of Years Worked There': 6, 'Medical Center Level': 'Primary', 'Number of Surgeries Performed': 963, 'Additional Responsibilities': ['Chief Operating Officer'], 'Percentage of Patients with Complications': 36.74089478345245,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'Joseph, Berry and Allen', 'Location': 'United Kingdom', 'Type of Institution': 'Private', 'Number of Years Worked There': 6, 'Medical Center Level': 'Primary', 'Number of Surgeries Performed': 360, 'Additional Responsibilities': ['Scientist, research (maths)'], 'Percentage of Patients with Complications': 84.03326193044856,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t>
  </si>
  <si>
    <t>Alvarado-Bautista</t>
  </si>
  <si>
    <t>Kathleen Mccormick</t>
  </si>
  <si>
    <t>+1-475-854-0851x32171</t>
  </si>
  <si>
    <t>[('Emergency Medicine', 75, datetime.date(2005, 7, 22), datetime.date(2004, 7, 24)), ('Anatomy', 63, datetime.date(2005, 2, 7), datetime.date(2004, 11, 8)), ('Robotic Surgery', 54, datetime.date(2005, 5, 14), datetime.date(2005, 11, 29)), ('Trauma Surgery', 77, datetime.date(2004, 4, 29), datetime.date(2005, 10, 5)), ('Plastic and Reconstructive Surgery', 87, datetime.date(2005, 3, 28), datetime.date(2005, 3, 21)), ('Trauma Surgery', 69, datetime.date(2004, 1, 4), datetime.date(2004, 11, 9)), ('Orthopedic Surgery', 81, datetime.date(2003, 11, 5), datetime.date(2005, 12, 28)), ('Pathology', 72, datetime.date(2003, 11, 11), datetime.date(2005, 8, 29)), ('Anatomy', 100, datetime.date(2006, 5, 2), datetime.date(2003, 7, 21)), ('Ethics in Medical Practice', 80, datetime.date(2004, 10, 29), datetime.date(2005, 1, 30))]</t>
  </si>
  <si>
    <t>[{'Institution Name': 'Graham-Flores', 'Location': 'India', 'Type of Institution': 'Public', 'Number of Years Worked There': 28, 'Medical Center Level': 'Primary', 'Number of Surgeries Performed': 710, 'Additional Responsibilities': ['Geochemist'], 'Percentage of Patients with Complications': 96.5327010101225,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 {'Institution Name': 'Griffin Ltd', 'Location': 'India', 'Type of Institution': 'Public', 'Number of Years Worked There': 12, 'Medical Center Level': 'Secondary', 'Number of Surgeries Performed': 488, 'Additional Responsibilities': ['Information systems manager', 'Mechanical engineer', 'Hospital doctor', 'Medical technical officer'], 'Percentage of Patients with Complications': 49.24141275596436,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t>
  </si>
  <si>
    <t>Berry-White</t>
  </si>
  <si>
    <t>Olivia Evans</t>
  </si>
  <si>
    <t>+1-689-659-2286x456</t>
  </si>
  <si>
    <t>[('Surgical Techniques', 86, datetime.date(2003, 1, 22), datetime.date(2004, 7, 13)), ('Anatomy', 71, datetime.date(2008, 8, 13), datetime.date(2007, 1, 9)), ('Pediatric Surgery', 63, datetime.date(2007, 6, 26), datetime.date(2003, 9, 16)), ('Surgical Techniques', 87, datetime.date(2004, 6, 16), datetime.date(2006, 3, 27)), ('Oncological Surgery', 80, datetime.date(2005, 2, 5), datetime.date(2008, 4, 28)), ('Vascular Surgery', 81, datetime.date(2008, 2, 20), datetime.date(2006, 5, 28)), ('Microbiology', 75, datetime.date(2006, 9, 12), datetime.date(2002, 11, 29)), ('Vascular Surgery', 77, datetime.date(2008, 2, 29), datetime.date(2003, 7, 11)), ('Trauma Surgery', 55, datetime.date(2007, 10, 24), datetime.date(2002, 1, 8)), ('Anesthesiology', 76, datetime.date(2003, 2, 22), datetime.date(2004, 7, 13))]</t>
  </si>
  <si>
    <t>[{'Institution Name': 'Ferguson, Armstrong and Martin', 'Location': 'United Kingdom', 'Type of Institution': 'Private', 'Number of Years Worked There': 18, 'Medical Center Level': 'Tertiary', 'Number of Surgeries Performed': 493, 'Additional Responsibilities': [], 'Percentage of Patients with Complications': 21.99570197298142,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'Friedman, Dorsey and Miller', 'Location': 'United Kingdom', 'Type of Institution': 'Public', 'Number of Years Worked There': 22, 'Medical Center Level': 'Primary', 'Number of Surgeries Performed': 966, 'Additional Responsibilities': ['Conference centre manager', 'Visual merchandiser', 'Psychotherapist, child', 'Clinical scientist, histocompatibility and immunogenetics'], 'Percentage of Patients with Complications': 10.7372765217707,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'Parks-Hoffman', 'Location': 'United Kingdom', 'Type of Institution': 'Private', 'Number of Years Worked There': 6, 'Medical Center Level': 'Primary', 'Number of Surgeries Performed': 960, 'Additional Responsibilities': [], 'Percentage of Patients with Complications': 51.86851684459614,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'Gregory-Barrett', 'Location': 'United Kingdom', 'Type of Institution': 'Private', 'Number of Years Worked There': 1, 'Medical Center Level': 'Primary', 'Number of Surgeries Performed': 960, 'Additional Responsibilities': ['Claims inspector/assessor', 'Chemist, analytical', 'Scientist, marine', 'Counselling psychologist'], 'Percentage of Patients with Complications': 49.35859989821086,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'Nelson, Joyce and Garza', 'Location': 'United Kingdom', 'Type of Institution': 'Public', 'Number of Years Worked There': 22, 'Medical Center Level': 'Primary', 'Number of Surgeries Performed': 624, 'Additional Responsibilities': ['Systems developer'], 'Percentage of Patients with Complications': 99.69841667586972,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t>
  </si>
  <si>
    <t>Johnson-Vincent</t>
  </si>
  <si>
    <t>Antonio Esparza</t>
  </si>
  <si>
    <t>[('Pharmacology', 56, datetime.date(2003, 4, 29), datetime.date(2002, 2, 27)), ('Anatomy', 95, datetime.date(2003, 1, 9), datetime.date(1999, 8, 20)), ('Trauma Surgery', 83, datetime.date(2003, 4, 25), datetime.date(2002, 1, 29)), ('Neurosurgery', 55, datetime.date(2003, 12, 19), datetime.date(2004, 7, 17)), ('Surgical Techniques', 55, datetime.date(2002, 11, 10), datetime.date(1998, 3, 3)), ('Trauma Surgery', 79, datetime.date(2001, 10, 14), datetime.date(1998, 8, 27)), ('Pharmacology', 71, datetime.date(2001, 9, 7), datetime.date(2001, 6, 27)), ('Vascular Surgery', 79, datetime.date(2002, 1, 6), datetime.date(2002, 8, 9)), ('Vascular Surgery', 56, datetime.date(1999, 7, 12), datetime.date(1998, 4, 10)), ('Pediatric Surgery', 90, datetime.date(1999, 11, 30), datetime.date(2000, 6, 27))]</t>
  </si>
  <si>
    <t>[{'Institution Name': 'Carpenter, Robinson and Smith', 'Location': 'Uzbekistan', 'Type of Institution': 'Private', 'Number of Years Worked There': 16, 'Medical Center Level': 'Tertiary', 'Number of Surgeries Performed': 479, 'Additional Responsibilities': ['Museum/gallery conservator', 'Best boy'], 'Percentage of Patients with Complications': 16.31975007867441,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 {'Institution Name': 'Hughes-Ortiz', 'Location': 'Uzbekistan', 'Type of Institution': 'Private', 'Number of Years Worked There': 27, 'Medical Center Level': 'Secondary', 'Number of Surgeries Performed': 630, 'Additional Responsibilities': ['Media planner', 'Conservator, museum/gallery', 'Farm manager', 'Newspaper journalist'], 'Percentage of Patients with Complications': 74.02237639825029,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t>
  </si>
  <si>
    <t>Gardner-Owens</t>
  </si>
  <si>
    <t>Andrea Munoz</t>
  </si>
  <si>
    <t>(639)475-4784x9754</t>
  </si>
  <si>
    <t>[('Robotic Surgery', 60, datetime.date(2002, 4, 10), datetime.date(2003, 1, 8)), ('Orthopedic Surgery', 64, datetime.date(2002, 3, 9), datetime.date(1999, 8, 31)), ('Anatomy', 68, datetime.date(2000, 9, 29), datetime.date(2001, 3, 31)), ('Transplant Surgery', 92, datetime.date(2002, 4, 13), datetime.date(2001, 7, 2)), ('Cardiothoracic Surgery', 68, datetime.date(2000, 9, 21), datetime.date(2000, 12, 24)), ('Emergency Medicine', 87, datetime.date(2000, 4, 27), datetime.date(2002, 12, 12)), ('Microbiology', 65, datetime.date(1999, 12, 30), datetime.date(2000, 10, 24)), ('Surgical Techniques', 64, datetime.date(2000, 3, 28), datetime.date(2000, 3, 13)), ('Anatomy', 54, datetime.date(2002, 10, 17), datetime.date(2003, 3, 14)), ('Physiology', 52, datetime.date(2001, 3, 20), datetime.date(2003, 1, 1))]</t>
  </si>
  <si>
    <t>[{'Institution Name': 'Cruz Group', 'Location': 'United States', 'Type of Institution': 'Public', 'Number of Years Worked There': 17, 'Medical Center Level': 'Tertiary', 'Number of Surgeries Performed': 510, 'Additional Responsibilities': ['Psychologist, clinical', 'Video editor', 'Solicitor, Scotland', 'Dietitian'], 'Percentage of Patients with Complications': 81.24977878592378,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'Gonzalez Inc', 'Location': 'United States', 'Type of Institution': 'Private', 'Number of Years Worked There': 24, 'Medical Center Level': 'Primary', 'Number of Surgeries Performed': 875, 'Additional Responsibilities': ['Financial planner', 'Futures trader', 'Community arts worker', 'Ceramics designer', 'Waste management officer'], 'Percentage of Patients with Complications': 49.7791514645882,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'Cook-Marshall', 'Location': 'United States', 'Type of Institution': 'Public', 'Number of Years Worked There': 2, 'Medical Center Level': 'Secondary', 'Number of Surgeries Performed': 899, 'Additional Responsibilities': ['Maintenance engineer', 'Scientist, research (life sciences)', 'Marketing executive'], 'Percentage of Patients with Complications': 33.87938542452886,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'Jarvis and Sons', 'Location': 'United States', 'Type of Institution': 'Public', 'Number of Years Worked There': 9, 'Medical Center Level': 'Secondary', 'Number of Surgeries Performed': 112, 'Additional Responsibilities': ['Conservator, furniture'], 'Percentage of Patients with Complications': 9.161842114965157,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t>
  </si>
  <si>
    <t>Barton Ltd</t>
  </si>
  <si>
    <t>Brenda Fitzpatrick</t>
  </si>
  <si>
    <t>+1-818-504-5675x4369</t>
  </si>
  <si>
    <t>[('Microbiology', 62, datetime.date(2004, 12, 13), datetime.date(2005, 1, 3)), ('Physiology', 61, datetime.date(2004, 5, 29), datetime.date(2004, 12, 23)), ('Surgical Techniques', 65, datetime.date(2005, 2, 11), datetime.date(2004, 7, 30)), ('Vascular Surgery', 95, datetime.date(2004, 7, 8), datetime.date(2003, 12, 21)), ('Physiology', 75, datetime.date(2003, 11, 29), datetime.date(2005, 4, 2)), ('Ethics in Medical Practice', 63, datetime.date(2005, 1, 20), datetime.date(2004, 4, 23)), ('Plastic and Reconstructive Surgery', 88, datetime.date(2004, 4, 29), datetime.date(2004, 3, 22)), ('Transplant Surgery', 58, datetime.date(2004, 5, 24), datetime.date(2004, 9, 20)), ('Pathology', 51, datetime.date(2004, 7, 11), datetime.date(2004, 11, 11)), ('Biochemistry', 63, datetime.date(2004, 4, 5), datetime.date(2004, 10, 13))]</t>
  </si>
  <si>
    <t>[{'Institution Name': 'Chapman-Hoover', 'Location': 'Romania', 'Type of Institution': 'Public', 'Number of Years Worked There': 14, 'Medical Center Level': 'Tertiary', 'Number of Surgeries Performed': 823, 'Additional Responsibilities': ['Airline pilot', 'Archivist', 'Therapist, nutritional', 'Race relations officer'], 'Percentage of Patients with Complications': 34.80110619976233,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'Hartman Ltd', 'Location': 'Romania', 'Type of Institution': 'Public', 'Number of Years Worked There': 14, 'Medical Center Level': 'Primary', 'Number of Surgeries Performed': 214, 'Additional Responsibilities': ['Ambulance person', 'Learning mentor', 'Oceanographer'], 'Percentage of Patients with Complications': 18.25288486684634,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'Walker-Wilcox', 'Location': 'Romania', 'Type of Institution': 'Private', 'Number of Years Worked There': 21, 'Medical Center Level': 'Primary', 'Number of Surgeries Performed': 730, 'Additional Responsibilities': ['Conservator, museum/gallery', 'Restaurant manager, fast food', 'Emergency planning/management officer', 'Acupuncturist', 'Museum education officer'], 'Percentage of Patients with Complications': 69.10637013381046,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'Arnold, Fields and Morris', 'Location': 'Romania', 'Type of Institution': 'Private', 'Number of Years Worked There': 3, 'Medical Center Level': 'Primary', 'Number of Surgeries Performed': 715, 'Additional Responsibilities': [], 'Percentage of Patients with Complications': 37.53442624239683,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t>
  </si>
  <si>
    <t>Page-Morgan</t>
  </si>
  <si>
    <t>Tamara Dudley</t>
  </si>
  <si>
    <t>[('Anesthesiology', 74, datetime.date(2001, 4, 26), datetime.date(2005, 8, 31)), ('Oncological Surgery', 63, datetime.date(2006, 1, 22), datetime.date(2005, 2, 4)), ('Orthopedic Surgery', 99, datetime.date(2003, 10, 1), datetime.date(2001, 3, 14)), ('Pediatric Surgery', 67, datetime.date(2001, 12, 27), datetime.date(2006, 1, 16)), ('Physiology', 66, datetime.date(2004, 2, 15), datetime.date(2004, 8, 4)), ('Vascular Surgery', 57, datetime.date(2003, 9, 11), datetime.date(2005, 9, 20)), ('Pharmacology', 87, datetime.date(2002, 9, 8), datetime.date(2005, 4, 2)), ('Biochemistry', 65, datetime.date(2004, 4, 25), datetime.date(2003, 4, 6)), ('Microbiology', 82, datetime.date(2006, 8, 26), datetime.date(2006, 1, 8)), ('Anatomy', 66, datetime.date(2004, 8, 3), datetime.date(2002, 7, 9))]</t>
  </si>
  <si>
    <t>[{'Institution Name': 'Sweeney, Ali and Harris', 'Location': 'United Kingdom', 'Type of Institution': 'Private', 'Number of Years Worked There': 6, 'Medical Center Level': 'Primary', 'Number of Surgeries Performed': 921, 'Additional Responsibilities': ['Visual merchandiser', 'Education officer, museum'], 'Percentage of Patients with Complications': 25.132780218287497,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 {'Institution Name': 'Morales, Livingston and Thompson', 'Location': 'United Kingdom', 'Type of Institution': 'Private', 'Number of Years Worked There': 26, 'Medical Center Level': 'Primary', 'Number of Surgeries Performed': 65, 'Additional Responsibilities': ['Retail manager', 'Engineer, energy'], 'Percentage of Patients with Complications': 13.92856268477135,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t>
  </si>
  <si>
    <t>Jackson, Lee and Larsen</t>
  </si>
  <si>
    <t>Robert Hale</t>
  </si>
  <si>
    <t>[('Cardiothoracic Surgery', 58, datetime.date(1998, 4, 10), datetime.date(1997, 10, 3)), ('Transplant Surgery', 76, datetime.date(1998, 3, 21), datetime.date(1999, 9, 12)), ('Ethics in Medical Practice', 92, datetime.date(1997, 9, 8), datetime.date(1997, 12, 7)), ('Neurosurgery', 88, datetime.date(1999, 5, 4), datetime.date(1998, 1, 7)), ('Surgical Techniques', 100, datetime.date(1997, 11, 30), datetime.date(1999, 3, 26)), ('Cardiothoracic Surgery', 97, datetime.date(1999, 9, 24), datetime.date(1998, 12, 4)), ('Neurosurgery', 55, datetime.date(1998, 12, 16), datetime.date(1999, 7, 17)), ('Emergency Medicine', 88, datetime.date(1999, 3, 11), datetime.date(1999, 7, 4)), ('Cardiothoracic Surgery', 83, datetime.date(1997, 8, 16), datetime.date(1999, 7, 30)), ('Oncological Surgery', 93, datetime.date(1999, 4, 4), datetime.date(1999, 5, 1))]</t>
  </si>
  <si>
    <t>[{'Institution Name': 'Rodriguez LLC', 'Location': 'Ukraine', 'Type of Institution': 'Private', 'Number of Years Worked There': 6, 'Medical Center Level': 'Secondary', 'Number of Surgeries Performed': 416, 'Additional Responsibilities': [], 'Percentage of Patients with Complications': 88.11909011659962,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 {'Institution Name': 'Wade, Richardson and Morales', 'Location': 'Ukraine', 'Type of Institution': 'Public', 'Number of Years Worked There': 13, 'Medical Center Level': 'Tertiary', 'Number of Surgeries Performed': 618, 'Additional Responsibilities': ['Clinical psychologist', 'Psychologist, sport and exercise', 'Textile designer'], 'Percentage of Patients with Complications': 37.27549777943047,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t>
  </si>
  <si>
    <t>Ruiz, Bailey and Mendoza</t>
  </si>
  <si>
    <t>Elizabeth Martinez</t>
  </si>
  <si>
    <t>[('Biochemistry', 54, datetime.date(2004, 2, 14), datetime.date(2007, 4, 20)), ('Robotic Surgery', 83, datetime.date(2003, 8, 24), datetime.date(2007, 1, 15)), ('Physiology', 67, datetime.date(2004, 4, 6), datetime.date(2007, 5, 7)), ('Pediatric Surgery', 62, datetime.date(2003, 4, 7), datetime.date(2005, 5, 5)), ('Microbiology', 55, datetime.date(2005, 7, 21), datetime.date(2007, 2, 25)), ('Ethics in Medical Practice', 88, datetime.date(2003, 10, 8), datetime.date(2002, 8, 9)), ('Biochemistry', 80, datetime.date(2007, 5, 5), datetime.date(2003, 3, 19)), ('Physiology', 90, datetime.date(2005, 11, 22), datetime.date(2004, 7, 31)), ('Anesthesiology', 68, datetime.date(2007, 4, 19), datetime.date(2005, 1, 9)), ('Pharmacology', 79, datetime.date(2003, 11, 15), datetime.date(2004, 1, 20))]</t>
  </si>
  <si>
    <t>[{'Institution Name': 'Gonzales, Martin and Olson', 'Location': 'Ukraine', 'Type of Institution': 'Public', 'Number of Years Worked There': 24, 'Medical Center Level': 'Secondary', 'Number of Surgeries Performed': 807, 'Additional Responsibilities': ['Writer'], 'Percentage of Patients with Complications': 6.034559748663892,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'Walker-Carey', 'Location': 'Ukraine', 'Type of Institution': 'Public', 'Number of Years Worked There': 29, 'Medical Center Level': 'Tertiary', 'Number of Surgeries Performed': 533, 'Additional Responsibilities': ['Programme researcher, broadcasting/film/video'], 'Percentage of Patients with Complications': 21.994941129071645,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'Clark, Mcintyre and Hensley', 'Location': 'Ukraine', 'Type of Institution': 'Private', 'Number of Years Worked There': 26, 'Medical Center Level': 'Tertiary', 'Number of Surgeries Performed': 593, 'Additional Responsibilities': ['Homeopath', 'Medical secretary', 'Interpreter'], 'Percentage of Patients with Complications': 49.9905673196569,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'Dixon and Sons', 'Location': 'Ukraine', 'Type of Institution': 'Private', 'Number of Years Worked There': 11, 'Medical Center Level': 'Primary', 'Number of Surgeries Performed': 640, 'Additional Responsibilities': [], 'Percentage of Patients with Complications': 66.85556458256701,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t>
  </si>
  <si>
    <t>Hernandez LLC</t>
  </si>
  <si>
    <t>Jordan Thomas</t>
  </si>
  <si>
    <t>[('Microbiology', 99, datetime.date(2004, 1, 5), datetime.date(2003, 1, 22)), ('Orthopedic Surgery', 83, datetime.date(2004, 1, 31), datetime.date(2003, 6, 3)), ('Robotic Surgery', 91, datetime.date(2004, 5, 13), datetime.date(2001, 10, 11)), ('Microbiology', 70, datetime.date(2004, 8, 21), datetime.date(2003, 3, 17)), ('Robotic Surgery', 76, datetime.date(2003, 10, 6), datetime.date(2002, 1, 21)), ('Cardiothoracic Surgery', 54, datetime.date(2002, 2, 23), datetime.date(2003, 10, 25)), ('Pathology', 93, datetime.date(2003, 3, 12), datetime.date(2004, 2, 1)), ('Microbiology', 59, datetime.date(2004, 12, 28), datetime.date(2004, 9, 26)), ('Neurosurgery', 80, datetime.date(2004, 5, 8), datetime.date(2001, 12, 12)), ('Ethics in Medical Practice', 62, datetime.date(2004, 12, 8), datetime.date(2004, 6, 16))]</t>
  </si>
  <si>
    <t>[{'Institution Name': 'Hunt, Floyd and Sanders', 'Location': 'United States', 'Type of Institution': 'Private', 'Number of Years Worked There': 14, 'Medical Center Level': 'Primary', 'Number of Surgeries Performed': 292, 'Additional Responsibilities': ['Counselling psychologist', 'Administrator, arts', 'Town planner', 'Building surveyor'], 'Percentage of Patients with Complications': 76.84809288994353,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'Chavez-Lopez', 'Location': 'United States', 'Type of Institution': 'Private', 'Number of Years Worked There': 4, 'Medical Center Level': 'Primary', 'Number of Surgeries Performed': 775, 'Additional Responsibilities': ['Operations geologist', 'Lawyer', 'Quarry manager'], 'Percentage of Patients with Complications': 22.864375778012892,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'Robinson, Luna and Berg', 'Location': 'United States', 'Type of Institution': 'Private', 'Number of Years Worked There': 7, 'Medical Center Level': 'Tertiary', 'Number of Surgeries Performed': 19, 'Additional Responsibilities': ['Gaffer', 'Training and development officer', 'Technical brewer', 'Acupuncturist', 'Accountant, chartered management'], 'Percentage of Patients with Complications': 19.375605338497337,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t>
  </si>
  <si>
    <t>Serrano-Johnson</t>
  </si>
  <si>
    <t>John Schmitt</t>
  </si>
  <si>
    <t>(251)678-9033x94144</t>
  </si>
  <si>
    <t>[('Pediatric Surgery', 77, datetime.date(2007, 7, 31), datetime.date(2005, 10, 2)), ('Cardiothoracic Surgery', 86, datetime.date(2006, 2, 13), datetime.date(2003, 12, 19)), ('Pediatric Surgery', 69, datetime.date(2005, 7, 9), datetime.date(2004, 4, 11)), ('Anatomy', 88, datetime.date(2005, 6, 30), datetime.date(2007, 6, 13)), ('Transplant Surgery', 54, datetime.date(2005, 10, 4), datetime.date(2007, 6, 4)), ('Biochemistry', 93, datetime.date(2007, 7, 31), datetime.date(2005, 4, 29)), ('Neurosurgery', 75, datetime.date(2004, 9, 5), datetime.date(2005, 3, 7)), ('Oncological Surgery', 79, datetime.date(2004, 2, 15), datetime.date(2006, 4, 14)), ('Oncological Surgery', 56, datetime.date(2004, 10, 4), datetime.date(2006, 2, 18)), ('Oncological Surgery', 76, datetime.date(2004, 5, 26), datetime.date(2004, 7, 14))]</t>
  </si>
  <si>
    <t>[{'Institution Name': 'Martinez, Little and Ortiz', 'Location': 'Russia', 'Type of Institution': 'Private', 'Number of Years Worked There': 2, 'Medical Center Level': 'Secondary', 'Number of Surgeries Performed': 202, 'Additional Responsibilities': ['Dispensing optician', 'Research officer, trade union', 'Control and instrumentation engineer', 'Water quality scientist'], 'Percentage of Patients with Complications': 99.22501023180247, 'Patient Feedback': 'The experience left me feeling uncertain.', 'Patient Feedback Label': 2, 'Recommendation Letters': 'The surgeon performs to a satisfactory level.', 'Recommendation Letters Label': 3, 'Recommendations from Former Employers': 'This surgeon is an exceptional professional with outstanding skills.', 'Recommendations from Former Employers Label': 5}]</t>
  </si>
  <si>
    <t>Fox, Padilla and Martin</t>
  </si>
  <si>
    <t>Spencer Becker</t>
  </si>
  <si>
    <t>(628)520-8126</t>
  </si>
  <si>
    <t>[('Microbiology', 63, datetime.date(2002, 7, 5), datetime.date(2002, 8, 7)), ('Vascular Surgery', 84, datetime.date(2001, 4, 18), datetime.date(2002, 2, 24)), ('Pediatric Surgery', 53, datetime.date(2001, 9, 3), datetime.date(2002, 7, 13)), ('Transplant Surgery', 60, datetime.date(2002, 5, 31), datetime.date(2002, 12, 16)), ('Vascular Surgery', 62, datetime.date(2000, 2, 26), datetime.date(2003, 1, 31)), ('Oncological Surgery', 96, datetime.date(2001, 1, 3), datetime.date(2003, 9, 15)), ('Neurosurgery', 94, datetime.date(2002, 9, 21), datetime.date(2001, 11, 28)), ('Physiology', 73, datetime.date(2000, 11, 6), datetime.date(2002, 7, 18)), ('Anesthesiology', 71, datetime.date(2000, 12, 5), datetime.date(2000, 6, 14)), ('Anatomy', 56, datetime.date(2002, 5, 2), datetime.date(2001, 7, 10))]</t>
  </si>
  <si>
    <t>[{'Institution Name': 'Clark-Hodge', 'Location': 'Lithuania', 'Type of Institution': 'Public', 'Number of Years Worked There': 22, 'Medical Center Level': 'Primary', 'Number of Surgeries Performed': 304, 'Additional Responsibilities': ['Firefighter', 'Psychotherapist, dance movement', 'Paediatric nurse', 'Health service manager', 'Food technologist'], 'Percentage of Patients with Complications': 51.72523223569833,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'Morales, Berg and Bailey', 'Location': 'Lithuania', 'Type of Institution': 'Private', 'Number of Years Worked There': 28, 'Medical Center Level': 'Secondary', 'Number of Surgeries Performed': 626, 'Additional Responsibilities': ['Surgeon', 'Soil scientist', 'Programmer, systems'], 'Percentage of Patients with Complications': 35.06744397392604,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'Brown Group', 'Location': 'Lithuania', 'Type of Institution': 'Private', 'Number of Years Worked There': 1, 'Medical Center Level': 'Secondary', 'Number of Surgeries Performed': 345, 'Additional Responsibilities': [], 'Percentage of Patients with Complications': 21.101009329278465,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t>
  </si>
  <si>
    <t>Glover, Jennings and Medina</t>
  </si>
  <si>
    <t>Robert Melendez</t>
  </si>
  <si>
    <t>(914)375-5093x84224</t>
  </si>
  <si>
    <t>[('Trauma Surgery', 60, datetime.date(2003, 6, 24), datetime.date(1998, 9, 20)), ('Pathology', 77, datetime.date(2003, 6, 6), datetime.date(1998, 2, 20)), ('Oncological Surgery', 75, datetime.date(2002, 9, 8), datetime.date(2003, 4, 17)), ('Emergency Medicine', 89, datetime.date(2002, 4, 9), datetime.date(2001, 8, 7)), ('Vascular Surgery', 69, datetime.date(1998, 8, 9), datetime.date(2004, 12, 24)), ('Biochemistry', 88, datetime.date(2003, 2, 2), datetime.date(1997, 9, 13)), ('Biochemistry', 53, datetime.date(2001, 1, 5), datetime.date(1999, 5, 12)), ('Anatomy', 53, datetime.date(2000, 5, 25), datetime.date(2004, 3, 25)), ('Pediatric Surgery', 66, datetime.date(2004, 10, 6), datetime.date(2001, 5, 13)), ('Physiology', 65, datetime.date(1998, 4, 27), datetime.date(2002, 4, 29))]</t>
  </si>
  <si>
    <t>[{'Institution Name': 'Shaffer Group', 'Location': 'Philippines', 'Type of Institution': 'Private', 'Number of Years Worked There': 28, 'Medical Center Level': 'Tertiary', 'Number of Surgeries Performed': 301, 'Additional Responsibilities': [], 'Percentage of Patients with Complications': 86.88802954959597,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'Parrish, Elliott and Parker', 'Location': 'Philippines', 'Type of Institution': 'Public', 'Number of Years Worked There': 20, 'Medical Center Level': 'Primary', 'Number of Surgeries Performed': 469, 'Additional Responsibilities': ['Loss adjuster, chartered'], 'Percentage of Patients with Complications': 68.68537839735619,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'Frey PLC', 'Location': 'Philippines', 'Type of Institution': 'Private', 'Number of Years Worked There': 16, 'Medical Center Level': 'Tertiary', 'Number of Surgeries Performed': 882, 'Additional Responsibilities': ['Lecturer, further education'], 'Percentage of Patients with Complications': 26.040454726467544,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'Avila and Sons', 'Location': 'Philippines', 'Type of Institution': 'Public', 'Number of Years Worked There': 27, 'Medical Center Level': 'Secondary', 'Number of Surgeries Performed': 965, 'Additional Responsibilities': [], 'Percentage of Patients with Complications': 23.880283494271247,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t>
  </si>
  <si>
    <t>Graham-Jackson</t>
  </si>
  <si>
    <t>Gregory Hogan</t>
  </si>
  <si>
    <t>001-393-774-7703x4349</t>
  </si>
  <si>
    <t>[('Plastic and Reconstructive Surgery', 71, datetime.date(2004, 11, 7), datetime.date(2006, 4, 5)), ('Trauma Surgery', 97, datetime.date(2004, 6, 28), datetime.date(2008, 5, 23)), ('Anesthesiology', 78, datetime.date(2007, 10, 18), datetime.date(2005, 3, 26)), ('Transplant Surgery', 58, datetime.date(2005, 8, 27), datetime.date(2005, 6, 12)), ('Cardiothoracic Surgery', 71, datetime.date(2008, 4, 17), datetime.date(2008, 3, 15)), ('Trauma Surgery', 60, datetime.date(2008, 6, 12), datetime.date(2008, 3, 12)), ('Anatomy', 51, datetime.date(2006, 5, 5), datetime.date(2004, 10, 12)), ('Biochemistry', 83, datetime.date(2007, 10, 7), datetime.date(2008, 1, 25)), ('Emergency Medicine', 66, datetime.date(2004, 12, 14), datetime.date(2006, 3, 18)), ('Oncological Surgery', 54, datetime.date(2004, 8, 2), datetime.date(2004, 7, 30))]</t>
  </si>
  <si>
    <t>[{'Institution Name': 'Griffin, Wright and Martin', 'Location': 'South Africa', 'Type of Institution': 'Private', 'Number of Years Worked There': 1, 'Medical Center Level': 'Tertiary', 'Number of Surgeries Performed': 346, 'Additional Responsibilities': ['Animal nutritionist', 'Ophthalmologist', 'Nurse, adult'], 'Percentage of Patients with Complications': 57.878735856401974,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'Collins-Cline', 'Location': 'South Africa', 'Type of Institution': 'Public', 'Number of Years Worked There': 1, 'Medical Center Level': 'Primary', 'Number of Surgeries Performed': 329, 'Additional Responsibilities': ['Accounting technician', 'Engineer, technical sales'], 'Percentage of Patients with Complications': 16.151290843304977,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'Brown-Singh', 'Location': 'South Africa', 'Type of Institution': 'Private', 'Number of Years Worked There': 27, 'Medical Center Level': 'Tertiary', 'Number of Surgeries Performed': 638, 'Additional Responsibilities': ['Conservator, furniture'], 'Percentage of Patients with Complications': 94.42160054137985,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t>
  </si>
  <si>
    <t>Few claims, insurance profile low risk.</t>
  </si>
  <si>
    <t>Kathryn Wells</t>
  </si>
  <si>
    <t>001-701-432-3741</t>
  </si>
  <si>
    <t>[('Anatomy', 66, datetime.date(2004, 2, 17), datetime.date(2001, 5, 16)), ('Robotic Surgery', 67, datetime.date(2003, 4, 10), datetime.date(2001, 4, 13)), ('Plastic and Reconstructive Surgery', 55, datetime.date(2001, 6, 21), datetime.date(2004, 12, 14)), ('Anesthesiology', 99, datetime.date(2003, 8, 12), datetime.date(2001, 11, 22)), ('Neurosurgery', 59, datetime.date(2004, 9, 2), datetime.date(2001, 2, 12)), ('Pediatric Surgery', 77, datetime.date(2004, 2, 19), datetime.date(2003, 2, 2)), ('Pathology', 91, datetime.date(2002, 5, 10), datetime.date(2003, 9, 17)), ('Ethics in Medical Practice', 53, datetime.date(2003, 1, 13), datetime.date(2003, 7, 18)), ('Pediatric Surgery', 81, datetime.date(2004, 5, 23), datetime.date(2004, 12, 4)), ('Anesthesiology', 83, datetime.date(2003, 1, 5), datetime.date(2005, 1, 14))]</t>
  </si>
  <si>
    <t>[{'Institution Name': 'Perry Inc', 'Location': 'United States', 'Type of Institution': 'Public', 'Number of Years Worked There': 25, 'Medical Center Level': 'Tertiary', 'Number of Surgeries Performed': 688, 'Additional Responsibilities': ['Solicitor, Scotland'], 'Percentage of Patients with Complications': 31.399841597904466,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'Anderson PLC', 'Location': 'United States', 'Type of Institution': 'Public', 'Number of Years Worked There': 16, 'Medical Center Level': 'Secondary', 'Number of Surgeries Performed': 964, 'Additional Responsibilities': ['Horticultural therapist'], 'Percentage of Patients with Complications': 11.882765040152243,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'Munoz-Wilson', 'Location': 'United States', 'Type of Institution': 'Private', 'Number of Years Worked There': 15, 'Medical Center Level': 'Secondary', 'Number of Surgeries Performed': 430, 'Additional Responsibilities': ['IT sales professional', 'Therapist, horticultural'], 'Percentage of Patients with Complications': 6.457142266998717,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t>
  </si>
  <si>
    <t>Mcclure-Rodriguez</t>
  </si>
  <si>
    <t>Alan Matthews</t>
  </si>
  <si>
    <t>793-838-1943x58322</t>
  </si>
  <si>
    <t>[('Anesthesiology', 51, datetime.date(2003, 1, 23), datetime.date(2002, 10, 24)), ('Trauma Surgery', 96, datetime.date(2002, 9, 27), datetime.date(2002, 6, 26)), ('Oncological Surgery', 50, datetime.date(2002, 8, 17), datetime.date(2002, 11, 26)), ('Vascular Surgery', 88, datetime.date(2002, 5, 22), datetime.date(2002, 8, 30)), ('Anatomy', 75, datetime.date(2002, 9, 17), datetime.date(2002, 5, 9)), ('Vascular Surgery', 90, datetime.date(2002, 12, 20), datetime.date(2002, 8, 23)), ('Emergency Medicine', 69, datetime.date(2003, 1, 20), datetime.date(2002, 11, 26)), ('Neurosurgery', 99, datetime.date(2002, 12, 6), datetime.date(2002, 10, 17)), ('Pathology', 56, datetime.date(2002, 5, 11), datetime.date(2002, 12, 10)), ('Microbiology', 50, datetime.date(2002, 10, 18), datetime.date(2002, 10, 30))]</t>
  </si>
  <si>
    <t>[{'Institution Name': 'Sanders-Figueroa', 'Location': 'United States', 'Type of Institution': 'Private', 'Number of Years Worked There': 3, 'Medical Center Level': 'Primary', 'Number of Surgeries Performed': 536, 'Additional Responsibilities': ['Recruitment consultant', 'Administrator, arts', 'Heritage manager'], 'Percentage of Patients with Complications': 74.20870820931557,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'Delgado-Shea', 'Location': 'United States', 'Type of Institution': 'Private', 'Number of Years Worked There': 4, 'Medical Center Level': 'Primary', 'Number of Surgeries Performed': 999, 'Additional Responsibilities': [], 'Percentage of Patients with Complications': 11.777345423764974,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'Mcmahon Group', 'Location': 'United States', 'Type of Institution': 'Private', 'Number of Years Worked There': 26, 'Medical Center Level': 'Secondary', 'Number of Surgeries Performed': 993, 'Additional Responsibilities': ['Conservator, museum/gallery', 'Radio producer'], 'Percentage of Patients with Complications': 67.15389641401602,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t>
  </si>
  <si>
    <t>Arnold, Clark and Pena</t>
  </si>
  <si>
    <t>Preston Young</t>
  </si>
  <si>
    <t>(681)839-7079</t>
  </si>
  <si>
    <t>[('Ethics in Medical Practice', 57, datetime.date(2004, 5, 19), datetime.date(2004, 6, 7)), ('Biochemistry', 84, datetime.date(2004, 5, 28), datetime.date(2004, 6, 5)), ('Emergency Medicine', 93, datetime.date(2004, 4, 14), datetime.date(2004, 5, 15)), ('Anesthesiology', 70, datetime.date(2004, 6, 19), datetime.date(2004, 4, 11)), ('Ethics in Medical Practice', 77, datetime.date(2004, 4, 19), datetime.date(2004, 4, 13)), ('Physiology', 59, datetime.date(2004, 5, 26), datetime.date(2004, 6, 19)), ('Biochemistry', 100, datetime.date(2004, 5, 24), datetime.date(2004, 4, 27)), ('Pharmacology', 71, datetime.date(2004, 6, 20), datetime.date(2004, 4, 28)), ('Orthopedic Surgery', 73, datetime.date(2004, 4, 21), datetime.date(2004, 4, 29)), ('Physiology', 91, datetime.date(2004, 4, 15), datetime.date(2004, 6, 18))]</t>
  </si>
  <si>
    <t>[{'Institution Name': 'Green Group', 'Location': 'Romania', 'Type of Institution': 'Public', 'Number of Years Worked There': 16, 'Medical Center Level': 'Secondary', 'Number of Surgeries Performed': 27, 'Additional Responsibilities': ['Psychiatric nurse'], 'Percentage of Patients with Complications': 19.41745194768474,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'Garza and Sons', 'Location': 'Romania', 'Type of Institution': 'Private', 'Number of Years Worked There': 30, 'Medical Center Level': 'Tertiary', 'Number of Surgeries Performed': 562, 'Additional Responsibilities': ['Video editor', 'Editor, film/video'], 'Percentage of Patients with Complications': 68.78506654830707,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'Cannon, Lynn and Lowery', 'Location': 'Romania', 'Type of Institution': 'Private', 'Number of Years Worked There': 7, 'Medical Center Level': 'Secondary', 'Number of Surgeries Performed': 407, 'Additional Responsibilities': [], 'Percentage of Patients with Complications': 69.96446253561555,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t>
  </si>
  <si>
    <t>Ramirez, Shelton and Barber</t>
  </si>
  <si>
    <t>Devin Graham</t>
  </si>
  <si>
    <t>001-832-566-4565x4547</t>
  </si>
  <si>
    <t>[('Trauma Surgery', 50, datetime.date(2002, 2, 13), datetime.date(2000, 11, 2)), ('Robotic Surgery', 73, datetime.date(2001, 9, 2), datetime.date(2002, 5, 8)), ('Neurosurgery', 51, datetime.date(2002, 2, 27), datetime.date(2002, 3, 25)), ('Vascular Surgery', 93, datetime.date(1999, 8, 21), datetime.date(2001, 10, 6)), ('Anatomy', 51, datetime.date(2000, 4, 17), datetime.date(2000, 6, 20)), ('Transplant Surgery', 50, datetime.date(1999, 8, 25), datetime.date(1999, 8, 23)), ('Anesthesiology', 100, datetime.date(2001, 9, 1), datetime.date(1999, 11, 6)), ('Neurosurgery', 60, datetime.date(2000, 7, 1), datetime.date(1999, 6, 24)), ('Anatomy', 78, datetime.date(2000, 10, 12), datetime.date(2001, 5, 17)), ('Pediatric Surgery', 94, datetime.date(2000, 5, 26), datetime.date(2001, 10, 13))]</t>
  </si>
  <si>
    <t>[{'Institution Name': 'Warren-Steele', 'Location': 'Russia', 'Type of Institution': 'Private', 'Number of Years Worked There': 13, 'Medical Center Level': 'Primary', 'Number of Surgeries Performed': 250, 'Additional Responsibilities': ['Accountant, chartered certified', 'Sub', 'Mechanical engineer', 'Archaeologist', 'Geologist, engineering'], 'Percentage of Patients with Complications': 26.89600490067964,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'Campbell-Harvey', 'Location': 'Russia', 'Type of Institution': 'Public', 'Number of Years Worked There': 3, 'Medical Center Level': 'Secondary', 'Number of Surgeries Performed': 422, 'Additional Responsibilities': [], 'Percentage of Patients with Complications': 97.45460253503107,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'Wolf, Armstrong and Nelson', 'Location': 'Russia', 'Type of Institution': 'Private', 'Number of Years Worked There': 15, 'Medical Center Level': 'Secondary', 'Number of Surgeries Performed': 416, 'Additional Responsibilities': ['Designer, television/film set', 'Leisure centre manager', 'Advice worker'], 'Percentage of Patients with Complications': 24.004109100552007,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'Griffith-Johnson', 'Location': 'Russia', 'Type of Institution': 'Public', 'Number of Years Worked There': 18, 'Medical Center Level': 'Primary', 'Number of Surgeries Performed': 690, 'Additional Responsibilities': [], 'Percentage of Patients with Complications': 39.88229244867415,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t>
  </si>
  <si>
    <t>Roberts-Boyer</t>
  </si>
  <si>
    <t>Mrs. Barbara Vega MD</t>
  </si>
  <si>
    <t>+1-715-674-5363x525</t>
  </si>
  <si>
    <t>[('Neurosurgery', 57, datetime.date(2002, 3, 10), datetime.date(2004, 8, 14)), ('Surgical Techniques', 54, datetime.date(2005, 4, 7), datetime.date(2002, 8, 6)), ('Orthopedic Surgery', 76, datetime.date(2003, 9, 30), datetime.date(2003, 2, 20)), ('Cardiothoracic Surgery', 70, datetime.date(2003, 5, 27), datetime.date(2004, 11, 23)), ('Biochemistry', 54, datetime.date(2002, 8, 2), datetime.date(2004, 9, 21)), ('Transplant Surgery', 63, datetime.date(2005, 5, 26), datetime.date(1998, 10, 24)), ('Vascular Surgery', 84, datetime.date(1999, 12, 5), datetime.date(2001, 4, 6)), ('Biochemistry', 58, datetime.date(2002, 12, 25), datetime.date(2003, 11, 11)), ('Microbiology', 62, datetime.date(2002, 6, 8), datetime.date(2003, 2, 18)), ('Biochemistry', 62, datetime.date(2002, 12, 26), datetime.date(2005, 6, 3))]</t>
  </si>
  <si>
    <t>[{'Institution Name': 'Carpenter-Fuller', 'Location': 'Romania', 'Type of Institution': 'Public', 'Number of Years Worked There': 25, 'Medical Center Level': 'Secondary', 'Number of Surgeries Performed': 591, 'Additional Responsibilities': ['Chief Marketing Officer', 'Location manager'], 'Percentage of Patients with Complications': 78.5632415051724,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 {'Institution Name': 'Anderson Group', 'Location': 'Romania', 'Type of Institution': 'Private', 'Number of Years Worked There': 20, 'Medical Center Level': 'Secondary', 'Number of Surgeries Performed': 150, 'Additional Responsibilities': ['Diplomatic Services operational officer', 'Advice worker', 'Newspaper journalist'], 'Percentage of Patients with Complications': 4.586982732766554,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t>
  </si>
  <si>
    <t>Hammond-Kline</t>
  </si>
  <si>
    <t>Samantha Peterson</t>
  </si>
  <si>
    <t>(475)447-5215x93565</t>
  </si>
  <si>
    <t>[('Surgical Techniques', 51, datetime.date(1999, 4, 13), datetime.date(2000, 2, 26)), ('Neurosurgery', 71, datetime.date(2001, 1, 24), datetime.date(2002, 1, 31)), ('Neurosurgery', 54, datetime.date(1998, 12, 25), datetime.date(1997, 8, 24)), ('Trauma Surgery', 63, datetime.date(1998, 12, 17), datetime.date(2002, 1, 14)), ('Microbiology', 97, datetime.date(1997, 10, 5), datetime.date(1997, 1, 7)), ('Biochemistry', 60, datetime.date(2000, 8, 3), datetime.date(2001, 1, 29)), ('Anatomy', 65, datetime.date(2001, 11, 23), datetime.date(2000, 11, 25)), ('Pediatric Surgery', 88, datetime.date(2000, 10, 9), datetime.date(1997, 9, 17)), ('Anatomy', 50, datetime.date(1996, 7, 11), datetime.date(2000, 10, 16)), ('Pathology', 60, datetime.date(2002, 4, 7), datetime.date(1999, 12, 6))]</t>
  </si>
  <si>
    <t>[{'Institution Name': 'Brown-Castaneda', 'Location': 'Ukraine', 'Type of Institution': 'Public', 'Number of Years Worked There': 8, 'Medical Center Level': 'Secondary', 'Number of Surgeries Performed': 649, 'Additional Responsibilities': ['Air broker', 'Associate Professor', 'Museum/gallery curator', 'Media planner'], 'Percentage of Patients with Complications': 98.62958611422013, 'Patient Feedback': 'Extremely dissatisfied with the entire process.', 'Patient Feedback Label': 1, 'Recommendation Letters': "I have some reservations about this surgeon's abilities.", 'Recommendation Letters Label': 2, 'Recommendations from Former Employers': 'I have great confidence in recommending this surgeon.', 'Recommendations from Former Employers Label': 4}]</t>
  </si>
  <si>
    <t>Reynolds-Nelson</t>
  </si>
  <si>
    <t>Sharon Williams</t>
  </si>
  <si>
    <t>001-806-858-4901x0843</t>
  </si>
  <si>
    <t>[('Robotic Surgery', 98, datetime.date(2004, 7, 25), datetime.date(2006, 3, 26)), ('Plastic and Reconstructive Surgery', 70, datetime.date(2002, 10, 11), datetime.date(2005, 6, 1)), ('Pharmacology', 99, datetime.date(2005, 5, 13), datetime.date(2004, 12, 31)), ('Biochemistry', 100, datetime.date(2002, 10, 24), datetime.date(2005, 1, 11)), ('Transplant Surgery', 68, datetime.date(2007, 5, 22), datetime.date(2008, 12, 21)), ('Pharmacology', 87, datetime.date(2002, 11, 4), datetime.date(2004, 8, 15)), ('Biochemistry', 71, datetime.date(2006, 12, 11), datetime.date(2005, 12, 28)), ('Physiology', 71, datetime.date(2004, 2, 13), datetime.date(2003, 3, 7)), ('Surgical Techniques', 97, datetime.date(2005, 12, 12), datetime.date(2007, 5, 21)), ('Ethics in Medical Practice', 88, datetime.date(2004, 3, 15), datetime.date(2007, 9, 7))]</t>
  </si>
  <si>
    <t>[{'Institution Name': 'Hamilton and Sons', 'Location': 'France', 'Type of Institution': 'Private', 'Number of Years Worked There': 23, 'Medical Center Level': 'Tertiary', 'Number of Surgeries Performed': 898, 'Additional Responsibilities': ['Chartered legal executive (England and Wales)'], 'Percentage of Patients with Complications': 6.832674578257947,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'Cox, Schneider and Aguilar', 'Location': 'France', 'Type of Institution': 'Private', 'Number of Years Worked There': 6, 'Medical Center Level': 'Primary', 'Number of Surgeries Performed': 34, 'Additional Responsibilities': [], 'Percentage of Patients with Complications': 55.32994314180462,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'Jones and Sons', 'Location': 'France', 'Type of Institution': 'Private', 'Number of Years Worked There': 2, 'Medical Center Level': 'Primary', 'Number of Surgeries Performed': 882, 'Additional Responsibilities': ['Location manager', 'Primary school teacher', 'Electrical engineer'], 'Percentage of Patients with Complications': 54.58495455028138,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t>
  </si>
  <si>
    <t>Davenport, Powell and Hamilton</t>
  </si>
  <si>
    <t>Jacob Sanchez</t>
  </si>
  <si>
    <t>281-216-5875</t>
  </si>
  <si>
    <t>[('Transplant Surgery', 57, datetime.date(2006, 8, 7), datetime.date(2008, 1, 29)), ('Orthopedic Surgery', 56, datetime.date(2005, 2, 27), datetime.date(2003, 6, 24)), ('Vascular Surgery', 99, datetime.date(2003, 8, 6), datetime.date(2004, 9, 16)), ('Emergency Medicine', 85, datetime.date(2007, 10, 3), datetime.date(2008, 5, 29)), ('Emergency Medicine', 69, datetime.date(2004, 10, 26), datetime.date(2007, 11, 17)), ('Pathology', 87, datetime.date(2003, 6, 6), datetime.date(2004, 1, 25)), ('Anesthesiology', 73, datetime.date(2006, 5, 9), datetime.date(2004, 3, 9)), ('Oncological Surgery', 70, datetime.date(2006, 6, 24), datetime.date(2007, 11, 13)), ('Robotic Surgery', 65, datetime.date(2007, 3, 10), datetime.date(2008, 2, 3)), ('Neurosurgery', 76, datetime.date(2006, 8, 15), datetime.date(2008, 9, 4))]</t>
  </si>
  <si>
    <t>[{'Institution Name': 'Adams, Baker and Williams', 'Location': 'Ukraine', 'Type of Institution': 'Private', 'Number of Years Worked There': 8, 'Medical Center Level': 'Primary', 'Number of Surgeries Performed': 529, 'Additional Responsibilities': ['Surveyor, commercial/residential', 'Herbalist', 'Administrator, Civil Service'], 'Percentage of Patients with Complications': 97.67571478574803,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'Walter LLC', 'Location': 'Ukraine', 'Type of Institution': 'Public', 'Number of Years Worked There': 25, 'Medical Center Level': 'Primary', 'Number of Surgeries Performed': 576, 'Additional Responsibilities': ['Wellsite geologist', 'Development worker, international aid', 'Operational investment banker', 'Financial adviser'], 'Percentage of Patients with Complications': 48.26032777850041,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'Cole-Barnes', 'Location': 'Ukraine', 'Type of Institution': 'Public', 'Number of Years Worked There': 11, 'Medical Center Level': 'Secondary', 'Number of Surgeries Performed': 917, 'Additional Responsibilities': ['Pharmacologist', 'Holiday representative', 'Sports development officer', 'Occupational psychologist'], 'Percentage of Patients with Complications': 17.30191071000162,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'Lee LLC', 'Location': 'Ukraine', 'Type of Institution': 'Public', 'Number of Years Worked There': 9, 'Medical Center Level': 'Secondary', 'Number of Surgeries Performed': 769, 'Additional Responsibilities': ['Phytotherapist', 'Structural engineer'], 'Percentage of Patients with Complications': 53.94912406250308,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'Tucker and Sons', 'Location': 'Ukraine', 'Type of Institution': 'Public', 'Number of Years Worked There': 7, 'Medical Center Level': 'Primary', 'Number of Surgeries Performed': 193, 'Additional Responsibilities': ['Accountant, chartered management', 'Adult nurse', 'Tourism officer'], 'Percentage of Patients with Complications': 47.813777664288196,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t>
  </si>
  <si>
    <t>Cooley, Smith and Rivera</t>
  </si>
  <si>
    <t>Lisa Weber</t>
  </si>
  <si>
    <t>+1-704-401-9496x7126</t>
  </si>
  <si>
    <t>[('Microbiology', 50, datetime.date(2006, 1, 17), datetime.date(2002, 4, 3)), ('Vascular Surgery', 77, datetime.date(2004, 5, 10), datetime.date(2005, 3, 11)), ('Cardiothoracic Surgery', 65, datetime.date(2005, 12, 17), datetime.date(2002, 2, 8)), ('Plastic and Reconstructive Surgery', 52, datetime.date(2006, 3, 19), datetime.date(2005, 3, 4)), ('Transplant Surgery', 86, datetime.date(2006, 12, 18), datetime.date(2004, 9, 7)), ('Physiology', 71, datetime.date(2001, 9, 14), datetime.date(2006, 5, 28)), ('Orthopedic Surgery', 89, datetime.date(2004, 1, 10), datetime.date(2006, 9, 5)), ('Surgical Techniques', 99, datetime.date(2008, 10, 8), datetime.date(2007, 2, 28)), ('Biochemistry', 83, datetime.date(2005, 6, 29), datetime.date(2006, 11, 8)), ('Vascular Surgery', 55, datetime.date(2008, 5, 7), datetime.date(2005, 8, 17))]</t>
  </si>
  <si>
    <t>[{'Institution Name': 'Dixon-Pruitt', 'Location': 'United States', 'Type of Institution': 'Public', 'Number of Years Worked There': 19, 'Medical Center Level': 'Secondary', 'Number of Surgeries Performed': 660, 'Additional Responsibilities': ['Operational researcher', 'Nurse, adult', 'Personal assistant'], 'Percentage of Patients with Complications': 85.69528897972093,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'Kramer-Phillips', 'Location': 'United States', 'Type of Institution': 'Public', 'Number of Years Worked There': 21, 'Medical Center Level': 'Tertiary', 'Number of Surgeries Performed': 314, 'Additional Responsibilities': [], 'Percentage of Patients with Complications': 9.475374138537118,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'Graham-Collins', 'Location': 'United States', 'Type of Institution': 'Private', 'Number of Years Worked There': 29, 'Medical Center Level': 'Tertiary', 'Number of Surgeries Performed': 61, 'Additional Responsibilities': ['Research scientist (medical)', 'Education officer, community', 'Archaeologist', 'Rural practice surveyor'], 'Percentage of Patients with Complications': 35.467392589978466,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'Cruz, Clark and Doyle', 'Location': 'United States', 'Type of Institution': 'Public', 'Number of Years Worked There': 28, 'Medical Center Level': 'Secondary', 'Number of Surgeries Performed': 2, 'Additional Responsibilities': ['Actuary', 'Engineer, civil (contracting)', 'Engineer, control and instrumentation'], 'Percentage of Patients with Complications': 34.07890399894675,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t>
  </si>
  <si>
    <t>Gregory-Rivera</t>
  </si>
  <si>
    <t>Diana Pitts</t>
  </si>
  <si>
    <t>(298)664-8158x33486</t>
  </si>
  <si>
    <t>[('Pathology', 81, datetime.date(1997, 7, 16), datetime.date(1998, 1, 31)), ('Neurosurgery', 70, datetime.date(1997, 10, 17), datetime.date(1998, 1, 25)), ('Biochemistry', 64, datetime.date(1997, 8, 5), datetime.date(1997, 11, 26)), ('Anesthesiology', 52, datetime.date(1997, 8, 31), datetime.date(1997, 9, 24)), ('Transplant Surgery', 89, datetime.date(1998, 3, 4), datetime.date(1997, 12, 19)), ('Cardiothoracic Surgery', 95, datetime.date(1997, 12, 11), datetime.date(1997, 9, 4)), ('Pathology', 55, datetime.date(1997, 8, 4), datetime.date(1997, 8, 11)), ('Physiology', 58, datetime.date(1997, 10, 21), datetime.date(1997, 8, 20)), ('Surgical Techniques', 90, datetime.date(1997, 9, 14), datetime.date(1998, 1, 1)), ('Anatomy', 51, datetime.date(1997, 10, 3), datetime.date(1997, 8, 19))]</t>
  </si>
  <si>
    <t>[{'Institution Name': 'Gonzalez Inc', 'Location': 'Ethiopia', 'Type of Institution': 'Public', 'Number of Years Worked There': 4, 'Medical Center Level': 'Tertiary', 'Number of Surgeries Performed': 167, 'Additional Responsibilities': ['Clinical biochemist'], 'Percentage of Patients with Complications': 15.433687905732196,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'Moore, Riley and Peters', 'Location': 'Ethiopia', 'Type of Institution': 'Public', 'Number of Years Worked There': 7, 'Medical Center Level': 'Secondary', 'Number of Surgeries Performed': 508, 'Additional Responsibilities': ['Pharmacist, community', 'Embryologist, clinical', 'Psychiatrist', 'Illustrator'], 'Percentage of Patients with Complications': 27.718833503964845,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'Richardson-Molina', 'Location': 'Ethiopia', 'Type of Institution': 'Public', 'Number of Years Worked There': 3, 'Medical Center Level': 'Primary', 'Number of Surgeries Performed': 75, 'Additional Responsibilities': ['Producer, television/film/video', 'Advertising copywriter', 'Health service manager'], 'Percentage of Patients with Complications': 15.90937553578583,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'Gonzalez-James', 'Location': 'Ethiopia', 'Type of Institution': 'Private', 'Number of Years Worked There': 12, 'Medical Center Level': 'Secondary', 'Number of Surgeries Performed': 245, 'Additional Responsibilities': ['Games developer', 'Scientist, clinical (histocompatibility and immunogenetics)'], 'Percentage of Patients with Complications': 58.60554697949283,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t>
  </si>
  <si>
    <t>Clay LLC</t>
  </si>
  <si>
    <t>Joshua Yates</t>
  </si>
  <si>
    <t>(965)781-2392x11575</t>
  </si>
  <si>
    <t>[('Surgical Techniques', 68, datetime.date(2004, 7, 30), datetime.date(2005, 7, 13)), ('Plastic and Reconstructive Surgery', 93, datetime.date(2003, 1, 21), datetime.date(2003, 2, 1)), ('Emergency Medicine', 80, datetime.date(2005, 6, 30), datetime.date(2003, 8, 22)), ('Oncological Surgery', 88, datetime.date(2004, 9, 8), datetime.date(2005, 1, 26)), ('Plastic and Reconstructive Surgery', 79, datetime.date(2003, 9, 29), datetime.date(2007, 6, 14)), ('Pharmacology', 93, datetime.date(2004, 10, 22), datetime.date(2003, 3, 12)), ('Vascular Surgery', 75, datetime.date(2006, 6, 15), datetime.date(2006, 7, 17)), ('Transplant Surgery', 73, datetime.date(2007, 6, 29), datetime.date(2005, 7, 12)), ('Emergency Medicine', 62, datetime.date(2004, 10, 13), datetime.date(2007, 3, 13)), ('Pharmacology', 60, datetime.date(2004, 8, 10), datetime.date(2005, 2, 14))]</t>
  </si>
  <si>
    <t>[{'Institution Name': 'Curry-Hughes', 'Location': 'India', 'Type of Institution': 'Private', 'Number of Years Worked There': 22, 'Medical Center Level': 'Tertiary', 'Number of Surgeries Performed': 128, 'Additional Responsibilities': ['Operations geologist', 'Patent attorney', 'Geochemist', 'Contractor'], 'Percentage of Patients with Complications': 34.89062847741672,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'Walker and Sons', 'Location': 'India', 'Type of Institution': 'Public', 'Number of Years Worked There': 18, 'Medical Center Level': 'Tertiary', 'Number of Surgeries Performed': 572, 'Additional Responsibilities': [], 'Percentage of Patients with Complications': 94.87966025589458,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'Waller-Noble', 'Location': 'India', 'Type of Institution': 'Public', 'Number of Years Worked There': 8, 'Medical Center Level': 'Tertiary', 'Number of Surgeries Performed': 848, 'Additional Responsibilities': ['Financial adviser', 'Data scientist', 'Exhibitions officer, museum/gallery', 'Youth worker'], 'Percentage of Patients with Complications': 13.247594814872787,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t>
  </si>
  <si>
    <t>Jensen-Harris</t>
  </si>
  <si>
    <t>Kayla Rodriguez</t>
  </si>
  <si>
    <t>708.565.1023x8930</t>
  </si>
  <si>
    <t>[('Trauma Surgery', 84, datetime.date(2005, 5, 29), datetime.date(2005, 7, 31)), ('Orthopedic Surgery', 53, datetime.date(2004, 10, 27), datetime.date(2004, 2, 18)), ('Robotic Surgery', 63, datetime.date(2006, 8, 6), datetime.date(2002, 12, 24)), ('Ethics in Medical Practice', 73, datetime.date(2006, 1, 7), datetime.date(2005, 6, 8)), ('Orthopedic Surgery', 100, datetime.date(2003, 8, 21), datetime.date(2002, 11, 28)), ('Robotic Surgery', 55, datetime.date(2006, 7, 5), datetime.date(2004, 6, 24)), ('Vascular Surgery', 54, datetime.date(2003, 10, 29), datetime.date(2004, 5, 17)), ('Emergency Medicine', 83, datetime.date(2002, 2, 14), datetime.date(2004, 7, 26)), ('Ethics in Medical Practice', 72, datetime.date(2003, 11, 22), datetime.date(2002, 12, 28)), ('Microbiology', 81, datetime.date(2005, 3, 21), datetime.date(2003, 12, 17))]</t>
  </si>
  <si>
    <t>[{'Institution Name': 'Campos-Lewis', 'Location': 'Ukraine', 'Type of Institution': 'Private', 'Number of Years Worked There': 12, 'Medical Center Level': 'Secondary', 'Number of Surgeries Performed': 274, 'Additional Responsibilities': ['Tax adviser', 'Information systems manager', 'Teacher, English as a foreign language', 'Diplomatic Services operational officer'], 'Percentage of Patients with Complications': 52.16741445343601,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'Smith-Salas', 'Location': 'Ukraine', 'Type of Institution': 'Private', 'Number of Years Worked There': 6, 'Medical Center Level': 'Tertiary', 'Number of Surgeries Performed': 50, 'Additional Responsibilities': ['Pharmacologist', 'Designer, fashion/clothing', 'Proofreader'], 'Percentage of Patients with Complications': 34.9350305050368,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'Scott Group', 'Location': 'Ukraine', 'Type of Institution': 'Public', 'Number of Years Worked There': 6, 'Medical Center Level': 'Tertiary', 'Number of Surgeries Performed': 494, 'Additional Responsibilities': [], 'Percentage of Patients with Complications': 2.496313491921265,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'Reilly Ltd', 'Location': 'Ukraine', 'Type of Institution': 'Private', 'Number of Years Worked There': 2, 'Medical Center Level': 'Secondary', 'Number of Surgeries Performed': 130, 'Additional Responsibilities': ['Chiropodist', 'Minerals surveyor', 'Publishing copy'], 'Percentage of Patients with Complications': 40.81420429110156,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t>
  </si>
  <si>
    <t>Edwards, Lewis and Smith</t>
  </si>
  <si>
    <t>Henry Mitchell</t>
  </si>
  <si>
    <t>[('Ethics in Medical Practice', 54, datetime.date(2001, 7, 24), datetime.date(2001, 12, 20)), ('Neurosurgery', 50, datetime.date(2001, 11, 10), datetime.date(2001, 6, 25)), ('Biochemistry', 97, datetime.date(2001, 7, 23), datetime.date(2001, 5, 15)), ('Transplant Surgery', 92, datetime.date(2001, 7, 31), datetime.date(2001, 9, 29)), ('Emergency Medicine', 95, datetime.date(2001, 3, 18), datetime.date(2001, 4, 4)), ('Microbiology', 88, datetime.date(2001, 9, 1), datetime.date(2001, 3, 20)), ('Emergency Medicine', 84, datetime.date(2002, 1, 14), datetime.date(2001, 10, 4)), ('Ethics in Medical Practice', 98, datetime.date(2001, 3, 23), datetime.date(2002, 1, 9)), ('Cardiothoracic Surgery', 92, datetime.date(2001, 4, 25), datetime.date(2001, 2, 6)), ('Transplant Surgery', 50, datetime.date(2001, 10, 26), datetime.date(2001, 7, 23))]</t>
  </si>
  <si>
    <t>[{'Institution Name': 'Rivas-Ortega', 'Location': 'Uzbekistan', 'Type of Institution': 'Private', 'Number of Years Worked There': 11, 'Medical Center Level': 'Secondary', 'Number of Surgeries Performed': 831, 'Additional Responsibilities': ['Librarian, academic', 'Fitness centre manager', 'Marketing executive'], 'Percentage of Patients with Complications': 34.08143325256462,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'Howard, Austin and Young', 'Location': 'Uzbekistan', 'Type of Institution': 'Public', 'Number of Years Worked There': 26, 'Medical Center Level': 'Secondary', 'Number of Surgeries Performed': 344, 'Additional Responsibilities': ['Regulatory affairs officer', 'Commercial/residential surveyor'], 'Percentage of Patients with Complications': 10.260692112979086,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'Burns Inc', 'Location': 'Uzbekistan', 'Type of Institution': 'Public', 'Number of Years Worked There': 3, 'Medical Center Level': 'Primary', 'Number of Surgeries Performed': 822, 'Additional Responsibilities': ['Broadcast journalist', 'Paediatric nurse', 'Dentist'], 'Percentage of Patients with Complications': 6.582778071377815,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t>
  </si>
  <si>
    <t>Jackson and Sons</t>
  </si>
  <si>
    <t>Malik Robinson</t>
  </si>
  <si>
    <t>842-658-7101</t>
  </si>
  <si>
    <t>[('Plastic and Reconstructive Surgery', 57, datetime.date(2004, 7, 16), datetime.date(2002, 4, 4)), ('Cardiothoracic Surgery', 58, datetime.date(2004, 2, 5), datetime.date(2003, 7, 4)), ('Vascular Surgery', 76, datetime.date(2003, 12, 29), datetime.date(2004, 4, 30)), ('Emergency Medicine', 97, datetime.date(2003, 6, 28), datetime.date(2002, 5, 2)), ('Orthopedic Surgery', 82, datetime.date(2003, 2, 18), datetime.date(2004, 1, 18)), ('Oncological Surgery', 97, datetime.date(2004, 3, 17), datetime.date(2002, 6, 9)), ('Pharmacology', 98, datetime.date(2002, 4, 23), datetime.date(2004, 5, 4)), ('Oncological Surgery', 68, datetime.date(2003, 9, 1), datetime.date(2004, 9, 11)), ('Pathology', 52, datetime.date(2004, 5, 20), datetime.date(2003, 11, 23)), ('Pharmacology', 57, datetime.date(2004, 5, 16), datetime.date(2002, 12, 6))]</t>
  </si>
  <si>
    <t>[{'Institution Name': 'Larson, Nunez and Elliott', 'Location': 'Hungary', 'Type of Institution': 'Private', 'Number of Years Worked There': 9, 'Medical Center Level': 'Primary', 'Number of Surgeries Performed': 33, 'Additional Responsibilities': ['Theatre manager', 'Transport planner', 'Midwife'], 'Percentage of Patients with Complications': 7.255283453620209,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'Weber, Brown and Arellano', 'Location': 'Hungary', 'Type of Institution': 'Public', 'Number of Years Worked There': 27, 'Medical Center Level': 'Primary', 'Number of Surgeries Performed': 10, 'Additional Responsibilities': ['Designer, multimedia', 'Paramedic'], 'Percentage of Patients with Complications': 16.575592375285975,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'Garcia-Foster', 'Location': 'Hungary', 'Type of Institution': 'Public', 'Number of Years Worked There': 8, 'Medical Center Level': 'Tertiary', 'Number of Surgeries Performed': 579, 'Additional Responsibilities': ['Scientist, water quality', 'Science writer'], 'Percentage of Patients with Complications': 10.99907749238207,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'Berger Inc', 'Location': 'Hungary', 'Type of Institution': 'Public', 'Number of Years Worked There': 30, 'Medical Center Level': 'Secondary', 'Number of Surgeries Performed': 248, 'Additional Responsibilities': ['Journalist, magazine', 'Outdoor activities/education manager', 'Soil scientist', 'Animal technologist'], 'Percentage of Patients with Complications': 16.10355419426801,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t>
  </si>
  <si>
    <t>Mcdonald PLC</t>
  </si>
  <si>
    <t>Hannah Thomas</t>
  </si>
  <si>
    <t>[('Ethics in Medical Practice', 73, datetime.date(1998, 8, 15), datetime.date(1998, 2, 3)), ('Cardiothoracic Surgery', 95, datetime.date(1998, 5, 28), datetime.date(1998, 10, 24)), ('Pathology', 66, datetime.date(1999, 6, 27), datetime.date(1998, 6, 14)), ('Surgical Techniques', 51, datetime.date(1999, 7, 27), datetime.date(1998, 5, 11)), ('Ethics in Medical Practice', 78, datetime.date(1998, 12, 8), datetime.date(1998, 11, 14)), ('Emergency Medicine', 53, datetime.date(1998, 8, 10), datetime.date(1998, 8, 21)), ('Surgical Techniques', 73, datetime.date(1999, 6, 11), datetime.date(1998, 3, 12)), ('Vascular Surgery', 64, datetime.date(1997, 12, 31), datetime.date(1998, 5, 15)), ('Orthopedic Surgery', 74, datetime.date(1999, 3, 30), datetime.date(1997, 10, 12)), ('Vascular Surgery', 53, datetime.date(1999, 9, 12), datetime.date(1998, 9, 13))]</t>
  </si>
  <si>
    <t>[{'Institution Name': 'Brooks-Clark', 'Location': 'Ethiopia', 'Type of Institution': 'Public', 'Number of Years Worked There': 16, 'Medical Center Level': 'Secondary', 'Number of Surgeries Performed': 425, 'Additional Responsibilities': ['Site engineer'], 'Percentage of Patients with Complications': 2.1803195305593936,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'Evans-Schroeder', 'Location': 'Ethiopia', 'Type of Institution': 'Public', 'Number of Years Worked There': 22, 'Medical Center Level': 'Secondary', 'Number of Surgeries Performed': 920, 'Additional Responsibilities': ['Buyer, industrial', 'Chiropractor'], 'Percentage of Patients with Complications': 91.5592765228828,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'King-Mckee', 'Location': 'Ethiopia', 'Type of Institution': 'Private', 'Number of Years Worked There': 1, 'Medical Center Level': 'Tertiary', 'Number of Surgeries Performed': 219, 'Additional Responsibilities': ['Acupuncturist', 'Exercise physiologist', 'Medical secretary', 'Actor'], 'Percentage of Patients with Complications': 89.61310802683788,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'Ryan, Golden and Stone', 'Location': 'Ethiopia', 'Type of Institution': 'Private', 'Number of Years Worked There': 22, 'Medical Center Level': 'Secondary', 'Number of Surgeries Performed': 595, 'Additional Responsibilities': ['Armed forces logistics/support/administrative officer', 'Editor, film/video', 'Psychologist, educational', 'Charity fundraiser'], 'Percentage of Patients with Complications': 32.74501926650907,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t>
  </si>
  <si>
    <t>White-Peters</t>
  </si>
  <si>
    <t>Mr. Joe Parker</t>
  </si>
  <si>
    <t>001-394-473-3699</t>
  </si>
  <si>
    <t>[('Biochemistry', 59, datetime.date(1999, 10, 30), datetime.date(2000, 4, 17)), ('Emergency Medicine', 83, datetime.date(1998, 5, 22), datetime.date(2001, 1, 10)), ('Anesthesiology', 50, datetime.date(2000, 6, 3), datetime.date(2002, 5, 28)), ('Cardiothoracic Surgery', 92, datetime.date(2000, 8, 8), datetime.date(1998, 5, 21)), ('Transplant Surgery', 74, datetime.date(2001, 4, 28), datetime.date(1999, 9, 10)), ('Pathology', 64, datetime.date(1998, 4, 3), datetime.date(2001, 5, 24)), ('Plastic and Reconstructive Surgery', 79, datetime.date(2003, 9, 14), datetime.date(2001, 3, 8)), ('Ethics in Medical Practice', 78, datetime.date(2003, 3, 22), datetime.date(2003, 6, 24)), ('Pharmacology', 71, datetime.date(1998, 12, 1), datetime.date(2002, 7, 25)), ('Emergency Medicine', 83, datetime.date(1997, 12, 7), datetime.date(2000, 5, 24))]</t>
  </si>
  <si>
    <t>[{'Institution Name': 'Thompson Ltd', 'Location': 'Ukraine', 'Type of Institution': 'Public', 'Number of Years Worked There': 17, 'Medical Center Level': 'Secondary', 'Number of Surgeries Performed': 74, 'Additional Responsibilities': ['Microbiologist'], 'Percentage of Patients with Complications': 86.29908744566657,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'Baker, Smith and Sandoval', 'Location': 'Ukraine', 'Type of Institution': 'Public', 'Number of Years Worked There': 7, 'Medical Center Level': 'Primary', 'Number of Surgeries Performed': 455, 'Additional Responsibilities': [], 'Percentage of Patients with Complications': 71.47719825426934,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'Mckay, Martinez and Rivera', 'Location': 'Ukraine', 'Type of Institution': 'Private', 'Number of Years Worked There': 26, 'Medical Center Level': 'Tertiary', 'Number of Surgeries Performed': 614, 'Additional Responsibilities': ['Patent attorney', 'Acupuncturist'], 'Percentage of Patients with Complications': 54.2412756567647,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'Cross, Jones and Boyd', 'Location': 'Ukraine', 'Type of Institution': 'Private', 'Number of Years Worked There': 3, 'Medical Center Level': 'Tertiary', 'Number of Surgeries Performed': 479, 'Additional Responsibilities': ['Optician, dispensing', 'Music tutor', 'Stage manager', 'Advertising art director'], 'Percentage of Patients with Complications': 69.99722403161715,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t>
  </si>
  <si>
    <t>Scott-Gray</t>
  </si>
  <si>
    <t>Heather Carlson</t>
  </si>
  <si>
    <t>(291)417-4997x98554</t>
  </si>
  <si>
    <t>[('Pharmacology', 56, datetime.date(2001, 4, 8), datetime.date(2000, 10, 30)), ('Orthopedic Surgery', 63, datetime.date(2000, 7, 24), datetime.date(1999, 4, 16)), ('Vascular Surgery', 77, datetime.date(2001, 1, 21), datetime.date(1999, 8, 22)), ('Emergency Medicine', 90, datetime.date(2001, 7, 3), datetime.date(2000, 2, 25)), ('Transplant Surgery', 71, datetime.date(2001, 12, 22), datetime.date(2001, 6, 23)), ('Neurosurgery', 65, datetime.date(2000, 5, 19), datetime.date(2000, 11, 25)), ('Anatomy', 85, datetime.date(2000, 12, 16), datetime.date(2001, 11, 14)), ('Surgical Techniques', 83, datetime.date(1999, 5, 17), datetime.date(2002, 1, 23)), ('Biochemistry', 76, datetime.date(2002, 1, 24), datetime.date(1999, 9, 12)), ('Oncological Surgery', 64, datetime.date(1999, 12, 17), datetime.date(2001, 1, 27))]</t>
  </si>
  <si>
    <t>[{'Institution Name': 'Lloyd, Jordan and Osborne', 'Location': 'Moldova', 'Type of Institution': 'Public', 'Number of Years Worked There': 12, 'Medical Center Level': 'Tertiary', 'Number of Surgeries Performed': 514, 'Additional Responsibilities': ['Early years teacher'], 'Percentage of Patients with Complications': 21.759104091113457,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'Davis PLC', 'Location': 'Moldova', 'Type of Institution': 'Private', 'Number of Years Worked There': 26, 'Medical Center Level': 'Secondary', 'Number of Surgeries Performed': 35, 'Additional Responsibilities': ['Product manager', 'Management consultant'], 'Percentage of Patients with Complications': 30.09479302224838,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'Martin, Johnson and Williams', 'Location': 'Moldova', 'Type of Institution': 'Private', 'Number of Years Worked There': 21, 'Medical Center Level': 'Secondary', 'Number of Surgeries Performed': 902, 'Additional Responsibilities': ['Financial manager', 'Writer', 'Landscape architect', 'Dramatherapist'], 'Percentage of Patients with Complications': 68.95304596641017,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'Daniels, Spence and Cooley', 'Location': 'Moldova', 'Type of Institution': 'Private', 'Number of Years Worked There': 25, 'Medical Center Level': 'Secondary', 'Number of Surgeries Performed': 570, 'Additional Responsibilities': ['Banker'], 'Percentage of Patients with Complications': 12.969925219618972,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'Nguyen, Wilson and Robinson', 'Location': 'Moldova', 'Type of Institution': 'Private', 'Number of Years Worked There': 28, 'Medical Center Level': 'Tertiary', 'Number of Surgeries Performed': 896, 'Additional Responsibilities': ['Nature conservation officer', 'Medical sales representative', 'Maintenance engineer', 'Operations geologist'], 'Percentage of Patients with Complications': 7.779865770283722,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t>
  </si>
  <si>
    <t>Boone-Riley</t>
  </si>
  <si>
    <t>Riley Washington</t>
  </si>
  <si>
    <t>777-343-3447</t>
  </si>
  <si>
    <t>[('Plastic and Reconstructive Surgery', 82, datetime.date(2004, 1, 29), datetime.date(2006, 9, 16)), ('Oncological Surgery', 50, datetime.date(2005, 7, 25), datetime.date(2005, 11, 12)), ('Anesthesiology', 89, datetime.date(2007, 7, 21), datetime.date(2003, 11, 26)), ('Surgical Techniques', 90, datetime.date(2005, 11, 7), datetime.date(2007, 4, 24)), ('Pharmacology', 57, datetime.date(2007, 8, 1), datetime.date(2005, 5, 26)), ('Pathology', 80, datetime.date(2004, 3, 12), datetime.date(2002, 11, 1)), ('Oncological Surgery', 98, datetime.date(2005, 1, 6), datetime.date(2006, 5, 3)), ('Oncological Surgery', 52, datetime.date(2004, 12, 10), datetime.date(2003, 4, 6)), ('Oncological Surgery', 96, datetime.date(2005, 6, 26), datetime.date(2005, 5, 22)), ('Pharmacology', 100, datetime.date(2003, 4, 8), datetime.date(2004, 11, 11))]</t>
  </si>
  <si>
    <t>[{'Institution Name': 'Ellis Ltd', 'Location': 'Romania', 'Type of Institution': 'Public', 'Number of Years Worked There': 27, 'Medical Center Level': 'Tertiary', 'Number of Surgeries Performed': 865, 'Additional Responsibilities': ['Photographer', 'Surveyor, building control', 'Geophysical data processor', 'Fitness centre manager'], 'Percentage of Patients with Complications': 90.27523772146769,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 {'Institution Name': 'Ferguson Inc', 'Location': 'Romania', 'Type of Institution': 'Public', 'Number of Years Worked There': 3, 'Medical Center Level': 'Tertiary', 'Number of Surgeries Performed': 481, 'Additional Responsibilities': ['Manufacturing engineer'], 'Percentage of Patients with Complications': 82.44058075444862,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t>
  </si>
  <si>
    <t>Justin Landry</t>
  </si>
  <si>
    <t>661-960-4242x21927</t>
  </si>
  <si>
    <t>[('Plastic and Reconstructive Surgery', 54, datetime.date(1998, 12, 25), datetime.date(1997, 6, 28)), ('Physiology', 85, datetime.date(2002, 1, 20), datetime.date(2000, 12, 27)), ('Plastic and Reconstructive Surgery', 74, datetime.date(1997, 10, 2), datetime.date(1998, 11, 20)), ('Vascular Surgery', 93, datetime.date(2000, 5, 26), datetime.date(1997, 10, 11)), ('Pathology', 53, datetime.date(2003, 10, 20), datetime.date(1999, 2, 6)), ('Transplant Surgery', 68, datetime.date(1997, 10, 30), datetime.date(2005, 12, 22)), ('Trauma Surgery', 69, datetime.date(2001, 11, 4), datetime.date(2002, 11, 18)), ('Ethics in Medical Practice', 52, datetime.date(1999, 1, 10), datetime.date(1997, 6, 20)), ('Pathology', 55, datetime.date(2004, 9, 2), datetime.date(2006, 9, 11)), ('Ethics in Medical Practice', 89, datetime.date(2002, 1, 19), datetime.date(2006, 8, 9))]</t>
  </si>
  <si>
    <t>[{'Institution Name': 'Sharp, Koch and Bernard', 'Location': 'Germany', 'Type of Institution': 'Private', 'Number of Years Worked There': 8, 'Medical Center Level': 'Primary', 'Number of Surgeries Performed': 369, 'Additional Responsibilities': ['Environmental manager', 'Psychologist, forensic', 'Investment analyst', 'Jewellery designer', 'Television production assistant'], 'Percentage of Patients with Complications': 43.774306169113245,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'Bryant, Jones and Greene', 'Location': 'Germany', 'Type of Institution': 'Public', 'Number of Years Worked There': 16, 'Medical Center Level': 'Primary', 'Number of Surgeries Performed': 532, 'Additional Responsibilities': ['Armed forces technical officer'], 'Percentage of Patients with Complications': 25.44527125321554,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'Harris, Butler and Santos', 'Location': 'Germany', 'Type of Institution': 'Private', 'Number of Years Worked There': 13, 'Medical Center Level': 'Primary', 'Number of Surgeries Performed': 660, 'Additional Responsibilities': ['Horticulturist, commercial', 'Automotive engineer'], 'Percentage of Patients with Complications': 65.1221072408975,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'Martinez-Zuniga', 'Location': 'Germany', 'Type of Institution': 'Public', 'Number of Years Worked There': 29, 'Medical Center Level': 'Tertiary', 'Number of Surgeries Performed': 890, 'Additional Responsibilities': ['Psychotherapist, child', 'Dispensing optician', 'Purchasing manager', 'Private music teacher', 'IT trainer'], 'Percentage of Patients with Complications': 19.140316928995283,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t>
  </si>
  <si>
    <t>Owens, Wade and Morris</t>
  </si>
  <si>
    <t>Randall Williams</t>
  </si>
  <si>
    <t>435-753-8531x07918</t>
  </si>
  <si>
    <t>[('Surgical Techniques', 87, datetime.date(2005, 12, 13), datetime.date(2001, 9, 16)), ('Anatomy', 52, datetime.date(2000, 9, 20), datetime.date(1999, 11, 26)), ('Pediatric Surgery', 71, datetime.date(1997, 6, 13), datetime.date(2001, 2, 18)), ('Robotic Surgery', 66, datetime.date(1999, 2, 24), datetime.date(2001, 6, 20)), ('Robotic Surgery', 66, datetime.date(2001, 1, 12), datetime.date(2004, 5, 9)), ('Cardiothoracic Surgery', 94, datetime.date(2000, 10, 16), datetime.date(2000, 9, 10)), ('Robotic Surgery', 78, datetime.date(2001, 8, 2), datetime.date(1997, 12, 22)), ('Cardiothoracic Surgery', 87, datetime.date(2000, 8, 25), datetime.date(2003, 12, 12)), ('Physiology', 99, datetime.date(2004, 2, 13), datetime.date(1997, 3, 5)), ('Biochemistry', 56, datetime.date(1998, 5, 11), datetime.date(2004, 9, 2))]</t>
  </si>
  <si>
    <t>[{'Institution Name': 'Estrada, Sims and Barnes', 'Location': 'Hungary', 'Type of Institution': 'Public', 'Number of Years Worked There': 27, 'Medical Center Level': 'Tertiary', 'Number of Surgeries Performed': 950, 'Additional Responsibilities': [], 'Percentage of Patients with Complications': 0.7610754096977534,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 {'Institution Name': 'Gallegos-Williams', 'Location': 'Hungary', 'Type of Institution': 'Private', 'Number of Years Worked There': 15, 'Medical Center Level': 'Primary', 'Number of Surgeries Performed': 992, 'Additional Responsibilities': ['Psychologist, educational', 'Graphic designer', 'Social research officer, government', 'Engineer, maintenance', 'Regulatory affairs officer'], 'Percentage of Patients with Complications': 73.85734542109049,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t>
  </si>
  <si>
    <t>Cruz-Price</t>
  </si>
  <si>
    <t>Michael Lewis</t>
  </si>
  <si>
    <t>(240)386-1850x74619</t>
  </si>
  <si>
    <t>[('Physiology', 93, datetime.date(2002, 9, 4), datetime.date(2003, 2, 23)), ('Biochemistry', 94, datetime.date(2002, 9, 7), datetime.date(2002, 11, 10)), ('Pathology', 81, datetime.date(2002, 7, 4), datetime.date(2003, 4, 5)), ('Pharmacology', 100, datetime.date(2002, 2, 3), datetime.date(2002, 3, 27)), ('Vascular Surgery', 59, datetime.date(2001, 11, 15), datetime.date(2003, 4, 27)), ('Plastic and Reconstructive Surgery', 66, datetime.date(2002, 6, 6), datetime.date(2002, 11, 1)), ('Vascular Surgery', 72, datetime.date(2002, 11, 15), datetime.date(2001, 8, 3)), ('Cardiothoracic Surgery', 93, datetime.date(2003, 1, 2), datetime.date(2002, 10, 8)), ('Plastic and Reconstructive Surgery', 70, datetime.date(2003, 3, 15), datetime.date(2002, 7, 6)), ('Biochemistry', 67, datetime.date(2003, 3, 14), datetime.date(2002, 2, 12))]</t>
  </si>
  <si>
    <t>[{'Institution Name': 'Perez, Aguilar and Nguyen', 'Location': 'Russia', 'Type of Institution': 'Private', 'Number of Years Worked There': 18, 'Medical Center Level': 'Secondary', 'Number of Surgeries Performed': 568, 'Additional Responsibilities': ['Building services engineer', 'Manufacturing engineer', 'Academic librarian', 'Clinical scientist, histocompatibility and immunogenetics', 'Television camera operator'], 'Percentage of Patients with Complications': 33.0868572309048, 'Patient Feedback': 'The doctor did not provide sufficient information.', 'Patient Feedback Label': 2, 'Recommendation Letters': 'I have great confidence in recommending this surgeon.', 'Recommendation Letters Label': 4, 'Recommendations from Former Employers': 'This surgeon did not perform to our standards.', 'Recommendations from Former Employers Label': 1}]</t>
  </si>
  <si>
    <t>Scott, Rodriguez and Mooney</t>
  </si>
  <si>
    <t>Alicia Graham</t>
  </si>
  <si>
    <t>001-549-372-5797x30286</t>
  </si>
  <si>
    <t>[('Physiology', 90, datetime.date(2000, 8, 3), datetime.date(2005, 5, 31)), ('Biochemistry', 91, datetime.date(2001, 11, 22), datetime.date(2005, 6, 16)), ('Cardiothoracic Surgery', 64, datetime.date(2005, 8, 3), datetime.date(2002, 8, 27)), ('Anesthesiology', 72, datetime.date(1999, 8, 5), datetime.date(2004, 8, 6)), ('Oncological Surgery', 64, datetime.date(2003, 4, 7), datetime.date(2005, 3, 18)), ('Physiology', 96, datetime.date(2000, 1, 20), datetime.date(1999, 11, 11)), ('Emergency Medicine', 69, datetime.date(2000, 9, 11), datetime.date(2003, 7, 14)), ('Cardiothoracic Surgery', 75, datetime.date(2003, 4, 15), datetime.date(2003, 3, 17)), ('Vascular Surgery', 85, datetime.date(2004, 3, 11), datetime.date(2005, 1, 11)), ('Neurosurgery', 90, datetime.date(2003, 6, 14), datetime.date(2002, 2, 19))]</t>
  </si>
  <si>
    <t>[{'Institution Name': 'Vaughn-Hudson', 'Location': 'Hungary', 'Type of Institution': 'Private', 'Number of Years Worked There': 8, 'Medical Center Level': 'Secondary', 'Number of Surgeries Performed': 894, 'Additional Responsibilities': ['Administrator, Civil Service', 'Corporate investment banker', 'Occupational psychologist', 'Designer, graphic'], 'Percentage of Patients with Complications': 57.64962916312621,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'Mclean-Taylor', 'Location': 'Hungary', 'Type of Institution': 'Private', 'Number of Years Worked There': 4, 'Medical Center Level': 'Secondary', 'Number of Surgeries Performed': 523, 'Additional Responsibilities': ['Production designer, theatre/television/film'], 'Percentage of Patients with Complications': 31.83132751494947,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'Martin-Combs', 'Location': 'Hungary', 'Type of Institution': 'Public', 'Number of Years Worked There': 14, 'Medical Center Level': 'Secondary', 'Number of Surgeries Performed': 747, 'Additional Responsibilities': ['Farm manager', 'Company secretary', 'Dealer'], 'Percentage of Patients with Complications': 62.201262249644564,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t>
  </si>
  <si>
    <t>Willis PLC</t>
  </si>
  <si>
    <t>Taylor Duran</t>
  </si>
  <si>
    <t>539-713-8629x758</t>
  </si>
  <si>
    <t>[('Neurosurgery', 55, datetime.date(2007, 4, 11), datetime.date(2007, 2, 21)), ('Transplant Surgery', 53, datetime.date(2005, 12, 24), datetime.date(2007, 2, 2)), ('Vascular Surgery', 79, datetime.date(2004, 10, 18), datetime.date(2004, 9, 7)), ('Transplant Surgery', 76, datetime.date(2006, 5, 13), datetime.date(2003, 8, 28)), ('Orthopedic Surgery', 78, datetime.date(2004, 9, 15), datetime.date(2005, 7, 25)), ('Robotic Surgery', 100, datetime.date(2006, 10, 10), datetime.date(2006, 2, 26)), ('Microbiology', 90, datetime.date(2004, 1, 25), datetime.date(2004, 3, 31)), ('Oncological Surgery', 92, datetime.date(2004, 10, 22), datetime.date(2004, 10, 28)), ('Microbiology', 89, datetime.date(2006, 10, 30), datetime.date(2004, 10, 15)), ('Physiology', 59, datetime.date(2004, 5, 10), datetime.date(2005, 1, 23))]</t>
  </si>
  <si>
    <t>[{'Institution Name': 'Morton Inc', 'Location': 'Ukraine', 'Type of Institution': 'Public', 'Number of Years Worked There': 3, 'Medical Center Level': 'Secondary', 'Number of Surgeries Performed': 778, 'Additional Responsibilities': ['Occupational hygienist', 'Landscape architect', 'Psychologist, counselling', 'Education officer, environmental'], 'Percentage of Patients with Complications': 51.999104916463324,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'Davis-Herrera', 'Location': 'Ukraine', 'Type of Institution': 'Private', 'Number of Years Worked There': 20, 'Medical Center Level': 'Secondary', 'Number of Surgeries Performed': 306, 'Additional Responsibilities': ['Psychologist, prison and probation services', 'Research scientist (maths)', 'Surveyor, planning and development', 'Seismic interpreter'], 'Percentage of Patients with Complications': 15.64614849100938,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'Weaver-Barnett', 'Location': 'Ukraine', 'Type of Institution': 'Private', 'Number of Years Worked There': 16, 'Medical Center Level': 'Tertiary', 'Number of Surgeries Performed': 284, 'Additional Responsibilities': [], 'Percentage of Patients with Complications': 38.926474395305966,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'Adams-Graves', 'Location': 'Ukraine', 'Type of Institution': 'Public', 'Number of Years Worked There': 25, 'Medical Center Level': 'Primary', 'Number of Surgeries Performed': 71, 'Additional Responsibilities': [], 'Percentage of Patients with Complications': 94.50023822572984,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'Montgomery, Stuart and Lewis', 'Location': 'Ukraine', 'Type of Institution': 'Private', 'Number of Years Worked There': 3, 'Medical Center Level': 'Primary', 'Number of Surgeries Performed': 630, 'Additional Responsibilities': [], 'Percentage of Patients with Complications': 56.88881349121245,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t>
  </si>
  <si>
    <t>Wilson, Gutierrez and Carter</t>
  </si>
  <si>
    <t>Laurie Wallace</t>
  </si>
  <si>
    <t>+1-388-371-5300x4542</t>
  </si>
  <si>
    <t>[('Pathology', 97, datetime.date(2003, 1, 26), datetime.date(2002, 6, 21)), ('Neurosurgery', 94, datetime.date(2002, 8, 21), datetime.date(2004, 7, 25)), ('Oncological Surgery', 99, datetime.date(2003, 3, 18), datetime.date(2004, 5, 23)), ('Transplant Surgery', 73, datetime.date(2002, 1, 15), datetime.date(2001, 1, 9)), ('Robotic Surgery', 86, datetime.date(2002, 10, 27), datetime.date(2000, 4, 7)), ('Orthopedic Surgery', 54, datetime.date(2004, 9, 28), datetime.date(2000, 3, 16)), ('Trauma Surgery', 76, datetime.date(2000, 6, 18), datetime.date(2003, 5, 9)), ('Anesthesiology', 53, datetime.date(2000, 9, 5), datetime.date(2001, 8, 22)), ('Ethics in Medical Practice', 95, datetime.date(2003, 1, 26), datetime.date(2004, 6, 27)), ('Vascular Surgery', 87, datetime.date(2001, 10, 2), datetime.date(2001, 7, 18))]</t>
  </si>
  <si>
    <t>[{'Institution Name': 'Page-Scott', 'Location': 'Ethiopia', 'Type of Institution': 'Public', 'Number of Years Worked There': 27, 'Medical Center Level': 'Primary', 'Number of Surgeries Performed': 442, 'Additional Responsibilities': ['Furniture designer', 'Systems developer', 'Programme researcher, broadcasting/film/video'], 'Percentage of Patients with Complications': 10.155725688991513,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 {'Institution Name': 'Thomas-Griffith', 'Location': 'Ethiopia', 'Type of Institution': 'Public', 'Number of Years Worked There': 7, 'Medical Center Level': 'Secondary', 'Number of Surgeries Performed': 508, 'Additional Responsibilities': ['Data processing manager', 'Public relations account executive'], 'Percentage of Patients with Complications': 54.27115380007389,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t>
  </si>
  <si>
    <t>Bates Inc</t>
  </si>
  <si>
    <t>Crystal Wilson</t>
  </si>
  <si>
    <t>(842)903-5817x80011</t>
  </si>
  <si>
    <t>[('Neurosurgery', 95, datetime.date(1997, 9, 12), datetime.date(1997, 8, 22)), ('Orthopedic Surgery', 97, datetime.date(1997, 7, 14), datetime.date(1997, 7, 9)), ('Biochemistry', 67, datetime.date(1997, 8, 10), datetime.date(1997, 7, 27)), ('Pediatric Surgery', 68, datetime.date(1997, 9, 17), datetime.date(1997, 8, 16)), ('Plastic and Reconstructive Surgery', 69, datetime.date(1997, 10, 3), datetime.date(1997, 10, 18)), ('Surgical Techniques', 83, datetime.date(1997, 10, 24), datetime.date(1997, 10, 3)), ('Pharmacology', 91, datetime.date(1997, 7, 22), datetime.date(1997, 10, 30)), ('Anatomy', 66, datetime.date(1997, 7, 10), datetime.date(1997, 8, 5)), ('Cardiothoracic Surgery', 87, datetime.date(1997, 8, 16), datetime.date(1997, 9, 17)), ('Oncological Surgery', 72, datetime.date(1997, 10, 31), datetime.date(1997, 8, 2))]</t>
  </si>
  <si>
    <t>[{'Institution Name': 'Collins, Clark and Mitchell', 'Location': 'Romania', 'Type of Institution': 'Private', 'Number of Years Worked There': 12, 'Medical Center Level': 'Primary', 'Number of Surgeries Performed': 628, 'Additional Responsibilities': ['Field trials officer', 'Surveyor, commercial/residential', 'Interpreter', 'Health and safety adviser', 'Mudlogger'], 'Percentage of Patients with Complications': 98.5041384666434,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 {'Institution Name': 'Lowe Ltd', 'Location': 'Romania', 'Type of Institution': 'Public', 'Number of Years Worked There': 18, 'Medical Center Level': 'Primary', 'Number of Surgeries Performed': 407, 'Additional Responsibilities': ['Writer'], 'Percentage of Patients with Complications': 80.00455817726973,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t>
  </si>
  <si>
    <t>Cortez, Haynes and Johnston</t>
  </si>
  <si>
    <t>Kimberly Joseph</t>
  </si>
  <si>
    <t>623.522.5708</t>
  </si>
  <si>
    <t>[('Vascular Surgery', 72, datetime.date(2006, 3, 4), datetime.date(2006, 3, 17)), ('Trauma Surgery', 78, datetime.date(2006, 1, 10), datetime.date(2005, 1, 26)), ('Vascular Surgery', 63, datetime.date(2006, 2, 24), datetime.date(2007, 7, 26)), ('Pathology', 85, datetime.date(2004, 8, 29), datetime.date(2006, 5, 4)), ('Transplant Surgery', 61, datetime.date(2007, 6, 2), datetime.date(2007, 6, 24)), ('Neurosurgery', 92, datetime.date(2006, 4, 1), datetime.date(2006, 6, 26)), ('Anesthesiology', 93, datetime.date(2006, 1, 2), datetime.date(2004, 6, 18)), ('Biochemistry', 80, datetime.date(2007, 8, 16), datetime.date(2007, 4, 25)), ('Emergency Medicine', 55, datetime.date(2005, 3, 1), datetime.date(2007, 8, 2)), ('Oncological Surgery', 67, datetime.date(2007, 5, 2), datetime.date(2006, 6, 28))]</t>
  </si>
  <si>
    <t>[{'Institution Name': 'Gates, Martin and Oconnell', 'Location': 'France', 'Type of Institution': 'Public', 'Number of Years Worked There': 26, 'Medical Center Level': 'Tertiary', 'Number of Surgeries Performed': 627, 'Additional Responsibilities': ['Financial trader', 'Administrator, education'], 'Percentage of Patients with Complications': 19.81031473315452,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'Dodson and Sons', 'Location': 'France', 'Type of Institution': 'Private', 'Number of Years Worked There': 12, 'Medical Center Level': 'Primary', 'Number of Surgeries Performed': 700, 'Additional Responsibilities': ['Hydrogeologist', 'Investment banker, corporate', 'Optometrist', 'Claims inspector/assessor'], 'Percentage of Patients with Complications': 73.5751903241851,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'Marsh, Schmidt and Benson', 'Location': 'France', 'Type of Institution': 'Public', 'Number of Years Worked There': 22, 'Medical Center Level': 'Secondary', 'Number of Surgeries Performed': 384, 'Additional Responsibilities': ['Theme park manager', 'Chief Strategy Officer', 'Chartered certified accountant', 'Insurance risk surveyor'], 'Percentage of Patients with Complications': 69.70791841603182,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'Levine-Garcia', 'Location': 'France', 'Type of Institution': 'Public', 'Number of Years Worked There': 6, 'Medical Center Level': 'Primary', 'Number of Surgeries Performed': 129, 'Additional Responsibilities': ['Video editor'], 'Percentage of Patients with Complications': 9.774011536121641,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t>
  </si>
  <si>
    <t>Marshall Ltd</t>
  </si>
  <si>
    <t>Robert Morris</t>
  </si>
  <si>
    <t>(654)709-6553x5971</t>
  </si>
  <si>
    <t>[('Microbiology', 72, datetime.date(2000, 8, 25), datetime.date(2000, 4, 1)), ('Transplant Surgery', 66, datetime.date(2000, 2, 16), datetime.date(2000, 9, 29)), ('Vascular Surgery', 60, datetime.date(2000, 9, 22), datetime.date(2000, 1, 6)), ('Anatomy', 88, datetime.date(2000, 9, 18), datetime.date(2000, 9, 10)), ('Surgical Techniques', 91, datetime.date(2000, 1, 10), datetime.date(2000, 7, 30)), ('Physiology', 97, datetime.date(2000, 1, 14), datetime.date(2000, 9, 18)), ('Plastic and Reconstructive Surgery', 60, datetime.date(2000, 3, 16), datetime.date(2000, 8, 21)), ('Biochemistry', 85, datetime.date(2000, 2, 25), datetime.date(2000, 6, 14)), ('Anesthesiology', 83, datetime.date(2000, 6, 20), datetime.date(2000, 2, 29)), ('Vascular Surgery', 82, datetime.date(2000, 4, 28), datetime.date(2000, 2, 12))]</t>
  </si>
  <si>
    <t>[{'Institution Name': 'Gibson LLC', 'Location': 'Russia', 'Type of Institution': 'Private', 'Number of Years Worked There': 17, 'Medical Center Level': 'Primary', 'Number of Surgeries Performed': 318, 'Additional Responsibilities': ['Engineer, automotive', 'Field trials officer', 'Lecturer, further education', 'Buyer, retail', 'Financial adviser'], 'Percentage of Patients with Complications': 37.99045222928573,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'Mitchell-Cruz', 'Location': 'Russia', 'Type of Institution': 'Private', 'Number of Years Worked There': 10, 'Medical Center Level': 'Secondary', 'Number of Surgeries Performed': 504, 'Additional Responsibilities': [], 'Percentage of Patients with Complications': 15.315996209812432,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'Jackson, Tran and Mccullough', 'Location': 'Russia', 'Type of Institution': 'Private', 'Number of Years Worked There': 4, 'Medical Center Level': 'Secondary', 'Number of Surgeries Performed': 117, 'Additional Responsibilities': ['Computer games developer', 'Mudlogger', 'Chartered loss adjuster'], 'Percentage of Patients with Complications': 9.406488777503952,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'Bennett, Reid and Jones', 'Location': 'Russia', 'Type of Institution': 'Private', 'Number of Years Worked There': 29, 'Medical Center Level': 'Secondary', 'Number of Surgeries Performed': 412, 'Additional Responsibilities': ['Counselling psychologist', 'Audiological scientist', 'Engineer, agricultural'], 'Percentage of Patients with Complications': 94.46409940027284,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t>
  </si>
  <si>
    <t>Arnold-Tucker</t>
  </si>
  <si>
    <t>Jeremy Jordan</t>
  </si>
  <si>
    <t>001-550-249-6585</t>
  </si>
  <si>
    <t>[('Emergency Medicine', 74, datetime.date(2006, 8, 19), datetime.date(2003, 1, 8)), ('Microbiology', 65, datetime.date(2004, 10, 8), datetime.date(2005, 9, 3)), ('Transplant Surgery', 65, datetime.date(2003, 8, 29), datetime.date(2003, 3, 6)), ('Pathology', 86, datetime.date(2006, 10, 21), datetime.date(2005, 1, 23)), ('Anesthesiology', 53, datetime.date(2003, 3, 13), datetime.date(2005, 10, 2)), ('Pharmacology', 93, datetime.date(2004, 10, 24), datetime.date(2002, 10, 28)), ('Emergency Medicine', 76, datetime.date(2006, 8, 23), datetime.date(2006, 6, 29)), ('Pathology', 93, datetime.date(2003, 3, 31), datetime.date(2004, 2, 10)), ('Cardiothoracic Surgery', 70, datetime.date(2004, 2, 1), datetime.date(2002, 11, 27)), ('Pathology', 70, datetime.date(2005, 7, 29), datetime.date(2003, 6, 11))]</t>
  </si>
  <si>
    <t>[{'Institution Name': 'Phillips-Quinn', 'Location': 'Canada', 'Type of Institution': 'Public', 'Number of Years Worked There': 26, 'Medical Center Level': 'Primary', 'Number of Surgeries Performed': 273, 'Additional Responsibilities': [], 'Percentage of Patients with Complications': 21.794309454408566,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'Randall, Washington and Conrad', 'Location': 'Canada', 'Type of Institution': 'Public', 'Number of Years Worked There': 15, 'Medical Center Level': 'Tertiary', 'Number of Surgeries Performed': 343, 'Additional Responsibilities': ['Recruitment consultant', 'Armed forces logistics/support/administrative officer', 'Fast food restaurant manager', 'Office manager'], 'Percentage of Patients with Complications': 90.31033271372483,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'Anderson, Fields and Newman', 'Location': 'Canada', 'Type of Institution': 'Private', 'Number of Years Worked There': 7, 'Medical Center Level': 'Secondary', 'Number of Surgeries Performed': 61, 'Additional Responsibilities': ['Community education officer', 'Building surveyor', 'Therapist, nutritional', 'Government social research officer'], 'Percentage of Patients with Complications': 21.580391369208485,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'Harrison Group', 'Location': 'Canada', 'Type of Institution': 'Private', 'Number of Years Worked There': 12, 'Medical Center Level': 'Primary', 'Number of Surgeries Performed': 654, 'Additional Responsibilities': ['Architectural technologist', 'Administrator, Civil Service'], 'Percentage of Patients with Complications': 38.9168947321572,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t>
  </si>
  <si>
    <t>Morris-Powers</t>
  </si>
  <si>
    <t>Joseph Moore</t>
  </si>
  <si>
    <t>(941)524-6346x896</t>
  </si>
  <si>
    <t>[('Vascular Surgery', 84, datetime.date(1997, 3, 21), datetime.date(1999, 10, 25)), ('Robotic Surgery', 73, datetime.date(1999, 5, 5), datetime.date(1997, 6, 17)), ('Transplant Surgery', 53, datetime.date(1999, 8, 26), datetime.date(2001, 9, 14)), ('Transplant Surgery', 100, datetime.date(1995, 8, 1), datetime.date(1997, 1, 28)), ('Pediatric Surgery', 93, datetime.date(1997, 2, 17), datetime.date(2001, 9, 26)), ('Trauma Surgery', 76, datetime.date(1995, 12, 4), datetime.date(1999, 10, 22)), ('Microbiology', 60, datetime.date(1996, 9, 11), datetime.date(1999, 8, 12)), ('Emergency Medicine', 76, datetime.date(1997, 10, 6), datetime.date(2001, 10, 27)), ('Cardiothoracic Surgery', 95, datetime.date(2003, 2, 21), datetime.date(1998, 6, 7)), ('Anatomy', 60, datetime.date(1996, 10, 24), datetime.date(1997, 11, 7))]</t>
  </si>
  <si>
    <t>[{'Institution Name': 'Nash Inc', 'Location': 'Philippines', 'Type of Institution': 'Private', 'Number of Years Worked There': 21, 'Medical Center Level': 'Secondary', 'Number of Surgeries Performed': 717, 'Additional Responsibilities': ['Exhibitions officer, museum/gallery', "Barrister's clerk", 'Science writer', 'Civil Service fast streamer', 'Fisheries officer'], 'Percentage of Patients with Complications': 29.284716360801568,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'Gonzalez LLC', 'Location': 'Philippines', 'Type of Institution': 'Public', 'Number of Years Worked There': 14, 'Medical Center Level': 'Primary', 'Number of Surgeries Performed': 76, 'Additional Responsibilities': ['Insurance risk surveyor'], 'Percentage of Patients with Complications': 87.331825004133,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'Griffith and Sons', 'Location': 'Philippines', 'Type of Institution': 'Private', 'Number of Years Worked There': 29, 'Medical Center Level': 'Tertiary', 'Number of Surgeries Performed': 313, 'Additional Responsibilities': ['Sales professional, IT'], 'Percentage of Patients with Complications': 19.96283228225507,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t>
  </si>
  <si>
    <t>Jennifer Walker</t>
  </si>
  <si>
    <t>(769)491-1892x2483</t>
  </si>
  <si>
    <t>[('Emergency Medicine', 59, datetime.date(2004, 6, 12), datetime.date(2004, 12, 28)), ('Neurosurgery', 57, datetime.date(2004, 4, 3), datetime.date(2005, 1, 1)), ('Cardiothoracic Surgery', 56, datetime.date(2004, 4, 10), datetime.date(2005, 2, 6)), ('Neurosurgery', 72, datetime.date(2005, 3, 18), datetime.date(2004, 12, 14)), ('Plastic and Reconstructive Surgery', 52, datetime.date(2005, 2, 22), datetime.date(2004, 9, 13)), ('Ethics in Medical Practice', 90, datetime.date(2004, 6, 19), datetime.date(2005, 1, 2)), ('Oncological Surgery', 76, datetime.date(2004, 5, 16), datetime.date(2004, 12, 19)), ('Orthopedic Surgery', 73, datetime.date(2005, 1, 31), datetime.date(2004, 5, 6)), ('Trauma Surgery', 86, datetime.date(2005, 1, 11), datetime.date(2004, 7, 21)), ('Oncological Surgery', 50, datetime.date(2005, 3, 8), datetime.date(2004, 7, 22))]</t>
  </si>
  <si>
    <t>[{'Institution Name': 'Leonard PLC', 'Location': 'Ukraine', 'Type of Institution': 'Private', 'Number of Years Worked There': 4, 'Medical Center Level': 'Tertiary', 'Number of Surgeries Performed': 208, 'Additional Responsibilities': ['Nutritional therapist'], 'Percentage of Patients with Complications': 26.653282691124534,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 {'Institution Name': 'Johnson Ltd', 'Location': 'Ukraine', 'Type of Institution': 'Private', 'Number of Years Worked There': 18, 'Medical Center Level': 'Tertiary', 'Number of Surgeries Performed': 470, 'Additional Responsibilities': ['Community pharmacist'], 'Percentage of Patients with Complications': 82.61079508616058,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t>
  </si>
  <si>
    <t>Manning PLC</t>
  </si>
  <si>
    <t>Vanessa Williams</t>
  </si>
  <si>
    <t>+1-734-937-1859x1878</t>
  </si>
  <si>
    <t>[('Microbiology', 65, datetime.date(2004, 7, 26), datetime.date(2003, 10, 27)), ('Vascular Surgery', 76, datetime.date(2004, 6, 21), datetime.date(2004, 3, 6)), ('Orthopedic Surgery', 91, datetime.date(2004, 7, 4), datetime.date(2003, 3, 31)), ('Cardiothoracic Surgery', 56, datetime.date(2004, 2, 7), datetime.date(2003, 7, 17)), ('Pharmacology', 81, datetime.date(2003, 6, 18), datetime.date(2004, 7, 4)), ('Cardiothoracic Surgery', 94, datetime.date(2004, 4, 9), datetime.date(2003, 9, 5)), ('Trauma Surgery', 81, datetime.date(2004, 5, 2), datetime.date(2003, 12, 9)), ('Physiology', 65, datetime.date(2003, 4, 16), datetime.date(2003, 4, 19)), ('Anesthesiology', 63, datetime.date(2004, 7, 14), datetime.date(2003, 12, 7)), ('Transplant Surgery', 88, datetime.date(2003, 10, 7), datetime.date(2004, 1, 26))]</t>
  </si>
  <si>
    <t>[{'Institution Name': 'Mitchell-Smith', 'Location': 'Ethiopia', 'Type of Institution': 'Public', 'Number of Years Worked There': 30, 'Medical Center Level': 'Tertiary', 'Number of Surgeries Performed': 1000, 'Additional Responsibilities': ['Land'], 'Percentage of Patients with Complications': 80.2352288571216,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'Graham-Oneal', 'Location': 'Ethiopia', 'Type of Institution': 'Public', 'Number of Years Worked There': 7, 'Medical Center Level': 'Secondary', 'Number of Surgeries Performed': 18, 'Additional Responsibilities': ['Dramatherapist', 'Software engineer', 'Social worker', 'Clinical molecular geneticist'], 'Percentage of Patients with Complications': 18.247331107832398,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'Huber, Sanders and Stewart', 'Location': 'Ethiopia', 'Type of Institution': 'Public', 'Number of Years Worked There': 5, 'Medical Center Level': 'Secondary', 'Number of Surgeries Performed': 496, 'Additional Responsibilities': ['Administrator, Civil Service', 'Media planner', 'Rural practice surveyor', 'Product/process development scientist', 'Product manager'], 'Percentage of Patients with Complications': 57.31649960100875,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'Massey LLC', 'Location': 'Ethiopia', 'Type of Institution': 'Public', 'Number of Years Worked There': 9, 'Medical Center Level': 'Tertiary', 'Number of Surgeries Performed': 258, 'Additional Responsibilities': ['Media buyer', 'Tour manager', 'Immigration officer'], 'Percentage of Patients with Complications': 11.224458607643529,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'Fitzgerald and Sons', 'Location': 'Ethiopia', 'Type of Institution': 'Public', 'Number of Years Worked There': 7, 'Medical Center Level': 'Secondary', 'Number of Surgeries Performed': 200, 'Additional Responsibilities': ['Government social research officer'], 'Percentage of Patients with Complications': 96.10968431443501,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t>
  </si>
  <si>
    <t>Martin-Cox</t>
  </si>
  <si>
    <t>Jane Johnson</t>
  </si>
  <si>
    <t>(853)897-1451</t>
  </si>
  <si>
    <t>[('Microbiology', 65, datetime.date(2004, 5, 25), datetime.date(2004, 8, 31)), ('Biochemistry', 87, datetime.date(2003, 12, 4), datetime.date(2004, 9, 6)), ('Anatomy', 75, datetime.date(2004, 6, 10), datetime.date(2003, 12, 26)), ('Anesthesiology', 79, datetime.date(2004, 1, 22), datetime.date(2003, 11, 20)), ('Anatomy', 61, datetime.date(2004, 2, 26), datetime.date(2004, 5, 4)), ('Robotic Surgery', 76, datetime.date(2004, 6, 26), datetime.date(2003, 11, 26)), ('Pathology', 99, datetime.date(2003, 10, 8), datetime.date(2003, 12, 24)), ('Cardiothoracic Surgery', 75, datetime.date(2003, 10, 1), datetime.date(2004, 6, 1)), ('Pharmacology', 65, datetime.date(2003, 9, 29), datetime.date(2003, 11, 19)), ('Biochemistry', 92, datetime.date(2004, 1, 17), datetime.date(2004, 5, 17))]</t>
  </si>
  <si>
    <t>[{'Institution Name': 'Jones and Sons', 'Location': 'Belarus', 'Type of Institution': 'Public', 'Number of Years Worked There': 14, 'Medical Center Level': 'Tertiary', 'Number of Surgeries Performed': 221, 'Additional Responsibilities': ['Radiographer, diagnostic'], 'Percentage of Patients with Complications': 29.07255256847724,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'Lambert-Wood', 'Location': 'Belarus', 'Type of Institution': 'Public', 'Number of Years Worked There': 7, 'Medical Center Level': 'Tertiary', 'Number of Surgeries Performed': 71, 'Additional Responsibilities': ['Accountant, chartered management'], 'Percentage of Patients with Complications': 0.167246581120839,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'Stevenson Inc', 'Location': 'Belarus', 'Type of Institution': 'Private', 'Number of Years Worked There': 4, 'Medical Center Level': 'Tertiary', 'Number of Surgeries Performed': 18, 'Additional Responsibilities': ['Dealer'], 'Percentage of Patients with Complications': 45.81144017238837,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'Wilkerson-Salazar', 'Location': 'Belarus', 'Type of Institution': 'Public', 'Number of Years Worked There': 18, 'Medical Center Level': 'Primary', 'Number of Surgeries Performed': 872, 'Additional Responsibilities': ['Fish farm manager'], 'Percentage of Patients with Complications': 43.10595270889633,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t>
  </si>
  <si>
    <t>Proctor-Warren</t>
  </si>
  <si>
    <t>Michael Gardner</t>
  </si>
  <si>
    <t>616.382.1429</t>
  </si>
  <si>
    <t>[('Pharmacology', 98, datetime.date(2005, 6, 3), datetime.date(2003, 11, 7)), ('Pathology', 63, datetime.date(2003, 9, 12), datetime.date(2006, 5, 24)), ('Cardiothoracic Surgery', 89, datetime.date(2006, 4, 19), datetime.date(2003, 9, 6)), ('Anesthesiology', 56, datetime.date(2004, 10, 16), datetime.date(2008, 6, 11)), ('Trauma Surgery', 60, datetime.date(2004, 11, 11), datetime.date(2007, 3, 19)), ('Biochemistry', 88, datetime.date(2006, 8, 29), datetime.date(2003, 12, 20)), ('Plastic and Reconstructive Surgery', 98, datetime.date(2007, 3, 16), datetime.date(2007, 6, 9)), ('Vascular Surgery', 70, datetime.date(2006, 10, 12), datetime.date(2003, 11, 25)), ('Pathology', 54, datetime.date(2008, 4, 14), datetime.date(2004, 3, 22)), ('Transplant Surgery', 90, datetime.date(2005, 5, 28), datetime.date(2006, 8, 18))]</t>
  </si>
  <si>
    <t>[{'Institution Name': 'Sanchez-Adams', 'Location': 'Ethiopia', 'Type of Institution': 'Private', 'Number of Years Worked There': 25, 'Medical Center Level': 'Tertiary', 'Number of Surgeries Performed': 936, 'Additional Responsibilities': ["Politician's assistant", 'Conservation officer, historic buildings', 'Engineer, chemical'], 'Percentage of Patients with Complications': 52.80647064551274,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'Fisher-Sutton', 'Location': 'Ethiopia', 'Type of Institution': 'Public', 'Number of Years Worked There': 13, 'Medical Center Level': 'Tertiary', 'Number of Surgeries Performed': 830, 'Additional Responsibilities': ['Archaeologist', 'Land/geomatics surveyor', 'Camera operator', 'Copywriter, advertising'], 'Percentage of Patients with Complications': 55.09643632508548,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'Morales-Harper', 'Location': 'Ethiopia', 'Type of Institution': 'Private', 'Number of Years Worked There': 1, 'Medical Center Level': 'Primary', 'Number of Surgeries Performed': 138, 'Additional Responsibilities': ['Production manager', 'Clinical embryologist', 'Accountant, chartered'], 'Percentage of Patients with Complications': 51.40576487626796,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'Cole-Shepherd', 'Location': 'Ethiopia', 'Type of Institution': 'Public', 'Number of Years Worked There': 5, 'Medical Center Level': 'Secondary', 'Number of Surgeries Performed': 473, 'Additional Responsibilities': ['Investment analyst', 'Scientist, marine'], 'Percentage of Patients with Complications': 0.9971812607349917,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'Jones Group', 'Location': 'Ethiopia', 'Type of Institution': 'Public', 'Number of Years Worked There': 16, 'Medical Center Level': 'Secondary', 'Number of Surgeries Performed': 663, 'Additional Responsibilities': ['Community arts worker', 'Designer, textile', 'Sound technician, broadcasting/film/video', 'Publishing copy', 'Scientist, forensic'], 'Percentage of Patients with Complications': 63.87677371112134,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t>
  </si>
  <si>
    <t>Rice, Watson and Rivas</t>
  </si>
  <si>
    <t>Jennifer Hancock</t>
  </si>
  <si>
    <t>(403)526-0664</t>
  </si>
  <si>
    <t>[('Biochemistry', 71, datetime.date(2004, 1, 17), datetime.date(2002, 4, 26)), ('Neurosurgery', 50, datetime.date(2001, 11, 8), datetime.date(2004, 10, 23)), ('Anatomy', 87, datetime.date(2007, 4, 18), datetime.date(2003, 8, 24)), ('Vascular Surgery', 83, datetime.date(2003, 2, 9), datetime.date(2001, 3, 29)), ('Oncological Surgery', 82, datetime.date(2000, 3, 24), datetime.date(2000, 12, 9)), ('Oncological Surgery', 60, datetime.date(2008, 1, 18), datetime.date(2000, 3, 24)), ('Anesthesiology', 68, datetime.date(2001, 5, 22), datetime.date(2001, 1, 18)), ('Pediatric Surgery', 68, datetime.date(2000, 7, 26), datetime.date(2005, 7, 14)), ('Biochemistry', 94, datetime.date(2005, 9, 13), datetime.date(2007, 2, 11)), ('Pathology', 76, datetime.date(2007, 1, 11), datetime.date(2000, 5, 24))]</t>
  </si>
  <si>
    <t>[{'Institution Name': 'Barry and Sons', 'Location': 'Uzbekistan', 'Type of Institution': 'Private', 'Number of Years Worked There': 23, 'Medical Center Level': 'Secondary', 'Number of Surgeries Performed': 119, 'Additional Responsibilities': ['Child psychotherapist', 'Teacher, secondary school', 'Conservator, museum/gallery', 'Geologist, wellsite'], 'Percentage of Patients with Complications': 39.247626729334016,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'Douglas, Ellis and Young', 'Location': 'Uzbekistan', 'Type of Institution': 'Public', 'Number of Years Worked There': 20, 'Medical Center Level': 'Primary', 'Number of Surgeries Performed': 133, 'Additional Responsibilities': ['Government social research officer'], 'Percentage of Patients with Complications': 82.79980016463627,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'Hess LLC', 'Location': 'Uzbekistan', 'Type of Institution': 'Public', 'Number of Years Worked There': 2, 'Medical Center Level': 'Secondary', 'Number of Surgeries Performed': 738, 'Additional Responsibilities': ['Plant breeder/geneticist', 'Technical sales engineer', 'Operational researcher', 'Embryologist, clinical', 'Government social research officer'], 'Percentage of Patients with Complications': 35.36695090699597,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'Turner, Brooks and Byrd', 'Location': 'Uzbekistan', 'Type of Institution': 'Public', 'Number of Years Worked There': 14, 'Medical Center Level': 'Secondary', 'Number of Surgeries Performed': 162, 'Additional Responsibilities': ['Occupational psychologist', 'Arts administrator', 'Production engineer', 'Engineer, energy', 'Associate Professor'], 'Percentage of Patients with Complications': 55.659461942960945,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t>
  </si>
  <si>
    <t>Avery and Sons</t>
  </si>
  <si>
    <t>Thomas Davis</t>
  </si>
  <si>
    <t>[('Robotic Surgery', 66, datetime.date(2004, 3, 29), datetime.date(2002, 1, 31)), ('Robotic Surgery', 78, datetime.date(2001, 2, 13), datetime.date(2007, 3, 26)), ('Microbiology', 85, datetime.date(2004, 4, 21), datetime.date(2001, 2, 25)), ('Cardiothoracic Surgery', 100, datetime.date(1999, 8, 2), datetime.date(2004, 5, 3)), ('Cardiothoracic Surgery', 100, datetime.date(2003, 8, 30), datetime.date(2005, 1, 27)), ('Anesthesiology', 99, datetime.date(2000, 3, 10), datetime.date(2000, 5, 9)), ('Oncological Surgery', 50, datetime.date(2002, 5, 8), datetime.date(2003, 3, 8)), ('Robotic Surgery', 97, datetime.date(2000, 2, 14), datetime.date(2000, 6, 13)), ('Anatomy', 82, datetime.date(2006, 12, 21), datetime.date(2004, 4, 3)), ('Physiology', 93, datetime.date(2002, 10, 28), datetime.date(2001, 5, 8))]</t>
  </si>
  <si>
    <t>[{'Institution Name': 'Phillips-Miller', 'Location': 'France', 'Type of Institution': 'Private', 'Number of Years Worked There': 4, 'Medical Center Level': 'Tertiary', 'Number of Surgeries Performed': 788, 'Additional Responsibilities': ['Statistician', 'Health visitor'], 'Percentage of Patients with Complications': 16.894686155321082,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'Rose, Compton and Carter', 'Location': 'France', 'Type of Institution': 'Public', 'Number of Years Worked There': 20, 'Medical Center Level': 'Primary', 'Number of Surgeries Performed': 541, 'Additional Responsibilities': [], 'Percentage of Patients with Complications': 47.313460464442834,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'Dodson and Sons', 'Location': 'France', 'Type of Institution': 'Public', 'Number of Years Worked There': 19, 'Medical Center Level': 'Primary', 'Number of Surgeries Performed': 546, 'Additional Responsibilities': ['Product manager', 'Scientist, physiological', 'Architect'], 'Percentage of Patients with Complications': 95.22009884764537,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t>
  </si>
  <si>
    <t>Roman-Bennett</t>
  </si>
  <si>
    <t>Deborah Walker</t>
  </si>
  <si>
    <t>001-430-814-8604x08417</t>
  </si>
  <si>
    <t>[('Vascular Surgery', 64, datetime.date(2004, 7, 17), datetime.date(2004, 10, 23)), ('Surgical Techniques', 87, datetime.date(2004, 11, 11), datetime.date(2004, 11, 17)), ('Pathology', 95, datetime.date(2004, 12, 9), datetime.date(2004, 9, 14)), ('Physiology', 66, datetime.date(2004, 9, 2), datetime.date(2004, 8, 27)), ('Surgical Techniques', 91, datetime.date(2004, 9, 17), datetime.date(2004, 9, 5)), ('Plastic and Reconstructive Surgery', 58, datetime.date(2004, 10, 13), datetime.date(2004, 12, 24)), ('Anatomy', 67, datetime.date(2004, 6, 29), datetime.date(2004, 10, 4)), ('Pediatric Surgery', 84, datetime.date(2004, 7, 1), datetime.date(2004, 8, 3)), ('Plastic and Reconstructive Surgery', 86, datetime.date(2004, 7, 19), datetime.date(2004, 12, 6)), ('Cardiothoracic Surgery', 50, datetime.date(2004, 10, 8), datetime.date(2004, 9, 7))]</t>
  </si>
  <si>
    <t>[{'Institution Name': 'White and Sons', 'Location': 'Russia', 'Type of Institution': 'Private', 'Number of Years Worked There': 1, 'Medical Center Level': 'Primary', 'Number of Surgeries Performed': 380, 'Additional Responsibilities': ['Museum/gallery exhibitions officer', 'Medical sales representative', 'Production manager', "Barrister's clerk", 'Programmer, multimedia'], 'Percentage of Patients with Complications': 51.555290415326446,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'Phelps, Solomon and Sosa', 'Location': 'Russia', 'Type of Institution': 'Private', 'Number of Years Worked There': 30, 'Medical Center Level': 'Secondary', 'Number of Surgeries Performed': 731, 'Additional Responsibilities': ['Music tutor', 'Research scientist (physical sciences)'], 'Percentage of Patients with Complications': 2.6343740465169296,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'Singh, Neal and Duran', 'Location': 'Russia', 'Type of Institution': 'Public', 'Number of Years Worked There': 11, 'Medical Center Level': 'Secondary', 'Number of Surgeries Performed': 457, 'Additional Responsibilities': ['Building control surveyor', 'Charity fundraiser', 'Agricultural engineer', 'Early years teacher', 'Geophysicist/field seismologist'], 'Percentage of Patients with Complications': 64.03435548241202,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t>
  </si>
  <si>
    <t>Johnson, Rodriguez and Craig</t>
  </si>
  <si>
    <t>Alexis Lawson</t>
  </si>
  <si>
    <t>[('Robotic Surgery', 90, datetime.date(2000, 10, 31), datetime.date(2000, 11, 1)), ('Neurosurgery', 63, datetime.date(2000, 10, 15), datetime.date(2000, 10, 17)), ('Emergency Medicine', 92, datetime.date(2000, 10, 28), datetime.date(2000, 10, 9)), ('Trauma Surgery', 57, datetime.date(2000, 10, 14), datetime.date(2000, 10, 11)), ('Transplant Surgery', 75, datetime.date(2000, 10, 21), datetime.date(2000, 10, 15)), ('Oncological Surgery', 82, datetime.date(2000, 10, 19), datetime.date(2000, 10, 21)), ('Pathology', 88, datetime.date(2000, 10, 12), datetime.date(2000, 10, 14)), ('Orthopedic Surgery', 72, datetime.date(2000, 10, 20), datetime.date(2000, 10, 26)), ('Cardiothoracic Surgery', 63, datetime.date(2000, 10, 28), datetime.date(2000, 10, 16)), ('Anesthesiology', 82, datetime.date(2000, 10, 9), datetime.date(2000, 11, 1))]</t>
  </si>
  <si>
    <t>[{'Institution Name': 'Ray-Walton', 'Location': 'Poland', 'Type of Institution': 'Private', 'Number of Years Worked There': 28, 'Medical Center Level': 'Primary', 'Number of Surgeries Performed': 531, 'Additional Responsibilities': ['Drilling engineer'], 'Percentage of Patients with Complications': 97.2282919922369,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'Garza, Wilson and Little', 'Location': 'Poland', 'Type of Institution': 'Private', 'Number of Years Worked There': 8, 'Medical Center Level': 'Tertiary', 'Number of Surgeries Performed': 627, 'Additional Responsibilities': ['Engineer, aeronautical'], 'Percentage of Patients with Complications': 90.10340993147932,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'Hill-Price', 'Location': 'Poland', 'Type of Institution': 'Private', 'Number of Years Worked There': 12, 'Medical Center Level': 'Primary', 'Number of Surgeries Performed': 802, 'Additional Responsibilities': ['Planning and development surveyor', 'Tax inspector', 'Retail merchandiser'], 'Percentage of Patients with Complications': 53.72404320615486,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t>
  </si>
  <si>
    <t>Williams and Sons</t>
  </si>
  <si>
    <t>Sharon Hoffman</t>
  </si>
  <si>
    <t>001-704-728-5434x44691</t>
  </si>
  <si>
    <t>[('Microbiology', 86, datetime.date(2001, 6, 26), datetime.date(1999, 8, 15)), ('Pathology', 86, datetime.date(2004, 3, 25), datetime.date(2002, 12, 9)), ('Anesthesiology', 65, datetime.date(2001, 2, 18), datetime.date(1995, 8, 21)), ('Emergency Medicine', 57, datetime.date(2003, 3, 19), datetime.date(2002, 8, 15)), ('Anesthesiology', 71, datetime.date(2005, 7, 21), datetime.date(2001, 7, 3)), ('Microbiology', 71, datetime.date(2003, 11, 2), datetime.date(2004, 9, 29)), ('Anatomy', 77, datetime.date(1999, 4, 10), datetime.date(1999, 11, 9)), ('Robotic Surgery', 100, datetime.date(2004, 2, 29), datetime.date(2004, 10, 16)), ('Pharmacology', 61, datetime.date(2002, 5, 10), datetime.date(1996, 10, 30)), ('Physiology', 62, datetime.date(1996, 6, 26), datetime.date(2004, 7, 27))]</t>
  </si>
  <si>
    <t>[{'Institution Name': 'Russell-Lopez', 'Location': 'Ukraine', 'Type of Institution': 'Private', 'Number of Years Worked There': 23, 'Medical Center Level': 'Primary', 'Number of Surgeries Performed': 528, 'Additional Responsibilities': ['Private music teacher', 'Automotive engineer', 'Warehouse manager'], 'Percentage of Patients with Complications': 25.337458816206613,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 {'Institution Name': 'Oliver Inc', 'Location': 'Ukraine', 'Type of Institution': 'Private', 'Number of Years Worked There': 26, 'Medical Center Level': 'Primary', 'Number of Surgeries Performed': 752, 'Additional Responsibilities': [], 'Percentage of Patients with Complications': 94.98689629125235,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t>
  </si>
  <si>
    <t>Blankenship PLC</t>
  </si>
  <si>
    <t>Travis Woodard</t>
  </si>
  <si>
    <t>+1-596-579-9859x28555</t>
  </si>
  <si>
    <t>[('Pathology', 95, datetime.date(2003, 7, 16), datetime.date(2003, 9, 5)), ('Plastic and Reconstructive Surgery', 79, datetime.date(2001, 11, 9), datetime.date(2002, 7, 7)), ('Surgical Techniques', 79, datetime.date(2002, 9, 29), datetime.date(2002, 4, 30)), ('Physiology', 50, datetime.date(2001, 3, 19), datetime.date(2001, 8, 25)), ('Trauma Surgery', 75, datetime.date(2002, 9, 24), datetime.date(2002, 4, 3)), ('Cardiothoracic Surgery', 58, datetime.date(2003, 6, 29), datetime.date(2002, 1, 24)), ('Oncological Surgery', 74, datetime.date(2003, 1, 26), datetime.date(2001, 3, 9)), ('Orthopedic Surgery', 82, datetime.date(2003, 6, 2), datetime.date(2002, 9, 30)), ('Cardiothoracic Surgery', 78, datetime.date(2002, 5, 29), datetime.date(2001, 3, 31)), ('Pharmacology', 81, datetime.date(2000, 12, 1), datetime.date(2002, 10, 9))]</t>
  </si>
  <si>
    <t>[{'Institution Name': 'Nelson-Martinez', 'Location': 'India', 'Type of Institution': 'Private', 'Number of Years Worked There': 11, 'Medical Center Level': 'Primary', 'Number of Surgeries Performed': 684, 'Additional Responsibilities': ['Network engineer', 'Scientist, forensic', 'Press sub', 'Estate manager/land agent'], 'Percentage of Patients with Complications': 82.99341601932582,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 {'Institution Name': 'Smith-Miles', 'Location': 'India', 'Type of Institution': 'Private', 'Number of Years Worked There': 6, 'Medical Center Level': 'Secondary', 'Number of Surgeries Performed': 818, 'Additional Responsibilities': [], 'Percentage of Patients with Complications': 6.114054364688847,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t>
  </si>
  <si>
    <t>Gonzalez-Gonzales</t>
  </si>
  <si>
    <t>Carlos Medina</t>
  </si>
  <si>
    <t>+1-476-307-1752x8681</t>
  </si>
  <si>
    <t>[('Oncological Surgery', 74, datetime.date(2000, 8, 8), datetime.date(1999, 12, 16)), ('Surgical Techniques', 93, datetime.date(2000, 1, 19), datetime.date(2000, 3, 15)), ('Orthopedic Surgery', 67, datetime.date(2000, 4, 26), datetime.date(2000, 6, 8)), ('Microbiology', 67, datetime.date(2000, 4, 3), datetime.date(2000, 5, 15)), ('Cardiothoracic Surgery', 94, datetime.date(2000, 3, 10), datetime.date(2000, 8, 13)), ('Transplant Surgery', 96, datetime.date(2000, 1, 7), datetime.date(2000, 8, 22)), ('Vascular Surgery', 59, datetime.date(2000, 7, 17), datetime.date(2000, 6, 22)), ('Ethics in Medical Practice', 86, datetime.date(2000, 1, 18), datetime.date(2000, 3, 10)), ('Robotic Surgery', 82, datetime.date(2000, 2, 24), datetime.date(2000, 8, 17)), ('Transplant Surgery', 54, datetime.date(2000, 4, 23), datetime.date(2000, 4, 9))]</t>
  </si>
  <si>
    <t>[{'Institution Name': 'Davis Ltd', 'Location': 'Poland', 'Type of Institution': 'Private', 'Number of Years Worked There': 22, 'Medical Center Level': 'Tertiary', 'Number of Surgeries Performed': 248, 'Additional Responsibilities': ['Garment/textile technologist', 'Manufacturing systems engineer'], 'Percentage of Patients with Complications': 62.0963859011806,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'Ryan-Pierce', 'Location': 'Poland', 'Type of Institution': 'Private', 'Number of Years Worked There': 10, 'Medical Center Level': 'Primary', 'Number of Surgeries Performed': 324, 'Additional Responsibilities': ['Engineer, drilling', 'Warehouse manager', 'Bonds trader', 'Accounting technician'], 'Percentage of Patients with Complications': 45.86732237870773,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'Warren, Smith and Gonzalez', 'Location': 'Poland', 'Type of Institution': 'Private', 'Number of Years Worked There': 4, 'Medical Center Level': 'Tertiary', 'Number of Surgeries Performed': 560, 'Additional Responsibilities': ['Psychiatric nurse', 'Training and development officer', 'Higher education lecturer'], 'Percentage of Patients with Complications': 51.55589812494016,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'Walker, Edwards and Sanchez', 'Location': 'Poland', 'Type of Institution': 'Public', 'Number of Years Worked There': 2, 'Medical Center Level': 'Tertiary', 'Number of Surgeries Performed': 490, 'Additional Responsibilities': ['Hospital pharmacist'], 'Percentage of Patients with Complications': 1.7137164289226625,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t>
  </si>
  <si>
    <t>Miller-Lewis</t>
  </si>
  <si>
    <t>Thomas Bates</t>
  </si>
  <si>
    <t>203-978-5819x8157</t>
  </si>
  <si>
    <t>[('Robotic Surgery', 57, datetime.date(2008, 12, 11), datetime.date(2009, 3, 2)), ('Pharmacology', 77, datetime.date(2004, 2, 3), datetime.date(2007, 2, 6)), ('Physiology', 79, datetime.date(2005, 5, 11), datetime.date(2008, 1, 14)), ('Orthopedic Surgery', 80, datetime.date(2009, 2, 23), datetime.date(2007, 12, 12)), ('Emergency Medicine', 98, datetime.date(2006, 7, 20), datetime.date(2007, 1, 23)), ('Microbiology', 51, datetime.date(2008, 10, 7), datetime.date(2008, 9, 11)), ('Microbiology', 96, datetime.date(2006, 6, 23), datetime.date(2008, 5, 26)), ('Transplant Surgery', 63, datetime.date(2009, 5, 2), datetime.date(2009, 5, 4)), ('Anesthesiology', 87, datetime.date(2004, 9, 23), datetime.date(2007, 4, 20)), ('Transplant Surgery', 79, datetime.date(2007, 4, 11), datetime.date(2009, 1, 13))]</t>
  </si>
  <si>
    <t>[{'Institution Name': 'Munoz Ltd', 'Location': 'France', 'Type of Institution': 'Private', 'Number of Years Worked There': 23, 'Medical Center Level': 'Secondary', 'Number of Surgeries Performed': 943, 'Additional Responsibilities': ['Phytotherapist', 'Pensions consultant', 'Control and instrumentation engineer', 'Colour technologist', 'Lighting technician, broadcasting/film/video'], 'Percentage of Patients with Complications': 0.019428353672734655,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 {'Institution Name': 'Huff-Welch', 'Location': 'France', 'Type of Institution': 'Private', 'Number of Years Worked There': 10, 'Medical Center Level': 'Secondary', 'Number of Surgeries Performed': 180, 'Additional Responsibilities': ['Engineer, maintenance', 'Fine artist', 'Broadcast engineer', 'Product manager', 'Optometrist'], 'Percentage of Patients with Complications': 85.25188445999676,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t>
  </si>
  <si>
    <t>Downs-Wang</t>
  </si>
  <si>
    <t>Harold Russell</t>
  </si>
  <si>
    <t>424-366-8438x243</t>
  </si>
  <si>
    <t>[('Transplant Surgery', 91, datetime.date(2000, 6, 1), datetime.date(2000, 8, 26)), ('Robotic Surgery', 78, datetime.date(1998, 7, 4), datetime.date(1998, 6, 25)), ('Surgical Techniques', 61, datetime.date(2000, 12, 25), datetime.date(1999, 3, 16)), ('Neurosurgery', 98, datetime.date(1999, 4, 1), datetime.date(1998, 9, 9)), ('Ethics in Medical Practice', 86, datetime.date(2001, 6, 9), datetime.date(1998, 5, 26)), ('Anesthesiology', 50, datetime.date(2000, 9, 27), datetime.date(2001, 3, 6)), ('Anesthesiology', 50, datetime.date(2000, 1, 15), datetime.date(2001, 5, 7)), ('Ethics in Medical Practice', 98, datetime.date(1999, 9, 21), datetime.date(2001, 6, 13)), ('Vascular Surgery', 76, datetime.date(1998, 3, 17), datetime.date(1999, 6, 14)), ('Microbiology', 54, datetime.date(1999, 5, 12), datetime.date(2000, 6, 11))]</t>
  </si>
  <si>
    <t>[{'Institution Name': 'Soto-Johnston', 'Location': 'India', 'Type of Institution': 'Private', 'Number of Years Worked There': 27, 'Medical Center Level': 'Primary', 'Number of Surgeries Performed': 823, 'Additional Responsibilities': ['Prison officer', 'Sales professional, IT', 'Games developer'], 'Percentage of Patients with Complications': 27.370030936358415, 'Patient Feedback': 'I had issues during recovery that were not addressed.', 'Patient Feedback Label': 2, 'Recommendation Letters': "The surgeon's performance is acceptable.", 'Recommendation Letters Label': 3, 'Recommendations from Former Employers': 'This surgeon is outstanding. Their surgical skills and dedication to patient care are exemplary.', 'Recommendations from Former Employers Label': 5}]</t>
  </si>
  <si>
    <t>Snyder, Gibson and Yates</t>
  </si>
  <si>
    <t>Shannon Robles</t>
  </si>
  <si>
    <t>(366)662-9972</t>
  </si>
  <si>
    <t>[('Robotic Surgery', 75, datetime.date(2002, 10, 30), datetime.date(2002, 2, 4)), ('Trauma Surgery', 99, datetime.date(2006, 2, 12), datetime.date(1997, 3, 16)), ('Anatomy', 67, datetime.date(1999, 11, 15), datetime.date(2008, 8, 21)), ('Ethics in Medical Practice', 60, datetime.date(1998, 6, 26), datetime.date(2005, 11, 23)), ('Biochemistry', 62, datetime.date(2007, 7, 25), datetime.date(2006, 11, 19)), ('Ethics in Medical Practice', 77, datetime.date(1996, 6, 5), datetime.date(2008, 7, 23)), ('Vascular Surgery', 73, datetime.date(1999, 6, 23), datetime.date(2000, 6, 29)), ('Cardiothoracic Surgery', 56, datetime.date(2004, 5, 14), datetime.date(2002, 7, 21)), ('Trauma Surgery', 70, datetime.date(1996, 12, 27), datetime.date(2003, 12, 26)), ('Neurosurgery', 72, datetime.date(1997, 9, 21), datetime.date(1998, 6, 16))]</t>
  </si>
  <si>
    <t>[{'Institution Name': 'Cook-Hunter', 'Location': 'Poland', 'Type of Institution': 'Public', 'Number of Years Worked There': 2, 'Medical Center Level': 'Primary', 'Number of Surgeries Performed': 808, 'Additional Responsibilities': ['Speech and language therapist'], 'Percentage of Patients with Complications': 14.738552594564524,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'Walker Inc', 'Location': 'Poland', 'Type of Institution': 'Public', 'Number of Years Worked There': 29, 'Medical Center Level': 'Secondary', 'Number of Surgeries Performed': 531, 'Additional Responsibilities': ['Colour technologist', 'Magazine features editor'], 'Percentage of Patients with Complications': 94.81551349624972,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'Mcfarland-Johnston', 'Location': 'Poland', 'Type of Institution': 'Public', 'Number of Years Worked There': 2, 'Medical Center Level': 'Tertiary', 'Number of Surgeries Performed': 711, 'Additional Responsibilities': ['Dispensing optician'], 'Percentage of Patients with Complications': 88.61333524701249,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t>
  </si>
  <si>
    <t>Johnson-Willis</t>
  </si>
  <si>
    <t>Ashley Spencer</t>
  </si>
  <si>
    <t>340-964-4858x55341</t>
  </si>
  <si>
    <t>[('Ethics in Medical Practice', 59, datetime.date(2004, 11, 30), datetime.date(2001, 5, 19)), ('Vascular Surgery', 99, datetime.date(1999, 5, 14), datetime.date(1999, 6, 1)), ('Physiology', 61, datetime.date(2002, 11, 20), datetime.date(1999, 12, 31)), ('Microbiology', 87, datetime.date(2003, 5, 28), datetime.date(2005, 12, 25)), ('Pharmacology', 74, datetime.date(2004, 5, 24), datetime.date(2005, 12, 30)), ('Surgical Techniques', 95, datetime.date(2004, 4, 24), datetime.date(2005, 10, 5)), ('Pediatric Surgery', 87, datetime.date(2005, 3, 26), datetime.date(2002, 6, 10)), ('Anatomy', 55, datetime.date(2001, 9, 30), datetime.date(2003, 12, 11)), ('Pathology', 69, datetime.date(2003, 3, 12), datetime.date(2000, 12, 21)), ('Pharmacology', 70, datetime.date(2004, 1, 26), datetime.date(2002, 10, 23))]</t>
  </si>
  <si>
    <t>[{'Institution Name': 'Flores, Frank and Campos', 'Location': 'Germany', 'Type of Institution': 'Private', 'Number of Years Worked There': 6, 'Medical Center Level': 'Secondary', 'Number of Surgeries Performed': 997, 'Additional Responsibilities': ['Facilities manager', 'Armed forces training and education officer', 'Armed forces training and education officer', 'Therapist, nutritional'], 'Percentage of Patients with Complications': 35.982769373333454,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'Ochoa PLC', 'Location': 'Germany', 'Type of Institution': 'Private', 'Number of Years Worked There': 23, 'Medical Center Level': 'Secondary', 'Number of Surgeries Performed': 624, 'Additional Responsibilities': [], 'Percentage of Patients with Complications': 33.432950278854356,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'Watts-Alvarado', 'Location': 'Germany', 'Type of Institution': 'Private', 'Number of Years Worked There': 2, 'Medical Center Level': 'Primary', 'Number of Surgeries Performed': 249, 'Additional Responsibilities': [], 'Percentage of Patients with Complications': 53.59530804258591,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t>
  </si>
  <si>
    <t>Krause PLC</t>
  </si>
  <si>
    <t>Amy Rice</t>
  </si>
  <si>
    <t>269-203-2577x359</t>
  </si>
  <si>
    <t>[('Pharmacology', 63, datetime.date(1994, 10, 24), datetime.date(1994, 10, 20)), ('Emergency Medicine', 68, datetime.date(1994, 9, 26), datetime.date(1994, 10, 17)), ('Emergency Medicine', 91, datetime.date(1994, 10, 20), datetime.date(1994, 10, 19)), ('Surgical Techniques', 92, datetime.date(1994, 10, 28), datetime.date(1994, 10, 16)), ('Emergency Medicine', 81, datetime.date(1994, 10, 16), datetime.date(1994, 9, 26)), ('Anesthesiology', 97, datetime.date(1994, 10, 3), datetime.date(1994, 9, 26)), ('Surgical Techniques', 51, datetime.date(1994, 10, 31), datetime.date(1994, 10, 27)), ('Pediatric Surgery', 73, datetime.date(1994, 10, 6), datetime.date(1994, 10, 10)), ('Vascular Surgery', 61, datetime.date(1994, 10, 13), datetime.date(1994, 9, 21)), ('Trauma Surgery', 62, datetime.date(1994, 10, 11), datetime.date(1994, 10, 22))]</t>
  </si>
  <si>
    <t>[{'Institution Name': 'Kelley Ltd', 'Location': 'Russia', 'Type of Institution': 'Private', 'Number of Years Worked There': 14, 'Medical Center Level': 'Secondary', 'Number of Surgeries Performed': 844, 'Additional Responsibilities': ['Surveyor, land/geomatics', 'Industrial/product designer', 'Personal assistant', 'Minerals surveyor'], 'Percentage of Patients with Complications': 80.67015342182972,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 {'Institution Name': 'Clark Group', 'Location': 'Russia', 'Type of Institution': 'Private', 'Number of Years Worked There': 18, 'Medical Center Level': 'Secondary', 'Number of Surgeries Performed': 648, 'Additional Responsibilities': ['Cytogeneticist', 'Furniture conservator/restorer', 'Industrial/product designer', 'Administrator, Civil Service', 'Engineer, energy'], 'Percentage of Patients with Complications': 62.97588018516286,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t>
  </si>
  <si>
    <t>Mills Ltd</t>
  </si>
  <si>
    <t>Joshua Lee</t>
  </si>
  <si>
    <t>855-441-2765x968</t>
  </si>
  <si>
    <t>[('Pathology', 82, datetime.date(2006, 4, 21), datetime.date(2005, 2, 27)), ('Orthopedic Surgery', 81, datetime.date(2005, 9, 27), datetime.date(2005, 7, 18)), ('Emergency Medicine', 100, datetime.date(2005, 9, 23), datetime.date(2004, 1, 16)), ('Neurosurgery', 77, datetime.date(2005, 3, 20), datetime.date(2005, 12, 11)), ('Anatomy', 98, datetime.date(2005, 1, 18), datetime.date(2005, 7, 3)), ('Plastic and Reconstructive Surgery', 79, datetime.date(2006, 4, 12), datetime.date(2005, 12, 19)), ('Transplant Surgery', 92, datetime.date(2003, 11, 16), datetime.date(2002, 7, 14)), ('Surgical Techniques', 64, datetime.date(2006, 5, 9), datetime.date(2002, 7, 8)), ('Pathology', 56, datetime.date(2003, 1, 12), datetime.date(2003, 10, 4)), ('Ethics in Medical Practice', 56, datetime.date(2004, 9, 15), datetime.date(2004, 8, 15))]</t>
  </si>
  <si>
    <t>[{'Institution Name': 'Moore LLC', 'Location': 'Ethiopia', 'Type of Institution': 'Private', 'Number of Years Worked There': 2, 'Medical Center Level': 'Tertiary', 'Number of Surgeries Performed': 536, 'Additional Responsibilities': ['Proofreader'], 'Percentage of Patients with Complications': 52.36246967023484,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'Guerrero, Cortez and Carter', 'Location': 'Ethiopia', 'Type of Institution': 'Private', 'Number of Years Worked There': 24, 'Medical Center Level': 'Tertiary', 'Number of Surgeries Performed': 743, 'Additional Responsibilities': ['Sport and exercise psychologist', 'Psychologist, occupational', 'Cartographer', 'Education officer, museum'], 'Percentage of Patients with Complications': 20.126191811239778,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'Rose, Salazar and Dixon', 'Location': 'Ethiopia', 'Type of Institution': 'Private', 'Number of Years Worked There': 10, 'Medical Center Level': 'Tertiary', 'Number of Surgeries Performed': 438, 'Additional Responsibilities': ['Environmental health practitioner', 'Haematologist', 'Chief Technology Officer'], 'Percentage of Patients with Complications': 12.497776650779024,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'Thomas Inc', 'Location': 'Ethiopia', 'Type of Institution': 'Private', 'Number of Years Worked There': 2, 'Medical Center Level': 'Secondary', 'Number of Surgeries Performed': 132, 'Additional Responsibilities': ['Designer, television/film set', 'Surveyor, hydrographic', 'Garment/textile technologist', 'Engineer, communications'], 'Percentage of Patients with Complications': 79.97191841887235,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'Barnes PLC', 'Location': 'Ethiopia', 'Type of Institution': 'Private', 'Number of Years Worked There': 17, 'Medical Center Level': 'Tertiary', 'Number of Surgeries Performed': 96, 'Additional Responsibilities': ['Race relations officer', 'Surveyor, rural practice'], 'Percentage of Patients with Complications': 27.815666545188332,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t>
  </si>
  <si>
    <t>Soto-Gonzalez</t>
  </si>
  <si>
    <t>Timothy Mendez</t>
  </si>
  <si>
    <t>(823)676-3616</t>
  </si>
  <si>
    <t>[('Vascular Surgery', 66, datetime.date(2001, 4, 29), datetime.date(2001, 10, 27)), ('Cardiothoracic Surgery', 50, datetime.date(2001, 4, 9), datetime.date(2001, 9, 24)), ('Oncological Surgery', 88, datetime.date(2001, 9, 27), datetime.date(2001, 8, 21)), ('Orthopedic Surgery', 57, datetime.date(2001, 8, 5), datetime.date(2001, 4, 11)), ('Oncological Surgery', 89, datetime.date(2001, 4, 3), datetime.date(2001, 6, 20)), ('Cardiothoracic Surgery', 99, datetime.date(2001, 8, 27), datetime.date(2001, 3, 31)), ('Pharmacology', 96, datetime.date(2001, 5, 17), datetime.date(2001, 7, 30)), ('Vascular Surgery', 90, datetime.date(2001, 9, 13), datetime.date(2001, 9, 12)), ('Pediatric Surgery', 59, datetime.date(2001, 9, 9), datetime.date(2001, 4, 6)), ('Oncological Surgery', 92, datetime.date(2001, 8, 15), datetime.date(2001, 6, 12))]</t>
  </si>
  <si>
    <t>[{'Institution Name': 'Miller, Garcia and Chaney', 'Location': 'United States', 'Type of Institution': 'Public', 'Number of Years Worked There': 1, 'Medical Center Level': 'Secondary', 'Number of Surgeries Performed': 678, 'Additional Responsibilities': ['Engineer, production'], 'Percentage of Patients with Complications': 99.39716525883709,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'Schmidt and Sons', 'Location': 'United States', 'Type of Institution': 'Public', 'Number of Years Worked There': 11, 'Medical Center Level': 'Primary', 'Number of Surgeries Performed': 943, 'Additional Responsibilities': ['Energy engineer', 'Secretary/administrator', 'Intelligence analyst'], 'Percentage of Patients with Complications': 30.147475992134375,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'Edwards LLC', 'Location': 'United States', 'Type of Institution': 'Private', 'Number of Years Worked There': 11, 'Medical Center Level': 'Secondary', 'Number of Surgeries Performed': 179, 'Additional Responsibilities': [], 'Percentage of Patients with Complications': 3.6077119298470683,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'Gentry-Martin', 'Location': 'United States', 'Type of Institution': 'Private', 'Number of Years Worked There': 18, 'Medical Center Level': 'Secondary', 'Number of Surgeries Performed': 39, 'Additional Responsibilities': ['Drilling engineer', 'Chartered legal executive (England and Wales)'], 'Percentage of Patients with Complications': 19.061341016200515,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t>
  </si>
  <si>
    <t>Farmer-Foster</t>
  </si>
  <si>
    <t>Craig Spears</t>
  </si>
  <si>
    <t>001-903-860-2858x462</t>
  </si>
  <si>
    <t>[('Surgical Techniques', 92, datetime.date(2003, 9, 26), datetime.date(2004, 2, 14)), ('Biochemistry', 75, datetime.date(2004, 8, 3), datetime.date(2003, 11, 3)), ('Oncological Surgery', 74, datetime.date(2004, 7, 6), datetime.date(2004, 6, 26)), ('Vascular Surgery', 74, datetime.date(2004, 4, 1), datetime.date(2004, 2, 15)), ('Oncological Surgery', 56, datetime.date(2004, 2, 20), datetime.date(2005, 2, 14)), ('Plastic and Reconstructive Surgery', 98, datetime.date(2004, 8, 3), datetime.date(2003, 11, 28)), ('Vascular Surgery', 50, datetime.date(2004, 2, 8), datetime.date(2005, 4, 25)), ('Orthopedic Surgery', 72, datetime.date(2003, 10, 14), datetime.date(2004, 3, 22)), ('Trauma Surgery', 82, datetime.date(2004, 5, 17), datetime.date(2003, 9, 23)), ('Physiology', 67, datetime.date(2004, 1, 30), datetime.date(2003, 10, 4))]</t>
  </si>
  <si>
    <t>[{'Institution Name': 'Meyer, Hall and Little', 'Location': 'Lithuania', 'Type of Institution': 'Public', 'Number of Years Worked There': 10, 'Medical Center Level': 'Tertiary', 'Number of Surgeries Performed': 977, 'Additional Responsibilities': ['Field seismologist', 'Community arts worker'], 'Percentage of Patients with Complications': 98.48887839709546,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'Walker and Sons', 'Location': 'Lithuania', 'Type of Institution': 'Public', 'Number of Years Worked There': 29, 'Medical Center Level': 'Primary', 'Number of Surgeries Performed': 215, 'Additional Responsibilities': ['Accountant, chartered', 'Environmental health practitioner'], 'Percentage of Patients with Complications': 20.139527992139726,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'Mendoza, Townsend and Rodriguez', 'Location': 'Lithuania', 'Type of Institution': 'Public', 'Number of Years Worked There': 21, 'Medical Center Level': 'Tertiary', 'Number of Surgeries Performed': 532, 'Additional Responsibilities': ['Media buyer', 'Surveyor, hydrographic', 'Human resources officer', 'Cytogeneticist'], 'Percentage of Patients with Complications': 45.711438977563276,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'Lawrence, Norton and Garcia', 'Location': 'Lithuania', 'Type of Institution': 'Public', 'Number of Years Worked There': 10, 'Medical Center Level': 'Tertiary', 'Number of Surgeries Performed': 68, 'Additional Responsibilities': ['Licensed conveyancer', 'Chartered legal executive (England and Wales)', 'General practice doctor', 'Water engineer'], 'Percentage of Patients with Complications': 56.897532979896205,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t>
  </si>
  <si>
    <t>Summers LLC</t>
  </si>
  <si>
    <t>Kelly Medina</t>
  </si>
  <si>
    <t>(755)354-2440</t>
  </si>
  <si>
    <t>[('Pharmacology', 53, datetime.date(2002, 11, 8), datetime.date(2000, 2, 21)), ('Vascular Surgery', 55, datetime.date(2003, 4, 22), datetime.date(1997, 11, 14)), ('Pharmacology', 62, datetime.date(2003, 12, 12), datetime.date(2005, 5, 4)), ('Microbiology', 84, datetime.date(2000, 9, 10), datetime.date(2001, 8, 25)), ('Pathology', 82, datetime.date(1999, 3, 1), datetime.date(2001, 11, 30)), ('Pathology', 51, datetime.date(2001, 6, 20), datetime.date(2005, 8, 23)), ('Emergency Medicine', 72, datetime.date(2004, 8, 17), datetime.date(1999, 1, 3)), ('Biochemistry', 65, datetime.date(2001, 11, 6), datetime.date(2001, 9, 23)), ('Emergency Medicine', 75, datetime.date(2000, 7, 15), datetime.date(2003, 9, 4)), ('Neurosurgery', 67, datetime.date(2002, 1, 11), datetime.date(2001, 5, 8))]</t>
  </si>
  <si>
    <t>[{'Institution Name': 'Gonzalez Ltd', 'Location': 'South Africa', 'Type of Institution': 'Public', 'Number of Years Worked There': 2, 'Medical Center Level': 'Primary', 'Number of Surgeries Performed': 65, 'Additional Responsibilities': ['Newspaper journalist', 'Landscape architect'], 'Percentage of Patients with Complications': 60.914519014131386,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'Smith Group', 'Location': 'South Africa', 'Type of Institution': 'Private', 'Number of Years Worked There': 8, 'Medical Center Level': 'Primary', 'Number of Surgeries Performed': 267, 'Additional Responsibilities': ['Chief Financial Officer', 'Secretary/administrator', 'Health and safety adviser', 'Toxicologist', 'Engineer, control and instrumentation'], 'Percentage of Patients with Complications': 70.54294813649571,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'Thompson PLC', 'Location': 'South Africa', 'Type of Institution': 'Public', 'Number of Years Worked There': 13, 'Medical Center Level': 'Primary', 'Number of Surgeries Performed': 605, 'Additional Responsibilities': ['Engineer, civil (consulting)', 'Human resources officer', 'Scientist, research (life sciences)'], 'Percentage of Patients with Complications': 95.77637341473844,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'Mills-Benitez', 'Location': 'South Africa', 'Type of Institution': 'Public', 'Number of Years Worked There': 2, 'Medical Center Level': 'Tertiary', 'Number of Surgeries Performed': 593, 'Additional Responsibilities': ['Nature conservation officer', 'Applications developer', 'Event organiser', 'Bonds trader', 'Phytotherapist'], 'Percentage of Patients with Complications': 70.63476390697963,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'Collins, Chen and Marshall', 'Location': 'South Africa', 'Type of Institution': 'Public', 'Number of Years Worked There': 2, 'Medical Center Level': 'Secondary', 'Number of Surgeries Performed': 458, 'Additional Responsibilities': ['Armed forces technical officer', 'Television floor manager', 'Mental health nurse', 'Investment banker, operational'], 'Percentage of Patients with Complications': 73.80557049285315,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t>
  </si>
  <si>
    <t>Hill and Sons</t>
  </si>
  <si>
    <t>Corey Rhodes</t>
  </si>
  <si>
    <t>+1-241-950-4648x8834</t>
  </si>
  <si>
    <t>[('Surgical Techniques', 56, datetime.date(2003, 11, 30), datetime.date(2006, 7, 13)), ('Ethics in Medical Practice', 79, datetime.date(2004, 3, 20), datetime.date(2002, 3, 6)), ('Neurosurgery', 99, datetime.date(2005, 12, 9), datetime.date(2004, 6, 15)), ('Oncological Surgery', 63, datetime.date(2001, 5, 9), datetime.date(2001, 9, 11)), ('Anesthesiology', 78, datetime.date(2005, 5, 20), datetime.date(2004, 4, 20)), ('Anesthesiology', 86, datetime.date(2002, 7, 29), datetime.date(2001, 12, 21)), ('Neurosurgery', 52, datetime.date(2001, 7, 9), datetime.date(2000, 12, 8)), ('Biochemistry', 96, datetime.date(2001, 9, 1), datetime.date(2003, 4, 9)), ('Trauma Surgery', 57, datetime.date(2004, 1, 5), datetime.date(2003, 4, 12)), ('Plastic and Reconstructive Surgery', 54, datetime.date(2005, 2, 23), datetime.date(2006, 12, 30))]</t>
  </si>
  <si>
    <t>[{'Institution Name': 'Harris Ltd', 'Location': 'Ukraine', 'Type of Institution': 'Private', 'Number of Years Worked There': 12, 'Medical Center Level': 'Secondary', 'Number of Surgeries Performed': 818, 'Additional Responsibilities': ['Journalist, newspaper'], 'Percentage of Patients with Complications': 48.97641102448501,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'Bowen Group', 'Location': 'Ukraine', 'Type of Institution': 'Private', 'Number of Years Worked There': 14, 'Medical Center Level': 'Primary', 'Number of Surgeries Performed': 946, 'Additional Responsibilities': ['Therapist, speech and language', 'Adult guidance worker', 'Engineer, broadcasting (operations)', 'Textile designer', 'Insurance broker'], 'Percentage of Patients with Complications': 21.959327118783058,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'Howell Group', 'Location': 'Ukraine', 'Type of Institution': 'Public', 'Number of Years Worked There': 5, 'Medical Center Level': 'Tertiary', 'Number of Surgeries Performed': 789, 'Additional Responsibilities': ['Fish farm manager', 'Multimedia specialist', 'Hotel manager'], 'Percentage of Patients with Complications': 56.859453424276,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'Gonzalez-Hunt', 'Location': 'Ukraine', 'Type of Institution': 'Private', 'Number of Years Worked There': 1, 'Medical Center Level': 'Tertiary', 'Number of Surgeries Performed': 520, 'Additional Responsibilities': ['Restaurant manager', 'Investment banker, operational', 'Pensions consultant', 'Naval architect'], 'Percentage of Patients with Complications': 49.59213201965817,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t>
  </si>
  <si>
    <t>Hardin, Thomas and Yates</t>
  </si>
  <si>
    <t>Teresa Lyons</t>
  </si>
  <si>
    <t>(545)713-1423x105</t>
  </si>
  <si>
    <t>[('Emergency Medicine', 85, datetime.date(2004, 11, 10), datetime.date(2005, 2, 24)), ('Anesthesiology', 54, datetime.date(2005, 9, 11), datetime.date(2006, 8, 25)), ('Cardiothoracic Surgery', 69, datetime.date(2006, 1, 23), datetime.date(2004, 7, 27)), ('Oncological Surgery', 85, datetime.date(2004, 8, 26), datetime.date(2005, 3, 1)), ('Transplant Surgery', 59, datetime.date(2006, 1, 23), datetime.date(2006, 1, 30)), ('Physiology', 85, datetime.date(2007, 1, 7), datetime.date(2006, 2, 17)), ('Orthopedic Surgery', 97, datetime.date(2005, 7, 24), datetime.date(2006, 5, 4)), ('Pharmacology', 55, datetime.date(2005, 7, 29), datetime.date(2005, 8, 23)), ('Ethics in Medical Practice', 99, datetime.date(2005, 7, 14), datetime.date(2006, 7, 8)), ('Transplant Surgery', 72, datetime.date(2005, 2, 20), datetime.date(2004, 8, 20))]</t>
  </si>
  <si>
    <t>[{'Institution Name': 'Chandler-Pope', 'Location': 'South Africa', 'Type of Institution': 'Public', 'Number of Years Worked There': 21, 'Medical Center Level': 'Secondary', 'Number of Surgeries Performed': 101, 'Additional Responsibilities': ['Warehouse manager', 'Electronics engineer', 'Public relations officer', 'Exhibition designer', 'Ranger/warden'], 'Percentage of Patients with Complications': 95.83903564043351, 'Patient Feedback': 'The doctor was fantastic and the results were excellent.', 'Patient Feedback Label': 5, 'Recommendation Letters': 'There have been a few incidents involving this surgeon.', 'Recommendation Letters Label': 2, 'Recommendations from Former Employers': "There were some inconsistencies in this surgeon's performance.", 'Recommendations from Former Employers Label': 2}]</t>
  </si>
  <si>
    <t>Henry, Spencer and Ruiz</t>
  </si>
  <si>
    <t>Laura Hanson</t>
  </si>
  <si>
    <t>+1-722-588-8300x768</t>
  </si>
  <si>
    <t>[('Plastic and Reconstructive Surgery', 75, datetime.date(2002, 12, 6), datetime.date(2003, 6, 25)), ('Cardiothoracic Surgery', 88, datetime.date(2004, 6, 15), datetime.date(2004, 6, 8)), ('Anesthesiology', 100, datetime.date(2004, 5, 7), datetime.date(2004, 2, 24)), ('Ethics in Medical Practice', 69, datetime.date(2002, 5, 18), datetime.date(2004, 7, 13)), ('Oncological Surgery', 58, datetime.date(2002, 3, 12), datetime.date(2002, 6, 27)), ('Pathology', 65, datetime.date(2003, 7, 31), datetime.date(2003, 12, 11)), ('Robotic Surgery', 86, datetime.date(2003, 2, 18), datetime.date(2003, 5, 14)), ('Orthopedic Surgery', 61, datetime.date(2003, 11, 8), datetime.date(2003, 4, 11)), ('Pathology', 74, datetime.date(2003, 3, 18), datetime.date(2003, 5, 24)), ('Robotic Surgery', 98, datetime.date(2004, 2, 27), datetime.date(2004, 4, 8))]</t>
  </si>
  <si>
    <t>[{'Institution Name': 'Garcia, Vance and Cole', 'Location': 'France', 'Type of Institution': 'Public', 'Number of Years Worked There': 27, 'Medical Center Level': 'Tertiary', 'Number of Surgeries Performed': 278, 'Additional Responsibilities': ['Bookseller', 'Immunologist', 'Physicist, medical', 'Investment banker, corporate', 'Programme researcher, broadcasting/film/video'], 'Percentage of Patients with Complications': 51.97643501613266,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 {'Institution Name': 'Scott and Sons', 'Location': 'France', 'Type of Institution': 'Public', 'Number of Years Worked There': 28, 'Medical Center Level': 'Secondary', 'Number of Surgeries Performed': 856, 'Additional Responsibilities': ['Designer, multimedia', 'Development worker, international aid', 'Farm manager', 'Data processing manager'], 'Percentage of Patients with Complications': 92.84580663024983,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t>
  </si>
  <si>
    <t>Patel, Hall and Flowers</t>
  </si>
  <si>
    <t>Brian Garcia</t>
  </si>
  <si>
    <t>(619)249-2540x605</t>
  </si>
  <si>
    <t>[('Pharmacology', 57, datetime.date(2001, 9, 23), datetime.date(2002, 2, 4)), ('Pathology', 57, datetime.date(2000, 12, 31), datetime.date(2000, 10, 1)), ('Orthopedic Surgery', 86, datetime.date(2002, 2, 1), datetime.date(2002, 6, 26)), ('Robotic Surgery', 84, datetime.date(2001, 7, 20), datetime.date(2002, 4, 21)), ('Cardiothoracic Surgery', 64, datetime.date(2002, 5, 14), datetime.date(2001, 8, 7)), ('Trauma Surgery', 92, datetime.date(2002, 1, 6), datetime.date(2002, 3, 7)), ('Transplant Surgery', 69, datetime.date(2001, 1, 10), datetime.date(2000, 9, 9)), ('Oncological Surgery', 93, datetime.date(2001, 7, 14), datetime.date(2001, 4, 19)), ('Biochemistry', 86, datetime.date(2001, 12, 11), datetime.date(2001, 5, 12)), ('Anesthesiology', 52, datetime.date(2001, 12, 18), datetime.date(2002, 3, 5))]</t>
  </si>
  <si>
    <t>[{'Institution Name': 'Bush Inc', 'Location': 'Russia', 'Type of Institution': 'Private', 'Number of Years Worked There': 10, 'Medical Center Level': 'Primary', 'Number of Surgeries Performed': 710, 'Additional Responsibilities': ['Scientist, audiological', 'Youth worker'], 'Percentage of Patients with Complications': 49.296881897354595,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'Jones-Russell', 'Location': 'Russia', 'Type of Institution': 'Private', 'Number of Years Worked There': 28, 'Medical Center Level': 'Primary', 'Number of Surgeries Performed': 563, 'Additional Responsibilities': ['Government social research officer', 'Freight forwarder', 'Television camera operator'], 'Percentage of Patients with Complications': 93.33182550619806,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'Maldonado, Stewart and Abbott', 'Location': 'Russia', 'Type of Institution': 'Public', 'Number of Years Worked There': 10, 'Medical Center Level': 'Secondary', 'Number of Surgeries Performed': 602, 'Additional Responsibilities': ['Chartered accountant'], 'Percentage of Patients with Complications': 1.2964362080844727,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'Greene-Johnson', 'Location': 'Russia', 'Type of Institution': 'Private', 'Number of Years Worked There': 1, 'Medical Center Level': 'Primary', 'Number of Surgeries Performed': 644, 'Additional Responsibilities': ['Exercise physiologist', 'Programmer, multimedia', 'Medical illustrator', 'Financial trader'], 'Percentage of Patients with Complications': 11.008547278365299,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'Savage Group', 'Location': 'Russia', 'Type of Institution': 'Private', 'Number of Years Worked There': 2, 'Medical Center Level': 'Primary', 'Number of Surgeries Performed': 523, 'Additional Responsibilities': [], 'Percentage of Patients with Complications': 93.55742882639304,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t>
  </si>
  <si>
    <t>Horn and Sons</t>
  </si>
  <si>
    <t>Mr. Sean Luna</t>
  </si>
  <si>
    <t>(656)379-2362</t>
  </si>
  <si>
    <t>[('Transplant Surgery', 98, datetime.date(2005, 11, 11), datetime.date(2003, 8, 4)), ('Pediatric Surgery', 78, datetime.date(2001, 7, 15), datetime.date(2006, 5, 27)), ('Pathology', 52, datetime.date(2004, 1, 23), datetime.date(2004, 5, 11)), ('Plastic and Reconstructive Surgery', 58, datetime.date(2002, 2, 8), datetime.date(2001, 6, 30)), ('Neurosurgery', 56, datetime.date(2001, 8, 5), datetime.date(2003, 5, 31)), ('Physiology', 85, datetime.date(2003, 5, 10), datetime.date(2003, 5, 18)), ('Orthopedic Surgery', 55, datetime.date(2006, 5, 2), datetime.date(2003, 10, 11)), ('Microbiology', 83, datetime.date(2002, 9, 3), datetime.date(2006, 11, 4)), ('Trauma Surgery', 70, datetime.date(2003, 8, 20), datetime.date(2006, 1, 30)), ('Anatomy', 91, datetime.date(2005, 4, 25), datetime.date(2004, 10, 23))]</t>
  </si>
  <si>
    <t>[{'Institution Name': 'Mayo-Jenkins', 'Location': 'Lithuania', 'Type of Institution': 'Public', 'Number of Years Worked There': 3, 'Medical Center Level': 'Secondary', 'Number of Surgeries Performed': 259, 'Additional Responsibilities': [], 'Percentage of Patients with Complications': 15.145119355911996,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 {'Institution Name': 'Wright-Smith', 'Location': 'Lithuania', 'Type of Institution': 'Public', 'Number of Years Worked There': 29, 'Medical Center Level': 'Tertiary', 'Number of Surgeries Performed': 43, 'Additional Responsibilities': ['Product manager', 'Forensic psychologist', 'Publishing copy'], 'Percentage of Patients with Complications': 5.861740196908327,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t>
  </si>
  <si>
    <t>Silva Group</t>
  </si>
  <si>
    <t>Amy Ferguson</t>
  </si>
  <si>
    <t>337.938.3185x9810</t>
  </si>
  <si>
    <t>[('Cardiothoracic Surgery', 81, datetime.date(1999, 5, 14), datetime.date(2002, 12, 13)), ('Oncological Surgery', 76, datetime.date(2003, 6, 10), datetime.date(1998, 11, 18)), ('Anesthesiology', 92, datetime.date(1999, 6, 18), datetime.date(2003, 3, 3)), ('Robotic Surgery', 73, datetime.date(2003, 7, 16), datetime.date(1999, 4, 2)), ('Plastic and Reconstructive Surgery', 60, datetime.date(2000, 2, 15), datetime.date(2001, 1, 23)), ('Biochemistry', 59, datetime.date(2003, 9, 1), datetime.date(2000, 12, 1)), ('Transplant Surgery', 71, datetime.date(2002, 4, 9), datetime.date(2004, 7, 31)), ('Pathology', 100, datetime.date(2001, 11, 23), datetime.date(1999, 1, 1)), ('Trauma Surgery', 93, datetime.date(2001, 9, 15), datetime.date(2001, 7, 9)), ('Ethics in Medical Practice', 78, datetime.date(2001, 11, 5), datetime.date(1999, 7, 3))]</t>
  </si>
  <si>
    <t>[{'Institution Name': 'Lopez, Beard and Raymond', 'Location': 'Russia', 'Type of Institution': 'Private', 'Number of Years Worked There': 30, 'Medical Center Level': 'Primary', 'Number of Surgeries Performed': 739, 'Additional Responsibilities': [], 'Percentage of Patients with Complications': 18.70882142189704,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 {'Institution Name': 'Morris, Cruz and Wilson', 'Location': 'Russia', 'Type of Institution': 'Public', 'Number of Years Worked There': 24, 'Medical Center Level': 'Primary', 'Number of Surgeries Performed': 986, 'Additional Responsibilities': ['Psychotherapist, child', 'Psychologist, occupational', 'Geochemist', 'Producer, radio', 'Agricultural consultant'], 'Percentage of Patients with Complications': 9.205063569218918,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t>
  </si>
  <si>
    <t>Martinez PLC</t>
  </si>
  <si>
    <t>Barbara Meyer</t>
  </si>
  <si>
    <t>(987)372-3541x9036</t>
  </si>
  <si>
    <t>[('Trauma Surgery', 60, datetime.date(1997, 11, 9), datetime.date(2000, 1, 11)), ('Plastic and Reconstructive Surgery', 62, datetime.date(2000, 8, 18), datetime.date(2000, 12, 30)), ('Anesthesiology', 69, datetime.date(1998, 2, 11), datetime.date(1997, 10, 20)), ('Anesthesiology', 60, datetime.date(2001, 10, 9), datetime.date(1998, 2, 11)), ('Anatomy', 83, datetime.date(1999, 4, 23), datetime.date(1997, 7, 6)), ('Plastic and Reconstructive Surgery', 71, datetime.date(1999, 10, 1), datetime.date(2001, 8, 17)), ('Emergency Medicine', 61, datetime.date(1997, 9, 9), datetime.date(2001, 6, 14)), ('Emergency Medicine', 66, datetime.date(1998, 9, 22), datetime.date(2000, 8, 1)), ('Biochemistry', 96, datetime.date(1998, 12, 4), datetime.date(1999, 11, 16)), ('Neurosurgery', 73, datetime.date(1998, 4, 19), datetime.date(1999, 5, 29))]</t>
  </si>
  <si>
    <t>[{'Institution Name': 'Holt, Mccarty and Oliver', 'Location': 'Russia', 'Type of Institution': 'Private', 'Number of Years Worked There': 26, 'Medical Center Level': 'Tertiary', 'Number of Surgeries Performed': 144, 'Additional Responsibilities': ['Engineer, aeronautical', 'Facilities manager', 'Osteopath', 'Chief of Staff', 'Trade mark attorney'], 'Percentage of Patients with Complications': 98.23931309185693,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'Oliver LLC', 'Location': 'Russia', 'Type of Institution': 'Private', 'Number of Years Worked There': 1, 'Medical Center Level': 'Primary', 'Number of Surgeries Performed': 715, 'Additional Responsibilities': ['Barrister', 'Private music teacher', 'Surveyor, hydrographic', 'Landscape architect', 'Dancer'], 'Percentage of Patients with Complications': 53.82386663002332,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'Robles LLC', 'Location': 'Russia', 'Type of Institution': 'Public', 'Number of Years Worked There': 4, 'Medical Center Level': 'Tertiary', 'Number of Surgeries Performed': 929, 'Additional Responsibilities': ['Travel agency manager', 'Recruitment consultant', 'Health physicist', 'Development worker, international aid'], 'Percentage of Patients with Complications': 19.095143735556153,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t>
  </si>
  <si>
    <t>Johnson Inc</t>
  </si>
  <si>
    <t>Bradley Meyer</t>
  </si>
  <si>
    <t>650-779-0069x0226</t>
  </si>
  <si>
    <t>[('Anatomy', 97, datetime.date(1999, 7, 13), datetime.date(1999, 2, 28)), ('Vascular Surgery', 54, datetime.date(1999, 11, 17), datetime.date(1999, 11, 4)), ('Anesthesiology', 89, datetime.date(1999, 3, 16), datetime.date(1999, 5, 18)), ('Emergency Medicine', 73, datetime.date(1999, 10, 22), datetime.date(1999, 5, 29)), ('Anesthesiology', 59, datetime.date(1999, 11, 1), datetime.date(1999, 9, 3)), ('Ethics in Medical Practice', 98, datetime.date(1999, 5, 6), datetime.date(1999, 11, 15)), ('Plastic and Reconstructive Surgery', 62, datetime.date(1999, 2, 27), datetime.date(1999, 2, 15)), ('Ethics in Medical Practice', 77, datetime.date(1999, 9, 10), datetime.date(1999, 6, 6)), ('Emergency Medicine', 83, datetime.date(1999, 11, 6), datetime.date(1999, 10, 2)), ('Plastic and Reconstructive Surgery', 82, datetime.date(1999, 5, 28), datetime.date(2000, 1, 9))]</t>
  </si>
  <si>
    <t>[{'Institution Name': 'Price-Choi', 'Location': 'Ukraine', 'Type of Institution': 'Public', 'Number of Years Worked There': 24, 'Medical Center Level': 'Secondary', 'Number of Surgeries Performed': 33, 'Additional Responsibilities': [], 'Percentage of Patients with Complications': 1.7726930145649855,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'Wilson Group', 'Location': 'Ukraine', 'Type of Institution': 'Public', 'Number of Years Worked There': 8, 'Medical Center Level': 'Secondary', 'Number of Surgeries Performed': 331, 'Additional Responsibilities': [], 'Percentage of Patients with Complications': 86.34420285437623,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'Mitchell PLC', 'Location': 'Ukraine', 'Type of Institution': 'Public', 'Number of Years Worked There': 9, 'Medical Center Level': 'Secondary', 'Number of Surgeries Performed': 170, 'Additional Responsibilities': ['Animal technologist', 'Personnel officer'], 'Percentage of Patients with Complications': 5.377859466248392,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t>
  </si>
  <si>
    <t>Holmes LLC</t>
  </si>
  <si>
    <t>Laura Wright</t>
  </si>
  <si>
    <t>355-892-3853x39926</t>
  </si>
  <si>
    <t>[('Pathology', 63, datetime.date(2005, 1, 26), datetime.date(2006, 6, 18)), ('Ethics in Medical Practice', 76, datetime.date(2002, 2, 28), datetime.date(2006, 6, 7)), ('Surgical Techniques', 79, datetime.date(2002, 5, 28), datetime.date(2001, 6, 9)), ('Robotic Surgery', 66, datetime.date(2003, 1, 11), datetime.date(2000, 11, 29)), ('Surgical Techniques', 79, datetime.date(2001, 10, 3), datetime.date(2004, 11, 28)), ('Anatomy', 95, datetime.date(2003, 4, 3), datetime.date(2006, 5, 13)), ('Neurosurgery', 83, datetime.date(2001, 8, 8), datetime.date(2005, 4, 27)), ('Surgical Techniques', 64, datetime.date(2006, 6, 24), datetime.date(2004, 3, 18)), ('Robotic Surgery', 74, datetime.date(2005, 5, 25), datetime.date(2004, 12, 17)), ('Robotic Surgery', 62, datetime.date(2002, 1, 21), datetime.date(2005, 7, 23))]</t>
  </si>
  <si>
    <t>[{'Institution Name': 'Evans-Carpenter', 'Location': 'Germany', 'Type of Institution': 'Public', 'Number of Years Worked There': 1, 'Medical Center Level': 'Tertiary', 'Number of Surgeries Performed': 78, 'Additional Responsibilities': [], 'Percentage of Patients with Complications': 86.62112886722748,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'Espinoza-Olsen', 'Location': 'Germany', 'Type of Institution': 'Private', 'Number of Years Worked There': 27, 'Medical Center Level': 'Primary', 'Number of Surgeries Performed': 149, 'Additional Responsibilities': [], 'Percentage of Patients with Complications': 30.544138027205737,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'Foster Inc', 'Location': 'Germany', 'Type of Institution': 'Public', 'Number of Years Worked There': 23, 'Medical Center Level': 'Primary', 'Number of Surgeries Performed': 558, 'Additional Responsibilities': [], 'Percentage of Patients with Complications': 94.54598603996088,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'Sloan PLC', 'Location': 'Germany', 'Type of Institution': 'Private', 'Number of Years Worked There': 5, 'Medical Center Level': 'Tertiary', 'Number of Surgeries Performed': 919, 'Additional Responsibilities': ['Audiological scientist', 'Animal technologist', 'Surveyor, mining'], 'Percentage of Patients with Complications': 81.0491088227845,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t>
  </si>
  <si>
    <t>Barron LLC</t>
  </si>
  <si>
    <t>Christopher Weiss</t>
  </si>
  <si>
    <t>(666)983-8003x80066</t>
  </si>
  <si>
    <t>[('Pharmacology', 86, datetime.date(2005, 6, 9), datetime.date(2001, 11, 9)), ('Vascular Surgery', 57, datetime.date(2002, 5, 21), datetime.date(2001, 2, 17)), ('Cardiothoracic Surgery', 98, datetime.date(2002, 4, 15), datetime.date(2005, 7, 19)), ('Transplant Surgery', 74, datetime.date(2002, 7, 4), datetime.date(2000, 9, 24)), ('Surgical Techniques', 55, datetime.date(2003, 1, 3), datetime.date(2002, 9, 15)), ('Transplant Surgery', 92, datetime.date(2005, 9, 8), datetime.date(2001, 2, 13)), ('Anatomy', 85, datetime.date(2002, 12, 1), datetime.date(2002, 10, 19)), ('Transplant Surgery', 100, datetime.date(2003, 1, 20), datetime.date(2005, 6, 26)), ('Ethics in Medical Practice', 100, datetime.date(2002, 5, 1), datetime.date(2000, 10, 18)), ('Pharmacology', 67, datetime.date(2002, 5, 19), datetime.date(2004, 2, 28))]</t>
  </si>
  <si>
    <t>[{'Institution Name': 'Zavala LLC', 'Location': 'France', 'Type of Institution': 'Private', 'Number of Years Worked There': 2, 'Medical Center Level': 'Tertiary', 'Number of Surgeries Performed': 195, 'Additional Responsibilities': ['Illustrator', 'Financial risk analyst'], 'Percentage of Patients with Complications': 56.27174856502695,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 {'Institution Name': 'Ferguson, Diaz and Drake', 'Location': 'France', 'Type of Institution': 'Public', 'Number of Years Worked There': 13, 'Medical Center Level': 'Primary', 'Number of Surgeries Performed': 873, 'Additional Responsibilities': [], 'Percentage of Patients with Complications': 11.87692343410085,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t>
  </si>
  <si>
    <t>Watson-Reid</t>
  </si>
  <si>
    <t>Erica Dyer</t>
  </si>
  <si>
    <t>001-617-831-9975x25484</t>
  </si>
  <si>
    <t>[('Orthopedic Surgery', 74, datetime.date(2007, 8, 31), datetime.date(2008, 1, 17)), ('Cardiothoracic Surgery', 55, datetime.date(1998, 10, 10), datetime.date(2000, 4, 16)), ('Trauma Surgery', 60, datetime.date(1998, 7, 29), datetime.date(2000, 9, 22)), ('Anesthesiology', 92, datetime.date(2003, 1, 31), datetime.date(2001, 9, 18)), ('Pediatric Surgery', 89, datetime.date(2003, 8, 31), datetime.date(1998, 8, 19)), ('Anatomy', 70, datetime.date(2006, 6, 6), datetime.date(1999, 5, 5)), ('Microbiology', 81, datetime.date(1999, 5, 8), datetime.date(1997, 8, 2)), ('Ethics in Medical Practice', 51, datetime.date(2007, 7, 15), datetime.date(2001, 7, 17)), ('Microbiology', 92, datetime.date(2004, 4, 12), datetime.date(2001, 7, 12)), ('Pediatric Surgery', 63, datetime.date(1999, 4, 3), datetime.date(2002, 3, 11))]</t>
  </si>
  <si>
    <t>[{'Institution Name': 'Cross, Moon and Williams', 'Location': 'United Kingdom', 'Type of Institution': 'Private', 'Number of Years Worked There': 24, 'Medical Center Level': 'Secondary', 'Number of Surgeries Performed': 373, 'Additional Responsibilities': ['Translator'], 'Percentage of Patients with Complications': 81.40137259497835, 'Patient Feedback': 'I received adequate care and attention.', 'Patient Feedback Label': 3, 'Recommendation Letters': 'I strongly discourage hiring this surgeon.', 'Recommendation Letters Label': 1, 'Recommendations from Former Employers': 'I highly recommend this surgeon for their skills and professionalism.', 'Recommendations from Former Employers Label': 4}]</t>
  </si>
  <si>
    <t>Blair, Phillips and Miller</t>
  </si>
  <si>
    <t>001-782-676-3326x531</t>
  </si>
  <si>
    <t>[('Orthopedic Surgery', 69, datetime.date(2004, 1, 20), datetime.date(2004, 5, 23)), ('Pharmacology', 74, datetime.date(1998, 3, 25), datetime.date(2001, 5, 13)), ('Trauma Surgery', 82, datetime.date(2006, 8, 7), datetime.date(2003, 9, 12)), ('Pharmacology', 60, datetime.date(2000, 11, 28), datetime.date(1998, 6, 13)), ('Neurosurgery', 52, datetime.date(2004, 9, 17), datetime.date(1998, 5, 13)), ('Emergency Medicine', 66, datetime.date(1997, 11, 11), datetime.date(2008, 6, 13)), ('Anesthesiology', 89, datetime.date(1998, 7, 5), datetime.date(2006, 7, 6)), ('Physiology', 100, datetime.date(2002, 9, 7), datetime.date(1999, 2, 8)), ('Surgical Techniques', 65, datetime.date(2007, 3, 25), datetime.date(1998, 11, 26)), ('Trauma Surgery', 93, datetime.date(2007, 2, 27), datetime.date(2006, 5, 17))]</t>
  </si>
  <si>
    <t>[{'Institution Name': 'Kent, Lopez and Peterson', 'Location': 'Brazil', 'Type of Institution': 'Public', 'Number of Years Worked There': 24, 'Medical Center Level': 'Tertiary', 'Number of Surgeries Performed': 721, 'Additional Responsibilities': [], 'Percentage of Patients with Complications': 41.17491657537384,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 {'Institution Name': 'Conley-Allen', 'Location': 'Brazil', 'Type of Institution': 'Public', 'Number of Years Worked There': 10, 'Medical Center Level': 'Primary', 'Number of Surgeries Performed': 444, 'Additional Responsibilities': [], 'Percentage of Patients with Complications': 79.47258371436632,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t>
  </si>
  <si>
    <t>Solomon, Weber and Thornton</t>
  </si>
  <si>
    <t>001-280-329-8762x5399</t>
  </si>
  <si>
    <t>[('Oncological Surgery', 66, datetime.date(2006, 12, 2), datetime.date(2007, 11, 9)), ('Surgical Techniques', 69, datetime.date(2005, 1, 4), datetime.date(2008, 3, 10)), ('Ethics in Medical Practice', 97, datetime.date(2004, 10, 1), datetime.date(2008, 6, 9)), ('Ethics in Medical Practice', 90, datetime.date(2003, 11, 18), datetime.date(2001, 4, 10)), ('Ethics in Medical Practice', 69, datetime.date(2001, 3, 24), datetime.date(2007, 9, 23)), ('Anatomy', 61, datetime.date(2005, 5, 10), datetime.date(2003, 9, 20)), ('Pediatric Surgery', 86, datetime.date(2003, 1, 27), datetime.date(2002, 4, 29)), ('Robotic Surgery', 84, datetime.date(2003, 5, 2), datetime.date(2005, 12, 27)), ('Transplant Surgery', 86, datetime.date(2002, 11, 24), datetime.date(2001, 6, 10)), ('Vascular Surgery', 97, datetime.date(2005, 12, 18), datetime.date(2003, 5, 10))]</t>
  </si>
  <si>
    <t>[{'Institution Name': 'Delgado-Reyes', 'Location': 'Belarus', 'Type of Institution': 'Private', 'Number of Years Worked There': 3, 'Medical Center Level': 'Tertiary', 'Number of Surgeries Performed': 447, 'Additional Responsibilities': ['Scientist, clinical (histocompatibility and immunogenetics)'], 'Percentage of Patients with Complications': 77.65820957303522, 'Patient Feedback': 'The doctor was superb and the surgery went flawlessly.', 'Patient Feedback Label': 5, 'Recommendation Letters': "The surgeon's performance is inconsistent.", 'Recommendation Letters Label': 2, 'Recommendations from Former Employers': "This surgeon's tenure was marked by numerous issues.", 'Recommendations from Former Employers Label': 1}]</t>
  </si>
  <si>
    <t>Warren, Miller and Ruiz</t>
  </si>
  <si>
    <t>Stacy Phillips</t>
  </si>
  <si>
    <t>+1-897-703-5331x4877</t>
  </si>
  <si>
    <t>[('Transplant Surgery', 62, datetime.date(2004, 6, 29), datetime.date(2001, 6, 20)), ('Plastic and Reconstructive Surgery', 62, datetime.date(2004, 10, 19), datetime.date(2000, 3, 1)), ('Biochemistry', 57, datetime.date(2003, 7, 21), datetime.date(2005, 8, 19)), ('Emergency Medicine', 78, datetime.date(1999, 5, 19), datetime.date(2000, 2, 1)), ('Trauma Surgery', 52, datetime.date(2003, 9, 11), datetime.date(2000, 9, 26)), ('Cardiothoracic Surgery', 56, datetime.date(1999, 3, 29), datetime.date(2004, 12, 8)), ('Ethics in Medical Practice', 100, datetime.date(2001, 1, 2), datetime.date(2002, 10, 16)), ('Pediatric Surgery', 69, datetime.date(2002, 5, 13), datetime.date(1999, 12, 5)), ('Robotic Surgery', 58, datetime.date(2003, 8, 18), datetime.date(1999, 11, 15)), ('Microbiology', 75, datetime.date(2000, 11, 2), datetime.date(2004, 3, 31))]</t>
  </si>
  <si>
    <t>[{'Institution Name': 'Johnson Inc', 'Location': 'Russia', 'Type of Institution': 'Public', 'Number of Years Worked There': 20, 'Medical Center Level': 'Secondary', 'Number of Surgeries Performed': 290, 'Additional Responsibilities': ['Network engineer'], 'Percentage of Patients with Complications': 44.26435568468804,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'Fuentes LLC', 'Location': 'Russia', 'Type of Institution': 'Public', 'Number of Years Worked There': 19, 'Medical Center Level': 'Secondary', 'Number of Surgeries Performed': 749, 'Additional Responsibilities': ['Conference centre manager', 'Farm manager', 'Field seismologist'], 'Percentage of Patients with Complications': 28.643720726826448,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'Mccall-Hubbard', 'Location': 'Russia', 'Type of Institution': 'Public', 'Number of Years Worked There': 30, 'Medical Center Level': 'Tertiary', 'Number of Surgeries Performed': 34, 'Additional Responsibilities': [], 'Percentage of Patients with Complications': 52.51190226563769,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t>
  </si>
  <si>
    <t>Russell, Cooper and Rivera</t>
  </si>
  <si>
    <t>Kyle Vaughn</t>
  </si>
  <si>
    <t>(952)986-3004x400</t>
  </si>
  <si>
    <t>[('Plastic and Reconstructive Surgery', 96, datetime.date(1998, 11, 6), datetime.date(2003, 9, 29)), ('Microbiology', 81, datetime.date(1998, 7, 21), datetime.date(2008, 4, 22)), ('Anesthesiology', 52, datetime.date(2003, 3, 31), datetime.date(2009, 2, 10)), ('Microbiology', 69, datetime.date(1999, 12, 11), datetime.date(1999, 11, 1)), ('Surgical Techniques', 97, datetime.date(2008, 6, 11), datetime.date(2000, 10, 14)), ('Physiology', 89, datetime.date(1999, 4, 12), datetime.date(2004, 8, 29)), ('Transplant Surgery', 69, datetime.date(2007, 9, 30), datetime.date(2005, 8, 16)), ('Ethics in Medical Practice', 57, datetime.date(2004, 5, 12), datetime.date(2001, 6, 17)), ('Ethics in Medical Practice', 54, datetime.date(2007, 3, 23), datetime.date(2009, 3, 21)), ('Pathology', 97, datetime.date(2008, 11, 18), datetime.date(2000, 5, 10))]</t>
  </si>
  <si>
    <t>[{'Institution Name': 'Jones, Powell and Tucker', 'Location': 'South Africa', 'Type of Institution': 'Public', 'Number of Years Worked There': 27, 'Medical Center Level': 'Primary', 'Number of Surgeries Performed': 162, 'Additional Responsibilities': ['Theatre director'], 'Percentage of Patients with Complications': 57.12998672126181,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 {'Institution Name': 'Clark Ltd', 'Location': 'South Africa', 'Type of Institution': 'Public', 'Number of Years Worked There': 10, 'Medical Center Level': 'Tertiary', 'Number of Surgeries Performed': 68, 'Additional Responsibilities': ['Doctor, general practice', 'Osteopath', 'Optometrist'], 'Percentage of Patients with Complications': 21.61313622833061,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t>
  </si>
  <si>
    <t>Schmidt, Garcia and Robbins</t>
  </si>
  <si>
    <t>Laura Bush</t>
  </si>
  <si>
    <t>(781)464-6830x2671</t>
  </si>
  <si>
    <t>[('Robotic Surgery', 56, datetime.date(1996, 4, 18), datetime.date(1998, 11, 17)), ('Transplant Surgery', 85, datetime.date(2000, 2, 11), datetime.date(2000, 2, 27)), ('Cardiothoracic Surgery', 72, datetime.date(1997, 9, 24), datetime.date(1999, 4, 23)), ('Neurosurgery', 60, datetime.date(1998, 10, 24), datetime.date(1999, 7, 4)), ('Pathology', 71, datetime.date(1998, 5, 10), datetime.date(1998, 6, 1)), ('Pathology', 89, datetime.date(1996, 9, 14), datetime.date(1996, 5, 16)), ('Cardiothoracic Surgery', 80, datetime.date(1997, 3, 6), datetime.date(1996, 12, 18)), ('Pharmacology', 79, datetime.date(1999, 6, 28), datetime.date(2000, 1, 28)), ('Transplant Surgery', 53, datetime.date(1998, 12, 2), datetime.date(1999, 11, 16)), ('Cardiothoracic Surgery', 66, datetime.date(1999, 12, 8), datetime.date(1998, 5, 27))]</t>
  </si>
  <si>
    <t>[{'Institution Name': 'Warren-Bryant', 'Location': 'Philippines', 'Type of Institution': 'Private', 'Number of Years Worked There': 11, 'Medical Center Level': 'Tertiary', 'Number of Surgeries Performed': 217, 'Additional Responsibilities': [], 'Percentage of Patients with Complications': 73.8804689109428,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'Chandler-Scott', 'Location': 'Philippines', 'Type of Institution': 'Private', 'Number of Years Worked There': 9, 'Medical Center Level': 'Secondary', 'Number of Surgeries Performed': 291, 'Additional Responsibilities': ['Arts development officer'], 'Percentage of Patients with Complications': 63.20779112170679,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'Cordova, Thompson and Smith', 'Location': 'Philippines', 'Type of Institution': 'Public', 'Number of Years Worked There': 16, 'Medical Center Level': 'Tertiary', 'Number of Surgeries Performed': 337, 'Additional Responsibilities': ['Higher education careers adviser', 'Microbiologist', 'Teacher, primary school', 'Contracting civil engineer'], 'Percentage of Patients with Complications': 95.07208792181946,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'Lopez LLC', 'Location': 'Philippines', 'Type of Institution': 'Private', 'Number of Years Worked There': 27, 'Medical Center Level': 'Secondary', 'Number of Surgeries Performed': 255, 'Additional Responsibilities': [], 'Percentage of Patients with Complications': 15.162370180464002,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t>
  </si>
  <si>
    <t>Caldwell-Reeves</t>
  </si>
  <si>
    <t>Rachael Burns</t>
  </si>
  <si>
    <t>947.207.0842x5109</t>
  </si>
  <si>
    <t>[('Vascular Surgery', 71, datetime.date(2003, 10, 27), datetime.date(2002, 7, 15)), ('Pharmacology', 87, datetime.date(2004, 7, 30), datetime.date(2002, 12, 30)), ('Anatomy', 99, datetime.date(2003, 10, 16), datetime.date(2002, 10, 12)), ('Anatomy', 66, datetime.date(2003, 3, 12), datetime.date(2004, 7, 6)), ('Biochemistry', 98, datetime.date(2003, 3, 5), datetime.date(2004, 2, 19)), ('Surgical Techniques', 65, datetime.date(2004, 7, 7), datetime.date(2004, 11, 4)), ('Biochemistry', 69, datetime.date(2004, 9, 10), datetime.date(2003, 5, 3)), ('Orthopedic Surgery', 96, datetime.date(2004, 11, 27), datetime.date(2003, 9, 27)), ('Neurosurgery', 89, datetime.date(2002, 11, 9), datetime.date(2004, 5, 31)), ('Trauma Surgery', 60, datetime.date(2004, 4, 25), datetime.date(2002, 10, 12))]</t>
  </si>
  <si>
    <t>[{'Institution Name': 'Gonzales, Cain and Cooper', 'Location': 'Lithuania', 'Type of Institution': 'Public', 'Number of Years Worked There': 27, 'Medical Center Level': 'Secondary', 'Number of Surgeries Performed': 18, 'Additional Responsibilities': ['Production designer, theatre/television/film', 'Psychologist, clinical', 'Economist'], 'Percentage of Patients with Complications': 50.50176115279695,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 {'Institution Name': 'Jordan-Turner', 'Location': 'Lithuania', 'Type of Institution': 'Public', 'Number of Years Worked There': 18, 'Medical Center Level': 'Primary', 'Number of Surgeries Performed': 635, 'Additional Responsibilities': ['Librarian, academic', 'Manufacturing engineer'], 'Percentage of Patients with Complications': 86.37267307563397,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t>
  </si>
  <si>
    <t>Taylor-Cuevas</t>
  </si>
  <si>
    <t>Amanda Powell</t>
  </si>
  <si>
    <t>+1-687-912-4628x3210</t>
  </si>
  <si>
    <t>[('Plastic and Reconstructive Surgery', 72, datetime.date(2002, 5, 10), datetime.date(2002, 5, 8)), ('Pharmacology', 100, datetime.date(2003, 12, 9), datetime.date(2005, 2, 11)), ('Plastic and Reconstructive Surgery', 90, datetime.date(2003, 6, 5), datetime.date(2004, 10, 21)), ('Pharmacology', 53, datetime.date(2005, 2, 7), datetime.date(2003, 5, 2)), ('Vascular Surgery', 93, datetime.date(2004, 12, 2), datetime.date(2004, 8, 25)), ('Surgical Techniques', 74, datetime.date(2004, 3, 27), datetime.date(2004, 12, 9)), ('Robotic Surgery', 64, datetime.date(2003, 11, 29), datetime.date(2002, 8, 11)), ('Orthopedic Surgery', 94, datetime.date(2005, 1, 3), datetime.date(2005, 4, 2)), ('Physiology', 69, datetime.date(2002, 8, 18), datetime.date(2003, 8, 14)), ('Transplant Surgery', 85, datetime.date(2003, 12, 31), datetime.date(2002, 9, 25))]</t>
  </si>
  <si>
    <t>[{'Institution Name': 'Morrison-Stafford', 'Location': 'Russia', 'Type of Institution': 'Public', 'Number of Years Worked There': 15, 'Medical Center Level': 'Primary', 'Number of Surgeries Performed': 620, 'Additional Responsibilities': [], 'Percentage of Patients with Complications': 74.07350970633524,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'Hernandez, Brown and Gutierrez', 'Location': 'Russia', 'Type of Institution': 'Public', 'Number of Years Worked There': 28, 'Medical Center Level': 'Primary', 'Number of Surgeries Performed': 984, 'Additional Responsibilities': ['Waste management officer', 'Psychologist, prison and probation services'], 'Percentage of Patients with Complications': 59.046383815361615,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'Marks-Clark', 'Location': 'Russia', 'Type of Institution': 'Public', 'Number of Years Worked There': 5, 'Medical Center Level': 'Tertiary', 'Number of Surgeries Performed': 971, 'Additional Responsibilities': ['Magazine features editor', 'Video editor', 'Medical physicist'], 'Percentage of Patients with Complications': 0.5745153850847173,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'Lin, Schneider and Carpenter', 'Location': 'Russia', 'Type of Institution': 'Public', 'Number of Years Worked There': 12, 'Medical Center Level': 'Secondary', 'Number of Surgeries Performed': 199, 'Additional Responsibilities': ['Air cabin crew', 'Purchasing manager'], 'Percentage of Patients with Complications': 53.92372245710525,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t>
  </si>
  <si>
    <t>Jones, Tate and Perez</t>
  </si>
  <si>
    <t>Stephanie Wolfe</t>
  </si>
  <si>
    <t>(854)892-0271x368</t>
  </si>
  <si>
    <t>[('Pediatric Surgery', 61, datetime.date(2000, 12, 28), datetime.date(2002, 3, 3)), ('Pediatric Surgery', 52, datetime.date(2002, 4, 25), datetime.date(2001, 3, 5)), ('Anesthesiology', 75, datetime.date(2001, 12, 24), datetime.date(2001, 7, 18)), ('Anatomy', 54, datetime.date(2001, 10, 17), datetime.date(2001, 9, 8)), ('Oncological Surgery', 64, datetime.date(2000, 11, 24), datetime.date(2002, 3, 24)), ('Cardiothoracic Surgery', 85, datetime.date(2001, 12, 7), datetime.date(2001, 2, 9)), ('Pathology', 99, datetime.date(2002, 3, 4), datetime.date(2001, 12, 11)), ('Emergency Medicine', 99, datetime.date(2001, 4, 27), datetime.date(2001, 2, 27)), ('Anesthesiology', 100, datetime.date(2001, 4, 30), datetime.date(2000, 10, 31)), ('Anatomy', 62, datetime.date(2000, 12, 25), datetime.date(2001, 11, 19))]</t>
  </si>
  <si>
    <t>[{'Institution Name': 'Luna-Crosby', 'Location': 'Argentina', 'Type of Institution': 'Public', 'Number of Years Worked There': 15, 'Medical Center Level': 'Secondary', 'Number of Surgeries Performed': 317, 'Additional Responsibilities': ['Chief Strategy Officer', 'Materials engineer', 'Environmental manager', 'Acupuncturist'], 'Percentage of Patients with Complications': 13.851040092325329,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 {'Institution Name': 'Hartman, Davis and Gomez', 'Location': 'Argentina', 'Type of Institution': 'Public', 'Number of Years Worked There': 11, 'Medical Center Level': 'Tertiary', 'Number of Surgeries Performed': 797, 'Additional Responsibilities': ['Operational researcher', 'Education officer, environmental'], 'Percentage of Patients with Complications': 95.34207176021319,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t>
  </si>
  <si>
    <t>Cochran Ltd</t>
  </si>
  <si>
    <t>Kevin Mendoza</t>
  </si>
  <si>
    <t>[('Pathology', 72, datetime.date(1997, 10, 23), datetime.date(2004, 5, 20)), ('Anatomy', 82, datetime.date(1998, 10, 18), datetime.date(2005, 2, 20)), ('Pathology', 62, datetime.date(2004, 7, 25), datetime.date(1998, 1, 30)), ('Neurosurgery', 92, datetime.date(2003, 2, 20), datetime.date(2002, 11, 16)), ('Pediatric Surgery', 66, datetime.date(2005, 2, 14), datetime.date(2005, 3, 22)), ('Neurosurgery', 72, datetime.date(2000, 2, 2), datetime.date(1998, 10, 21)), ('Surgical Techniques', 55, datetime.date(2002, 10, 3), datetime.date(2002, 7, 2)), ('Orthopedic Surgery', 70, datetime.date(1997, 9, 19), datetime.date(2000, 5, 12)), ('Biochemistry', 58, datetime.date(2003, 2, 4), datetime.date(2006, 4, 18)), ('Plastic and Reconstructive Surgery', 72, datetime.date(1998, 2, 22), datetime.date(2002, 5, 4))]</t>
  </si>
  <si>
    <t>[{'Institution Name': 'Arnold-Jennings', 'Location': 'Romania', 'Type of Institution': 'Private', 'Number of Years Worked There': 19, 'Medical Center Level': 'Secondary', 'Number of Surgeries Performed': 422, 'Additional Responsibilities': ['Estate agent'], 'Percentage of Patients with Complications': 77.86995881338945, 'Patient Feedback': "Couldn't be happier with the results and the care provided.", 'Patient Feedback Label': 5, 'Recommendation Letters': 'The surgeon lacks the necessary skills for this role.', 'Recommendation Letters Label': 1, 'Recommendations from Former Employers': "There were significant concerns regarding this surgeon's performance.", 'Recommendations from Former Employers Label': 1}]</t>
  </si>
  <si>
    <t>Moss LLC</t>
  </si>
  <si>
    <t>Dana Adams</t>
  </si>
  <si>
    <t>497-687-1689x84141</t>
  </si>
  <si>
    <t>[('Transplant Surgery', 93, datetime.date(2005, 9, 19), datetime.date(2007, 5, 17)), ('Oncological Surgery', 97, datetime.date(2003, 9, 19), datetime.date(2004, 11, 13)), ('Transplant Surgery', 75, datetime.date(2002, 1, 5), datetime.date(2002, 11, 1)), ('Cardiothoracic Surgery', 87, datetime.date(2006, 7, 1), datetime.date(2001, 1, 31)), ('Biochemistry', 66, datetime.date(2005, 8, 14), datetime.date(2000, 8, 28)), ('Microbiology', 80, datetime.date(2004, 11, 26), datetime.date(2004, 9, 17)), ('Orthopedic Surgery', 62, datetime.date(2004, 9, 13), datetime.date(2003, 7, 3)), ('Plastic and Reconstructive Surgery', 88, datetime.date(2004, 11, 26), datetime.date(2002, 9, 5)), ('Biochemistry', 59, datetime.date(2003, 12, 19), datetime.date(2003, 9, 8)), ('Trauma Surgery', 63, datetime.date(2007, 3, 1), datetime.date(2007, 1, 20))]</t>
  </si>
  <si>
    <t>[{'Institution Name': 'Anderson PLC', 'Location': 'Russia', 'Type of Institution': 'Public', 'Number of Years Worked There': 18, 'Medical Center Level': 'Primary', 'Number of Surgeries Performed': 891, 'Additional Responsibilities': ['Passenger transport manager', 'Historic buildings inspector/conservation officer', 'Copy', 'Web designer'], 'Percentage of Patients with Complications': 60.63121336939368, 'Patient Feedback': "The doctor's care was satisfactory.", 'Patient Feedback Label': 3, 'Recommendation Letters': 'This surgeon has failed to meet basic professional standards.', 'Recommendation Letters Label': 1, 'Recommendations from Former Employers': 'I have no reservations in recommending this surgeon for any position.', 'Recommendations from Former Employers Label': 5}]</t>
  </si>
  <si>
    <t>Mooney-Decker</t>
  </si>
  <si>
    <t>Amy Roth</t>
  </si>
  <si>
    <t>(748)392-5633x9598</t>
  </si>
  <si>
    <t>[('Neurosurgery', 59, datetime.date(2002, 3, 31), datetime.date(1999, 8, 5)), ('Surgical Techniques', 99, datetime.date(1999, 10, 23), datetime.date(2003, 9, 29)), ('Microbiology', 79, datetime.date(2001, 6, 1), datetime.date(2002, 11, 5)), ('Pathology', 51, datetime.date(2001, 10, 3), datetime.date(2001, 6, 28)), ('Vascular Surgery', 92, datetime.date(1999, 12, 10), datetime.date(2000, 10, 21)), ('Transplant Surgery', 72, datetime.date(2002, 9, 12), datetime.date(2000, 6, 26)), ('Emergency Medicine', 99, datetime.date(2002, 3, 30), datetime.date(2000, 10, 2)), ('Pathology', 84, datetime.date(2001, 12, 24), datetime.date(2001, 8, 11)), ('Physiology', 94, datetime.date(2002, 10, 14), datetime.date(2001, 11, 24)), ('Biochemistry', 51, datetime.date(2003, 9, 14), datetime.date(2000, 9, 15))]</t>
  </si>
  <si>
    <t>[{'Institution Name': 'Robinson Ltd', 'Location': 'Romania', 'Type of Institution': 'Public', 'Number of Years Worked There': 16, 'Medical Center Level': 'Secondary', 'Number of Surgeries Performed': 612, 'Additional Responsibilities': ['Purchasing manager'], 'Percentage of Patients with Complications': 90.60812247156888, 'Patient Feedback': 'The doctor did a great job and I am happy with the results.', 'Patient Feedback Label': 4, 'Recommendation Letters': "The surgeon's approach is sometimes problematic.", 'Recommendation Letters Label': 2, 'Recommendations from Former Employers': 'I strongly recommend this surgeon for their exceptional skills.', 'Recommendations from Former Employers Label': 5}]</t>
  </si>
  <si>
    <t>Miller, Nelson and Mcknight</t>
  </si>
  <si>
    <t>Mark Bridges</t>
  </si>
  <si>
    <t>001-312-229-6471x54988</t>
  </si>
  <si>
    <t>[('Trauma Surgery', 59, datetime.date(2006, 7, 26), datetime.date(2006, 11, 10)), ('Pediatric Surgery', 73, datetime.date(2006, 3, 14), datetime.date(2006, 8, 20)), ('Robotic Surgery', 72, datetime.date(2007, 1, 22), datetime.date(2008, 8, 2)), ('Microbiology', 63, datetime.date(2008, 4, 18), datetime.date(2005, 1, 15)), ('Transplant Surgery', 98, datetime.date(2008, 10, 26), datetime.date(2007, 8, 5)), ('Vascular Surgery', 96, datetime.date(2003, 9, 28), datetime.date(2005, 7, 24)), ('Anesthesiology', 91, datetime.date(2005, 4, 17), datetime.date(2006, 1, 12)), ('Physiology', 76, datetime.date(2007, 3, 16), datetime.date(2006, 2, 16)), ('Microbiology', 66, datetime.date(2007, 4, 13), datetime.date(2004, 5, 15)), ('Ethics in Medical Practice', 81, datetime.date(2008, 6, 2), datetime.date(2003, 11, 26))]</t>
  </si>
  <si>
    <t>[{'Institution Name': 'Miller and Sons', 'Location': 'Russia', 'Type of Institution': 'Public', 'Number of Years Worked There': 25, 'Medical Center Level': 'Secondary', 'Number of Surgeries Performed': 599, 'Additional Responsibilities': ['Psychologist, occupational', 'IT trainer'], 'Percentage of Patients with Complications': 33.617413661599514,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'Schmidt-Thomas', 'Location': 'Russia', 'Type of Institution': 'Public', 'Number of Years Worked There': 20, 'Medical Center Level': 'Secondary', 'Number of Surgeries Performed': 446, 'Additional Responsibilities': ['Education officer, community', 'Embryologist, clinical'], 'Percentage of Patients with Complications': 41.91435734474106,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'Alvarez-Smith', 'Location': 'Russia', 'Type of Institution': 'Public', 'Number of Years Worked There': 16, 'Medical Center Level': 'Secondary', 'Number of Surgeries Performed': 11, 'Additional Responsibilities': ['Runner, broadcasting/film/video'], 'Percentage of Patients with Complications': 33.28519969730068,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'Mckay-Woods', 'Location': 'Russia', 'Type of Institution': 'Private', 'Number of Years Worked There': 1, 'Medical Center Level': 'Secondary', 'Number of Surgeries Performed': 527, 'Additional Responsibilities': ['Freight forwarder', 'Podiatrist', 'Engineering geologist'], 'Percentage of Patients with Complications': 18.209474607508113,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'Parker Group', 'Location': 'Russia', 'Type of Institution': 'Private', 'Number of Years Worked There': 15, 'Medical Center Level': 'Tertiary', 'Number of Surgeries Performed': 982, 'Additional Responsibilities': ['Building control surveyor', 'Youth worker', 'Animator', 'Location manager', 'Health service manager'], 'Percentage of Patients with Complications': 82.716755854433,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t>
  </si>
  <si>
    <t>Flores, Delacruz and Wright</t>
  </si>
  <si>
    <t>Crystal Riley</t>
  </si>
  <si>
    <t>493.703.5535x065</t>
  </si>
  <si>
    <t>[('Emergency Medicine', 50, datetime.date(2004, 8, 1), datetime.date(2005, 5, 6)), ('Orthopedic Surgery', 100, datetime.date(2003, 9, 29), datetime.date(2004, 10, 2)), ('Trauma Surgery', 58, datetime.date(2004, 12, 28), datetime.date(2005, 3, 5)), ('Trauma Surgery', 85, datetime.date(2005, 9, 14), datetime.date(2004, 12, 22)), ('Pediatric Surgery', 60, datetime.date(2004, 10, 20), datetime.date(2004, 3, 28)), ('Transplant Surgery', 71, datetime.date(2004, 4, 30), datetime.date(2005, 7, 30)), ('Surgical Techniques', 99, datetime.date(2004, 6, 12), datetime.date(2003, 10, 12)), ('Anesthesiology', 68, datetime.date(2004, 5, 29), datetime.date(2005, 2, 6)), ('Microbiology', 91, datetime.date(2005, 12, 1), datetime.date(2004, 9, 28)), ('Biochemistry', 66, datetime.date(2005, 6, 27), datetime.date(2005, 7, 18))]</t>
  </si>
  <si>
    <t>[{'Institution Name': 'Bass-Garcia', 'Location': 'France', 'Type of Institution': 'Public', 'Number of Years Worked There': 25, 'Medical Center Level': 'Primary', 'Number of Surgeries Performed': 781, 'Additional Responsibilities': ['Surgeon', 'Building control surveyor'], 'Percentage of Patients with Complications': 5.6700613638297925, 'Patient Feedback': "The doctor's care was satisfactory.", 'Patient Feedback Label': 3, 'Recommendation Letters': 'There have been sporadic complaints about this surgeon.', 'Recommendation Letters Label': 2, 'Recommendations from Former Employers': 'I have the utmost confidence in recommending this surgeon.', 'Recommendations from Former Employers Label': 5}]</t>
  </si>
  <si>
    <t>Howell PLC</t>
  </si>
  <si>
    <t>Joshua Rosario</t>
  </si>
  <si>
    <t>613-323-6547x9978</t>
  </si>
  <si>
    <t>[('Robotic Surgery', 77, datetime.date(1997, 12, 31), datetime.date(1997, 6, 18)), ('Transplant Surgery', 81, datetime.date(1995, 4, 14), datetime.date(1997, 6, 24)), ('Biochemistry', 77, datetime.date(1997, 3, 6), datetime.date(1996, 4, 17)), ('Vascular Surgery', 68, datetime.date(1995, 7, 8), datetime.date(1997, 3, 17)), ('Neurosurgery', 63, datetime.date(1998, 1, 14), datetime.date(1998, 5, 29)), ('Biochemistry', 61, datetime.date(1996, 5, 30), datetime.date(1996, 9, 27)), ('Vascular Surgery', 72, datetime.date(1998, 3, 7), datetime.date(1996, 10, 10)), ('Neurosurgery', 100, datetime.date(1999, 2, 1), datetime.date(1997, 10, 31)), ('Emergency Medicine', 83, datetime.date(1995, 5, 5), datetime.date(1995, 9, 18)), ('Anatomy', 89, datetime.date(1998, 11, 22), datetime.date(1998, 11, 8))]</t>
  </si>
  <si>
    <t>[{'Institution Name': 'Sparks PLC', 'Location': 'Lithuania', 'Type of Institution': 'Private', 'Number of Years Worked There': 15, 'Medical Center Level': 'Secondary', 'Number of Surgeries Performed': 560, 'Additional Responsibilities': ['Further education lecturer', 'Designer, industrial/product', 'Brewing technologist', 'Technical brewer', 'Diagnostic radiographer'], 'Percentage of Patients with Complications': 92.56081761760665,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 {'Institution Name': 'Duran, Lindsey and Lee', 'Location': 'Lithuania', 'Type of Institution': 'Public', 'Number of Years Worked There': 5, 'Medical Center Level': 'Tertiary', 'Number of Surgeries Performed': 177, 'Additional Responsibilities': ['Surgeon'], 'Percentage of Patients with Complications': 74.38077238984759,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t>
  </si>
  <si>
    <t>Hernandez-Moore</t>
  </si>
  <si>
    <t>Thomas Cameron</t>
  </si>
  <si>
    <t>(788)863-4514x29489</t>
  </si>
  <si>
    <t>[('Ethics in Medical Practice', 81, datetime.date(2003, 12, 30), datetime.date(2004, 12, 11)), ('Cardiothoracic Surgery', 72, datetime.date(2005, 7, 25), datetime.date(2004, 9, 28)), ('Microbiology', 53, datetime.date(2004, 3, 14), datetime.date(2004, 5, 7)), ('Microbiology', 79, datetime.date(2004, 7, 14), datetime.date(2005, 2, 16)), ('Biochemistry', 80, datetime.date(2003, 11, 15), datetime.date(2004, 10, 6)), ('Trauma Surgery', 74, datetime.date(2004, 9, 8), datetime.date(2004, 12, 3)), ('Transplant Surgery', 88, datetime.date(2005, 1, 30), datetime.date(2004, 10, 21)), ('Anatomy', 85, datetime.date(2004, 5, 24), datetime.date(2004, 1, 12)), ('Oncological Surgery', 58, datetime.date(2004, 5, 8), datetime.date(2004, 2, 28)), ('Anesthesiology', 61, datetime.date(2004, 3, 6), datetime.date(2005, 3, 28))]</t>
  </si>
  <si>
    <t>[{'Institution Name': 'Miller, Lane and Dixon', 'Location': 'South Africa', 'Type of Institution': 'Public', 'Number of Years Worked There': 13, 'Medical Center Level': 'Tertiary', 'Number of Surgeries Performed': 337, 'Additional Responsibilities': ['Pensions consultant'], 'Percentage of Patients with Complications': 73.45182384135258, 'Patient Feedback': 'The procedure was performed with great care.', 'Patient Feedback Label': 4, 'Recommendation Letters': 'The surgeon performs satisfactorily in most cases.', 'Recommendation Letters Label': 3, 'Recommendations from Former Employers': 'This surgeon was often unprofessional.', 'Recommendations from Former Employers Label': 1}]</t>
  </si>
  <si>
    <t>Beltran-Potts</t>
  </si>
  <si>
    <t>Kimberly Mcconnell</t>
  </si>
  <si>
    <t>479-275-6149x734</t>
  </si>
  <si>
    <t>[('Pathology', 75, datetime.date(2004, 4, 24), datetime.date(1997, 4, 21)), ('Pathology', 56, datetime.date(1998, 5, 12), datetime.date(2001, 9, 17)), ('Transplant Surgery', 85, datetime.date(2006, 5, 29), datetime.date(2002, 2, 13)), ('Robotic Surgery', 89, datetime.date(2005, 5, 11), datetime.date(2006, 2, 17)), ('Emergency Medicine', 80, datetime.date(2000, 3, 16), datetime.date(2004, 2, 22)), ('Emergency Medicine', 84, datetime.date(2003, 8, 29), datetime.date(1999, 6, 6)), ('Emergency Medicine', 65, datetime.date(1996, 10, 15), datetime.date(1999, 10, 9)), ('Physiology', 79, datetime.date(2002, 10, 22), datetime.date(1997, 11, 8)), ('Pediatric Surgery', 78, datetime.date(2002, 12, 19), datetime.date(1996, 12, 16)), ('Microbiology', 71, datetime.date(2007, 4, 9), datetime.date(1997, 3, 24))]</t>
  </si>
  <si>
    <t>[{'Institution Name': 'Bartlett and Sons', 'Location': 'France', 'Type of Institution': 'Private', 'Number of Years Worked There': 16, 'Medical Center Level': 'Primary', 'Number of Surgeries Performed': 363, 'Additional Responsibilities': ['Surveyor, building control', 'Sport and exercise psychologist'], 'Percentage of Patients with Complications': 31.040916904716877,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'Mills, Turner and Marshall', 'Location': 'France', 'Type of Institution': 'Private', 'Number of Years Worked There': 17, 'Medical Center Level': 'Tertiary', 'Number of Surgeries Performed': 817, 'Additional Responsibilities': ['Medical laboratory scientific officer', 'Bookseller'], 'Percentage of Patients with Complications': 29.691849925541113,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'Gardner-Miller', 'Location': 'France', 'Type of Institution': 'Public', 'Number of Years Worked There': 23, 'Medical Center Level': 'Tertiary', 'Number of Surgeries Performed': 994, 'Additional Responsibilities': ['Broadcast presenter', 'Fine artist', 'Theatre manager', 'Government social research officer'], 'Percentage of Patients with Complications': 72.49006110400833,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'Lewis and Sons', 'Location': 'France', 'Type of Institution': 'Private', 'Number of Years Worked There': 6, 'Medical Center Level': 'Tertiary', 'Number of Surgeries Performed': 811, 'Additional Responsibilities': ['Engineer, maintenance (IT)', 'Engineer, communications', 'Bookseller'], 'Percentage of Patients with Complications': 43.85381392331272,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'Young Group', 'Location': 'France', 'Type of Institution': 'Public', 'Number of Years Worked There': 22, 'Medical Center Level': 'Secondary', 'Number of Surgeries Performed': 423, 'Additional Responsibilities': ['Web designer', 'Conservator, furniture', 'Designer, multimedia', 'Engineer, water'], 'Percentage of Patients with Complications': 86.27551919274804,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t>
  </si>
  <si>
    <t>Carson, Gill and Reed</t>
  </si>
  <si>
    <t>Michael Brown</t>
  </si>
  <si>
    <t>001-898-510-2593</t>
  </si>
  <si>
    <t>[('Physiology', 59, datetime.date(2000, 8, 2), datetime.date(2000, 12, 13)), ('Anatomy', 53, datetime.date(2001, 6, 20), datetime.date(2002, 12, 3)), ('Cardiothoracic Surgery', 94, datetime.date(2003, 10, 4), datetime.date(2001, 3, 10)), ('Physiology', 58, datetime.date(2002, 3, 7), datetime.date(2002, 9, 23)), ('Plastic and Reconstructive Surgery', 77, datetime.date(2003, 3, 10), datetime.date(2000, 12, 1)), ('Robotic Surgery', 89, datetime.date(2000, 9, 27), datetime.date(2002, 7, 2)), ('Trauma Surgery', 82, datetime.date(2001, 9, 10), datetime.date(2003, 4, 26)), ('Cardiothoracic Surgery', 83, datetime.date(2001, 3, 29), datetime.date(2001, 6, 7)), ('Surgical Techniques', 92, datetime.date(2003, 7, 29), datetime.date(2002, 5, 19)), ('Emergency Medicine', 93, datetime.date(2000, 7, 1), datetime.date(2002, 5, 27))]</t>
  </si>
  <si>
    <t>[{'Institution Name': 'Barnes, Aguilar and Smith', 'Location': 'Russia', 'Type of Institution': 'Private', 'Number of Years Worked There': 14, 'Medical Center Level': 'Tertiary', 'Number of Surgeries Performed': 3, 'Additional Responsibilities': ['Structural engineer'], 'Percentage of Patients with Complications': 9.824653196315424, 'Patient Feedback': 'I had a positive experience and the surgery went well.', 'Patient Feedback Label': 4, 'Recommendation Letters': 'The surgeon has shown sufficient professional competence.', 'Recommendation Letters Label': 3, 'Recommendations from Former Employers': "The surgeon's work is generally adequate.", 'Recommendations from Former Employers Label': 3}]</t>
  </si>
  <si>
    <t>Bennett and Sons</t>
  </si>
  <si>
    <t>Amber Higgins</t>
  </si>
  <si>
    <t>(204)514-2725x46050</t>
  </si>
  <si>
    <t>[('Ethics in Medical Practice', 65, datetime.date(2001, 8, 12), datetime.date(1997, 8, 22)), ('Robotic Surgery', 62, datetime.date(1998, 12, 16), datetime.date(1996, 12, 30)), ('Plastic and Reconstructive Surgery', 82, datetime.date(1997, 12, 8), datetime.date(2003, 11, 2)), ('Anesthesiology', 59, datetime.date(2002, 1, 22), datetime.date(1998, 1, 10)), ('Neurosurgery', 88, datetime.date(2000, 12, 23), datetime.date(1997, 12, 6)), ('Physiology', 51, datetime.date(1996, 12, 6), datetime.date(1999, 3, 30)), ('Oncological Surgery', 77, datetime.date(2001, 4, 27), datetime.date(2003, 10, 3)), ('Pathology', 85, datetime.date(2003, 11, 21), datetime.date(2000, 8, 6)), ('Pathology', 77, datetime.date(2002, 11, 2), datetime.date(2000, 3, 31)), ('Orthopedic Surgery', 75, datetime.date(1999, 4, 15), datetime.date(1998, 12, 1))]</t>
  </si>
  <si>
    <t>[{'Institution Name': 'Gutierrez LLC', 'Location': 'Ethiopia', 'Type of Institution': 'Private', 'Number of Years Worked There': 16, 'Medical Center Level': 'Tertiary', 'Number of Surgeries Performed': 440, 'Additional Responsibilities': ['Chief of Staff'], 'Percentage of Patients with Complications': 16.500398020220565,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'Ryan Group', 'Location': 'Ethiopia', 'Type of Institution': 'Private', 'Number of Years Worked There': 12, 'Medical Center Level': 'Secondary', 'Number of Surgeries Performed': 282, 'Additional Responsibilities': ['Publishing rights manager', 'Chemical engineer'], 'Percentage of Patients with Complications': 56.31170515339411,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'Parker Ltd', 'Location': 'Ethiopia', 'Type of Institution': 'Public', 'Number of Years Worked There': 8, 'Medical Center Level': 'Tertiary', 'Number of Surgeries Performed': 439, 'Additional Responsibilities': ['Systems analyst'], 'Percentage of Patients with Complications': 76.38497365862196,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'Castro-Ross', 'Location': 'Ethiopia', 'Type of Institution': 'Public', 'Number of Years Worked There': 1, 'Medical Center Level': 'Secondary', 'Number of Surgeries Performed': 440, 'Additional Responsibilities': ['Intelligence analyst', 'Quarry manager', 'Commercial/residential surveyor'], 'Percentage of Patients with Complications': 11.966417187543964,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'Smith-Manning', 'Location': 'Ethiopia', 'Type of Institution': 'Private', 'Number of Years Worked There': 5, 'Medical Center Level': 'Secondary', 'Number of Surgeries Performed': 662, 'Additional Responsibilities': ['Teacher, primary school', 'Conservation officer, nature', 'Restaurant manager', 'Medical technical officer', 'Financial adviser'], 'Percentage of Patients with Complications': 77.2849749962459,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t>
  </si>
  <si>
    <t>Baker, Abbott and Collins</t>
  </si>
  <si>
    <t>Tony Haney</t>
  </si>
  <si>
    <t>[('Cardiothoracic Surgery', 65, datetime.date(2002, 1, 27), datetime.date(2002, 6, 5)), ('Pediatric Surgery', 62, datetime.date(2000, 5, 30), datetime.date(2002, 4, 23)), ('Trauma Surgery', 99, datetime.date(2001, 9, 13), datetime.date(2002, 2, 26)), ('Anatomy', 86, datetime.date(2001, 5, 21), datetime.date(2000, 12, 21)), ('Pediatric Surgery', 57, datetime.date(2001, 5, 4), datetime.date(2000, 5, 26)), ('Robotic Surgery', 86, datetime.date(2000, 9, 6), datetime.date(2002, 3, 7)), ('Neurosurgery', 75, datetime.date(2001, 7, 4), datetime.date(2000, 8, 12)), ('Transplant Surgery', 97, datetime.date(2001, 4, 27), datetime.date(2001, 5, 23)), ('Trauma Surgery', 76, datetime.date(2001, 3, 29), datetime.date(2002, 3, 30)), ('Orthopedic Surgery', 93, datetime.date(2001, 7, 27), datetime.date(2001, 2, 4))]</t>
  </si>
  <si>
    <t>[{'Institution Name': 'Craig Ltd', 'Location': 'Hungary', 'Type of Institution': 'Public', 'Number of Years Worked There': 18, 'Medical Center Level': 'Secondary', 'Number of Surgeries Performed': 847, 'Additional Responsibilities': ['Applications developer', 'Secondary school teacher'], 'Percentage of Patients with Complications': 49.80730049728579,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'Morales, Morales and Humphrey', 'Location': 'Hungary', 'Type of Institution': 'Private', 'Number of Years Worked There': 25, 'Medical Center Level': 'Secondary', 'Number of Surgeries Performed': 213, 'Additional Responsibilities': ['Air cabin crew'], 'Percentage of Patients with Complications': 88.26889938580045,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'Barker Ltd', 'Location': 'Hungary', 'Type of Institution': 'Public', 'Number of Years Worked There': 28, 'Medical Center Level': 'Secondary', 'Number of Surgeries Performed': 456, 'Additional Responsibilities': ['Psychiatrist', 'Chief Strategy Officer'], 'Percentage of Patients with Complications': 70.05050049186009,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'Spencer, Jones and Stein', 'Location': 'Hungary', 'Type of Institution': 'Private', 'Number of Years Worked There': 17, 'Medical Center Level': 'Tertiary', 'Number of Surgeries Performed': 593, 'Additional Responsibilities': ['Health visitor', 'Scientist, research (medical)', 'Sports development officer'], 'Percentage of Patients with Complications': 97.60348913972147,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t>
  </si>
  <si>
    <t>Walker LLC</t>
  </si>
  <si>
    <t>Michael Bell</t>
  </si>
  <si>
    <t>985.739.6967x250</t>
  </si>
  <si>
    <t>[('Trauma Surgery', 73, datetime.date(2004, 10, 10), datetime.date(2003, 5, 31)), ('Transplant Surgery', 61, datetime.date(2003, 7, 4), datetime.date(2002, 12, 12)), ('Vascular Surgery', 97, datetime.date(2005, 7, 26), datetime.date(2003, 4, 9)), ('Plastic and Reconstructive Surgery', 64, datetime.date(2007, 1, 10), datetime.date(2003, 3, 22)), ('Cardiothoracic Surgery', 100, datetime.date(2005, 8, 22), datetime.date(2005, 12, 20)), ('Neurosurgery', 98, datetime.date(2002, 7, 29), datetime.date(2006, 10, 20)), ('Oncological Surgery', 61, datetime.date(2003, 9, 23), datetime.date(2003, 1, 18)), ('Plastic and Reconstructive Surgery', 96, datetime.date(2003, 2, 19), datetime.date(2002, 8, 22)), ('Pathology', 99, datetime.date(2002, 12, 4), datetime.date(2004, 8, 6)), ('Anesthesiology', 56, datetime.date(2005, 8, 26), datetime.date(2005, 6, 9))]</t>
  </si>
  <si>
    <t>[{'Institution Name': 'Wood-Griffith', 'Location': 'Ukraine', 'Type of Institution': 'Public', 'Number of Years Worked There': 23, 'Medical Center Level': 'Secondary', 'Number of Surgeries Performed': 830, 'Additional Responsibilities': ['Ceramics designer', 'Trade union research officer', 'Psychologist, educational', 'Barrister'], 'Percentage of Patients with Complications': 38.53317413031074,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 {'Institution Name': 'Sanders, Aguilar and Sanchez', 'Location': 'Ukraine', 'Type of Institution': 'Private', 'Number of Years Worked There': 20, 'Medical Center Level': 'Primary', 'Number of Surgeries Performed': 453, 'Additional Responsibilities': ['Ecologist', 'Financial planner'], 'Percentage of Patients with Complications': 49.24762466414243,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t>
  </si>
  <si>
    <t>Smith, Gardner and Lopez</t>
  </si>
  <si>
    <t>Amber Prince</t>
  </si>
  <si>
    <t>341.601.8208</t>
  </si>
  <si>
    <t>[('Neurosurgery', 69, datetime.date(2004, 10, 23), datetime.date(2005, 11, 13)), ('Vascular Surgery', 53, datetime.date(2005, 9, 13), datetime.date(2002, 8, 18)), ('Oncological Surgery', 77, datetime.date(2001, 12, 21), datetime.date(2005, 3, 6)), ('Cardiothoracic Surgery', 99, datetime.date(2001, 7, 20), datetime.date(2004, 3, 30)), ('Orthopedic Surgery', 63, datetime.date(2005, 10, 11), datetime.date(2001, 7, 7)), ('Transplant Surgery', 52, datetime.date(2004, 9, 16), datetime.date(2003, 3, 7)), ('Robotic Surgery', 88, datetime.date(2001, 9, 1), datetime.date(2002, 4, 24)), ('Vascular Surgery', 80, datetime.date(2005, 11, 19), datetime.date(2001, 6, 1)), ('Robotic Surgery', 52, datetime.date(2003, 11, 30), datetime.date(2004, 4, 14)), ('Pharmacology', 63, datetime.date(2004, 8, 16), datetime.date(2004, 7, 1))]</t>
  </si>
  <si>
    <t>[{'Institution Name': 'Peters, Wilson and Williams', 'Location': 'United Kingdom', 'Type of Institution': 'Private', 'Number of Years Worked There': 30, 'Medical Center Level': 'Primary', 'Number of Surgeries Performed': 62, 'Additional Responsibilities': ['Agricultural engineer', 'Film/video editor', 'Clinical research associate', 'Aid worker'], 'Percentage of Patients with Complications': 42.64103735202699,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'Hanson, Murphy and Monroe', 'Location': 'United Kingdom', 'Type of Institution': 'Public', 'Number of Years Worked There': 18, 'Medical Center Level': 'Primary', 'Number of Surgeries Performed': 546, 'Additional Responsibilities': ['Learning disability nurse', 'Commercial art gallery manager', 'Records manager', 'Therapist, nutritional'], 'Percentage of Patients with Complications': 92.84167884255197,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'Mitchell and Sons', 'Location': 'United Kingdom', 'Type of Institution': 'Public', 'Number of Years Worked There': 7, 'Medical Center Level': 'Secondary', 'Number of Surgeries Performed': 712, 'Additional Responsibilities': ['Paramedic', 'Leisure centre manager', 'Energy engineer', 'Engineer, maintenance'], 'Percentage of Patients with Complications': 62.024462956746326,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'Carroll LLC', 'Location': 'United Kingdom', 'Type of Institution': 'Private', 'Number of Years Worked There': 4, 'Medical Center Level': 'Tertiary', 'Number of Surgeries Performed': 562, 'Additional Responsibilities': ['Biomedical scientist'], 'Percentage of Patients with Complications': 92.82577639403299,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'Mathis, Smith and Barnes', 'Location': 'United Kingdom', 'Type of Institution': 'Private', 'Number of Years Worked There': 22, 'Medical Center Level': 'Primary', 'Number of Surgeries Performed': 75, 'Additional Responsibilities': ['Therapist, music', 'Herbalist', 'Jewellery designer'], 'Percentage of Patients with Complications': 19.45078376831959,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t>
  </si>
  <si>
    <t>Miller, Stevens and Bailey</t>
  </si>
  <si>
    <t>Edward Weber</t>
  </si>
  <si>
    <t>001-890-887-9471x71547</t>
  </si>
  <si>
    <t>[('Surgical Techniques', 66, datetime.date(2001, 11, 26), datetime.date(1998, 10, 6)), ('Robotic Surgery', 60, datetime.date(2006, 5, 3), datetime.date(2004, 9, 15)), ('Physiology', 50, datetime.date(2000, 3, 20), datetime.date(2004, 6, 20)), ('Ethics in Medical Practice', 96, datetime.date(2001, 2, 24), datetime.date(2007, 6, 24)), ('Plastic and Reconstructive Surgery', 96, datetime.date(2004, 1, 5), datetime.date(1999, 9, 16)), ('Microbiology', 58, datetime.date(2004, 12, 1), datetime.date(2003, 8, 21)), ('Vascular Surgery', 82, datetime.date(2007, 6, 1), datetime.date(2002, 5, 2)), ('Plastic and Reconstructive Surgery', 75, datetime.date(2005, 9, 19), datetime.date(2006, 12, 16)), ('Cardiothoracic Surgery', 80, datetime.date(1998, 6, 29), datetime.date(1998, 9, 10)), ('Trauma Surgery', 99, datetime.date(2002, 1, 18), datetime.date(1999, 3, 4))]</t>
  </si>
  <si>
    <t>[{'Institution Name': 'Dixon, Turner and Davis', 'Location': 'Germany', 'Type of Institution': 'Private', 'Number of Years Worked There': 17, 'Medical Center Level': 'Tertiary', 'Number of Surgeries Performed': 369, 'Additional Responsibilities': ['Child psychotherapist', 'Health physicist', 'Mudlogger', 'Accommodation manager'], 'Percentage of Patients with Complications': 31.562846291722636, 'Patient Feedback': 'The surgery went perfectly and the follow-up care was great.', 'Patient Feedback Label': 5, 'Recommendation Letters': 'The surgeon has made several critical mistakes.', 'Recommendation Letters Label': 1, 'Recommendations from Former Employers': "There were significant concerns regarding this surgeon's performance.", 'Recommendations from Former Employers Label': 1}]</t>
  </si>
  <si>
    <t>Adams-King</t>
  </si>
  <si>
    <t>Philip Fuller</t>
  </si>
  <si>
    <t>(812)312-0937x062</t>
  </si>
  <si>
    <t>[('Transplant Surgery', 51, datetime.date(1998, 2, 7), datetime.date(1997, 10, 7)), ('Cardiothoracic Surgery', 62, datetime.date(1996, 8, 4), datetime.date(1998, 5, 25)), ('Pharmacology', 77, datetime.date(1998, 7, 9), datetime.date(1996, 6, 18)), ('Emergency Medicine', 73, datetime.date(1997, 9, 28), datetime.date(1996, 3, 11)), ('Transplant Surgery', 51, datetime.date(1996, 6, 30), datetime.date(1998, 11, 16)), ('Ethics in Medical Practice', 83, datetime.date(1996, 12, 15), datetime.date(1997, 12, 17)), ('Anesthesiology', 89, datetime.date(1997, 7, 14), datetime.date(1996, 6, 14)), ('Orthopedic Surgery', 71, datetime.date(1999, 5, 14), datetime.date(1999, 7, 10)), ('Oncological Surgery', 88, datetime.date(1996, 8, 3), datetime.date(1997, 10, 11)), ('Biochemistry', 75, datetime.date(1997, 9, 11), datetime.date(1999, 1, 26))]</t>
  </si>
  <si>
    <t>[{'Institution Name': 'Morton-Williams', 'Location': 'United Kingdom', 'Type of Institution': 'Public', 'Number of Years Worked There': 9, 'Medical Center Level': 'Tertiary', 'Number of Surgeries Performed': 554, 'Additional Responsibilities': ['Research officer, trade union', 'Restaurant manager', 'Prison officer', 'Arboriculturist', 'Engineering geologist'], 'Percentage of Patients with Complications': 37.277030443624916,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'Floyd, Long and Summers', 'Location': 'United Kingdom', 'Type of Institution': 'Public', 'Number of Years Worked There': 18, 'Medical Center Level': 'Primary', 'Number of Surgeries Performed': 12, 'Additional Responsibilities': ['Emergency planning/management officer', 'Arts development officer', 'International aid/development worker'], 'Percentage of Patients with Complications': 68.06927491446054,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'Jones, Stevenson and Pope', 'Location': 'United Kingdom', 'Type of Institution': 'Public', 'Number of Years Worked There': 17, 'Medical Center Level': 'Tertiary', 'Number of Surgeries Performed': 753, 'Additional Responsibilities': ['Nurse, learning disability', 'Librarian, academic', 'Sales professional, IT', 'Occupational therapist'], 'Percentage of Patients with Complications': 83.35088281336635,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'Bryant LLC', 'Location': 'United Kingdom', 'Type of Institution': 'Private', 'Number of Years Worked There': 18, 'Medical Center Level': 'Primary', 'Number of Surgeries Performed': 218, 'Additional Responsibilities': ['Investment analyst'], 'Percentage of Patients with Complications': 97.25188458014019,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t>
  </si>
  <si>
    <t>Hernandez-Underwood</t>
  </si>
  <si>
    <t>Ronnie Pollard</t>
  </si>
  <si>
    <t>793.571.9448x5207</t>
  </si>
  <si>
    <t>[('Anesthesiology', 77, datetime.date(2005, 7, 21), datetime.date(2004, 10, 3)), ('Anesthesiology', 85, datetime.date(2004, 1, 21), datetime.date(2005, 7, 10)), ('Pediatric Surgery', 99, datetime.date(2004, 4, 17), datetime.date(2004, 12, 3)), ('Cardiothoracic Surgery', 89, datetime.date(2005, 7, 4), datetime.date(2004, 9, 4)), ('Biochemistry', 83, datetime.date(2004, 7, 10), datetime.date(2004, 6, 25)), ('Trauma Surgery', 94, datetime.date(2004, 4, 11), datetime.date(2004, 8, 25)), ('Biochemistry', 95, datetime.date(2005, 5, 26), datetime.date(2004, 2, 27)), ('Surgical Techniques', 68, datetime.date(2004, 8, 13), datetime.date(2004, 12, 21)), ('Vascular Surgery', 53, datetime.date(2004, 6, 1), datetime.date(2004, 5, 6)), ('Plastic and Reconstructive Surgery', 56, datetime.date(2004, 12, 1), datetime.date(2004, 10, 16))]</t>
  </si>
  <si>
    <t>[{'Institution Name': 'Richards-Powell', 'Location': 'France', 'Type of Institution': 'Public', 'Number of Years Worked There': 26, 'Medical Center Level': 'Primary', 'Number of Surgeries Performed': 544, 'Additional Responsibilities': ['Risk analyst', 'Television production assistant', 'Database administrator'], 'Percentage of Patients with Complications': 99.10877014678938,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'Hale, Cannon and Hayden', 'Location': 'France', 'Type of Institution': 'Private', 'Number of Years Worked There': 5, 'Medical Center Level': 'Primary', 'Number of Surgeries Performed': 26, 'Additional Responsibilities': ['Armed forces operational officer', 'Chief of Staff', 'Risk manager', 'Dietitian', 'Manufacturing engineer'], 'Percentage of Patients with Complications': 9.778140964823256,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'House LLC', 'Location': 'France', 'Type of Institution': 'Private', 'Number of Years Worked There': 7, 'Medical Center Level': 'Secondary', 'Number of Surgeries Performed': 147, 'Additional Responsibilities': ['Engineer, civil (contracting)', 'Therapist, speech and language', 'Engineer, electrical', 'Engineer, aeronautical', 'Designer, graphic'], 'Percentage of Patients with Complications': 17.47165437241479,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t>
  </si>
  <si>
    <t>Robertson PLC</t>
  </si>
  <si>
    <t>Ashley Jones</t>
  </si>
  <si>
    <t>001-998-374-7317x1680</t>
  </si>
  <si>
    <t>[('Microbiology', 60, datetime.date(2001, 6, 5), datetime.date(1996, 11, 13)), ('Transplant Surgery', 91, datetime.date(2001, 11, 9), datetime.date(1996, 3, 1)), ('Vascular Surgery', 88, datetime.date(1996, 6, 20), datetime.date(1996, 1, 1)), ('Biochemistry', 90, datetime.date(2001, 7, 12), datetime.date(1996, 1, 23)), ('Neurosurgery', 71, datetime.date(1997, 12, 23), datetime.date(1997, 7, 25)), ('Microbiology', 77, datetime.date(1998, 12, 21), datetime.date(1999, 9, 19)), ('Anesthesiology', 76, datetime.date(1995, 12, 11), datetime.date(2000, 9, 2)), ('Neurosurgery', 51, datetime.date(1996, 1, 14), datetime.date(1997, 5, 6)), ('Trauma Surgery', 81, datetime.date(1994, 12, 2), datetime.date(2000, 10, 29)), ('Biochemistry', 72, datetime.date(1995, 9, 17), datetime.date(2000, 6, 16))]</t>
  </si>
  <si>
    <t>[{'Institution Name': 'Collins, Griffin and Woods', 'Location': 'Ukraine', 'Type of Institution': 'Public', 'Number of Years Worked There': 6, 'Medical Center Level': 'Primary', 'Number of Surgeries Performed': 673, 'Additional Responsibilities': ['Meteorologist', 'Scientist, research (life sciences)', 'Engineer, drilling'], 'Percentage of Patients with Complications': 54.212500510299655,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'Hernandez Inc', 'Location': 'Ukraine', 'Type of Institution': 'Public', 'Number of Years Worked There': 27, 'Medical Center Level': 'Secondary', 'Number of Surgeries Performed': 459, 'Additional Responsibilities': ['Broadcast journalist', 'Pharmacologist', 'Occupational hygienist'], 'Percentage of Patients with Complications': 12.521578562925573,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'Livingston Inc', 'Location': 'Ukraine', 'Type of Institution': 'Public', 'Number of Years Worked There': 4, 'Medical Center Level': 'Tertiary', 'Number of Surgeries Performed': 826, 'Additional Responsibilities': ['Museum/gallery exhibitions officer', 'Tree surgeon'], 'Percentage of Patients with Complications': 10.201687820500327,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'Choi-Matthews', 'Location': 'Ukraine', 'Type of Institution': 'Private', 'Number of Years Worked There': 24, 'Medical Center Level': 'Primary', 'Number of Surgeries Performed': 993, 'Additional Responsibilities': ['Architectural technologist', 'Tourist information centre manager', 'Adult guidance worker', 'Public librarian'], 'Percentage of Patients with Complications': 37.92856824456703,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'Rodriguez-Spencer', 'Location': 'Ukraine', 'Type of Institution': 'Private', 'Number of Years Worked There': 4, 'Medical Center Level': 'Primary', 'Number of Surgeries Performed': 821, 'Additional Responsibilities': ['Operational investment banker'], 'Percentage of Patients with Complications': 79.62521912679786,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t>
  </si>
  <si>
    <t>Liu-Chung</t>
  </si>
  <si>
    <t>Jason Ryan</t>
  </si>
  <si>
    <t>864-810-5116x03962</t>
  </si>
  <si>
    <t>[('Vascular Surgery', 57, datetime.date(2000, 12, 31), datetime.date(2000, 6, 19)), ('Transplant Surgery', 89, datetime.date(1998, 11, 8), datetime.date(1994, 12, 14)), ('Physiology', 58, datetime.date(2002, 6, 15), datetime.date(2000, 11, 30)), ('Emergency Medicine', 68, datetime.date(1997, 5, 10), datetime.date(2000, 10, 23)), ('Anatomy', 93, datetime.date(1997, 12, 19), datetime.date(1996, 10, 13)), ('Anesthesiology', 94, datetime.date(1996, 5, 16), datetime.date(2000, 11, 19)), ('Emergency Medicine', 55, datetime.date(2002, 3, 13), datetime.date(1995, 1, 1)), ('Biochemistry', 79, datetime.date(1999, 10, 12), datetime.date(1999, 4, 11)), ('Cardiothoracic Surgery', 53, datetime.date(2002, 3, 29), datetime.date(1995, 11, 24)), ('Plastic and Reconstructive Surgery', 94, datetime.date(1997, 10, 5), datetime.date(1997, 8, 15))]</t>
  </si>
  <si>
    <t>[{'Institution Name': 'Mcdowell-Edwards', 'Location': 'Russia', 'Type of Institution': 'Private', 'Number of Years Worked There': 18, 'Medical Center Level': 'Tertiary', 'Number of Surgeries Performed': 228, 'Additional Responsibilities': [], 'Percentage of Patients with Complications': 17.359083670581132, 'Patient Feedback': 'The doctor was exceptional and the surgery was a success.', 'Patient Feedback Label': 5, 'Recommendation Letters': 'This surgeon is an exceptional professional with outstanding skills.', 'Recommendation Letters Label': 5, 'Recommendations from Former Employers': 'This surgeon is a valuable asset to any medical team.', 'Recommendations from Former Employers Label': 4}]</t>
  </si>
  <si>
    <t>Davis-Bishop</t>
  </si>
  <si>
    <t>Brian Ward</t>
  </si>
  <si>
    <t>614.760.3719</t>
  </si>
  <si>
    <t>[('Vascular Surgery', 62, datetime.date(2003, 6, 17), datetime.date(2002, 4, 11)), ('Neurosurgery', 62, datetime.date(1999, 3, 2), datetime.date(2004, 2, 15)), ('Microbiology', 50, datetime.date(2003, 1, 6), datetime.date(2003, 2, 14)), ('Emergency Medicine', 78, datetime.date(2002, 12, 1), datetime.date(2001, 10, 31)), ('Vascular Surgery', 70, datetime.date(2002, 12, 5), datetime.date(2003, 10, 21)), ('Pharmacology', 84, datetime.date(2004, 8, 20), datetime.date(1998, 11, 25)), ('Robotic Surgery', 79, datetime.date(1998, 11, 26), datetime.date(1999, 3, 29)), ('Anatomy', 82, datetime.date(2002, 4, 4), datetime.date(1998, 12, 14)), ('Physiology', 87, datetime.date(2003, 7, 25), datetime.date(2005, 3, 19)), ('Neurosurgery', 84, datetime.date(2005, 1, 18), datetime.date(2000, 9, 12))]</t>
  </si>
  <si>
    <t>[{'Institution Name': 'Harrell, Jordan and Wilson', 'Location': 'Ukraine', 'Type of Institution': 'Private', 'Number of Years Worked There': 2, 'Medical Center Level': 'Tertiary', 'Number of Surgeries Performed': 479, 'Additional Responsibilities': ['Surveyor, minerals', 'Naval architect', 'Environmental consultant'], 'Percentage of Patients with Complications': 24.775816743908486, 'Patient Feedback': 'The care provided was acceptable.', 'Patient Feedback Label': 3, 'Recommendation Letters': 'The surgeon has demonstrated adequate skills.', 'Recommendation Letters Label': 3, 'Recommendations from Former Employers': "This surgeon's performance was occasionally below standard.", 'Recommendations from Former Employers Label': 2}]</t>
  </si>
  <si>
    <t>Justin Silva</t>
  </si>
  <si>
    <t>+1-601-378-9268x9331</t>
  </si>
  <si>
    <t>[('Pediatric Surgery', 100, datetime.date(1998, 2, 25), datetime.date(1995, 2, 21)), ('Pediatric Surgery', 61, datetime.date(1997, 6, 26), datetime.date(1998, 9, 1)), ('Transplant Surgery', 92, datetime.date(1997, 8, 1), datetime.date(1999, 6, 24)), ('Orthopedic Surgery', 91, datetime.date(1999, 3, 21), datetime.date(1998, 8, 1)), ('Orthopedic Surgery', 89, datetime.date(1997, 12, 29), datetime.date(1996, 8, 28)), ('Pediatric Surgery', 70, datetime.date(1995, 12, 27), datetime.date(1995, 10, 5)), ('Neurosurgery', 89, datetime.date(1996, 1, 18), datetime.date(1997, 1, 14)), ('Pediatric Surgery', 64, datetime.date(1996, 8, 2), datetime.date(1995, 2, 13)), ('Anesthesiology', 74, datetime.date(1996, 10, 25), datetime.date(1998, 6, 8)), ('Trauma Surgery', 66, datetime.date(1995, 7, 17), datetime.date(1995, 10, 25))]</t>
  </si>
  <si>
    <t>[{'Institution Name': 'Hart-Valdez', 'Location': 'Moldova', 'Type of Institution': 'Private', 'Number of Years Worked There': 21, 'Medical Center Level': 'Primary', 'Number of Surgeries Performed': 524, 'Additional Responsibilities': ['Engineer, chemical', 'Scientist, research (maths)', 'Journalist, newspaper'], 'Percentage of Patients with Complications': 13.951741619102464, 'Patient Feedback': 'The doctor seemed uninterested in my recovery.', 'Patient Feedback Label': 2, 'Recommendation Letters': 'There have been a few complaints about this surgeon.', 'Recommendation Letters Label': 2, 'Recommendations from Former Employers': "There were occasional problems with this surgeon's work.", 'Recommendations from Former Employers Label': 2}]</t>
  </si>
  <si>
    <t>Mooney, Le and Walter</t>
  </si>
  <si>
    <t>Anthony Wheeler</t>
  </si>
  <si>
    <t>809-979-4355x22083</t>
  </si>
  <si>
    <t>[('Anesthesiology', 50, datetime.date(1999, 11, 29), datetime.date(1997, 12, 7)), ('Microbiology', 72, datetime.date(1995, 10, 21), datetime.date(1998, 1, 9)), ('Pharmacology', 78, datetime.date(1999, 8, 22), datetime.date(1995, 11, 5)), ('Anesthesiology', 65, datetime.date(1998, 10, 2), datetime.date(1996, 7, 5)), ('Trauma Surgery', 55, datetime.date(1997, 9, 22), datetime.date(1998, 7, 28)), ('Pharmacology', 79, datetime.date(1999, 2, 16), datetime.date(1998, 11, 28)), ('Transplant Surgery', 59, datetime.date(1996, 9, 17), datetime.date(1998, 1, 21)), ('Oncological Surgery', 99, datetime.date(1999, 4, 5), datetime.date(1995, 5, 28)), ('Cardiothoracic Surgery', 80, datetime.date(1999, 4, 5), datetime.date(1996, 4, 2)), ('Transplant Surgery', 89, datetime.date(1998, 6, 28), datetime.date(1996, 3, 9))]</t>
  </si>
  <si>
    <t>[{'Institution Name': 'Perry Group', 'Location': 'Canada', 'Type of Institution': 'Private', 'Number of Years Worked There': 29, 'Medical Center Level': 'Primary', 'Number of Surgeries Performed': 615, 'Additional Responsibilities': ['Historic buildings inspector/conservation officer', 'Radio broadcast assistant', 'Psychologist, clinical'], 'Percentage of Patients with Complications': 98.64923611281478, 'Patient Feedback': 'Outstanding care and perfect surgical results.', 'Patient Feedback Label': 5, 'Recommendation Letters': "There are major issues with this surgeon's practice.", 'Recommendation Letters Label': 1, 'Recommendations from Former Employers': "This surgeon's performance was consistently poor.", 'Recommendations from Former Employers Label': 1}]</t>
  </si>
  <si>
    <t>Tyler, Jones and Wagner</t>
  </si>
  <si>
    <t>Christopher Williams</t>
  </si>
  <si>
    <t>715-592-0866x207</t>
  </si>
  <si>
    <t>[('Orthopedic Surgery', 87, datetime.date(2004, 5, 19), datetime.date(2004, 4, 29)), ('Vascular Surgery', 64, datetime.date(2004, 5, 9), datetime.date(2004, 6, 5)), ('Cardiothoracic Surgery', 62, datetime.date(2004, 5, 31), datetime.date(2004, 4, 13)), ('Surgical Techniques', 82, datetime.date(2004, 3, 23), datetime.date(2004, 5, 3)), ('Cardiothoracic Surgery', 93, datetime.date(2004, 5, 30), datetime.date(2004, 4, 6)), ('Pediatric Surgery', 93, datetime.date(2004, 4, 12), datetime.date(2004, 4, 2)), ('Plastic and Reconstructive Surgery', 71, datetime.date(2004, 6, 4), datetime.date(2004, 4, 14)), ('Trauma Surgery', 53, datetime.date(2004, 3, 26), datetime.date(2004, 4, 11)), ('Plastic and Reconstructive Surgery', 70, datetime.date(2004, 3, 16), datetime.date(2004, 4, 13)), ('Physiology', 83, datetime.date(2004, 5, 16), datetime.date(2004, 3, 17))]</t>
  </si>
  <si>
    <t>[{'Institution Name': 'Smith, Dyer and Irwin', 'Location': 'Russia', 'Type of Institution': 'Public', 'Number of Years Worked There': 22, 'Medical Center Level': 'Secondary', 'Number of Surgeries Performed': 789, 'Additional Responsibilities': ['Jewellery designer'], 'Percentage of Patients with Complications': 94.17479775814755, 'Patient Feedback': 'An unremarkable experience. The surgery went as expected.', 'Patient Feedback Label': 3, 'Recommendation Letters': 'There have been a few incidents involving this surgeon.', 'Recommendation Letters Label': 2, 'Recommendations from Former Employers': 'This surgeon is a highly valuable member of any medical team.', 'Recommendations from Former Employers Label': 4}]</t>
  </si>
  <si>
    <t>Taylor, Hines and Perez</t>
  </si>
  <si>
    <t>Anna Jackson</t>
  </si>
  <si>
    <t>+1-683-578-1168x346</t>
  </si>
  <si>
    <t>[('Vascular Surgery', 91, datetime.date(1998, 1, 20), datetime.date(2004, 9, 23)), ('Oncological Surgery', 82, datetime.date(1999, 9, 26), datetime.date(1999, 3, 31)), ('Ethics in Medical Practice', 79, datetime.date(2002, 6, 16), datetime.date(2001, 5, 4)), ('Anatomy', 71, datetime.date(2006, 8, 10), datetime.date(2000, 4, 24)), ('Anesthesiology', 72, datetime.date(2002, 5, 6), datetime.date(2001, 7, 2)), ('Neurosurgery', 62, datetime.date(2004, 11, 27), datetime.date(1998, 9, 14)), ('Plastic and Reconstructive Surgery', 56, datetime.date(1998, 12, 6), datetime.date(1997, 12, 22)), ('Surgical Techniques', 65, datetime.date(1998, 5, 30), datetime.date(2000, 3, 28)), ('Cardiothoracic Surgery', 83, datetime.date(2000, 5, 10), datetime.date(2006, 8, 7)), ('Transplant Surgery', 67, datetime.date(1998, 12, 21), datetime.date(2004, 3, 18))]</t>
  </si>
  <si>
    <t>[{'Institution Name': 'Gregory-Chan', 'Location': 'Hungary', 'Type of Institution': 'Public', 'Number of Years Worked There': 9, 'Medical Center Level': 'Tertiary', 'Number of Surgeries Performed': 638, 'Additional Responsibilities': ['Therapist, horticultural', 'Investment analyst', 'Public relations account executive', 'Herpetologist'], 'Percentage of Patients with Complications': 42.59746281928116, 'Patient Feedback': 'The care provided was exceptional and the surgery was successful.', 'Patient Feedback Label': 5, 'Recommendation Letters': "The surgeon's performance has been consistently high.", 'Recommendation Letters Label': 4, 'Recommendations from Former Employers': 'I am confident in recommending this surgeon for any position.', 'Recommendations from Former Employers Label': 4}]</t>
  </si>
  <si>
    <t>Miller-Fowler</t>
  </si>
  <si>
    <t>Lisa Carrillo</t>
  </si>
  <si>
    <t>945-981-6959</t>
  </si>
  <si>
    <t>[('Transplant Surgery', 75, datetime.date(2003, 1, 8), datetime.date(2000, 7, 5)), ('Transplant Surgery', 87, datetime.date(2003, 8, 18), datetime.date(2001, 9, 12)), ('Orthopedic Surgery', 63, datetime.date(2003, 1, 9), datetime.date(2000, 5, 7)), ('Emergency Medicine', 69, datetime.date(2002, 10, 12), datetime.date(2000, 7, 5)), ('Physiology', 95, datetime.date(2001, 1, 7), datetime.date(2000, 8, 29)), ('Physiology', 72, datetime.date(1999, 11, 29), datetime.date(2001, 12, 21)), ('Pediatric Surgery', 50, datetime.date(2001, 12, 4), datetime.date(1999, 9, 4)), ('Trauma Surgery', 92, datetime.date(1999, 2, 23), datetime.date(2002, 2, 21)), ('Anesthesiology', 96, datetime.date(2000, 4, 17), datetime.date(1999, 8, 4)), ('Pharmacology', 64, datetime.date(2002, 3, 31), datetime.date(2000, 12, 25))]</t>
  </si>
  <si>
    <t>[{'Institution Name': 'Bishop Group', 'Location': 'Hungary', 'Type of Institution': 'Public', 'Number of Years Worked There': 24, 'Medical Center Level': 'Primary', 'Number of Surgeries Performed': 506, 'Additional Responsibilities': ['Regulatory affairs officer', 'Conference centre manager'], 'Percentage of Patients with Complications': 65.0519375492858,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 {'Institution Name': 'Garcia, Mcgee and Mcdaniel', 'Location': 'Hungary', 'Type of Institution': 'Private', 'Number of Years Worked There': 3, 'Medical Center Level': 'Primary', 'Number of Surgeries Performed': 158, 'Additional Responsibilities': ['Loss adjuster, chartered', 'Camera operator', 'Administrator, sports', 'Teacher, primary school', 'Teacher, special educational needs'], 'Percentage of Patients with Complications': 88.80013439105721,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t>
  </si>
  <si>
    <t>Burns, Suarez and Garcia</t>
  </si>
  <si>
    <t>Joseph Torres</t>
  </si>
  <si>
    <t>001-254-704-9968x1404</t>
  </si>
  <si>
    <t>[('Surgical Techniques', 98, datetime.date(2005, 6, 8), datetime.date(2006, 7, 7)), ('Pediatric Surgery', 54, datetime.date(2006, 3, 1), datetime.date(2002, 12, 15)), ('Surgical Techniques', 56, datetime.date(2005, 3, 15), datetime.date(2005, 3, 9)), ('Physiology', 90, datetime.date(2006, 10, 16), datetime.date(2004, 8, 22)), ('Ethics in Medical Practice', 54, datetime.date(2006, 8, 28), datetime.date(2007, 4, 24)), ('Surgical Techniques', 71, datetime.date(2005, 1, 22), datetime.date(2005, 1, 15)), ('Microbiology', 81, datetime.date(2005, 12, 31), datetime.date(2003, 12, 27)), ('Transplant Surgery', 66, datetime.date(2006, 8, 10), datetime.date(2006, 11, 20)), ('Physiology', 89, datetime.date(2005, 8, 14), datetime.date(2002, 11, 12)), ('Anatomy', 78, datetime.date(2002, 10, 2), datetime.date(2003, 5, 13))]</t>
  </si>
  <si>
    <t>[{'Institution Name': 'Short PLC', 'Location': 'Romania', 'Type of Institution': 'Public', 'Number of Years Worked There': 18, 'Medical Center Level': 'Secondary', 'Number of Surgeries Performed': 372, 'Additional Responsibilities': ['Medical laboratory scientific officer'], 'Percentage of Patients with Complications': 71.2723504329085,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'Watts-Smith', 'Location': 'Romania', 'Type of Institution': 'Public', 'Number of Years Worked There': 16, 'Medical Center Level': 'Tertiary', 'Number of Surgeries Performed': 155, 'Additional Responsibilities': ['IT sales professional', 'Personnel officer', "Politician's assistant", 'Patent examiner'], 'Percentage of Patients with Complications': 44.101394611442835,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'Alexander-Short', 'Location': 'Romania', 'Type of Institution': 'Public', 'Number of Years Worked There': 24, 'Medical Center Level': 'Tertiary', 'Number of Surgeries Performed': 695, 'Additional Responsibilities': [], 'Percentage of Patients with Complications': 93.46153441144975,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t>
  </si>
  <si>
    <t>Whitney, Choi and Webb</t>
  </si>
  <si>
    <t>Monique Nguyen</t>
  </si>
  <si>
    <t>818-695-1346</t>
  </si>
  <si>
    <t>[('Trauma Surgery', 89, datetime.date(2000, 1, 19), datetime.date(1998, 8, 14)), ('Emergency Medicine', 66, datetime.date(1998, 8, 29), datetime.date(1998, 4, 22)), ('Neurosurgery', 61, datetime.date(1999, 5, 10), datetime.date(2000, 2, 18)), ('Trauma Surgery', 60, datetime.date(1998, 1, 19), datetime.date(1997, 11, 29)), ('Neurosurgery', 99, datetime.date(1998, 4, 26), datetime.date(1997, 9, 8)), ('Emergency Medicine', 90, datetime.date(1999, 10, 18), datetime.date(1999, 7, 11)), ('Trauma Surgery', 75, datetime.date(1999, 11, 20), datetime.date(1997, 7, 13)), ('Transplant Surgery', 51, datetime.date(1997, 7, 12), datetime.date(1999, 4, 15)), ('Pediatric Surgery', 72, datetime.date(1999, 2, 1), datetime.date(1999, 3, 22)), ('Plastic and Reconstructive Surgery', 68, datetime.date(1998, 7, 14), datetime.date(1999, 5, 13))]</t>
  </si>
  <si>
    <t>[{'Institution Name': 'Pennington PLC', 'Location': 'Ukraine', 'Type of Institution': 'Private', 'Number of Years Worked There': 22, 'Medical Center Level': 'Tertiary', 'Number of Surgeries Performed': 438, 'Additional Responsibilities': ['Programmer, systems', 'Research scientist (physical sciences)', 'Engineer, control and instrumentation'], 'Percentage of Patients with Complications': 91.60159310377699,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 {'Institution Name': 'Tucker-Lin', 'Location': 'Ukraine', 'Type of Institution': 'Public', 'Number of Years Worked There': 6, 'Medical Center Level': 'Primary', 'Number of Surgeries Performed': 470, 'Additional Responsibilities': ['Health service manager'], 'Percentage of Patients with Complications': 63.351236389883525,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t>
  </si>
  <si>
    <t>Edwards, Mccullough and Smith</t>
  </si>
  <si>
    <t>Michelle Maddox</t>
  </si>
  <si>
    <t>(650)381-6973</t>
  </si>
  <si>
    <t>[('Vascular Surgery', 71, datetime.date(2007, 2, 5), datetime.date(1998, 5, 30)), ('Robotic Surgery', 80, datetime.date(1997, 8, 6), datetime.date(1998, 3, 24)), ('Emergency Medicine', 73, datetime.date(2000, 4, 17), datetime.date(2004, 4, 22)), ('Trauma Surgery', 68, datetime.date(1997, 11, 4), datetime.date(2007, 9, 3)), ('Emergency Medicine', 100, datetime.date(2004, 3, 29), datetime.date(2002, 1, 7)), ('Neurosurgery', 65, datetime.date(2000, 10, 7), datetime.date(1999, 6, 17)), ('Pathology', 57, datetime.date(2006, 6, 26), datetime.date(1998, 7, 5)), ('Microbiology', 76, datetime.date(2008, 5, 20), datetime.date(2002, 5, 3)), ('Surgical Techniques', 85, datetime.date(2002, 12, 24), datetime.date(2005, 7, 14)), ('Robotic Surgery', 94, datetime.date(1996, 4, 30), datetime.date(1998, 4, 8))]</t>
  </si>
  <si>
    <t>[{'Institution Name': 'Ryan, White and Sawyer', 'Location': 'Philippines', 'Type of Institution': 'Public', 'Number of Years Worked There': 7, 'Medical Center Level': 'Primary', 'Number of Surgeries Performed': 616, 'Additional Responsibilities': ['Retail manager'], 'Percentage of Patients with Complications': 79.12578764602517,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'Mccoy, Powers and Joseph', 'Location': 'Philippines', 'Type of Institution': 'Public', 'Number of Years Worked There': 27, 'Medical Center Level': 'Secondary', 'Number of Surgeries Performed': 567, 'Additional Responsibilities': [], 'Percentage of Patients with Complications': 47.78725782585638,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'Bruce-Sampson', 'Location': 'Philippines', 'Type of Institution': 'Private', 'Number of Years Worked There': 13, 'Medical Center Level': 'Tertiary', 'Number of Surgeries Performed': 133, 'Additional Responsibilities': ['Banker', 'Editor, commissioning', 'Dance movement psychotherapist'], 'Percentage of Patients with Complications': 40.48491175066334,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'Wong Group', 'Location': 'Philippines', 'Type of Institution': 'Public', 'Number of Years Worked There': 23, 'Medical Center Level': 'Tertiary', 'Number of Surgeries Performed': 22, 'Additional Responsibilities': ['Operations geologist', 'Therapist, horticultural', 'Lawyer'], 'Percentage of Patients with Complications': 75.04844905490053,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'Thomas-Mahoney', 'Location': 'Philippines', 'Type of Institution': 'Private', 'Number of Years Worked There': 24, 'Medical Center Level': 'Secondary', 'Number of Surgeries Performed': 968, 'Additional Responsibilities': ['Designer, interior/spatial'], 'Percentage of Patients with Complications': 63.0920421823413,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t>
  </si>
  <si>
    <t>Yu, Cole and Washington</t>
  </si>
  <si>
    <t>Todd Daniel</t>
  </si>
  <si>
    <t>001-745-299-9567x3412</t>
  </si>
  <si>
    <t>[('Microbiology', 70, datetime.date(1997, 11, 12), datetime.date(2001, 8, 16)), ('Anesthesiology', 78, datetime.date(1996, 11, 18), datetime.date(2004, 2, 13)), ('Neurosurgery', 84, datetime.date(1999, 8, 8), datetime.date(1998, 11, 15)), ('Anatomy', 82, datetime.date(2004, 7, 22), datetime.date(2004, 5, 13)), ('Cardiothoracic Surgery', 88, datetime.date(2004, 3, 14), datetime.date(1996, 10, 20)), ('Vascular Surgery', 94, datetime.date(2000, 11, 29), datetime.date(2002, 12, 1)), ('Plastic and Reconstructive Surgery', 59, datetime.date(1997, 8, 7), datetime.date(2005, 2, 26)), ('Anesthesiology', 86, datetime.date(2004, 9, 22), datetime.date(2004, 7, 16)), ('Physiology', 64, datetime.date(2003, 6, 19), datetime.date(2005, 3, 9)), ('Robotic Surgery', 72, datetime.date(2000, 9, 27), datetime.date(2005, 3, 3))]</t>
  </si>
  <si>
    <t>[{'Institution Name': 'Benton, Castillo and Shannon', 'Location': 'Moldova', 'Type of Institution': 'Public', 'Number of Years Worked There': 3, 'Medical Center Level': 'Secondary', 'Number of Surgeries Performed': 652, 'Additional Responsibilities': ['Art therapist', 'Accountant, chartered'], 'Percentage of Patients with Complications': 47.17228786969925,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'Wong and Sons', 'Location': 'Moldova', 'Type of Institution': 'Public', 'Number of Years Worked There': 25, 'Medical Center Level': 'Primary', 'Number of Surgeries Performed': 111, 'Additional Responsibilities': ['Dispensing optician', 'Electrical engineer'], 'Percentage of Patients with Complications': 11.587361265837915,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'Davies Ltd', 'Location': 'Moldova', 'Type of Institution': 'Private', 'Number of Years Worked There': 9, 'Medical Center Level': 'Primary', 'Number of Surgeries Performed': 994, 'Additional Responsibilities': ['Sports coach', 'Legal secretary', 'Industrial/product designer', 'Investment analyst', 'Meteorologist'], 'Percentage of Patients with Complications': 42.46733427096889,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t>
  </si>
  <si>
    <t>Christopher Sawyer</t>
  </si>
  <si>
    <t>001-511-722-9614</t>
  </si>
  <si>
    <t>[('Vascular Surgery', 82, datetime.date(1997, 1, 31), datetime.date(1997, 10, 14)), ('Pharmacology', 90, datetime.date(1998, 4, 15), datetime.date(1996, 7, 5)), ('Transplant Surgery', 85, datetime.date(1998, 8, 7), datetime.date(1996, 1, 21)), ('Pharmacology', 85, datetime.date(1994, 11, 10), datetime.date(1998, 10, 2)), ('Anatomy', 71, datetime.date(1994, 8, 26), datetime.date(1998, 3, 1)), ('Anesthesiology', 80, datetime.date(1998, 10, 28), datetime.date(1995, 7, 7)), ('Anatomy', 98, datetime.date(1996, 3, 11), datetime.date(1996, 10, 2)), ('Ethics in Medical Practice', 65, datetime.date(1995, 8, 29), datetime.date(1995, 2, 7)), ('Trauma Surgery', 69, datetime.date(1996, 11, 7), datetime.date(1998, 4, 24)), ('Cardiothoracic Surgery', 92, datetime.date(1997, 8, 5), datetime.date(1996, 1, 14))]</t>
  </si>
  <si>
    <t>[{'Institution Name': 'Krause-Cannon', 'Location': 'United Kingdom', 'Type of Institution': 'Public', 'Number of Years Worked There': 12, 'Medical Center Level': 'Tertiary', 'Number of Surgeries Performed': 380, 'Additional Responsibilities': ['Fish farm manager'], 'Percentage of Patients with Complications': 56.46127843971862,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 {'Institution Name': 'Roberson, Frazier and Delacruz', 'Location': 'United Kingdom', 'Type of Institution': 'Private', 'Number of Years Worked There': 27, 'Medical Center Level': 'Secondary', 'Number of Surgeries Performed': 832, 'Additional Responsibilities': ['Holiday representative', 'Engineer, drilling', 'Child psychotherapist', 'Production engineer'], 'Percentage of Patients with Complications': 65.65385387249987,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t>
  </si>
  <si>
    <t>Delgado LLC</t>
  </si>
  <si>
    <t>Lori Ingram</t>
  </si>
  <si>
    <t>[('Ethics in Medical Practice', 59, datetime.date(1998, 7, 2), datetime.date(2000, 7, 23)), ('Anesthesiology', 50, datetime.date(1999, 3, 21), datetime.date(1999, 2, 28)), ('Vascular Surgery', 51, datetime.date(2001, 8, 7), datetime.date(2000, 11, 26)), ('Microbiology', 81, datetime.date(1998, 10, 20), datetime.date(2000, 5, 19)), ('Neurosurgery', 93, datetime.date(2000, 12, 16), datetime.date(2002, 1, 30)), ('Vascular Surgery', 86, datetime.date(2000, 12, 3), datetime.date(1999, 11, 11)), ('Pathology', 65, datetime.date(2000, 9, 12), datetime.date(2000, 12, 6)), ('Microbiology', 80, datetime.date(2001, 9, 23), datetime.date(2001, 4, 24)), ('Pathology', 75, datetime.date(2002, 1, 16), datetime.date(1999, 5, 29)), ('Plastic and Reconstructive Surgery', 58, datetime.date(2001, 5, 13), datetime.date(1998, 3, 13))]</t>
  </si>
  <si>
    <t>[{'Institution Name': 'Mack, Mckinney and Johnson', 'Location': 'Poland', 'Type of Institution': 'Public', 'Number of Years Worked There': 8, 'Medical Center Level': 'Secondary', 'Number of Surgeries Performed': 645, 'Additional Responsibilities': [], 'Percentage of Patients with Complications': 26.444133808919545,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'Cline Ltd', 'Location': 'Poland', 'Type of Institution': 'Public', 'Number of Years Worked There': 18, 'Medical Center Level': 'Tertiary', 'Number of Surgeries Performed': 910, 'Additional Responsibilities': [], 'Percentage of Patients with Complications': 73.99226986760237,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'Huerta, Baker and Thomas', 'Location': 'Poland', 'Type of Institution': 'Private', 'Number of Years Worked There': 24, 'Medical Center Level': 'Tertiary', 'Number of Surgeries Performed': 881, 'Additional Responsibilities': ['Restaurant manager', 'Broadcast engineer'], 'Percentage of Patients with Complications': 92.21144189113046,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t>
  </si>
  <si>
    <t>Tanner, Sampson and Campbell</t>
  </si>
  <si>
    <t>Michael Kim</t>
  </si>
  <si>
    <t>[('Biochemistry', 73, datetime.date(2000, 12, 2), datetime.date(2002, 1, 1)), ('Ethics in Medical Practice', 92, datetime.date(2004, 4, 21), datetime.date(2003, 8, 13)), ('Oncological Surgery', 65, datetime.date(2000, 7, 3), datetime.date(2003, 12, 2)), ('Transplant Surgery', 74, datetime.date(2006, 5, 14), datetime.date(2005, 4, 13)), ('Pediatric Surgery', 71, datetime.date(2004, 9, 24), datetime.date(2003, 8, 26)), ('Emergency Medicine', 78, datetime.date(2000, 7, 16), datetime.date(2004, 3, 3)), ('Plastic and Reconstructive Surgery', 74, datetime.date(2005, 2, 11), datetime.date(2001, 6, 18)), ('Microbiology', 69, datetime.date(2001, 2, 19), datetime.date(2003, 7, 2)), ('Anatomy', 78, datetime.date(2002, 12, 13), datetime.date(2001, 5, 17)), ('Surgical Techniques', 81, datetime.date(2001, 6, 9), datetime.date(2001, 4, 13))]</t>
  </si>
  <si>
    <t>[{'Institution Name': 'Blair and Sons', 'Location': 'France', 'Type of Institution': 'Public', 'Number of Years Worked There': 24, 'Medical Center Level': 'Secondary', 'Number of Surgeries Performed': 489, 'Additional Responsibilities': ['Television camera operator'], 'Percentage of Patients with Complications': 33.025668837340596,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'Butler, Acevedo and Johnson', 'Location': 'France', 'Type of Institution': 'Public', 'Number of Years Worked There': 5, 'Medical Center Level': 'Tertiary', 'Number of Surgeries Performed': 202, 'Additional Responsibilities': ['Designer, jewellery'], 'Percentage of Patients with Complications': 22.91595320238806,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'Ruiz, Contreras and Ward', 'Location': 'France', 'Type of Institution': 'Private', 'Number of Years Worked There': 3, 'Medical Center Level': 'Tertiary', 'Number of Surgeries Performed': 657, 'Additional Responsibilities': ['Police officer', 'Engineering geologist', 'Jewellery designer', 'Quality manager'], 'Percentage of Patients with Complications': 47.108148916708515,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t>
  </si>
  <si>
    <t>Ayers, Wilkerson and Castillo</t>
  </si>
  <si>
    <t>Kylie Soto</t>
  </si>
  <si>
    <t>833-938-8500</t>
  </si>
  <si>
    <t>[('Anesthesiology', 51, datetime.date(1997, 1, 4), datetime.date(1997, 1, 4)), ('Surgical Techniques', 79, datetime.date(1997, 1, 4), datetime.date(1997, 1, 4)), ('Ethics in Medical Practice', 95, datetime.date(1997, 1, 4), datetime.date(1997, 1, 4)), ('Robotic Surgery', 70, datetime.date(1997, 1, 4), datetime.date(1997, 1, 4)), ('Biochemistry', 76, datetime.date(1997, 1, 4), datetime.date(1997, 1, 4)), ('Robotic Surgery', 63, datetime.date(1997, 1, 4), datetime.date(1997, 1, 4)), ('Cardiothoracic Surgery', 90, datetime.date(1997, 1, 4), datetime.date(1997, 1, 4)), ('Neurosurgery', 98, datetime.date(1997, 1, 4), datetime.date(1997, 1, 4)), ('Microbiology', 60, datetime.date(1997, 1, 4), datetime.date(1997, 1, 4)), ('Robotic Surgery', 78, datetime.date(1997, 1, 4), datetime.date(1997, 1, 4))]</t>
  </si>
  <si>
    <t>[{'Institution Name': 'Wright Ltd', 'Location': 'India', 'Type of Institution': 'Public', 'Number of Years Worked There': 19, 'Medical Center Level': 'Primary', 'Number of Surgeries Performed': 600, 'Additional Responsibilities': ['Ambulance person'], 'Percentage of Patients with Complications': 14.661957117413671,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'Rivers, Collins and Garcia', 'Location': 'India', 'Type of Institution': 'Private', 'Number of Years Worked There': 10, 'Medical Center Level': 'Secondary', 'Number of Surgeries Performed': 967, 'Additional Responsibilities': ['Furniture designer', 'Designer, interior/spatial', 'Animal technologist', 'Dentist'], 'Percentage of Patients with Complications': 57.032582959237075,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'Wells-Knight', 'Location': 'India', 'Type of Institution': 'Private', 'Number of Years Worked There': 14, 'Medical Center Level': 'Tertiary', 'Number of Surgeries Performed': 59, 'Additional Responsibilities': ['Medical technical officer'], 'Percentage of Patients with Complications': 26.734174897274144,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t>
  </si>
  <si>
    <t>Bryan LLC</t>
  </si>
  <si>
    <t>Angel Mcintyre</t>
  </si>
  <si>
    <t>001-728-295-9523x37769</t>
  </si>
  <si>
    <t>[('Orthopedic Surgery', 92, datetime.date(2001, 7, 29), datetime.date(2001, 7, 6)), ('Emergency Medicine', 70, datetime.date(2001, 8, 26), datetime.date(2001, 6, 23)), ('Biochemistry', 51, datetime.date(2001, 7, 4), datetime.date(2001, 7, 12)), ('Surgical Techniques', 77, datetime.date(2001, 6, 21), datetime.date(2001, 7, 15)), ('Anesthesiology', 87, datetime.date(2001, 7, 22), datetime.date(2001, 7, 27)), ('Oncological Surgery', 81, datetime.date(2001, 8, 5), datetime.date(2001, 7, 9)), ('Cardiothoracic Surgery', 54, datetime.date(2001, 8, 2), datetime.date(2001, 8, 10)), ('Surgical Techniques', 75, datetime.date(2001, 8, 8), datetime.date(2001, 8, 3)), ('Physiology', 91, datetime.date(2001, 8, 14), datetime.date(2001, 7, 28)), ('Anesthesiology', 97, datetime.date(2001, 8, 1), datetime.date(2001, 7, 2))]</t>
  </si>
  <si>
    <t>[{'Institution Name': 'Murphy-Fletcher', 'Location': 'Canada', 'Type of Institution': 'Public', 'Number of Years Worked There': 5, 'Medical Center Level': 'Primary', 'Number of Surgeries Performed': 548, 'Additional Responsibilities': ['Administrator', 'Engineer, energy', 'Commissioning editor', 'Make'], 'Percentage of Patients with Complications': 50.70861116750943, 'Patient Feedback': 'The surgery was well done and the follow-up was great.', 'Patient Feedback Label': 4, 'Recommendation Letters': "The surgeon's work is consistently outstanding.", 'Recommendation Letters Label': 5, 'Recommendations from Former Employers': 'This surgeon is highly reliable and competent.', 'Recommendations from Former Employers Label': 4}]</t>
  </si>
  <si>
    <t>Stein-Hernandez</t>
  </si>
  <si>
    <t>Jeremy Morales</t>
  </si>
  <si>
    <t>[('Cardiothoracic Surgery', 83, datetime.date(2006, 6, 10), datetime.date(2008, 6, 5)), ('Neurosurgery', 56, datetime.date(2008, 2, 4), datetime.date(2003, 9, 30)), ('Physiology', 64, datetime.date(2005, 6, 2), datetime.date(2006, 2, 26)), ('Neurosurgery', 72, datetime.date(2008, 9, 4), datetime.date(2006, 8, 9)), ('Microbiology', 94, datetime.date(2005, 7, 18), datetime.date(2004, 5, 23)), ('Neurosurgery', 68, datetime.date(2005, 7, 17), datetime.date(2005, 7, 10)), ('Pharmacology', 55, datetime.date(2007, 5, 3), datetime.date(2007, 2, 25)), ('Ethics in Medical Practice', 80, datetime.date(2005, 9, 5), datetime.date(2007, 1, 4)), ('Microbiology', 98, datetime.date(2008, 1, 12), datetime.date(2007, 1, 31)), ('Vascular Surgery', 79, datetime.date(2006, 7, 19), datetime.date(2006, 3, 24))]</t>
  </si>
  <si>
    <t>[{'Institution Name': 'Koch-Torres', 'Location': 'Russia', 'Type of Institution': 'Public', 'Number of Years Worked There': 13, 'Medical Center Level': 'Primary', 'Number of Surgeries Performed': 214, 'Additional Responsibilities': ['Further education lecturer', 'Information officer'], 'Percentage of Patients with Complications': 45.52297707892266,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'Patel Group', 'Location': 'Russia', 'Type of Institution': 'Public', 'Number of Years Worked There': 30, 'Medical Center Level': 'Tertiary', 'Number of Surgeries Performed': 973, 'Additional Responsibilities': ['Hydrologist'], 'Percentage of Patients with Complications': 77.55851998231319,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'Ellis, Park and Avery', 'Location': 'Russia', 'Type of Institution': 'Private', 'Number of Years Worked There': 10, 'Medical Center Level': 'Tertiary', 'Number of Surgeries Performed': 156, 'Additional Responsibilities': [], 'Percentage of Patients with Complications': 57.99373189324382,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t>
  </si>
  <si>
    <t>Burke Ltd</t>
  </si>
  <si>
    <t>Sarah Russo</t>
  </si>
  <si>
    <t>(448)328-4319x904</t>
  </si>
  <si>
    <t>[('Cardiothoracic Surgery', 77, datetime.date(1999, 1, 11), datetime.date(1999, 6, 7)), ('Anesthesiology', 63, datetime.date(2000, 3, 24), datetime.date(1998, 4, 5)), ('Surgical Techniques', 75, datetime.date(1999, 11, 12), datetime.date(1999, 7, 17)), ('Vascular Surgery', 68, datetime.date(2000, 3, 19), datetime.date(1998, 8, 2)), ('Vascular Surgery', 90, datetime.date(1999, 11, 20), datetime.date(1998, 11, 13)), ('Orthopedic Surgery', 76, datetime.date(1998, 7, 13), datetime.date(1998, 10, 19)), ('Microbiology', 73, datetime.date(1998, 9, 4), datetime.date(1999, 11, 16)), ('Emergency Medicine', 92, datetime.date(1998, 4, 21), datetime.date(1999, 10, 3)), ('Plastic and Reconstructive Surgery', 85, datetime.date(1999, 4, 9), datetime.date(1998, 7, 24)), ('Biochemistry', 71, datetime.date(1998, 11, 10), datetime.date(1998, 8, 12))]</t>
  </si>
  <si>
    <t>[{'Institution Name': 'Hebert-Harris', 'Location': 'Germany', 'Type of Institution': 'Private', 'Number of Years Worked There': 21, 'Medical Center Level': 'Primary', 'Number of Surgeries Performed': 801, 'Additional Responsibilities': [], 'Percentage of Patients with Complications': 73.65525025710681,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'Johnson Ltd', 'Location': 'Germany', 'Type of Institution': 'Public', 'Number of Years Worked There': 9, 'Medical Center Level': 'Tertiary', 'Number of Surgeries Performed': 237, 'Additional Responsibilities': ['Publishing copy', 'Higher education careers adviser', 'Fashion designer'], 'Percentage of Patients with Complications': 26.081071982888837,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'Martin Ltd', 'Location': 'Germany', 'Type of Institution': 'Public', 'Number of Years Worked There': 1, 'Medical Center Level': 'Secondary', 'Number of Surgeries Performed': 737, 'Additional Responsibilities': ['Hydrogeologist', 'Copy', 'Engineer, aeronautical'], 'Percentage of Patients with Complications': 77.77197959046045,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'May LLC', 'Location': 'Germany', 'Type of Institution': 'Private', 'Number of Years Worked There': 3, 'Medical Center Level': 'Primary', 'Number of Surgeries Performed': 347, 'Additional Responsibilities': ['Museum/gallery curator', 'Science writer', 'Maintenance engineer'], 'Percentage of Patients with Complications': 35.43440767785003,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'Perry PLC', 'Location': 'Germany', 'Type of Institution': 'Private', 'Number of Years Worked There': 4, 'Medical Center Level': 'Primary', 'Number of Surgeries Performed': 585, 'Additional Responsibilities': ['Scientist, research (physical sciences)', 'Visual merchandiser', 'Forest/woodland manager', 'Records manager', 'Lexicographer'], 'Percentage of Patients with Complications': 73.08067693824795,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t>
  </si>
  <si>
    <t>Johnson, Johnson and Rivera</t>
  </si>
  <si>
    <t>Casey Vega</t>
  </si>
  <si>
    <t>406-214-6878x27563</t>
  </si>
  <si>
    <t>[('Trauma Surgery', 77, datetime.date(2002, 8, 6), datetime.date(2004, 4, 7)), ('Pathology', 64, datetime.date(2006, 5, 12), datetime.date(2002, 3, 24)), ('Orthopedic Surgery', 81, datetime.date(2005, 7, 20), datetime.date(1999, 1, 17)), ('Transplant Surgery', 68, datetime.date(2006, 1, 31), datetime.date(1999, 6, 4)), ('Neurosurgery', 54, datetime.date(2000, 10, 8), datetime.date(2000, 11, 12)), ('Anatomy', 73, datetime.date(2003, 12, 31), datetime.date(2003, 2, 10)), ('Biochemistry', 68, datetime.date(2002, 12, 21), datetime.date(1999, 3, 11)), ('Neurosurgery', 59, datetime.date(2001, 6, 24), datetime.date(2000, 6, 19)), ('Microbiology', 56, datetime.date(1999, 11, 6), datetime.date(2006, 2, 15)), ('Orthopedic Surgery', 92, datetime.date(2000, 9, 19), datetime.date(2007, 4, 28))]</t>
  </si>
  <si>
    <t>[{'Institution Name': 'Smith Group', 'Location': 'Ukraine', 'Type of Institution': 'Public', 'Number of Years Worked There': 16, 'Medical Center Level': 'Tertiary', 'Number of Surgeries Performed': 980, 'Additional Responsibilities': ['Translator'], 'Percentage of Patients with Complications': 86.60852582948365, 'Patient Feedback': 'Unprofessional conduct and poor results. Completely dissatisfied.', 'Patient Feedback Label': 1, 'Recommendation Letters': 'The surgeon has demonstrated extraordinary abilities and dedication.', 'Recommendation Letters Label': 5, 'Recommendations from Former Employers': "There were some concerns about this surgeon's professionalism.", 'Recommendations from Former Employers Label': 2}]</t>
  </si>
  <si>
    <t>Hardy Group</t>
  </si>
  <si>
    <t>Robert Ewing</t>
  </si>
  <si>
    <t>870.560.5970x47207</t>
  </si>
  <si>
    <t>[('Trauma Surgery', 93, datetime.date(2001, 11, 11), datetime.date(2004, 9, 19)), ('Emergency Medicine', 71, datetime.date(2001, 8, 13), datetime.date(2002, 6, 13)), ('Pediatric Surgery', 54, datetime.date(2002, 6, 7), datetime.date(2002, 10, 28)), ('Pathology', 99, datetime.date(2001, 11, 27), datetime.date(2001, 1, 22)), ('Cardiothoracic Surgery', 90, datetime.date(2003, 11, 11), datetime.date(2001, 10, 16)), ('Surgical Techniques', 57, datetime.date(2004, 3, 17), datetime.date(2002, 11, 5)), ('Trauma Surgery', 66, datetime.date(2004, 8, 11), datetime.date(2004, 6, 25)), ('Oncological Surgery', 68, datetime.date(2004, 9, 1), datetime.date(2003, 10, 3)), ('Surgical Techniques', 55, datetime.date(2004, 4, 21), datetime.date(2000, 5, 13)), ('Oncological Surgery', 65, datetime.date(2004, 12, 13), datetime.date(2001, 4, 29))]</t>
  </si>
  <si>
    <t>[{'Institution Name': 'Hernandez, Hamilton and Mccoy', 'Location': 'France', 'Type of Institution': 'Public', 'Number of Years Worked There': 10, 'Medical Center Level': 'Tertiary', 'Number of Surgeries Performed': 689, 'Additional Responsibilities': ['Designer, television/film set'], 'Percentage of Patients with Complications': 19.731951660633428,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 {'Institution Name': 'Conley, Hudson and Pratt', 'Location': 'France', 'Type of Institution': 'Public', 'Number of Years Worked There': 5, 'Medical Center Level': 'Secondary', 'Number of Surgeries Performed': 878, 'Additional Responsibilities': ['Acupuncturist', 'Industrial buyer'], 'Percentage of Patients with Complications': 41.122827091283675,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t>
  </si>
  <si>
    <t>Nicole Alexander</t>
  </si>
  <si>
    <t>[('Robotic Surgery', 91, datetime.date(2002, 8, 12), datetime.date(2007, 4, 1)), ('Oncological Surgery', 89, datetime.date(2006, 9, 3), datetime.date(2003, 3, 1)), ('Cardiothoracic Surgery', 58, datetime.date(1997, 5, 3), datetime.date(2006, 5, 7)), ('Anatomy', 94, datetime.date(2000, 10, 5), datetime.date(2002, 7, 6)), ('Pediatric Surgery', 50, datetime.date(2002, 7, 13), datetime.date(2007, 3, 1)), ('Microbiology', 86, datetime.date(1996, 8, 9), datetime.date(1998, 4, 30)), ('Surgical Techniques', 97, datetime.date(2002, 6, 28), datetime.date(1996, 4, 30)), ('Anesthesiology', 65, datetime.date(2001, 12, 29), datetime.date(2001, 12, 8)), ('Plastic and Reconstructive Surgery', 97, datetime.date(2006, 8, 10), datetime.date(2003, 12, 20)), ('Biochemistry', 69, datetime.date(2006, 11, 1), datetime.date(1998, 8, 17))]</t>
  </si>
  <si>
    <t>[{'Institution Name': 'Dougherty, Sutton and King', 'Location': 'India', 'Type of Institution': 'Private', 'Number of Years Worked There': 14, 'Medical Center Level': 'Tertiary', 'Number of Surgeries Performed': 453, 'Additional Responsibilities': ['Retail manager', 'Designer, interior/spatial'], 'Percentage of Patients with Complications': 33.17954884745594, 'Patient Feedback': 'The procedure was botched and caused additional issues.', 'Patient Feedback Label': 1, 'Recommendation Letters': 'The surgeon has not met the necessary professional standards.', 'Recommendation Letters Label': 1, 'Recommendations from Former Employers': 'I am confident in recommending this surgeon for any position.', 'Recommendations from Former Employers Label': 4}]</t>
  </si>
  <si>
    <t>Holt LLC</t>
  </si>
  <si>
    <t>Mark Walker</t>
  </si>
  <si>
    <t>295.307.7690x258</t>
  </si>
  <si>
    <t>[('Pharmacology', 94, datetime.date(2001, 5, 21), datetime.date(1999, 4, 25)), ('Surgical Techniques', 68, datetime.date(2001, 11, 29), datetime.date(2004, 10, 28)), ('Plastic and Reconstructive Surgery', 95, datetime.date(1999, 5, 19), datetime.date(2002, 11, 16)), ('Oncological Surgery', 82, datetime.date(2001, 3, 15), datetime.date(2003, 9, 11)), ('Transplant Surgery', 53, datetime.date(2002, 9, 10), datetime.date(1998, 11, 12)), ('Surgical Techniques', 56, datetime.date(2004, 2, 15), datetime.date(2003, 7, 25)), ('Physiology', 70, datetime.date(2002, 2, 22), datetime.date(2000, 12, 27)), ('Pharmacology', 87, datetime.date(2004, 6, 9), datetime.date(2005, 6, 8)), ('Neurosurgery', 79, datetime.date(2000, 5, 31), datetime.date(2005, 5, 31)), ('Anatomy', 50, datetime.date(2003, 10, 7), datetime.date(2003, 10, 2))]</t>
  </si>
  <si>
    <t>[{'Institution Name': 'Sanders-Freeman', 'Location': 'Ukraine', 'Type of Institution': 'Public', 'Number of Years Worked There': 15, 'Medical Center Level': 'Primary', 'Number of Surgeries Performed': 451, 'Additional Responsibilities': ['Government social research officer'], 'Percentage of Patients with Complications': 35.445021602073915, 'Patient Feedback': 'The doctor showed no empathy and was very rough.', 'Patient Feedback Label': 1, 'Recommendation Letters': "The surgeon's behavior and skills are not up to par.", 'Recommendation Letters Label': 1, 'Recommendations from Former Employers': 'I strongly endorse this surgeon for any advanced role.', 'Recommendations from Former Employers Label': 4}]</t>
  </si>
  <si>
    <t>Rhodes-Schroeder</t>
  </si>
  <si>
    <t>Michael James</t>
  </si>
  <si>
    <t>798.639.3516x2085</t>
  </si>
  <si>
    <t>[('Oncological Surgery', 75, datetime.date(1997, 10, 29), datetime.date(1998, 9, 7)), ('Anatomy', 81, datetime.date(1997, 7, 19), datetime.date(1998, 2, 4)), ('Cardiothoracic Surgery', 52, datetime.date(1999, 9, 7), datetime.date(1999, 12, 12)), ('Surgical Techniques', 86, datetime.date(1999, 8, 29), datetime.date(1997, 10, 10)), ('Biochemistry', 83, datetime.date(1998, 7, 9), datetime.date(1998, 10, 30)), ('Pathology', 79, datetime.date(1998, 4, 23), datetime.date(1997, 3, 12)), ('Cardiothoracic Surgery', 84, datetime.date(1999, 2, 4), datetime.date(1997, 10, 4)), ('Ethics in Medical Practice', 66, datetime.date(1998, 5, 31), datetime.date(1999, 9, 27)), ('Biochemistry', 54, datetime.date(1999, 7, 1), datetime.date(1997, 4, 28)), ('Emergency Medicine', 69, datetime.date(1997, 1, 2), datetime.date(1999, 12, 20))]</t>
  </si>
  <si>
    <t>[{'Institution Name': 'Cannon-Santos', 'Location': 'Russia', 'Type of Institution': 'Public', 'Number of Years Worked There': 6, 'Medical Center Level': 'Tertiary', 'Number of Surgeries Performed': 158, 'Additional Responsibilities': ['Chiropractor', 'Programmer, systems'], 'Percentage of Patients with Complications': 94.70711029928744,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'Mcbride, Owen and Walker', 'Location': 'Russia', 'Type of Institution': 'Public', 'Number of Years Worked There': 15, 'Medical Center Level': 'Secondary', 'Number of Surgeries Performed': 935, 'Additional Responsibilities': [], 'Percentage of Patients with Complications': 53.16039657280985,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'Green-Nelson', 'Location': 'Russia', 'Type of Institution': 'Private', 'Number of Years Worked There': 13, 'Medical Center Level': 'Tertiary', 'Number of Surgeries Performed': 159, 'Additional Responsibilities': ['Conservator, museum/gallery', 'Community arts worker', 'Intelligence analyst'], 'Percentage of Patients with Complications': 65.36048076913667,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'Davis-Miller', 'Location': 'Russia', 'Type of Institution': 'Public', 'Number of Years Worked There': 27, 'Medical Center Level': 'Secondary', 'Number of Surgeries Performed': 517, 'Additional Responsibilities': ['Electronics engineer', 'IT technical support officer'], 'Percentage of Patients with Complications': 20.793871285957156,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t>
  </si>
  <si>
    <t>Russell LLC</t>
  </si>
  <si>
    <t>Michael Holloway</t>
  </si>
  <si>
    <t>+1-544-562-0880x530</t>
  </si>
  <si>
    <t>[('Anatomy', 97, datetime.date(1997, 4, 24), datetime.date(1998, 3, 22)), ('Robotic Surgery', 50, datetime.date(1999, 1, 31), datetime.date(1998, 1, 10)), ('Plastic and Reconstructive Surgery', 97, datetime.date(1997, 3, 2), datetime.date(1998, 5, 1)), ('Robotic Surgery', 61, datetime.date(1999, 1, 11), datetime.date(1997, 9, 26)), ('Transplant Surgery', 58, datetime.date(1996, 11, 12), datetime.date(1999, 2, 16)), ('Plastic and Reconstructive Surgery', 71, datetime.date(1999, 3, 11), datetime.date(1999, 1, 19)), ('Pediatric Surgery', 87, datetime.date(1998, 2, 10), datetime.date(1999, 1, 31)), ('Anatomy', 81, datetime.date(1998, 1, 27), datetime.date(1996, 11, 25)), ('Neurosurgery', 79, datetime.date(1998, 6, 30), datetime.date(1998, 5, 4)), ('Robotic Surgery', 95, datetime.date(1997, 10, 2), datetime.date(1999, 3, 19))]</t>
  </si>
  <si>
    <t>[{'Institution Name': 'Ross-York', 'Location': 'Ukraine', 'Type of Institution': 'Public', 'Number of Years Worked There': 16, 'Medical Center Level': 'Tertiary', 'Number of Surgeries Performed': 640, 'Additional Responsibilities': ['Heritage manager', 'Energy manager', 'Administrator', 'Theatre manager', 'Production manager'], 'Percentage of Patients with Complications': 87.70000457344338, 'Patient Feedback': "The doctor was indifferent and the surgery wasn't successful.", 'Patient Feedback Label': 2, 'Recommendation Letters': 'The surgeon performs adequately under normal conditions.', 'Recommendation Letters Label': 3, 'Recommendations from Former Employers': "This surgeon's conduct was unprofessional.", 'Recommendations from Former Employers Label': 1}]</t>
  </si>
  <si>
    <t>Gonzalez Ltd</t>
  </si>
  <si>
    <t>Bradley Gilmore</t>
  </si>
  <si>
    <t>+1-564-238-7049x325</t>
  </si>
  <si>
    <t>[('Robotic Surgery', 61, datetime.date(2003, 6, 9), datetime.date(2002, 11, 4)), ('Neurosurgery', 83, datetime.date(2005, 3, 22), datetime.date(2005, 3, 14)), ('Cardiothoracic Surgery', 96, datetime.date(2006, 4, 25), datetime.date(2005, 7, 23)), ('Orthopedic Surgery', 92, datetime.date(2002, 10, 21), datetime.date(2005, 10, 1)), ('Orthopedic Surgery', 69, datetime.date(2003, 8, 29), datetime.date(2004, 5, 19)), ('Pediatric Surgery', 69, datetime.date(2005, 4, 22), datetime.date(2003, 7, 8)), ('Transplant Surgery', 57, datetime.date(2002, 6, 23), datetime.date(2004, 5, 10)), ('Orthopedic Surgery', 77, datetime.date(2005, 5, 12), datetime.date(2006, 1, 8)), ('Pediatric Surgery', 66, datetime.date(2004, 6, 19), datetime.date(2003, 1, 17)), ('Cardiothoracic Surgery', 85, datetime.date(2004, 9, 19), datetime.date(2004, 1, 7))]</t>
  </si>
  <si>
    <t>[{'Institution Name': 'Fuller-Stanley', 'Location': 'Canada', 'Type of Institution': 'Private', 'Number of Years Worked There': 27, 'Medical Center Level': 'Secondary', 'Number of Surgeries Performed': 361, 'Additional Responsibilities': [], 'Percentage of Patients with Complications': 60.57499952609198,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'Horton, Adams and Carter', 'Location': 'Canada', 'Type of Institution': 'Public', 'Number of Years Worked There': 26, 'Medical Center Level': 'Primary', 'Number of Surgeries Performed': 330, 'Additional Responsibilities': ['Physicist, medical', 'Accountant, chartered certified', 'Engineer, biomedical'], 'Percentage of Patients with Complications': 50.643273607944295,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'Jones, Beard and Rivera', 'Location': 'Canada', 'Type of Institution': 'Public', 'Number of Years Worked There': 8, 'Medical Center Level': 'Tertiary', 'Number of Surgeries Performed': 682, 'Additional Responsibilities': ['Microbiologist', 'Arts development officer'], 'Percentage of Patients with Complications': 12.513430796247782,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'Vincent LLC', 'Location': 'Canada', 'Type of Institution': 'Public', 'Number of Years Worked There': 21, 'Medical Center Level': 'Secondary', 'Number of Surgeries Performed': 286, 'Additional Responsibilities': ['English as a foreign language teacher', 'Holiday representative'], 'Percentage of Patients with Complications': 44.375858264876,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t>
  </si>
  <si>
    <t>Martinez-Vargas</t>
  </si>
  <si>
    <t>Kristin Chandler</t>
  </si>
  <si>
    <t>+1-465-343-6063x471</t>
  </si>
  <si>
    <t>[('Vascular Surgery', 78, datetime.date(1996, 3, 31), datetime.date(1998, 8, 11)), ('Pathology', 62, datetime.date(2002, 8, 7), datetime.date(1996, 8, 5)), ('Oncological Surgery', 59, datetime.date(2002, 1, 2), datetime.date(2001, 8, 2)), ('Robotic Surgery', 60, datetime.date(1999, 8, 17), datetime.date(2003, 3, 24)), ('Robotic Surgery', 77, datetime.date(1996, 3, 17), datetime.date(1996, 9, 6)), ('Cardiothoracic Surgery', 72, datetime.date(1997, 10, 3), datetime.date(1999, 11, 12)), ('Vascular Surgery', 67, datetime.date(1998, 4, 22), datetime.date(1999, 3, 13)), ('Pharmacology', 96, datetime.date(1997, 3, 3), datetime.date(2004, 8, 4)), ('Orthopedic Surgery', 65, datetime.date(2003, 4, 23), datetime.date(1997, 5, 5)), ('Oncological Surgery', 82, datetime.date(1996, 7, 14), datetime.date(2003, 2, 19))]</t>
  </si>
  <si>
    <t>[{'Institution Name': 'Mclean, Smith and White', 'Location': 'India', 'Type of Institution': 'Public', 'Number of Years Worked There': 29, 'Medical Center Level': 'Secondary', 'Number of Surgeries Performed': 804, 'Additional Responsibilities': ['Research scientist (physical sciences)', 'Armed forces logistics/support/administrative officer', 'Secretary, company', 'Commissioning editor'], 'Percentage of Patients with Complications': 16.65143451570553,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'Warner PLC', 'Location': 'India', 'Type of Institution': 'Private', 'Number of Years Worked There': 10, 'Medical Center Level': 'Primary', 'Number of Surgeries Performed': 693, 'Additional Responsibilities': ['Water quality scientist'], 'Percentage of Patients with Complications': 80.19657323706289,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'Simmons LLC', 'Location': 'India', 'Type of Institution': 'Private', 'Number of Years Worked There': 14, 'Medical Center Level': 'Primary', 'Number of Surgeries Performed': 273, 'Additional Responsibilities': ['Location manager', 'Therapist, drama', 'Lexicographer', 'Social researcher', 'Best boy'], 'Percentage of Patients with Complications': 93.58355920958014,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t>
  </si>
  <si>
    <t>Whitehead and Sons</t>
  </si>
  <si>
    <t>Shannon Williams</t>
  </si>
  <si>
    <t>[('Plastic and Reconstructive Surgery', 59, datetime.date(2002, 8, 23), datetime.date(2002, 4, 28)), ('Trauma Surgery', 74, datetime.date(2002, 7, 21), datetime.date(2002, 5, 12)), ('Oncological Surgery', 65, datetime.date(2002, 6, 19), datetime.date(2002, 3, 11)), ('Vascular Surgery', 57, datetime.date(2002, 6, 20), datetime.date(2002, 8, 4)), ('Vascular Surgery', 83, datetime.date(2002, 7, 11), datetime.date(2002, 5, 25)), ('Emergency Medicine', 52, datetime.date(2002, 5, 5), datetime.date(2002, 8, 21)), ('Oncological Surgery', 96, datetime.date(2002, 4, 15), datetime.date(2002, 6, 23)), ('Neurosurgery', 53, datetime.date(2002, 5, 19), datetime.date(2002, 6, 19)), ('Neurosurgery', 85, datetime.date(2002, 5, 13), datetime.date(2002, 8, 22)), ('Neurosurgery', 95, datetime.date(2002, 3, 26), datetime.date(2002, 5, 31))]</t>
  </si>
  <si>
    <t>[{'Institution Name': 'Roman-Bailey', 'Location': 'Ethiopia', 'Type of Institution': 'Private', 'Number of Years Worked There': 10, 'Medical Center Level': 'Secondary', 'Number of Surgeries Performed': 978, 'Additional Responsibilities': ['Engineer, electronics', 'Designer, graphic', 'Editorial assistant', 'Medical physicist'], 'Percentage of Patients with Complications': 67.75561768859572,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'Jacobs and Sons', 'Location': 'Ethiopia', 'Type of Institution': 'Public', 'Number of Years Worked There': 4, 'Medical Center Level': 'Tertiary', 'Number of Surgeries Performed': 499, 'Additional Responsibilities': [], 'Percentage of Patients with Complications': 86.93793464166468,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'Harper Group', 'Location': 'Ethiopia', 'Type of Institution': 'Private', 'Number of Years Worked There': 30, 'Medical Center Level': 'Secondary', 'Number of Surgeries Performed': 10, 'Additional Responsibilities': [], 'Percentage of Patients with Complications': 48.910065860684306,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'Smith, Sullivan and Ingram', 'Location': 'Ethiopia', 'Type of Institution': 'Public', 'Number of Years Worked There': 8, 'Medical Center Level': 'Tertiary', 'Number of Surgeries Performed': 70, 'Additional Responsibilities': ['Illustrator'], 'Percentage of Patients with Complications': 85.9761308900816,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'Gray, Navarro and Cole', 'Location': 'Ethiopia', 'Type of Institution': 'Public', 'Number of Years Worked There': 18, 'Medical Center Level': 'Secondary', 'Number of Surgeries Performed': 190, 'Additional Responsibilities': ['Fitness centre manager', 'Programmer, systems', 'Aid worker'], 'Percentage of Patients with Complications': 21.336551550438156,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t>
  </si>
  <si>
    <t>Ryan Smith DDS</t>
  </si>
  <si>
    <t>(929)361-6777</t>
  </si>
  <si>
    <t>[('Biochemistry', 99, datetime.date(1997, 5, 16), datetime.date(1997, 11, 24)), ('Microbiology', 68, datetime.date(1997, 10, 20), datetime.date(1997, 10, 2)), ('Anatomy', 94, datetime.date(1997, 8, 15), datetime.date(1997, 6, 1)), ('Pharmacology', 72, datetime.date(1997, 8, 5), datetime.date(1997, 10, 10)), ('Trauma Surgery', 53, datetime.date(1997, 6, 12), datetime.date(1997, 10, 21)), ('Emergency Medicine', 83, datetime.date(1997, 8, 24), datetime.date(1997, 1, 23)), ('Physiology', 60, datetime.date(1997, 3, 10), datetime.date(1997, 4, 30)), ('Vascular Surgery', 51, datetime.date(1997, 4, 6), datetime.date(1997, 12, 18)), ('Robotic Surgery', 68, datetime.date(1997, 5, 9), datetime.date(1997, 1, 17)), ('Vascular Surgery', 84, datetime.date(1997, 1, 15), datetime.date(1997, 7, 27))]</t>
  </si>
  <si>
    <t>[{'Institution Name': 'Sutton, Williams and Anderson', 'Location': 'Canada', 'Type of Institution': 'Private', 'Number of Years Worked There': 26, 'Medical Center Level': 'Tertiary', 'Number of Surgeries Performed': 986, 'Additional Responsibilities': ['Scientific laboratory technician', 'Advice worker', 'Nature conservation officer', 'Designer, graphic'], 'Percentage of Patients with Complications': 18.205922913418593,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'Collins-White', 'Location': 'Canada', 'Type of Institution': 'Private', 'Number of Years Worked There': 28, 'Medical Center Level': 'Primary', 'Number of Surgeries Performed': 389, 'Additional Responsibilities': ['Engineer, maintenance'], 'Percentage of Patients with Complications': 18.520399020206558,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'Marshall and Sons', 'Location': 'Canada', 'Type of Institution': 'Public', 'Number of Years Worked There': 29, 'Medical Center Level': 'Tertiary', 'Number of Surgeries Performed': 35, 'Additional Responsibilities': ['Administrator, Civil Service', 'Teacher, secondary school', 'Trade mark attorney'], 'Percentage of Patients with Complications': 93.33698130057392,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'Porter, Barnes and Elliott', 'Location': 'Canada', 'Type of Institution': 'Public', 'Number of Years Worked There': 10, 'Medical Center Level': 'Tertiary', 'Number of Surgeries Performed': 108, 'Additional Responsibilities': ['Archivist', 'Magazine journalist', 'Computer games developer'], 'Percentage of Patients with Complications': 19.901384886100537,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t>
  </si>
  <si>
    <t>Stevens-Jackson</t>
  </si>
  <si>
    <t>Stacey Wilson</t>
  </si>
  <si>
    <t>339-430-5278x831</t>
  </si>
  <si>
    <t>[('Emergency Medicine', 95, datetime.date(2006, 7, 9), datetime.date(2004, 10, 12)), ('Orthopedic Surgery', 71, datetime.date(2003, 10, 9), datetime.date(2006, 11, 17)), ('Oncological Surgery', 52, datetime.date(2003, 11, 9), datetime.date(2008, 3, 25)), ('Anesthesiology', 87, datetime.date(2008, 3, 12), datetime.date(2007, 6, 8)), ('Surgical Techniques', 85, datetime.date(2006, 9, 4), datetime.date(2005, 4, 29)), ('Biochemistry', 68, datetime.date(2008, 8, 13), datetime.date(2006, 4, 22)), ('Anatomy', 64, datetime.date(2005, 11, 28), datetime.date(2007, 6, 16)), ('Plastic and Reconstructive Surgery', 52, datetime.date(2005, 11, 25), datetime.date(2005, 12, 16)), ('Oncological Surgery', 94, datetime.date(2007, 11, 1), datetime.date(2008, 4, 11)), ('Orthopedic Surgery', 74, datetime.date(2008, 2, 15), datetime.date(2005, 5, 11))]</t>
  </si>
  <si>
    <t>[{'Institution Name': 'Nielsen Ltd', 'Location': 'Ukraine', 'Type of Institution': 'Private', 'Number of Years Worked There': 9, 'Medical Center Level': 'Primary', 'Number of Surgeries Performed': 765, 'Additional Responsibilities': ['Lobbyist', 'Environmental manager', 'Psychiatrist', 'Designer, jewellery'], 'Percentage of Patients with Complications': 50.34392648632846, 'Patient Feedback': 'The doctor provided excellent care and the surgery went well.', 'Patient Feedback Label': 4, 'Recommendation Letters': 'There have been a few incidents involving this surgeon.', 'Recommendation Letters Label': 2, 'Recommendations from Former Employers': 'There were some negative reviews about this surgeon.', 'Recommendations from Former Employers Label': 2}]</t>
  </si>
  <si>
    <t>Blackburn Ltd</t>
  </si>
  <si>
    <t>Leslie Tran</t>
  </si>
  <si>
    <t>310-603-9875x93615</t>
  </si>
  <si>
    <t>[('Microbiology', 87, datetime.date(1998, 9, 6), datetime.date(1999, 10, 12)), ('Cardiothoracic Surgery', 86, datetime.date(2000, 8, 22), datetime.date(2000, 7, 1)), ('Robotic Surgery', 72, datetime.date(1996, 10, 27), datetime.date(1999, 1, 3)), ('Pediatric Surgery', 61, datetime.date(2002, 10, 6), datetime.date(1998, 11, 7)), ('Orthopedic Surgery', 93, datetime.date(2000, 5, 18), datetime.date(1996, 3, 30)), ('Emergency Medicine', 56, datetime.date(2002, 2, 26), datetime.date(2001, 10, 19)), ('Biochemistry', 70, datetime.date(2002, 4, 20), datetime.date(1998, 11, 2)), ('Pediatric Surgery', 64, datetime.date(1995, 11, 9), datetime.date(1995, 8, 2)), ('Anesthesiology', 91, datetime.date(2000, 11, 27), datetime.date(1998, 3, 8)), ('Microbiology', 50, datetime.date(2002, 5, 11), datetime.date(2001, 10, 17))]</t>
  </si>
  <si>
    <t>[{'Institution Name': 'Barber, Frazier and Vaughn', 'Location': 'United Kingdom', 'Type of Institution': 'Public', 'Number of Years Worked There': 20, 'Medical Center Level': 'Secondary', 'Number of Surgeries Performed': 475, 'Additional Responsibilities': ['Engineer, building services', 'Merchandiser, retail'], 'Percentage of Patients with Complications': 15.41638499838973,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'Campbell, Holmes and Barron', 'Location': 'United Kingdom', 'Type of Institution': 'Public', 'Number of Years Worked There': 26, 'Medical Center Level': 'Secondary', 'Number of Surgeries Performed': 96, 'Additional Responsibilities': ['Dealer', 'Sports coach', 'Medical sales representative'], 'Percentage of Patients with Complications': 8.689900093430825,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'Lopez, Faulkner and Roach', 'Location': 'United Kingdom', 'Type of Institution': 'Private', 'Number of Years Worked There': 1, 'Medical Center Level': 'Primary', 'Number of Surgeries Performed': 409, 'Additional Responsibilities': [], 'Percentage of Patients with Complications': 75.00356936362381,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'Atkins PLC', 'Location': 'United Kingdom', 'Type of Institution': 'Private', 'Number of Years Worked There': 29, 'Medical Center Level': 'Secondary', 'Number of Surgeries Performed': 337, 'Additional Responsibilities': ['Editor, commissioning'], 'Percentage of Patients with Complications': 35.84697692305539,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t>
  </si>
  <si>
    <t>Perkins, Strong and Golden</t>
  </si>
  <si>
    <t>John Prince</t>
  </si>
  <si>
    <t>349.468.4823</t>
  </si>
  <si>
    <t>[('Transplant Surgery', 55, datetime.date(2007, 12, 19), datetime.date(2003, 6, 6)), ('Transplant Surgery', 55, datetime.date(2008, 1, 24), datetime.date(2005, 6, 6)), ('Anesthesiology', 76, datetime.date(2008, 4, 21), datetime.date(2006, 2, 22)), ('Trauma Surgery', 76, datetime.date(2003, 7, 22), datetime.date(2006, 8, 9)), ('Robotic Surgery', 73, datetime.date(2004, 6, 5), datetime.date(2002, 12, 30)), ('Microbiology', 72, datetime.date(2005, 3, 11), datetime.date(2008, 6, 17)), ('Biochemistry', 64, datetime.date(2004, 7, 29), datetime.date(2005, 7, 2)), ('Anatomy', 76, datetime.date(2006, 3, 28), datetime.date(2004, 3, 1)), ('Orthopedic Surgery', 90, datetime.date(2007, 5, 1), datetime.date(2003, 6, 30)), ('Surgical Techniques', 74, datetime.date(2003, 12, 2), datetime.date(2005, 10, 23))]</t>
  </si>
  <si>
    <t>[{'Institution Name': 'Wilson, Hurley and Newton', 'Location': 'United States', 'Type of Institution': 'Private', 'Number of Years Worked There': 5, 'Medical Center Level': 'Secondary', 'Number of Surgeries Performed': 486, 'Additional Responsibilities': [], 'Percentage of Patients with Complications': 10.805483190068355,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'Aguilar Ltd', 'Location': 'United States', 'Type of Institution': 'Public', 'Number of Years Worked There': 2, 'Medical Center Level': 'Tertiary', 'Number of Surgeries Performed': 736, 'Additional Responsibilities': ['Optician, dispensing', 'Higher education careers adviser'], 'Percentage of Patients with Complications': 67.81446554783129,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'Welch, Johnson and Mclaughlin', 'Location': 'United States', 'Type of Institution': 'Public', 'Number of Years Worked There': 19, 'Medical Center Level': 'Tertiary', 'Number of Surgeries Performed': 359, 'Additional Responsibilities': ['Television floor manager', 'Geoscientist'], 'Percentage of Patients with Complications': 89.67095639779568,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'Carter-Anderson', 'Location': 'United States', 'Type of Institution': 'Public', 'Number of Years Worked There': 5, 'Medical Center Level': 'Tertiary', 'Number of Surgeries Performed': 604, 'Additional Responsibilities': ['Translator', 'Psychologist, prison and probation services', 'Data scientist'], 'Percentage of Patients with Complications': 13.979540502496612,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t>
  </si>
  <si>
    <t>Mark Ritter</t>
  </si>
  <si>
    <t>275.747.3483</t>
  </si>
  <si>
    <t>[('Vascular Surgery', 65, datetime.date(1998, 4, 3), datetime.date(2000, 6, 8)), ('Ethics in Medical Practice', 58, datetime.date(2000, 5, 2), datetime.date(1995, 8, 25)), ('Anatomy', 100, datetime.date(1999, 10, 9), datetime.date(2000, 10, 28)), ('Biochemistry', 86, datetime.date(1997, 5, 1), datetime.date(1996, 11, 14)), ('Trauma Surgery', 80, datetime.date(2002, 12, 5), datetime.date(2001, 1, 4)), ('Transplant Surgery', 91, datetime.date(2003, 4, 8), datetime.date(2003, 3, 2)), ('Anesthesiology', 69, datetime.date(1997, 3, 4), datetime.date(2000, 1, 24)), ('Anatomy', 78, datetime.date(2001, 10, 11), datetime.date(2003, 6, 6)), ('Orthopedic Surgery', 55, datetime.date(1999, 10, 5), datetime.date(2001, 7, 17)), ('Pharmacology', 70, datetime.date(1998, 9, 15), datetime.date(2003, 6, 14))]</t>
  </si>
  <si>
    <t>[{'Institution Name': 'Grant Ltd', 'Location': 'Poland', 'Type of Institution': 'Private', 'Number of Years Worked There': 21, 'Medical Center Level': 'Tertiary', 'Number of Surgeries Performed': 576, 'Additional Responsibilities': ['Management consultant', 'Midwife'], 'Percentage of Patients with Complications': 12.175987196776827,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 {'Institution Name': 'Davis PLC', 'Location': 'Poland', 'Type of Institution': 'Private', 'Number of Years Worked There': 17, 'Medical Center Level': 'Tertiary', 'Number of Surgeries Performed': 706, 'Additional Responsibilities': ['Operational researcher'], 'Percentage of Patients with Complications': 50.37730243473227,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t>
  </si>
  <si>
    <t>Wallace Inc</t>
  </si>
  <si>
    <t>Shawn Green</t>
  </si>
  <si>
    <t>990.412.9489</t>
  </si>
  <si>
    <t>[('Biochemistry', 84, datetime.date(2006, 10, 2), datetime.date(2006, 6, 25)), ('Biochemistry', 73, datetime.date(2004, 11, 26), datetime.date(2004, 10, 9)), ('Neurosurgery', 80, datetime.date(2003, 2, 15), datetime.date(2001, 9, 13)), ('Anatomy', 93, datetime.date(2002, 1, 17), datetime.date(2005, 5, 14)), ('Emergency Medicine', 76, datetime.date(2002, 10, 8), datetime.date(2004, 5, 25)), ('Anesthesiology', 60, datetime.date(2002, 9, 14), datetime.date(2002, 12, 30)), ('Pediatric Surgery', 55, datetime.date(2004, 7, 26), datetime.date(2004, 6, 25)), ('Pathology', 87, datetime.date(2005, 4, 17), datetime.date(2006, 1, 26)), ('Robotic Surgery', 62, datetime.date(2005, 7, 15), datetime.date(2005, 8, 23)), ('Vascular Surgery', 79, datetime.date(2005, 10, 6), datetime.date(2005, 6, 25))]</t>
  </si>
  <si>
    <t>[{'Institution Name': 'Carr and Sons', 'Location': 'India', 'Type of Institution': 'Private', 'Number of Years Worked There': 30, 'Medical Center Level': 'Tertiary', 'Number of Surgeries Performed': 408, 'Additional Responsibilities': ['Engineer, electrical', 'Chiropodist', 'Surveyor, land/geomatics', 'Gaffer'], 'Percentage of Patients with Complications': 88.40966978097326,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 {'Institution Name': 'Fleming, Leonard and King', 'Location': 'India', 'Type of Institution': 'Private', 'Number of Years Worked There': 28, 'Medical Center Level': 'Secondary', 'Number of Surgeries Performed': 324, 'Additional Responsibilities': ['Teacher, secondary school', 'Camera operator', 'Public house manager', 'Scientist, marine', 'Health and safety adviser'], 'Percentage of Patients with Complications': 48.5298778867699,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t>
  </si>
  <si>
    <t>Harris-Gutierrez</t>
  </si>
  <si>
    <t>Anne Phelps</t>
  </si>
  <si>
    <t>[('Orthopedic Surgery', 61, datetime.date(2002, 9, 6), datetime.date(2003, 10, 1)), ('Anesthesiology', 92, datetime.date(2002, 5, 21), datetime.date(2002, 11, 13)), ('Anatomy', 86, datetime.date(2006, 9, 29), datetime.date(2005, 4, 1)), ('Physiology', 87, datetime.date(2005, 2, 2), datetime.date(2004, 10, 8)), ('Robotic Surgery', 55, datetime.date(2003, 7, 23), datetime.date(2006, 5, 10)), ('Cardiothoracic Surgery', 69, datetime.date(2005, 2, 9), datetime.date(2002, 8, 5)), ('Ethics in Medical Practice', 51, datetime.date(2003, 6, 6), datetime.date(2004, 7, 15)), ('Pharmacology', 65, datetime.date(2005, 10, 27), datetime.date(2004, 11, 29)), ('Pharmacology', 53, datetime.date(2003, 9, 8), datetime.date(2004, 12, 5)), ('Neurosurgery', 58, datetime.date(2003, 12, 30), datetime.date(2004, 11, 26))]</t>
  </si>
  <si>
    <t>[{'Institution Name': 'Branch, Campbell and Bradley', 'Location': 'Ukraine', 'Type of Institution': 'Private', 'Number of Years Worked There': 9, 'Medical Center Level': 'Secondary', 'Number of Surgeries Performed': 790, 'Additional Responsibilities': ['Education administrator', 'Personnel officer', 'Chartered loss adjuster', 'Special educational needs teacher'], 'Percentage of Patients with Complications': 35.70099666657045,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'Martinez Ltd', 'Location': 'Ukraine', 'Type of Institution': 'Private', 'Number of Years Worked There': 17, 'Medical Center Level': 'Primary', 'Number of Surgeries Performed': 795, 'Additional Responsibilities': [], 'Percentage of Patients with Complications': 79.23922815878576,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'Farley, Pope and Nelson', 'Location': 'Ukraine', 'Type of Institution': 'Private', 'Number of Years Worked There': 21, 'Medical Center Level': 'Tertiary', 'Number of Surgeries Performed': 396, 'Additional Responsibilities': ['Telecommunications researcher', 'Medical sales representative', 'Broadcast presenter', 'Historic buildings inspector/conservation officer'], 'Percentage of Patients with Complications': 6.723729115694866,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t>
  </si>
  <si>
    <t>Collins and Sons</t>
  </si>
  <si>
    <t>Sarah Acosta</t>
  </si>
  <si>
    <t>207.551.5118x819</t>
  </si>
  <si>
    <t>[('Trauma Surgery', 84, datetime.date(2006, 11, 3), datetime.date(1997, 3, 22)), ('Emergency Medicine', 52, datetime.date(1999, 12, 22), datetime.date(2002, 7, 27)), ('Orthopedic Surgery', 68, datetime.date(2000, 1, 10), datetime.date(2003, 6, 2)), ('Vascular Surgery', 100, datetime.date(2004, 9, 26), datetime.date(2005, 8, 24)), ('Plastic and Reconstructive Surgery', 93, datetime.date(2007, 12, 12), datetime.date(2000, 3, 19)), ('Orthopedic Surgery', 70, datetime.date(1998, 9, 3), datetime.date(1996, 4, 23)), ('Surgical Techniques', 69, datetime.date(2004, 9, 17), datetime.date(2005, 2, 23)), ('Plastic and Reconstructive Surgery', 59, datetime.date(2001, 2, 19), datetime.date(2005, 3, 12)), ('Anatomy', 66, datetime.date(2000, 9, 1), datetime.date(2002, 8, 26)), ('Plastic and Reconstructive Surgery', 89, datetime.date(1998, 9, 30), datetime.date(1999, 7, 17))]</t>
  </si>
  <si>
    <t>[{'Institution Name': 'Fischer PLC', 'Location': 'Russia', 'Type of Institution': 'Public', 'Number of Years Worked There': 13, 'Medical Center Level': 'Primary', 'Number of Surgeries Performed': 812, 'Additional Responsibilities': ['Geoscientist'], 'Percentage of Patients with Complications': 49.769380086481654, 'Patient Feedback': 'The procedure was fine, nothing remarkable but acceptable.', 'Patient Feedback Label': 3, 'Recommendation Letters': 'I have no hesitation in recommending this surgeon.', 'Recommendation Letters Label': 5, 'Recommendations from Former Employers': "The surgeon's performance is consistently excellent.", 'Recommendations from Former Employers Label': 5}]</t>
  </si>
  <si>
    <t>Byrd, Atkinson and Jackson</t>
  </si>
  <si>
    <t>Richard Flores</t>
  </si>
  <si>
    <t>(373)415-5638x531</t>
  </si>
  <si>
    <t>[('Pathology', 62, datetime.date(2005, 6, 21), datetime.date(1997, 9, 2)), ('Pathology', 80, datetime.date(2001, 5, 11), datetime.date(2002, 6, 20)), ('Biochemistry', 78, datetime.date(1999, 7, 26), datetime.date(2002, 2, 25)), ('Oncological Surgery', 71, datetime.date(2000, 1, 14), datetime.date(2001, 12, 19)), ('Oncological Surgery', 50, datetime.date(1999, 1, 6), datetime.date(2006, 5, 13)), ('Orthopedic Surgery', 75, datetime.date(2002, 1, 5), datetime.date(1998, 2, 24)), ('Microbiology', 51, datetime.date(1996, 11, 28), datetime.date(2003, 12, 21)), ('Plastic and Reconstructive Surgery', 52, datetime.date(2005, 6, 5), datetime.date(2003, 9, 3)), ('Microbiology', 91, datetime.date(2003, 12, 23), datetime.date(1999, 8, 23)), ('Trauma Surgery', 88, datetime.date(2005, 7, 30), datetime.date(1999, 5, 9))]</t>
  </si>
  <si>
    <t>[{'Institution Name': 'Johnston LLC', 'Location': 'Lithuania', 'Type of Institution': 'Public', 'Number of Years Worked There': 12, 'Medical Center Level': 'Secondary', 'Number of Surgeries Performed': 34, 'Additional Responsibilities': [], 'Percentage of Patients with Complications': 60.0954895629022,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'Lawrence LLC', 'Location': 'Lithuania', 'Type of Institution': 'Private', 'Number of Years Worked There': 23, 'Medical Center Level': 'Primary', 'Number of Surgeries Performed': 12, 'Additional Responsibilities': ['Horticulturist, commercial', 'Technical brewer', 'Water engineer', 'Scientist, research (physical sciences)', 'Radiation protection practitioner'], 'Percentage of Patients with Complications': 73.24756213337257,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'George Ltd', 'Location': 'Lithuania', 'Type of Institution': 'Public', 'Number of Years Worked There': 16, 'Medical Center Level': 'Tertiary', 'Number of Surgeries Performed': 895, 'Additional Responsibilities': ['Forensic scientist', 'Contracting civil engineer', 'TEFL teacher', 'Industrial buyer', 'Designer, industrial/product'], 'Percentage of Patients with Complications': 37.190122036536785,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'Robinson-Wright', 'Location': 'Lithuania', 'Type of Institution': 'Private', 'Number of Years Worked There': 11, 'Medical Center Level': 'Secondary', 'Number of Surgeries Performed': 659, 'Additional Responsibilities': ['Database administrator'], 'Percentage of Patients with Complications': 61.12782646587379,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t>
  </si>
  <si>
    <t>Young and Sons</t>
  </si>
  <si>
    <t>Kendra Long</t>
  </si>
  <si>
    <t>001-493-865-4006x44116</t>
  </si>
  <si>
    <t>[('Ethics in Medical Practice', 80, datetime.date(1998, 1, 11), datetime.date(2000, 12, 27)), ('Oncological Surgery', 52, datetime.date(2000, 10, 6), datetime.date(2001, 9, 3)), ('Pathology', 96, datetime.date(1996, 11, 14), datetime.date(1997, 10, 31)), ('Trauma Surgery', 76, datetime.date(1998, 1, 25), datetime.date(1996, 8, 1)), ('Cardiothoracic Surgery', 61, datetime.date(1998, 4, 24), datetime.date(2000, 7, 31)), ('Microbiology', 56, datetime.date(1998, 5, 6), datetime.date(2000, 3, 3)), ('Trauma Surgery', 80, datetime.date(2000, 6, 19), datetime.date(2000, 8, 18)), ('Emergency Medicine', 59, datetime.date(1999, 12, 18), datetime.date(2001, 7, 16)), ('Surgical Techniques', 86, datetime.date(2001, 4, 2), datetime.date(1996, 6, 26)), ('Anatomy', 62, datetime.date(1998, 4, 14), datetime.date(1995, 7, 9))]</t>
  </si>
  <si>
    <t>[{'Institution Name': 'Porter Ltd', 'Location': 'Ukraine', 'Type of Institution': 'Public', 'Number of Years Worked There': 5, 'Medical Center Level': 'Tertiary', 'Number of Surgeries Performed': 223, 'Additional Responsibilities': ['Ecologist', 'Horticultural therapist'], 'Percentage of Patients with Complications': 55.47283200029677,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 {'Institution Name': 'Moore, Phelps and Williams', 'Location': 'Ukraine', 'Type of Institution': 'Private', 'Number of Years Worked There': 23, 'Medical Center Level': 'Secondary', 'Number of Surgeries Performed': 227, 'Additional Responsibilities': ['Designer, furniture', 'Forensic psychologist', 'Video editor', 'Print production planner'], 'Percentage of Patients with Complications': 53.621846530267234,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t>
  </si>
  <si>
    <t>Logan, Lam and Cole</t>
  </si>
  <si>
    <t>Jonathan Clark</t>
  </si>
  <si>
    <t>[('Oncological Surgery', 89, datetime.date(2004, 6, 1), datetime.date(2007, 10, 12)), ('Emergency Medicine', 80, datetime.date(2004, 1, 30), datetime.date(2005, 10, 27)), ('Pathology', 82, datetime.date(2003, 9, 12), datetime.date(2006, 10, 22)), ('Trauma Surgery', 58, datetime.date(2006, 10, 23), datetime.date(2007, 3, 29)), ('Microbiology', 58, datetime.date(2002, 12, 22), datetime.date(2004, 2, 15)), ('Physiology', 83, datetime.date(2005, 4, 27), datetime.date(2003, 2, 28)), ('Biochemistry', 71, datetime.date(2005, 4, 27), datetime.date(2006, 6, 16)), ('Anesthesiology', 52, datetime.date(2006, 10, 25), datetime.date(2007, 7, 26)), ('Orthopedic Surgery', 75, datetime.date(2007, 9, 13), datetime.date(2003, 2, 18)), ('Anesthesiology', 83, datetime.date(2006, 4, 2), datetime.date(2003, 1, 2))]</t>
  </si>
  <si>
    <t>[{'Institution Name': 'Rice-Garcia', 'Location': 'Moldova', 'Type of Institution': 'Public', 'Number of Years Worked There': 10, 'Medical Center Level': 'Primary', 'Number of Surgeries Performed': 710, 'Additional Responsibilities': ['Cabin crew', 'Higher education lecturer'], 'Percentage of Patients with Complications': 42.67964377835117,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 {'Institution Name': 'Richards, Landry and Franco', 'Location': 'Moldova', 'Type of Institution': 'Private', 'Number of Years Worked There': 25, 'Medical Center Level': 'Primary', 'Number of Surgeries Performed': 982, 'Additional Responsibilities': ['Lecturer, higher education', 'Audiological scientist', 'Psychiatrist', 'Social research officer, government', 'Planning and development surveyor'], 'Percentage of Patients with Complications': 92.78092467542206,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t>
  </si>
  <si>
    <t>Parker Ltd</t>
  </si>
  <si>
    <t>Anthony Moore</t>
  </si>
  <si>
    <t>334-925-0778x57566</t>
  </si>
  <si>
    <t>[('Surgical Techniques', 56, datetime.date(2004, 3, 16), datetime.date(2005, 4, 21)), ('Plastic and Reconstructive Surgery', 64, datetime.date(2004, 12, 8), datetime.date(2005, 4, 24)), ('Vascular Surgery', 52, datetime.date(2005, 11, 24), datetime.date(2005, 11, 29)), ('Ethics in Medical Practice', 66, datetime.date(2006, 3, 31), datetime.date(2005, 10, 4)), ('Neurosurgery', 53, datetime.date(2005, 2, 1), datetime.date(2004, 12, 15)), ('Anesthesiology', 75, datetime.date(2004, 12, 12), datetime.date(2004, 12, 15)), ('Pathology', 79, datetime.date(2004, 4, 16), datetime.date(2005, 7, 6)), ('Physiology', 98, datetime.date(2004, 1, 8), datetime.date(2005, 1, 19)), ('Pharmacology', 92, datetime.date(2004, 10, 19), datetime.date(2004, 8, 14)), ('Emergency Medicine', 99, datetime.date(2005, 7, 31), datetime.date(2004, 3, 12))]</t>
  </si>
  <si>
    <t>[{'Institution Name': 'Harris, Jennings and Sanchez', 'Location': 'Poland', 'Type of Institution': 'Public', 'Number of Years Worked There': 3, 'Medical Center Level': 'Tertiary', 'Number of Surgeries Performed': 168, 'Additional Responsibilities': ['Journalist, newspaper', 'Commercial horticulturist', 'Production engineer'], 'Percentage of Patients with Complications': 36.17316931550929, 'Patient Feedback': 'The surgery was a success and the follow-up care was great.', 'Patient Feedback Label': 4, 'Recommendation Letters': 'I highly recommend this surgeon for their exceptional skills and professionalism.', 'Recommendation Letters Label': 5, 'Recommendations from Former Employers': 'The surgeon meets the necessary professional criteria.', 'Recommendations from Former Employers Label': 3}]</t>
  </si>
  <si>
    <t>Jackson-Kemp</t>
  </si>
  <si>
    <t>Christopher Wallace</t>
  </si>
  <si>
    <t>001-678-509-1135x6734</t>
  </si>
  <si>
    <t>[('Ethics in Medical Practice', 76, datetime.date(2003, 5, 19), datetime.date(2005, 4, 23)), ('Anesthesiology', 86, datetime.date(2004, 1, 1), datetime.date(2003, 1, 25)), ('Orthopedic Surgery', 65, datetime.date(2003, 5, 4), datetime.date(2004, 3, 16)), ('Neurosurgery', 62, datetime.date(2005, 11, 11), datetime.date(2004, 5, 30)), ('Neurosurgery', 85, datetime.date(2004, 3, 20), datetime.date(2004, 9, 28)), ('Neurosurgery', 60, datetime.date(2005, 6, 21), datetime.date(2003, 12, 2)), ('Neurosurgery', 52, datetime.date(2003, 4, 14), datetime.date(2003, 1, 4)), ('Robotic Surgery', 58, datetime.date(2003, 12, 15), datetime.date(2004, 5, 13)), ('Microbiology', 93, datetime.date(2003, 10, 15), datetime.date(2003, 9, 20)), ('Anatomy', 79, datetime.date(2003, 10, 14), datetime.date(2005, 5, 14))]</t>
  </si>
  <si>
    <t>[{'Institution Name': 'Johnston PLC', 'Location': 'Russia', 'Type of Institution': 'Private', 'Number of Years Worked There': 5, 'Medical Center Level': 'Secondary', 'Number of Surgeries Performed': 731, 'Additional Responsibilities': ['Race relations officer', 'Publishing copy'], 'Percentage of Patients with Complications': 44.18368049228222,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'Mills-Flores', 'Location': 'Russia', 'Type of Institution': 'Private', 'Number of Years Worked There': 11, 'Medical Center Level': 'Tertiary', 'Number of Surgeries Performed': 797, 'Additional Responsibilities': [], 'Percentage of Patients with Complications': 76.13346407613379,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'Avery, Ewing and Garza', 'Location': 'Russia', 'Type of Institution': 'Public', 'Number of Years Worked There': 18, 'Medical Center Level': 'Tertiary', 'Number of Surgeries Performed': 414, 'Additional Responsibilities': ['Operational investment banker'], 'Percentage of Patients with Complications': 11.40450411533196,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'Palmer Ltd', 'Location': 'Russia', 'Type of Institution': 'Public', 'Number of Years Worked There': 9, 'Medical Center Level': 'Primary', 'Number of Surgeries Performed': 966, 'Additional Responsibilities': ['Tour manager', 'Biomedical engineer', 'Interpreter', 'Producer, television/film/video', 'Sound technician, broadcasting/film/video'], 'Percentage of Patients with Complications': 16.545865185699917,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t>
  </si>
  <si>
    <t>Heather Morgan</t>
  </si>
  <si>
    <t>462-369-6322x169</t>
  </si>
  <si>
    <t>[('Biochemistry', 52, datetime.date(2006, 7, 23), datetime.date(2000, 11, 1)), ('Physiology', 72, datetime.date(2003, 6, 16), datetime.date(1998, 5, 15)), ('Emergency Medicine', 85, datetime.date(1997, 5, 7), datetime.date(2002, 7, 31)), ('Physiology', 72, datetime.date(2003, 11, 19), datetime.date(2006, 1, 9)), ('Neurosurgery', 70, datetime.date(2006, 7, 23), datetime.date(1998, 2, 28)), ('Surgical Techniques', 85, datetime.date(1997, 10, 24), datetime.date(1997, 10, 26)), ('Cardiothoracic Surgery', 81, datetime.date(2005, 8, 17), datetime.date(1997, 9, 23)), ('Anesthesiology', 52, datetime.date(1998, 1, 25), datetime.date(2001, 7, 18)), ('Ethics in Medical Practice', 62, datetime.date(2001, 2, 4), datetime.date(2006, 12, 28)), ('Anatomy', 79, datetime.date(2004, 3, 11), datetime.date(2004, 2, 4))]</t>
  </si>
  <si>
    <t>[{'Institution Name': 'Holt, Bowen and Graham', 'Location': 'United States', 'Type of Institution': 'Public', 'Number of Years Worked There': 3, 'Medical Center Level': 'Secondary', 'Number of Surgeries Performed': 827, 'Additional Responsibilities': [], 'Percentage of Patients with Complications': 18.925679027317777,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'Schmitt-Vincent', 'Location': 'United States', 'Type of Institution': 'Public', 'Number of Years Worked There': 5, 'Medical Center Level': 'Tertiary', 'Number of Surgeries Performed': 693, 'Additional Responsibilities': ['Facilities manager', 'Purchasing manager', 'Manufacturing systems engineer', 'Geologist, engineering', 'Engineer, electronics'], 'Percentage of Patients with Complications': 17.71521216083708,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'Mitchell Group', 'Location': 'United States', 'Type of Institution': 'Private', 'Number of Years Worked There': 18, 'Medical Center Level': 'Secondary', 'Number of Surgeries Performed': 378, 'Additional Responsibilities': [], 'Percentage of Patients with Complications': 19.69449893685694,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t>
  </si>
  <si>
    <t>Ashley Hughes</t>
  </si>
  <si>
    <t>[('Microbiology', 68, datetime.date(2002, 9, 30), datetime.date(1999, 10, 14)), ('Plastic and Reconstructive Surgery', 65, datetime.date(1998, 6, 29), datetime.date(2003, 6, 19)), ('Vascular Surgery', 68, datetime.date(2004, 7, 12), datetime.date(2003, 4, 17)), ('Pharmacology', 64, datetime.date(1998, 1, 11), datetime.date(2000, 11, 18)), ('Trauma Surgery', 77, datetime.date(1997, 10, 12), datetime.date(2003, 12, 1)), ('Anatomy', 90, datetime.date(1996, 10, 2), datetime.date(2001, 7, 1)), ('Orthopedic Surgery', 60, datetime.date(2003, 5, 12), datetime.date(1999, 2, 16)), ('Microbiology', 64, datetime.date(2004, 7, 7), datetime.date(2002, 6, 29)), ('Neurosurgery', 71, datetime.date(1997, 7, 29), datetime.date(2000, 1, 8)), ('Orthopedic Surgery', 72, datetime.date(2004, 9, 11), datetime.date(1998, 6, 14))]</t>
  </si>
  <si>
    <t>[{'Institution Name': 'Davis, Santos and Watson', 'Location': 'United Kingdom', 'Type of Institution': 'Private', 'Number of Years Worked There': 30, 'Medical Center Level': 'Primary', 'Number of Surgeries Performed': 504, 'Additional Responsibilities': ['Equality and diversity officer', 'Arts development officer'], 'Percentage of Patients with Complications': 50.93620997043373,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'Martin-Lopez', 'Location': 'United Kingdom', 'Type of Institution': 'Private', 'Number of Years Worked There': 14, 'Medical Center Level': 'Primary', 'Number of Surgeries Performed': 243, 'Additional Responsibilities': ['Production manager', 'Buyer, industrial'], 'Percentage of Patients with Complications': 27.55089920504349,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'Mann-Fernandez', 'Location': 'United Kingdom', 'Type of Institution': 'Public', 'Number of Years Worked There': 15, 'Medical Center Level': 'Secondary', 'Number of Surgeries Performed': 367, 'Additional Responsibilities': ['Production assistant, radio', 'Chartered management accountant', 'Sports coach'], 'Percentage of Patients with Complications': 20.115276928431204,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t>
  </si>
  <si>
    <t>Poole-Flores</t>
  </si>
  <si>
    <t>Michelle Pierce</t>
  </si>
  <si>
    <t>001-934-487-4094x1732</t>
  </si>
  <si>
    <t>[('Anatomy', 90, datetime.date(2004, 3, 18), datetime.date(2000, 10, 8)), ('Neurosurgery', 91, datetime.date(2001, 10, 17), datetime.date(2000, 3, 5)), ('Pediatric Surgery', 93, datetime.date(2002, 7, 24), datetime.date(1998, 6, 3)), ('Microbiology', 68, datetime.date(2001, 12, 3), datetime.date(1998, 3, 2)), ('Orthopedic Surgery', 97, datetime.date(2003, 5, 5), datetime.date(2000, 7, 22)), ('Anatomy', 53, datetime.date(2000, 6, 12), datetime.date(1999, 8, 11)), ('Pharmacology', 71, datetime.date(2002, 1, 2), datetime.date(2002, 1, 28)), ('Emergency Medicine', 80, datetime.date(2000, 1, 18), datetime.date(1999, 5, 2)), ('Transplant Surgery', 62, datetime.date(2003, 2, 20), datetime.date(2004, 8, 13)), ('Pathology', 100, datetime.date(2000, 9, 3), datetime.date(2003, 4, 22))]</t>
  </si>
  <si>
    <t>[{'Institution Name': 'Robles-Cook', 'Location': 'Germany', 'Type of Institution': 'Public', 'Number of Years Worked There': 8, 'Medical Center Level': 'Primary', 'Number of Surgeries Performed': 760, 'Additional Responsibilities': ['Financial risk analyst', 'Database administrator', 'Risk analyst'], 'Percentage of Patients with Complications': 93.83364975530752,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'Sheppard Ltd', 'Location': 'Germany', 'Type of Institution': 'Private', 'Number of Years Worked There': 17, 'Medical Center Level': 'Tertiary', 'Number of Surgeries Performed': 128, 'Additional Responsibilities': ['Engineer, land', 'Petroleum engineer', 'Counsellor'], 'Percentage of Patients with Complications': 6.845125676219044,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'Newman-Heath', 'Location': 'Germany', 'Type of Institution': 'Private', 'Number of Years Worked There': 27, 'Medical Center Level': 'Secondary', 'Number of Surgeries Performed': 357, 'Additional Responsibilities': [], 'Percentage of Patients with Complications': 45.994251567393775,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'Boyd Group', 'Location': 'Germany', 'Type of Institution': 'Public', 'Number of Years Worked There': 18, 'Medical Center Level': 'Secondary', 'Number of Surgeries Performed': 479, 'Additional Responsibilities': ['Phytotherapist', 'Engineer, petroleum', 'Air cabin crew', 'Event organiser', 'Commercial art gallery manager'], 'Percentage of Patients with Complications': 81.3142523501094,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t>
  </si>
  <si>
    <t>Lee-Blair</t>
  </si>
  <si>
    <t>Michelle Hill</t>
  </si>
  <si>
    <t>705.675.7067</t>
  </si>
  <si>
    <t>[('Cardiothoracic Surgery', 55, datetime.date(1999, 12, 11), datetime.date(2006, 1, 10)), ('Pathology', 92, datetime.date(2002, 4, 5), datetime.date(2006, 1, 2)), ('Emergency Medicine', 62, datetime.date(2000, 11, 30), datetime.date(1998, 4, 21)), ('Neurosurgery', 80, datetime.date(1998, 6, 16), datetime.date(2004, 2, 17)), ('Transplant Surgery', 66, datetime.date(2004, 8, 2), datetime.date(2004, 1, 12)), ('Plastic and Reconstructive Surgery', 90, datetime.date(2005, 11, 17), datetime.date(1998, 11, 27)), ('Vascular Surgery', 84, datetime.date(2005, 9, 9), datetime.date(2004, 6, 23)), ('Pediatric Surgery', 66, datetime.date(2000, 11, 21), datetime.date(2001, 10, 18)), ('Oncological Surgery', 80, datetime.date(2006, 1, 7), datetime.date(2003, 7, 21)), ('Neurosurgery', 78, datetime.date(1999, 1, 4), datetime.date(2002, 6, 20))]</t>
  </si>
  <si>
    <t>[{'Institution Name': 'Farley-Green', 'Location': 'United States', 'Type of Institution': 'Public', 'Number of Years Worked There': 30, 'Medical Center Level': 'Primary', 'Number of Surgeries Performed': 740, 'Additional Responsibilities': [], 'Percentage of Patients with Complications': 49.44416915204651,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'Welch Ltd', 'Location': 'United States', 'Type of Institution': 'Private', 'Number of Years Worked There': 4, 'Medical Center Level': 'Secondary', 'Number of Surgeries Performed': 134, 'Additional Responsibilities': ['Paediatric nurse', 'Clinical biochemist'], 'Percentage of Patients with Complications': 81.56079143800979,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'Gutierrez, Barnes and Reyes', 'Location': 'United States', 'Type of Institution': 'Private', 'Number of Years Worked There': 26, 'Medical Center Level': 'Primary', 'Number of Surgeries Performed': 589, 'Additional Responsibilities': ['Occupational psychologist', 'Software engineer', 'Video editor', 'Research scientist (physical sciences)'], 'Percentage of Patients with Complications': 6.0222318980320715,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t>
  </si>
  <si>
    <t>Thomas LLC</t>
  </si>
  <si>
    <t>Julia Murphy</t>
  </si>
  <si>
    <t>[('Ethics in Medical Practice', 76, datetime.date(1999, 2, 2), datetime.date(1998, 9, 11)), ('Pharmacology', 57, datetime.date(1998, 9, 16), datetime.date(2002, 4, 28)), ('Trauma Surgery', 85, datetime.date(1999, 7, 12), datetime.date(1998, 6, 12)), ('Orthopedic Surgery', 85, datetime.date(1999, 3, 18), datetime.date(1998, 3, 9)), ('Microbiology', 63, datetime.date(1998, 9, 10), datetime.date(2002, 1, 10)), ('Microbiology', 62, datetime.date(2001, 2, 25), datetime.date(2001, 3, 14)), ('Physiology', 95, datetime.date(2000, 6, 26), datetime.date(2000, 6, 2)), ('Anesthesiology', 65, datetime.date(2001, 12, 17), datetime.date(1998, 4, 7)), ('Plastic and Reconstructive Surgery', 51, datetime.date(1999, 10, 30), datetime.date(2000, 9, 12)), ('Anatomy', 88, datetime.date(2002, 2, 3), datetime.date(2000, 5, 31))]</t>
  </si>
  <si>
    <t>[{'Institution Name': 'Torres Group', 'Location': 'Philippines', 'Type of Institution': 'Private', 'Number of Years Worked There': 13, 'Medical Center Level': 'Tertiary', 'Number of Surgeries Performed': 317, 'Additional Responsibilities': ['Tax inspector', 'Planning and development surveyor'], 'Percentage of Patients with Complications': 24.272833853711738, 'Patient Feedback': "The doctor's attitude was dismissive and uncaring.", 'Patient Feedback Label': 1, 'Recommendation Letters': 'This surgeon is a top-notch professional.', 'Recommendation Letters Label': 4, 'Recommendations from Former Employers': 'I highly recommend this surgeon for their outstanding abilities.', 'Recommendations from Former Employers Label': 5}]</t>
  </si>
  <si>
    <t>Kenneth Manning</t>
  </si>
  <si>
    <t>(762)397-8426x113</t>
  </si>
  <si>
    <t>[('Oncological Surgery', 88, datetime.date(2002, 4, 6), datetime.date(2000, 12, 8)), ('Physiology', 50, datetime.date(2001, 10, 30), datetime.date(2002, 3, 17)), ('Biochemistry', 80, datetime.date(1997, 4, 3), datetime.date(2000, 2, 5)), ('Vascular Surgery', 52, datetime.date(2002, 5, 2), datetime.date(1997, 6, 28)), ('Physiology', 60, datetime.date(1997, 12, 6), datetime.date(2000, 12, 3)), ('Biochemistry', 67, datetime.date(1999, 3, 30), datetime.date(1998, 2, 27)), ('Pediatric Surgery', 81, datetime.date(2001, 10, 5), datetime.date(1998, 9, 2)), ('Robotic Surgery', 84, datetime.date(1997, 4, 19), datetime.date(2002, 3, 6)), ('Pediatric Surgery', 61, datetime.date(2000, 1, 12), datetime.date(2002, 2, 2)), ('Anesthesiology', 92, datetime.date(2001, 3, 6), datetime.date(2002, 3, 11))]</t>
  </si>
  <si>
    <t>[{'Institution Name': 'Waters-Martinez', 'Location': 'Argentina', 'Type of Institution': 'Public', 'Number of Years Worked There': 27, 'Medical Center Level': 'Secondary', 'Number of Surgeries Performed': 703, 'Additional Responsibilities': ['Nutritional therapist'], 'Percentage of Patients with Complications': 84.71112123803695,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'Ramirez PLC', 'Location': 'Argentina', 'Type of Institution': 'Public', 'Number of Years Worked There': 4, 'Medical Center Level': 'Secondary', 'Number of Surgeries Performed': 835, 'Additional Responsibilities': ['Health visitor'], 'Percentage of Patients with Complications': 57.394376919186804,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'Green PLC', 'Location': 'Argentina', 'Type of Institution': 'Private', 'Number of Years Worked There': 12, 'Medical Center Level': 'Primary', 'Number of Surgeries Performed': 197, 'Additional Responsibilities': ['Psychotherapist, dance movement', 'Make'], 'Percentage of Patients with Complications': 29.936815024865105,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'Jordan PLC', 'Location': 'Argentina', 'Type of Institution': 'Public', 'Number of Years Worked There': 8, 'Medical Center Level': 'Secondary', 'Number of Surgeries Performed': 771, 'Additional Responsibilities': ['Holiday representative', 'Animator'], 'Percentage of Patients with Complications': 54.836867965196824,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'Curtis and Sons', 'Location': 'Argentina', 'Type of Institution': 'Private', 'Number of Years Worked There': 26, 'Medical Center Level': 'Secondary', 'Number of Surgeries Performed': 910, 'Additional Responsibilities': ['Teacher, adult education', 'Sales professional, IT', 'Mining engineer'], 'Percentage of Patients with Complications': 8.202028839254716,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t>
  </si>
  <si>
    <t>Jackson Group</t>
  </si>
  <si>
    <t>Jared Brown</t>
  </si>
  <si>
    <t>582.435.9837x53243</t>
  </si>
  <si>
    <t>[('Surgical Techniques', 75, datetime.date(2005, 7, 29), datetime.date(1995, 7, 11)), ('Plastic and Reconstructive Surgery', 74, datetime.date(1997, 11, 29), datetime.date(2003, 4, 28)), ('Orthopedic Surgery', 82, datetime.date(1998, 1, 29), datetime.date(1998, 9, 15)), ('Oncological Surgery', 83, datetime.date(2000, 6, 15), datetime.date(2002, 1, 9)), ('Robotic Surgery', 54, datetime.date(2001, 2, 19), datetime.date(2000, 3, 6)), ('Emergency Medicine', 99, datetime.date(1998, 9, 15), datetime.date(2002, 9, 20)), ('Anesthesiology', 68, datetime.date(2003, 10, 15), datetime.date(2001, 6, 19)), ('Anatomy', 79, datetime.date(2003, 4, 21), datetime.date(2003, 10, 3)), ('Ethics in Medical Practice', 84, datetime.date(2003, 8, 23), datetime.date(2003, 3, 12)), ('Anesthesiology', 50, datetime.date(1996, 3, 5), datetime.date(2003, 9, 5))]</t>
  </si>
  <si>
    <t>[{'Institution Name': 'Preston Group', 'Location': 'Uzbekistan', 'Type of Institution': 'Public', 'Number of Years Worked There': 24, 'Medical Center Level': 'Tertiary', 'Number of Surgeries Performed': 450, 'Additional Responsibilities': ['Bookseller', 'Public relations account executive', 'Engineer, technical sales', 'Hydrogeologist'], 'Percentage of Patients with Complications': 27.26921962716604,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 {'Institution Name': 'Campbell, Malone and Strickland', 'Location': 'Uzbekistan', 'Type of Institution': 'Public', 'Number of Years Worked There': 20, 'Medical Center Level': 'Secondary', 'Number of Surgeries Performed': 454, 'Additional Responsibilities': ['Theatre stage manager', 'Community development worker', 'Counselling psychologist'], 'Percentage of Patients with Complications': 46.44605537347598,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t>
  </si>
  <si>
    <t>Silva, Wright and Johnson</t>
  </si>
  <si>
    <t>Michael Anthony</t>
  </si>
  <si>
    <t>(812)218-7761</t>
  </si>
  <si>
    <t>[('Pediatric Surgery', 72, datetime.date(2001, 8, 18), datetime.date(2002, 8, 30)), ('Plastic and Reconstructive Surgery', 72, datetime.date(2000, 11, 19), datetime.date(2001, 7, 8)), ('Robotic Surgery', 97, datetime.date(2002, 1, 12), datetime.date(2001, 5, 28)), ('Pharmacology', 62, datetime.date(2001, 9, 19), datetime.date(2001, 6, 19)), ('Plastic and Reconstructive Surgery', 92, datetime.date(2000, 4, 22), datetime.date(1999, 6, 2)), ('Plastic and Reconstructive Surgery', 71, datetime.date(1999, 10, 12), datetime.date(2001, 11, 2)), ('Pediatric Surgery', 71, datetime.date(2000, 3, 31), datetime.date(2003, 2, 21)), ('Plastic and Reconstructive Surgery', 99, datetime.date(1999, 7, 12), datetime.date(2001, 5, 30)), ('Oncological Surgery', 86, datetime.date(1999, 7, 3), datetime.date(2002, 10, 18)), ('Plastic and Reconstructive Surgery', 94, datetime.date(2000, 6, 14), datetime.date(2002, 5, 24))]</t>
  </si>
  <si>
    <t>[{'Institution Name': 'Clark, Tran and Guzman', 'Location': 'Ukraine', 'Type of Institution': 'Private', 'Number of Years Worked There': 27, 'Medical Center Level': 'Tertiary', 'Number of Surgeries Performed': 42, 'Additional Responsibilities': ['Stage manager', 'Banker', 'Chartered certified accountant', 'Information systems manager'], 'Percentage of Patients with Complications': 60.04407924929116,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'Coleman, Hooper and Taylor', 'Location': 'Ukraine', 'Type of Institution': 'Public', 'Number of Years Worked There': 29, 'Medical Center Level': 'Primary', 'Number of Surgeries Performed': 320, 'Additional Responsibilities': ['Medical technical officer'], 'Percentage of Patients with Complications': 24.921996448671603,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'Ward-Hughes', 'Location': 'Ukraine', 'Type of Institution': 'Private', 'Number of Years Worked There': 13, 'Medical Center Level': 'Secondary', 'Number of Surgeries Performed': 138, 'Additional Responsibilities': ['Scientist, research (life sciences)', 'Conservation officer, nature', 'Cartographer', 'Minerals surveyor', 'Mechanical engineer'], 'Percentage of Patients with Complications': 48.08599219765265,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'Mcmillan-Fuller', 'Location': 'Ukraine', 'Type of Institution': 'Private', 'Number of Years Worked There': 15, 'Medical Center Level': 'Secondary', 'Number of Surgeries Performed': 378, 'Additional Responsibilities': ['Surveyor, quantity', 'Geophysical data processor', 'Clinical cytogeneticist', 'Clinical molecular geneticist'], 'Percentage of Patients with Complications': 94.21926419777161,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'Brown-Page', 'Location': 'Ukraine', 'Type of Institution': 'Private', 'Number of Years Worked There': 11, 'Medical Center Level': 'Primary', 'Number of Surgeries Performed': 140, 'Additional Responsibilities': ['Legal secretary', 'Oncologist', 'Engineer, energy', 'Copy', 'Museum education officer'], 'Percentage of Patients with Complications': 81.85823519311846,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t>
  </si>
  <si>
    <t>Hunter Ltd</t>
  </si>
  <si>
    <t>Miss Michelle Spencer</t>
  </si>
  <si>
    <t>(458)565-6754</t>
  </si>
  <si>
    <t>[('Plastic and Reconstructive Surgery', 100, datetime.date(1999, 8, 23), datetime.date(1998, 11, 10)), ('Orthopedic Surgery', 70, datetime.date(1999, 1, 4), datetime.date(1999, 1, 8)), ('Cardiothoracic Surgery', 94, datetime.date(1998, 2, 17), datetime.date(1997, 12, 8)), ('Surgical Techniques', 87, datetime.date(1998, 5, 21), datetime.date(1999, 3, 11)), ('Cardiothoracic Surgery', 84, datetime.date(1999, 7, 21), datetime.date(1999, 9, 22)), ('Ethics in Medical Practice', 84, datetime.date(1999, 7, 2), datetime.date(1999, 12, 27)), ('Trauma Surgery', 88, datetime.date(1999, 7, 10), datetime.date(1999, 1, 3)), ('Orthopedic Surgery', 84, datetime.date(1998, 12, 10), datetime.date(1999, 4, 26)), ('Anatomy', 89, datetime.date(1998, 10, 3), datetime.date(1999, 8, 17)), ('Transplant Surgery', 97, datetime.date(1998, 12, 30), datetime.date(1999, 11, 5))]</t>
  </si>
  <si>
    <t>[{'Institution Name': 'Brown and Sons', 'Location': 'Canada', 'Type of Institution': 'Private', 'Number of Years Worked There': 28, 'Medical Center Level': 'Primary', 'Number of Surgeries Performed': 603, 'Additional Responsibilities': ['Research scientist (physical sciences)'], 'Percentage of Patients with Complications': 41.32469209297474,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 {'Institution Name': 'Perez, Hayes and Hill', 'Location': 'Canada', 'Type of Institution': 'Private', 'Number of Years Worked There': 30, 'Medical Center Level': 'Secondary', 'Number of Surgeries Performed': 230, 'Additional Responsibilities': [], 'Percentage of Patients with Complications': 25.82755302460442,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t>
  </si>
  <si>
    <t>Mclaughlin, Carter and Cole</t>
  </si>
  <si>
    <t>Terrence Hancock</t>
  </si>
  <si>
    <t>001-798-404-4112x681</t>
  </si>
  <si>
    <t>[('Pathology', 56, datetime.date(2001, 9, 5), datetime.date(2001, 11, 12)), ('Vascular Surgery', 80, datetime.date(1999, 8, 9), datetime.date(2000, 1, 23)), ('Vascular Surgery', 62, datetime.date(2002, 9, 10), datetime.date(2002, 2, 26)), ('Microbiology', 96, datetime.date(2001, 11, 24), datetime.date(2001, 8, 10)), ('Neurosurgery', 78, datetime.date(2000, 8, 24), datetime.date(1999, 6, 12)), ('Microbiology', 51, datetime.date(1999, 5, 11), datetime.date(2001, 11, 12)), ('Transplant Surgery', 72, datetime.date(2001, 10, 20), datetime.date(2002, 2, 5)), ('Pediatric Surgery', 98, datetime.date(1999, 12, 20), datetime.date(2002, 8, 24)), ('Cardiothoracic Surgery', 59, datetime.date(2001, 11, 24), datetime.date(2000, 6, 7)), ('Robotic Surgery', 73, datetime.date(2002, 11, 2), datetime.date(1999, 9, 26))]</t>
  </si>
  <si>
    <t>[{'Institution Name': 'Ingram PLC', 'Location': 'Russia', 'Type of Institution': 'Public', 'Number of Years Worked There': 12, 'Medical Center Level': 'Secondary', 'Number of Surgeries Performed': 464, 'Additional Responsibilities': [], 'Percentage of Patients with Complications': 4.368294915816106,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'Wright, Thompson and Jenkins', 'Location': 'Russia', 'Type of Institution': 'Public', 'Number of Years Worked There': 12, 'Medical Center Level': 'Primary', 'Number of Surgeries Performed': 57, 'Additional Responsibilities': ['Therapist, horticultural', 'Further education lecturer', 'Theatre director', 'Medical technical officer', 'Embryologist, clinical'], 'Percentage of Patients with Complications': 92.13747781928765,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'Lewis PLC', 'Location': 'Russia', 'Type of Institution': 'Private', 'Number of Years Worked There': 11, 'Medical Center Level': 'Primary', 'Number of Surgeries Performed': 534, 'Additional Responsibilities': ['Broadcast journalist', 'Seismic interpreter', 'Writer'], 'Percentage of Patients with Complications': 30.413274426795812,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'Evans, Walker and Valdez', 'Location': 'Russia', 'Type of Institution': 'Private', 'Number of Years Worked There': 8, 'Medical Center Level': 'Primary', 'Number of Surgeries Performed': 123, 'Additional Responsibilities': ['Radiographer, therapeutic', 'Cartographer'], 'Percentage of Patients with Complications': 14.329983090844268,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'Williams and Sons', 'Location': 'Russia', 'Type of Institution': 'Private', 'Number of Years Worked There': 30, 'Medical Center Level': 'Tertiary', 'Number of Surgeries Performed': 857, 'Additional Responsibilities': ['Operational investment banker', 'Teacher, adult education', 'Administrator, education', 'Associate Professor', 'Estate manager/land agent'], 'Percentage of Patients with Complications': 1.6701791086846773,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t>
  </si>
  <si>
    <t>Scott PLC</t>
  </si>
  <si>
    <t>Devin Duncan</t>
  </si>
  <si>
    <t>001-549-201-2250x15633</t>
  </si>
  <si>
    <t>[('Anatomy', 54, datetime.date(2002, 1, 9), datetime.date(2002, 7, 25)), ('Surgical Techniques', 74, datetime.date(2005, 10, 28), datetime.date(2004, 7, 14)), ('Vascular Surgery', 91, datetime.date(2008, 5, 20), datetime.date(2007, 3, 4)), ('Biochemistry', 97, datetime.date(2006, 4, 11), datetime.date(2002, 8, 17)), ('Plastic and Reconstructive Surgery', 59, datetime.date(2005, 5, 12), datetime.date(2003, 11, 26)), ('Surgical Techniques', 57, datetime.date(2009, 3, 8), datetime.date(2008, 9, 16)), ('Biochemistry', 54, datetime.date(2004, 3, 15), datetime.date(2005, 6, 18)), ('Anatomy', 89, datetime.date(2006, 5, 22), datetime.date(2008, 8, 2)), ('Vascular Surgery', 72, datetime.date(2008, 1, 24), datetime.date(2007, 6, 25)), ('Ethics in Medical Practice', 84, datetime.date(2008, 5, 24), datetime.date(2008, 2, 18))]</t>
  </si>
  <si>
    <t>[{'Institution Name': 'Ruiz PLC', 'Location': 'Russia', 'Type of Institution': 'Private', 'Number of Years Worked There': 23, 'Medical Center Level': 'Secondary', 'Number of Surgeries Performed': 317, 'Additional Responsibilities': ['Health service manager', 'Engineer, broadcasting (operations)', 'Chief Executive Officer', 'Civil engineer, contracting'], 'Percentage of Patients with Complications': 5.384752578443075,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'White, Mercado and Hernandez', 'Location': 'Russia', 'Type of Institution': 'Private', 'Number of Years Worked There': 21, 'Medical Center Level': 'Tertiary', 'Number of Surgeries Performed': 197, 'Additional Responsibilities': ['Ship broker', 'Gaffer', 'Set designer', 'Chartered accountant', 'Legal secretary'], 'Percentage of Patients with Complications': 99.25908798964015,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'Herrera, Bowers and Allison', 'Location': 'Russia', 'Type of Institution': 'Public', 'Number of Years Worked There': 30, 'Medical Center Level': 'Primary', 'Number of Surgeries Performed': 978, 'Additional Responsibilities': ['Professor Emeritus'], 'Percentage of Patients with Complications': 94.63487230185657,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'Roman-Bell', 'Location': 'Russia', 'Type of Institution': 'Private', 'Number of Years Worked There': 27, 'Medical Center Level': 'Tertiary', 'Number of Surgeries Performed': 582, 'Additional Responsibilities': ['Office manager', 'Lobbyist'], 'Percentage of Patients with Complications': 39.11357145392552,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'Smith, Weeks and Ball', 'Location': 'Russia', 'Type of Institution': 'Public', 'Number of Years Worked There': 18, 'Medical Center Level': 'Secondary', 'Number of Surgeries Performed': 548, 'Additional Responsibilities': ['Building surveyor', 'Insurance claims handler', 'Paediatric nurse', 'Fisheries officer', 'English as a second language teacher'], 'Percentage of Patients with Complications': 71.28001222407948,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t>
  </si>
  <si>
    <t>Javier Butler</t>
  </si>
  <si>
    <t>603.678.2191</t>
  </si>
  <si>
    <t>[('Transplant Surgery', 73, datetime.date(2004, 2, 29), datetime.date(2004, 1, 12)), ('Cardiothoracic Surgery', 67, datetime.date(2004, 3, 5), datetime.date(2004, 3, 5)), ('Pharmacology', 69, datetime.date(2004, 3, 13), datetime.date(2004, 1, 8)), ('Robotic Surgery', 98, datetime.date(2004, 3, 27), datetime.date(2004, 3, 24)), ('Robotic Surgery', 82, datetime.date(2004, 1, 6), datetime.date(2004, 2, 6)), ('Surgical Techniques', 76, datetime.date(2004, 3, 24), datetime.date(2004, 2, 16)), ('Cardiothoracic Surgery', 61, datetime.date(2004, 2, 10), datetime.date(2004, 4, 7)), ('Orthopedic Surgery', 80, datetime.date(2004, 3, 17), datetime.date(2004, 1, 19)), ('Trauma Surgery', 87, datetime.date(2004, 2, 25), datetime.date(2004, 1, 9)), ('Anesthesiology', 82, datetime.date(2004, 4, 4), datetime.date(2004, 1, 12))]</t>
  </si>
  <si>
    <t>[{'Institution Name': 'Garcia-Brown', 'Location': 'United Kingdom', 'Type of Institution': 'Public', 'Number of Years Worked There': 21, 'Medical Center Level': 'Primary', 'Number of Surgeries Performed': 352, 'Additional Responsibilities': ['Tax adviser', 'Engineer, agricultural', 'Armed forces operational officer', 'Heritage manager', 'Psychologist, forensic'], 'Percentage of Patients with Complications': 90.33597382007311,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'Wilson and Sons', 'Location': 'United Kingdom', 'Type of Institution': 'Public', 'Number of Years Worked There': 19, 'Medical Center Level': 'Tertiary', 'Number of Surgeries Performed': 827, 'Additional Responsibilities': ['Call centre manager', 'Paediatric nurse', 'Hotel manager', 'Pathologist', 'Administrator, local government'], 'Percentage of Patients with Complications': 4.802064332557943,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'Martinez Ltd', 'Location': 'United Kingdom', 'Type of Institution': 'Public', 'Number of Years Worked There': 17, 'Medical Center Level': 'Tertiary', 'Number of Surgeries Performed': 102, 'Additional Responsibilities': ['Librarian, public'], 'Percentage of Patients with Complications': 8.54219900479597,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'Santos, Morris and Dawson', 'Location': 'United Kingdom', 'Type of Institution': 'Private', 'Number of Years Worked There': 10, 'Medical Center Level': 'Tertiary', 'Number of Surgeries Performed': 167, 'Additional Responsibilities': ['Meteorologist', 'Water quality scientist'], 'Percentage of Patients with Complications': 66.58284457871044,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t>
  </si>
  <si>
    <t>Burns PLC</t>
  </si>
  <si>
    <t>Sara Smith</t>
  </si>
  <si>
    <t>312-684-1125</t>
  </si>
  <si>
    <t>[('Biochemistry', 71, datetime.date(2000, 4, 4), datetime.date(2000, 8, 27)), ('Plastic and Reconstructive Surgery', 70, datetime.date(1998, 6, 10), datetime.date(2000, 7, 17)), ('Trauma Surgery', 65, datetime.date(2002, 8, 11), datetime.date(2000, 10, 1)), ('Ethics in Medical Practice', 53, datetime.date(2000, 11, 16), datetime.date(1998, 7, 31)), ('Orthopedic Surgery', 89, datetime.date(1998, 3, 29), datetime.date(2002, 7, 29)), ('Plastic and Reconstructive Surgery', 62, datetime.date(2002, 8, 21), datetime.date(2002, 8, 31)), ('Neurosurgery', 67, datetime.date(2001, 12, 8), datetime.date(2000, 4, 14)), ('Surgical Techniques', 85, datetime.date(1998, 6, 10), datetime.date(1999, 7, 2)), ('Vascular Surgery', 57, datetime.date(2001, 4, 2), datetime.date(2002, 9, 18)), ('Robotic Surgery', 50, datetime.date(2000, 5, 7), datetime.date(2000, 3, 16))]</t>
  </si>
  <si>
    <t>[{'Institution Name': 'Dickson-Lucas', 'Location': 'Uzbekistan', 'Type of Institution': 'Public', 'Number of Years Worked There': 24, 'Medical Center Level': 'Primary', 'Number of Surgeries Performed': 509, 'Additional Responsibilities': [], 'Percentage of Patients with Complications': 86.88319244632832,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'Jones-Hall', 'Location': 'Uzbekistan', 'Type of Institution': 'Public', 'Number of Years Worked There': 3, 'Medical Center Level': 'Secondary', 'Number of Surgeries Performed': 653, 'Additional Responsibilities': ['Call centre manager', 'Commercial horticulturist', 'Materials engineer', 'Medical sales representative', 'Veterinary surgeon'], 'Percentage of Patients with Complications': 90.42503416735532,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'Parks Ltd', 'Location': 'Uzbekistan', 'Type of Institution': 'Public', 'Number of Years Worked There': 30, 'Medical Center Level': 'Secondary', 'Number of Surgeries Performed': 1, 'Additional Responsibilities': ['TEFL teacher', 'Food technologist', 'Architectural technologist', 'Engineer, energy'], 'Percentage of Patients with Complications': 0.340683494195515,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t>
  </si>
  <si>
    <t>Wu-Sutton</t>
  </si>
  <si>
    <t>Erin Lindsey</t>
  </si>
  <si>
    <t>+1-875-250-6776x2777</t>
  </si>
  <si>
    <t>[('Pharmacology', 58, datetime.date(2005, 8, 11), datetime.date(2004, 7, 8)), ('Vascular Surgery', 68, datetime.date(2002, 11, 26), datetime.date(2005, 5, 18)), ('Pediatric Surgery', 94, datetime.date(2005, 7, 27), datetime.date(2000, 6, 11)), ('Plastic and Reconstructive Surgery', 50, datetime.date(2003, 1, 30), datetime.date(2000, 11, 11)), ('Physiology', 94, datetime.date(2003, 10, 23), datetime.date(2002, 9, 2)), ('Vascular Surgery', 60, datetime.date(2003, 6, 25), datetime.date(2006, 4, 15)), ('Transplant Surgery', 56, datetime.date(2000, 8, 9), datetime.date(2004, 7, 28)), ('Surgical Techniques', 64, datetime.date(2001, 8, 5), datetime.date(2001, 2, 23)), ('Anesthesiology', 100, datetime.date(2005, 2, 26), datetime.date(2003, 11, 13)), ('Emergency Medicine', 79, datetime.date(2003, 4, 28), datetime.date(2001, 2, 24))]</t>
  </si>
  <si>
    <t>[{'Institution Name': 'Stevens PLC', 'Location': 'Ethiopia', 'Type of Institution': 'Public', 'Number of Years Worked There': 21, 'Medical Center Level': 'Primary', 'Number of Surgeries Performed': 530, 'Additional Responsibilities': ['Air broker', 'Print production planner', 'Designer, graphic'], 'Percentage of Patients with Complications': 41.650594585802516,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'Miller-Garcia', 'Location': 'Ethiopia', 'Type of Institution': 'Public', 'Number of Years Worked There': 8, 'Medical Center Level': 'Primary', 'Number of Surgeries Performed': 715, 'Additional Responsibilities': ['Speech and language therapist', 'Quantity surveyor', 'Outdoor activities/education manager', 'Radio producer', 'Community development worker'], 'Percentage of Patients with Complications': 8.440367055309562,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'Phillips PLC', 'Location': 'Ethiopia', 'Type of Institution': 'Private', 'Number of Years Worked There': 9, 'Medical Center Level': 'Secondary', 'Number of Surgeries Performed': 308, 'Additional Responsibilities': ['Engineer, civil (consulting)', 'Electronics engineer', "Barrister's clerk", 'Social research officer, government'], 'Percentage of Patients with Complications': 38.74424231185404,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'Crawford PLC', 'Location': 'Ethiopia', 'Type of Institution': 'Public', 'Number of Years Worked There': 5, 'Medical Center Level': 'Secondary', 'Number of Surgeries Performed': 678, 'Additional Responsibilities': ['Consulting civil engineer', 'Senior tax professional/tax inspector'], 'Percentage of Patients with Complications': 28.224368658721787,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'Rogers, Haney and Garcia', 'Location': 'Ethiopia', 'Type of Institution': 'Public', 'Number of Years Worked There': 24, 'Medical Center Level': 'Primary', 'Number of Surgeries Performed': 140, 'Additional Responsibilities': ['Horticultural therapist', 'Oncologist', 'Historic buildings inspector/conservation officer', 'Engineer, civil (consulting)', 'Production assistant, television'], 'Percentage of Patients with Complications': 89.97349733782136,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t>
  </si>
  <si>
    <t>Johnson-Cunningham</t>
  </si>
  <si>
    <t>Ashley Arnold</t>
  </si>
  <si>
    <t>(711)524-8211</t>
  </si>
  <si>
    <t>[('Cardiothoracic Surgery', 58, datetime.date(2000, 7, 28), datetime.date(2003, 11, 28)), ('Pharmacology', 73, datetime.date(2001, 1, 12), datetime.date(2009, 3, 1)), ('Emergency Medicine', 97, datetime.date(2007, 3, 4), datetime.date(1998, 12, 31)), ('Anesthesiology', 96, datetime.date(2001, 9, 21), datetime.date(2008, 12, 12)), ('Physiology', 77, datetime.date(2006, 4, 27), datetime.date(2002, 5, 5)), ('Plastic and Reconstructive Surgery', 65, datetime.date(1999, 10, 9), datetime.date(2008, 5, 20)), ('Microbiology', 79, datetime.date(2008, 9, 23), datetime.date(1999, 5, 4)), ('Physiology', 59, datetime.date(2004, 6, 19), datetime.date(2004, 3, 9)), ('Physiology', 80, datetime.date(2008, 9, 8), datetime.date(2007, 3, 12)), ('Cardiothoracic Surgery', 90, datetime.date(2006, 7, 14), datetime.date(2007, 1, 20))]</t>
  </si>
  <si>
    <t>[{'Institution Name': 'Mata LLC', 'Location': 'Ukraine', 'Type of Institution': 'Private', 'Number of Years Worked There': 4, 'Medical Center Level': 'Tertiary', 'Number of Surgeries Performed': 162, 'Additional Responsibilities': [], 'Percentage of Patients with Complications': 19.933549147393116,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'Jones-Fleming', 'Location': 'Ukraine', 'Type of Institution': 'Private', 'Number of Years Worked There': 3, 'Medical Center Level': 'Tertiary', 'Number of Surgeries Performed': 820, 'Additional Responsibilities': ['Licensed conveyancer', 'Logistics and distribution manager', 'Drilling engineer'], 'Percentage of Patients with Complications': 50.21671637010472,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'Fernandez, Grant and Wilson', 'Location': 'Ukraine', 'Type of Institution': 'Public', 'Number of Years Worked There': 5, 'Medical Center Level': 'Primary', 'Number of Surgeries Performed': 488, 'Additional Responsibilities': ['Copy', 'Scientific laboratory technician', 'Applications developer'], 'Percentage of Patients with Complications': 98.13099131495918,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t>
  </si>
  <si>
    <t>Dennis Powell</t>
  </si>
  <si>
    <t>001-487-792-7369x2106</t>
  </si>
  <si>
    <t>[('Ethics in Medical Practice', 70, datetime.date(2002, 10, 15), datetime.date(2002, 8, 27)), ('Transplant Surgery', 59, datetime.date(2002, 10, 28), datetime.date(2002, 9, 22)), ('Transplant Surgery', 93, datetime.date(2002, 8, 6), datetime.date(2002, 10, 12)), ('Pediatric Surgery', 59, datetime.date(2002, 10, 19), datetime.date(2002, 10, 22)), ('Anatomy', 80, datetime.date(2002, 9, 12), datetime.date(2002, 8, 20)), ('Physiology', 70, datetime.date(2002, 8, 24), datetime.date(2002, 8, 13)), ('Cardiothoracic Surgery', 85, datetime.date(2002, 9, 29), datetime.date(2002, 10, 27)), ('Cardiothoracic Surgery', 97, datetime.date(2002, 10, 25), datetime.date(2002, 9, 3)), ('Ethics in Medical Practice', 64, datetime.date(2002, 9, 21), datetime.date(2002, 10, 31)), ('Cardiothoracic Surgery', 64, datetime.date(2002, 10, 28), datetime.date(2002, 8, 29))]</t>
  </si>
  <si>
    <t>[{'Institution Name': 'House, Henderson and Allen', 'Location': 'France', 'Type of Institution': 'Private', 'Number of Years Worked There': 2, 'Medical Center Level': 'Primary', 'Number of Surgeries Performed': 319, 'Additional Responsibilities': ['Structural engineer'], 'Percentage of Patients with Complications': 23.282117392430724,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'Smith Ltd', 'Location': 'France', 'Type of Institution': 'Public', 'Number of Years Worked There': 30, 'Medical Center Level': 'Primary', 'Number of Surgeries Performed': 713, 'Additional Responsibilities': [], 'Percentage of Patients with Complications': 60.30766139992843,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'Woods, Gray and Guzman', 'Location': 'France', 'Type of Institution': 'Private', 'Number of Years Worked There': 20, 'Medical Center Level': 'Secondary', 'Number of Surgeries Performed': 325, 'Additional Responsibilities': ['Radiation protection practitioner'], 'Percentage of Patients with Complications': 93.36566926603228,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'Fisher-Castillo', 'Location': 'France', 'Type of Institution': 'Public', 'Number of Years Worked There': 27, 'Medical Center Level': 'Primary', 'Number of Surgeries Performed': 263, 'Additional Responsibilities': [], 'Percentage of Patients with Complications': 29.484911726410157,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'Cortez Group', 'Location': 'France', 'Type of Institution': 'Public', 'Number of Years Worked There': 3, 'Medical Center Level': 'Secondary', 'Number of Surgeries Performed': 616, 'Additional Responsibilities': ['Programme researcher, broadcasting/film/video', 'Camera operator', 'Financial controller', 'Special educational needs teacher', 'Press sub'], 'Percentage of Patients with Complications': 81.85382354139031,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t>
  </si>
  <si>
    <t>Nelson LLC</t>
  </si>
  <si>
    <t>Preston Tucker</t>
  </si>
  <si>
    <t>(753)453-0325</t>
  </si>
  <si>
    <t>[('Plastic and Reconstructive Surgery', 66, datetime.date(1998, 2, 18), datetime.date(1996, 1, 31)), ('Cardiothoracic Surgery', 95, datetime.date(1995, 4, 25), datetime.date(1997, 8, 26)), ('Transplant Surgery', 85, datetime.date(1995, 10, 13), datetime.date(1997, 8, 9)), ('Transplant Surgery', 99, datetime.date(1996, 5, 3), datetime.date(1998, 1, 21)), ('Anesthesiology', 100, datetime.date(1998, 2, 27), datetime.date(1997, 6, 9)), ('Biochemistry', 54, datetime.date(1998, 8, 2), datetime.date(1999, 2, 7)), ('Orthopedic Surgery', 61, datetime.date(1997, 7, 8), datetime.date(1995, 9, 6)), ('Transplant Surgery', 55, datetime.date(1994, 12, 19), datetime.date(1999, 3, 28)), ('Orthopedic Surgery', 86, datetime.date(1998, 8, 15), datetime.date(1997, 10, 22)), ('Transplant Surgery', 89, datetime.date(1998, 4, 2), datetime.date(1996, 7, 22))]</t>
  </si>
  <si>
    <t>[{'Institution Name': 'Ryan-Cobb', 'Location': 'South Africa', 'Type of Institution': 'Public', 'Number of Years Worked There': 11, 'Medical Center Level': 'Tertiary', 'Number of Surgeries Performed': 201, 'Additional Responsibilities': ['Claims inspector/assessor', 'Personal assistant', 'Systems developer'], 'Percentage of Patients with Complications': 77.52548985438462,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'Ramos-Jordan', 'Location': 'South Africa', 'Type of Institution': 'Public', 'Number of Years Worked There': 17, 'Medical Center Level': 'Secondary', 'Number of Surgeries Performed': 466, 'Additional Responsibilities': ['Furniture designer', 'Equality and diversity officer', 'Television/film/video producer', 'Newspaper journalist'], 'Percentage of Patients with Complications': 22.345341156613173,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'Hurst-Potter', 'Location': 'South Africa', 'Type of Institution': 'Private', 'Number of Years Worked There': 25, 'Medical Center Level': 'Secondary', 'Number of Surgeries Performed': 495, 'Additional Responsibilities': ['Land/geomatics surveyor', 'Engineer, aeronautical', "Nurse, children's"], 'Percentage of Patients with Complications': 59.839169225714315,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t>
  </si>
  <si>
    <t>Bell, Woods and Johnson</t>
  </si>
  <si>
    <t>Joyce Riggs</t>
  </si>
  <si>
    <t>533.290.6681x49092</t>
  </si>
  <si>
    <t>[('Oncological Surgery', 54, datetime.date(2002, 6, 22), datetime.date(2002, 4, 7)), ('Anesthesiology', 52, datetime.date(2002, 6, 4), datetime.date(1995, 8, 30)), ('Ethics in Medical Practice', 94, datetime.date(1999, 12, 15), datetime.date(1995, 12, 2)), ('Surgical Techniques', 54, datetime.date(2001, 12, 18), datetime.date(2002, 5, 29)), ('Anesthesiology', 68, datetime.date(1997, 2, 11), datetime.date(2003, 5, 5)), ('Neurosurgery', 56, datetime.date(2005, 5, 5), datetime.date(2008, 8, 9)), ('Pediatric Surgery', 94, datetime.date(2008, 3, 29), datetime.date(2007, 1, 13)), ('Transplant Surgery', 53, datetime.date(2000, 12, 6), datetime.date(2007, 7, 17)), ('Robotic Surgery', 79, datetime.date(2004, 9, 12), datetime.date(1998, 11, 9)), ('Microbiology', 71, datetime.date(1996, 1, 15), datetime.date(2004, 9, 8))]</t>
  </si>
  <si>
    <t>[{'Institution Name': 'Gibbs-Brown', 'Location': 'Russia', 'Type of Institution': 'Public', 'Number of Years Worked There': 7, 'Medical Center Level': 'Primary', 'Number of Surgeries Performed': 986, 'Additional Responsibilities': ['Communications engineer', 'Investment banker, corporate', 'Regulatory affairs officer', 'Pensions consultant'], 'Percentage of Patients with Complications': 6.580692882904204,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'Green, Henderson and Nelson', 'Location': 'Russia', 'Type of Institution': 'Private', 'Number of Years Worked There': 11, 'Medical Center Level': 'Tertiary', 'Number of Surgeries Performed': 73, 'Additional Responsibilities': ['Educational psychologist', 'Broadcast engineer', 'Health physicist', 'Risk analyst'], 'Percentage of Patients with Complications': 85.6179782784244,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'Rodriguez-Jackson', 'Location': 'Russia', 'Type of Institution': 'Private', 'Number of Years Worked There': 11, 'Medical Center Level': 'Secondary', 'Number of Surgeries Performed': 820, 'Additional Responsibilities': ['Equality and diversity officer'], 'Percentage of Patients with Complications': 37.899639313765036,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'Kemp and Sons', 'Location': 'Russia', 'Type of Institution': 'Private', 'Number of Years Worked There': 18, 'Medical Center Level': 'Tertiary', 'Number of Surgeries Performed': 304, 'Additional Responsibilities': ['Magazine features editor', 'Doctor, hospital', 'Hydrologist', 'Engineer, maintenance', 'Educational psychologist'], 'Percentage of Patients with Complications': 93.62971790331488,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'Cole Ltd', 'Location': 'Russia', 'Type of Institution': 'Public', 'Number of Years Worked There': 3, 'Medical Center Level': 'Tertiary', 'Number of Surgeries Performed': 748, 'Additional Responsibilities': [], 'Percentage of Patients with Complications': 37.87253445901562,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t>
  </si>
  <si>
    <t>Pittman and Sons</t>
  </si>
  <si>
    <t>Cynthia Rodriguez</t>
  </si>
  <si>
    <t>+1-519-966-8589x254</t>
  </si>
  <si>
    <t>[('Surgical Techniques', 56, datetime.date(2002, 1, 29), datetime.date(1999, 12, 3)), ('Vascular Surgery', 64, datetime.date(2001, 8, 29), datetime.date(2001, 6, 27)), ('Microbiology', 59, datetime.date(2001, 10, 25), datetime.date(2000, 6, 27)), ('Pediatric Surgery', 100, datetime.date(2000, 4, 29), datetime.date(2001, 7, 20)), ('Transplant Surgery', 76, datetime.date(1999, 9, 5), datetime.date(2000, 10, 31)), ('Surgical Techniques', 87, datetime.date(1999, 11, 11), datetime.date(1999, 5, 1)), ('Ethics in Medical Practice', 96, datetime.date(1999, 7, 26), datetime.date(2001, 10, 19)), ('Pediatric Surgery', 66, datetime.date(2000, 7, 4), datetime.date(2001, 3, 26)), ('Orthopedic Surgery', 54, datetime.date(2002, 1, 9), datetime.date(2002, 1, 29)), ('Transplant Surgery', 55, datetime.date(2000, 4, 9), datetime.date(1999, 9, 2))]</t>
  </si>
  <si>
    <t>[{'Institution Name': 'Carroll-Ross', 'Location': 'Russia', 'Type of Institution': 'Public', 'Number of Years Worked There': 23, 'Medical Center Level': 'Primary', 'Number of Surgeries Performed': 536, 'Additional Responsibilities': ['Geologist, engineering'], 'Percentage of Patients with Complications': 49.41924411834005,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'Lane, Solis and Webster', 'Location': 'Russia', 'Type of Institution': 'Private', 'Number of Years Worked There': 15, 'Medical Center Level': 'Tertiary', 'Number of Surgeries Performed': 804, 'Additional Responsibilities': ['Interpreter', 'Chemist, analytical', 'Psychotherapist, dance movement', 'Glass blower/designer', 'Clinical scientist, histocompatibility and immunogenetics'], 'Percentage of Patients with Complications': 96.41471010932128,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'Sanchez, Foley and Rogers', 'Location': 'Russia', 'Type of Institution': 'Public', 'Number of Years Worked There': 6, 'Medical Center Level': 'Primary', 'Number of Surgeries Performed': 893, 'Additional Responsibilities': ['Restaurant manager, fast food', 'Education officer, community'], 'Percentage of Patients with Complications': 43.860986492885566,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t>
  </si>
  <si>
    <t>Brian Wilson</t>
  </si>
  <si>
    <t>380-775-4865x77300</t>
  </si>
  <si>
    <t>[('Neurosurgery', 93, datetime.date(1997, 12, 10), datetime.date(1997, 12, 31)), ('Robotic Surgery', 68, datetime.date(1995, 11, 9), datetime.date(2001, 12, 21)), ('Anesthesiology', 84, datetime.date(1995, 8, 31), datetime.date(2003, 2, 24)), ('Emergency Medicine', 93, datetime.date(2001, 12, 7), datetime.date(1999, 9, 23)), ('Pathology', 90, datetime.date(2000, 11, 11), datetime.date(1998, 5, 10)), ('Cardiothoracic Surgery', 93, datetime.date(1996, 6, 5), datetime.date(1999, 12, 6)), ('Transplant Surgery', 52, datetime.date(1995, 6, 30), datetime.date(2001, 6, 27)), ('Emergency Medicine', 61, datetime.date(1999, 1, 27), datetime.date(1996, 1, 8)), ('Plastic and Reconstructive Surgery', 51, datetime.date(2002, 10, 17), datetime.date(2001, 3, 26)), ('Plastic and Reconstructive Surgery', 86, datetime.date(2002, 8, 1), datetime.date(2001, 4, 2))]</t>
  </si>
  <si>
    <t>[{'Institution Name': 'Pittman-Trevino', 'Location': 'Germany', 'Type of Institution': 'Public', 'Number of Years Worked There': 27, 'Medical Center Level': 'Primary', 'Number of Surgeries Performed': 795, 'Additional Responsibilities': ['Insurance claims handler', 'Primary school teacher', 'Learning mentor'], 'Percentage of Patients with Complications': 66.39432584635682, 'Patient Feedback': "The doctor's attitude was dismissive and uncaring.", 'Patient Feedback Label': 1, 'Recommendation Letters': 'I strongly recommend this surgeon for their excellent work.', 'Recommendation Letters Label': 4, 'Recommendations from Former Employers': 'I strongly recommend this surgeon for their exceptional skills.', 'Recommendations from Former Employers Label': 5}]</t>
  </si>
  <si>
    <t>Thompson LLC</t>
  </si>
  <si>
    <t>Diana Dougherty</t>
  </si>
  <si>
    <t>(442)347-4315x9216</t>
  </si>
  <si>
    <t>[('Neurosurgery', 73, datetime.date(2003, 12, 30), datetime.date(1999, 10, 26)), ('Biochemistry', 80, datetime.date(2003, 2, 20), datetime.date(2001, 2, 11)), ('Surgical Techniques', 70, datetime.date(2001, 12, 4), datetime.date(2000, 6, 17)), ('Trauma Surgery', 52, datetime.date(2000, 6, 14), datetime.date(2001, 12, 2)), ('Neurosurgery', 89, datetime.date(2001, 2, 18), datetime.date(2002, 4, 12)), ('Vascular Surgery', 75, datetime.date(2001, 7, 9), datetime.date(2000, 1, 21)), ('Plastic and Reconstructive Surgery', 98, datetime.date(2002, 8, 2), datetime.date(2000, 1, 16)), ('Pharmacology', 61, datetime.date(2004, 5, 1), datetime.date(2000, 5, 7)), ('Anatomy', 97, datetime.date(2002, 3, 18), datetime.date(2002, 12, 24)), ('Biochemistry', 52, datetime.date(2001, 8, 19), datetime.date(2003, 10, 9))]</t>
  </si>
  <si>
    <t>[{'Institution Name': 'Chaney, Nguyen and Bird', 'Location': 'South Africa', 'Type of Institution': 'Private', 'Number of Years Worked There': 7, 'Medical Center Level': 'Primary', 'Number of Surgeries Performed': 69, 'Additional Responsibilities': ['Lawyer', 'Producer, radio', 'Chartered loss adjuster'], 'Percentage of Patients with Complications': 93.05492531680024, 'Patient Feedback': 'The doctor was amazing and the surgery was perfect.', 'Patient Feedback Label': 5, 'Recommendation Letters': 'The surgeon has performed to a competent standard.', 'Recommendation Letters Label': 3, 'Recommendations from Former Employers': "There were occasional lapses in this surgeon's performance.", 'Recommendations from Former Employers Label': 2}]</t>
  </si>
  <si>
    <t>Mcdonald, Knight and Olson</t>
  </si>
  <si>
    <t>Edward Morris</t>
  </si>
  <si>
    <t>290-737-0547</t>
  </si>
  <si>
    <t>[('Transplant Surgery', 65, datetime.date(2002, 5, 9), datetime.date(2002, 5, 17)), ('Ethics in Medical Practice', 65, datetime.date(2002, 3, 10), datetime.date(2002, 7, 22)), ('Pharmacology', 78, datetime.date(2002, 6, 10), datetime.date(2002, 3, 2)), ('Trauma Surgery', 70, datetime.date(2002, 5, 22), datetime.date(2002, 6, 4)), ('Vascular Surgery', 64, datetime.date(2002, 3, 6), datetime.date(2002, 4, 6)), ('Orthopedic Surgery', 81, datetime.date(2002, 4, 7), datetime.date(2002, 3, 19)), ('Plastic and Reconstructive Surgery', 65, datetime.date(2002, 5, 13), datetime.date(2002, 7, 30)), ('Pharmacology', 60, datetime.date(2002, 5, 4), datetime.date(2002, 4, 16)), ('Anatomy', 67, datetime.date(2002, 4, 1), datetime.date(2002, 4, 8)), ('Orthopedic Surgery', 85, datetime.date(2002, 6, 12), datetime.date(2002, 7, 2))]</t>
  </si>
  <si>
    <t>[{'Institution Name': 'Evans PLC', 'Location': 'Hungary', 'Type of Institution': 'Private', 'Number of Years Worked There': 2, 'Medical Center Level': 'Tertiary', 'Number of Surgeries Performed': 204, 'Additional Responsibilities': ['Engineer, automotive', 'Barista', 'Conservator, furniture', 'Control and instrumentation engineer', 'Graphic designer'], 'Percentage of Patients with Complications': 94.94906204312166,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 {'Institution Name': 'Gomez-Moore', 'Location': 'Hungary', 'Type of Institution': 'Public', 'Number of Years Worked There': 24, 'Medical Center Level': 'Secondary', 'Number of Surgeries Performed': 367, 'Additional Responsibilities': ['Accommodation manager', 'Diagnostic radiographer', 'Forensic psychologist', 'Exercise physiologist'], 'Percentage of Patients with Complications': 12.089718987780051,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t>
  </si>
  <si>
    <t>Jackson, Reed and Collins</t>
  </si>
  <si>
    <t>Angela Jones</t>
  </si>
  <si>
    <t>972-975-3154</t>
  </si>
  <si>
    <t>[('Orthopedic Surgery', 65, datetime.date(2000, 2, 3), datetime.date(2005, 9, 13)), ('Orthopedic Surgery', 74, datetime.date(1999, 7, 4), datetime.date(2001, 10, 1)), ('Transplant Surgery', 98, datetime.date(2000, 8, 23), datetime.date(2002, 4, 22)), ('Neurosurgery', 100, datetime.date(2006, 9, 1), datetime.date(2005, 10, 18)), ('Neurosurgery', 79, datetime.date(2001, 1, 28), datetime.date(1998, 11, 2)), ('Oncological Surgery', 84, datetime.date(2001, 3, 20), datetime.date(1999, 4, 25)), ('Ethics in Medical Practice', 89, datetime.date(2004, 6, 19), datetime.date(2006, 12, 6)), ('Transplant Surgery', 51, datetime.date(2003, 2, 27), datetime.date(2001, 9, 20)), ('Robotic Surgery', 97, datetime.date(2000, 11, 19), datetime.date(2004, 7, 1)), ('Biochemistry', 99, datetime.date(2003, 7, 17), datetime.date(1999, 8, 21))]</t>
  </si>
  <si>
    <t>[{'Institution Name': 'Schwartz, Mercer and Barton', 'Location': 'India', 'Type of Institution': 'Private', 'Number of Years Worked There': 17, 'Medical Center Level': 'Secondary', 'Number of Surgeries Performed': 533, 'Additional Responsibilities': ['Administrator, education', 'Financial adviser', 'Civil Service fast streamer'], 'Percentage of Patients with Complications': 94.89106415574096,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 {'Institution Name': 'Aguilar Inc', 'Location': 'India', 'Type of Institution': 'Public', 'Number of Years Worked There': 17, 'Medical Center Level': 'Tertiary', 'Number of Surgeries Performed': 257, 'Additional Responsibilities': ['General practice doctor'], 'Percentage of Patients with Complications': 45.391940915602525,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t>
  </si>
  <si>
    <t>Johnson-Brooks</t>
  </si>
  <si>
    <t>Wesley Moore</t>
  </si>
  <si>
    <t>001-292-501-8578x175</t>
  </si>
  <si>
    <t>[('Trauma Surgery', 78, datetime.date(2000, 4, 1), datetime.date(1999, 10, 18)), ('Cardiothoracic Surgery', 59, datetime.date(2006, 8, 17), datetime.date(2006, 5, 21)), ('Robotic Surgery', 52, datetime.date(2004, 7, 23), datetime.date(1998, 12, 25)), ('Physiology', 60, datetime.date(2000, 3, 26), datetime.date(2003, 4, 24)), ('Trauma Surgery', 77, datetime.date(1997, 7, 29), datetime.date(2005, 2, 11)), ('Orthopedic Surgery', 75, datetime.date(2000, 9, 12), datetime.date(1997, 7, 7)), ('Ethics in Medical Practice', 60, datetime.date(2006, 4, 14), datetime.date(2001, 2, 27)), ('Pharmacology', 87, datetime.date(1998, 8, 21), datetime.date(1999, 4, 3)), ('Oncological Surgery', 77, datetime.date(1997, 12, 8), datetime.date(2003, 3, 1)), ('Orthopedic Surgery', 72, datetime.date(2003, 2, 10), datetime.date(1998, 2, 9))]</t>
  </si>
  <si>
    <t>[{'Institution Name': 'Jackson-Rodriguez', 'Location': 'South Africa', 'Type of Institution': 'Private', 'Number of Years Worked There': 24, 'Medical Center Level': 'Secondary', 'Number of Surgeries Performed': 32, 'Additional Responsibilities': ['Dance movement psychotherapist', 'Adult nurse', 'Chartered accountant'], 'Percentage of Patients with Complications': 17.76115717102996,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'Johnson, Jones and Mendoza', 'Location': 'South Africa', 'Type of Institution': 'Public', 'Number of Years Worked There': 1, 'Medical Center Level': 'Primary', 'Number of Surgeries Performed': 208, 'Additional Responsibilities': ['Retail banker', 'Investment analyst'], 'Percentage of Patients with Complications': 64.08767739973152,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'Jackson, Gonzalez and Perez', 'Location': 'South Africa', 'Type of Institution': 'Public', 'Number of Years Worked There': 23, 'Medical Center Level': 'Primary', 'Number of Surgeries Performed': 946, 'Additional Responsibilities': ['Water engineer', 'Technical sales engineer', 'Education officer, community', 'Furniture conservator/restorer'], 'Percentage of Patients with Complications': 88.70864876187082,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t>
  </si>
  <si>
    <t>Chung-Lewis</t>
  </si>
  <si>
    <t>Sara Caldwell</t>
  </si>
  <si>
    <t>(689)322-2023</t>
  </si>
  <si>
    <t>[('Anatomy', 92, datetime.date(1996, 12, 1), datetime.date(1997, 11, 7)), ('Robotic Surgery', 77, datetime.date(2000, 5, 28), datetime.date(2002, 11, 30)), ('Plastic and Reconstructive Surgery', 79, datetime.date(2000, 10, 2), datetime.date(2000, 9, 9)), ('Ethics in Medical Practice', 95, datetime.date(1995, 9, 25), datetime.date(1998, 7, 20)), ('Transplant Surgery', 51, datetime.date(2002, 3, 18), datetime.date(1997, 6, 26)), ('Trauma Surgery', 54, datetime.date(1999, 2, 14), datetime.date(2000, 12, 25)), ('Transplant Surgery', 60, datetime.date(1996, 12, 1), datetime.date(2002, 2, 17)), ('Anesthesiology', 52, datetime.date(2001, 10, 7), datetime.date(1996, 10, 4)), ('Ethics in Medical Practice', 81, datetime.date(1999, 1, 5), datetime.date(1997, 3, 14)), ('Vascular Surgery', 81, datetime.date(1999, 6, 3), datetime.date(1995, 6, 16))]</t>
  </si>
  <si>
    <t>[{'Institution Name': 'Gonzalez-Coleman', 'Location': 'United Kingdom', 'Type of Institution': 'Public', 'Number of Years Worked There': 14, 'Medical Center Level': 'Primary', 'Number of Surgeries Performed': 257, 'Additional Responsibilities': ['Careers information officer', 'Stage manager'], 'Percentage of Patients with Complications': 66.481799906131, 'Patient Feedback': 'The doctor was professional and the care was good.', 'Patient Feedback Label': 4, 'Recommendation Letters': 'The surgeon has consistently delivered extraordinary results.', 'Recommendation Letters Label': 5, 'Recommendations from Former Employers': "The surgeon's performance is exceptional and reliable.", 'Recommendations from Former Employers Label': 5}]</t>
  </si>
  <si>
    <t>Holt, Villarreal and Franco</t>
  </si>
  <si>
    <t>Dean Taylor</t>
  </si>
  <si>
    <t>957.254.3711x7947</t>
  </si>
  <si>
    <t>[('Oncological Surgery', 62, datetime.date(2002, 12, 31), datetime.date(1995, 9, 16)), ('Pathology', 69, datetime.date(1995, 6, 25), datetime.date(1998, 7, 9)), ('Cardiothoracic Surgery', 72, datetime.date(2003, 10, 24), datetime.date(2003, 12, 30)), ('Robotic Surgery', 96, datetime.date(1999, 8, 3), datetime.date(1996, 1, 1)), ('Pharmacology', 76, datetime.date(1997, 4, 27), datetime.date(1996, 9, 16)), ('Oncological Surgery', 72, datetime.date(1998, 10, 27), datetime.date(1995, 3, 2)), ('Orthopedic Surgery', 59, datetime.date(1998, 9, 25), datetime.date(2003, 7, 17)), ('Microbiology', 69, datetime.date(1997, 4, 5), datetime.date(2004, 12, 27)), ('Vascular Surgery', 78, datetime.date(1995, 2, 20), datetime.date(2002, 11, 9)), ('Ethics in Medical Practice', 90, datetime.date(2004, 7, 19), datetime.date(2003, 6, 17))]</t>
  </si>
  <si>
    <t>[{'Institution Name': 'Parks-Barry', 'Location': 'Hungary', 'Type of Institution': 'Public', 'Number of Years Worked There': 26, 'Medical Center Level': 'Primary', 'Number of Surgeries Performed': 729, 'Additional Responsibilities': ['Call centre manager', 'Health visitor', 'Chiropractor', 'Runner, broadcasting/film/video'], 'Percentage of Patients with Complications': 35.66430415082591,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'Gross PLC', 'Location': 'Hungary', 'Type of Institution': 'Public', 'Number of Years Worked There': 21, 'Medical Center Level': 'Primary', 'Number of Surgeries Performed': 677, 'Additional Responsibilities': ['Charity fundraiser'], 'Percentage of Patients with Complications': 42.86423286713544,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'Jones, Henson and Summers', 'Location': 'Hungary', 'Type of Institution': 'Private', 'Number of Years Worked There': 17, 'Medical Center Level': 'Tertiary', 'Number of Surgeries Performed': 433, 'Additional Responsibilities': [], 'Percentage of Patients with Complications': 91.52097741346577,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t>
  </si>
  <si>
    <t>Jones, Murphy and Olson</t>
  </si>
  <si>
    <t>471-559-1438</t>
  </si>
  <si>
    <t>[('Pharmacology', 76, datetime.date(2002, 1, 5), datetime.date(1995, 12, 7)), ('Plastic and Reconstructive Surgery', 69, datetime.date(1995, 6, 10), datetime.date(1999, 2, 13)), ('Biochemistry', 94, datetime.date(1998, 1, 18), datetime.date(2001, 11, 9)), ('Robotic Surgery', 58, datetime.date(1996, 9, 11), datetime.date(1996, 6, 15)), ('Biochemistry', 90, datetime.date(1998, 3, 28), datetime.date(1998, 3, 22)), ('Oncological Surgery', 97, datetime.date(1999, 12, 14), datetime.date(1998, 10, 12)), ('Vascular Surgery', 86, datetime.date(2001, 11, 13), datetime.date(2000, 9, 2)), ('Vascular Surgery', 72, datetime.date(1997, 12, 27), datetime.date(1998, 7, 7)), ('Pharmacology', 88, datetime.date(2000, 12, 17), datetime.date(2000, 6, 9)), ('Robotic Surgery', 93, datetime.date(2001, 3, 10), datetime.date(1995, 10, 28))]</t>
  </si>
  <si>
    <t>[{'Institution Name': 'Brown-Brown', 'Location': 'Moldova', 'Type of Institution': 'Public', 'Number of Years Worked There': 6, 'Medical Center Level': 'Primary', 'Number of Surgeries Performed': 50, 'Additional Responsibilities': [], 'Percentage of Patients with Complications': 53.12841172852373,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'Rodriguez-Goodman', 'Location': 'Moldova', 'Type of Institution': 'Public', 'Number of Years Worked There': 14, 'Medical Center Level': 'Secondary', 'Number of Surgeries Performed': 353, 'Additional Responsibilities': ['Scientist, biomedical', 'Armed forces technical officer', 'Merchant navy officer', 'Early years teacher'], 'Percentage of Patients with Complications': 8.89976774561736,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'Molina LLC', 'Location': 'Moldova', 'Type of Institution': 'Private', 'Number of Years Worked There': 11, 'Medical Center Level': 'Primary', 'Number of Surgeries Performed': 728, 'Additional Responsibilities': ['Press sub', 'Adult guidance worker', 'Quality manager', 'Higher education careers adviser'], 'Percentage of Patients with Complications': 9.924872224129244,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'Cruz, Peterson and Bailey', 'Location': 'Moldova', 'Type of Institution': 'Private', 'Number of Years Worked There': 14, 'Medical Center Level': 'Secondary', 'Number of Surgeries Performed': 301, 'Additional Responsibilities': ['Nature conservation officer'], 'Percentage of Patients with Complications': 69.6068017895837,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'Smith LLC', 'Location': 'Moldova', 'Type of Institution': 'Public', 'Number of Years Worked There': 4, 'Medical Center Level': 'Tertiary', 'Number of Surgeries Performed': 394, 'Additional Responsibilities': [], 'Percentage of Patients with Complications': 93.53028570139585,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t>
  </si>
  <si>
    <t>Williams-Crawford</t>
  </si>
  <si>
    <t>Angela Cameron</t>
  </si>
  <si>
    <t>698-258-0530x092</t>
  </si>
  <si>
    <t>[('Biochemistry', 53, datetime.date(2000, 12, 21), datetime.date(1998, 6, 6)), ('Microbiology', 71, datetime.date(1997, 7, 2), datetime.date(2000, 12, 21)), ('Emergency Medicine', 73, datetime.date(2001, 8, 13), datetime.date(1998, 11, 1)), ('Robotic Surgery', 76, datetime.date(2002, 12, 30), datetime.date(2003, 3, 29)), ('Neurosurgery', 93, datetime.date(1997, 1, 21), datetime.date(1999, 4, 5)), ('Emergency Medicine', 66, datetime.date(1999, 6, 16), datetime.date(2001, 4, 14)), ('Anesthesiology', 53, datetime.date(2001, 5, 17), datetime.date(1998, 11, 22)), ('Cardiothoracic Surgery', 68, datetime.date(2002, 2, 22), datetime.date(1997, 9, 18)), ('Pathology', 74, datetime.date(2002, 2, 23), datetime.date(2002, 4, 16)), ('Transplant Surgery', 80, datetime.date(2000, 2, 5), datetime.date(1998, 8, 10))]</t>
  </si>
  <si>
    <t>[{'Institution Name': 'Cortez Group', 'Location': 'Romania', 'Type of Institution': 'Public', 'Number of Years Worked There': 8, 'Medical Center Level': 'Secondary', 'Number of Surgeries Performed': 523, 'Additional Responsibilities': ['Accountant, chartered public finance'], 'Percentage of Patients with Complications': 7.838403755864542,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'Wade, Wyatt and Smith', 'Location': 'Romania', 'Type of Institution': 'Private', 'Number of Years Worked There': 10, 'Medical Center Level': 'Secondary', 'Number of Surgeries Performed': 638, 'Additional Responsibilities': ['Engineer, automotive'], 'Percentage of Patients with Complications': 50.89717943979404,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'Thornton-Gates', 'Location': 'Romania', 'Type of Institution': 'Public', 'Number of Years Worked There': 23, 'Medical Center Level': 'Secondary', 'Number of Surgeries Performed': 572, 'Additional Responsibilities': ['Nutritional therapist', 'Minerals surveyor', 'Counsellor'], 'Percentage of Patients with Complications': 22.838459975784865,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'Buckley PLC', 'Location': 'Romania', 'Type of Institution': 'Private', 'Number of Years Worked There': 17, 'Medical Center Level': 'Primary', 'Number of Surgeries Performed': 316, 'Additional Responsibilities': ['General practice doctor', 'Haematologist'], 'Percentage of Patients with Complications': 2.55992998829746,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t>
  </si>
  <si>
    <t>Harris-Le</t>
  </si>
  <si>
    <t>Lori Gonzales</t>
  </si>
  <si>
    <t>+1-578-655-5374x887</t>
  </si>
  <si>
    <t>[('Orthopedic Surgery', 50, datetime.date(1999, 7, 4), datetime.date(2000, 5, 3)), ('Transplant Surgery', 54, datetime.date(2002, 3, 11), datetime.date(2001, 7, 8)), ('Biochemistry', 66, datetime.date(1998, 1, 24), datetime.date(1997, 7, 24)), ('Transplant Surgery', 73, datetime.date(2001, 1, 2), datetime.date(1999, 3, 20)), ('Cardiothoracic Surgery', 100, datetime.date(1997, 10, 31), datetime.date(1997, 10, 10)), ('Oncological Surgery', 57, datetime.date(2003, 4, 4), datetime.date(2002, 11, 6)), ('Microbiology', 61, datetime.date(1998, 5, 28), datetime.date(1998, 11, 14)), ('Ethics in Medical Practice', 93, datetime.date(2002, 9, 10), datetime.date(1998, 5, 7)), ('Physiology', 100, datetime.date(2003, 3, 10), datetime.date(2000, 7, 31)), ('Trauma Surgery', 87, datetime.date(1999, 5, 31), datetime.date(2005, 10, 1))]</t>
  </si>
  <si>
    <t>[{'Institution Name': 'Jensen-Graves', 'Location': 'Ukraine', 'Type of Institution': 'Private', 'Number of Years Worked There': 13, 'Medical Center Level': 'Secondary', 'Number of Surgeries Performed': 152, 'Additional Responsibilities': ['Set designer', 'Early years teacher'], 'Percentage of Patients with Complications': 3.222704218769601,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'Velazquez Inc', 'Location': 'Ukraine', 'Type of Institution': 'Public', 'Number of Years Worked There': 5, 'Medical Center Level': 'Secondary', 'Number of Surgeries Performed': 215, 'Additional Responsibilities': ['Surveyor, rural practice', 'Programmer, applications', 'Chiropractor', 'Horticulturist, commercial'], 'Percentage of Patients with Complications': 74.26333602708426,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'Friedman, Baldwin and Smith', 'Location': 'Ukraine', 'Type of Institution': 'Public', 'Number of Years Worked There': 24, 'Medical Center Level': 'Tertiary', 'Number of Surgeries Performed': 839, 'Additional Responsibilities': ['Product/process development scientist', 'Mining engineer'], 'Percentage of Patients with Complications': 5.586188887005894,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'Hess and Sons', 'Location': 'Ukraine', 'Type of Institution': 'Public', 'Number of Years Worked There': 19, 'Medical Center Level': 'Tertiary', 'Number of Surgeries Performed': 995, 'Additional Responsibilities': ['Metallurgist'], 'Percentage of Patients with Complications': 7.110973229879248,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'Oliver LLC', 'Location': 'Ukraine', 'Type of Institution': 'Private', 'Number of Years Worked There': 2, 'Medical Center Level': 'Secondary', 'Number of Surgeries Performed': 117, 'Additional Responsibilities': ['Corporate investment banker'], 'Percentage of Patients with Complications': 2.374117676391019,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t>
  </si>
  <si>
    <t>Bennett-Harper</t>
  </si>
  <si>
    <t>Destiny Perkins</t>
  </si>
  <si>
    <t>(499)983-0244</t>
  </si>
  <si>
    <t>[('Neurosurgery', 51, datetime.date(1999, 7, 20), datetime.date(1998, 11, 8)), ('Physiology', 58, datetime.date(1998, 11, 30), datetime.date(2000, 4, 2)), ('Vascular Surgery', 54, datetime.date(1999, 11, 29), datetime.date(2001, 3, 5)), ('Robotic Surgery', 59, datetime.date(2002, 8, 6), datetime.date(2001, 6, 22)), ('Physiology', 55, datetime.date(2001, 6, 29), datetime.date(1999, 7, 22)), ('Pharmacology', 82, datetime.date(2001, 4, 25), datetime.date(2001, 10, 23)), ('Physiology', 66, datetime.date(1999, 9, 23), datetime.date(2000, 6, 13)), ('Pediatric Surgery', 59, datetime.date(2001, 7, 8), datetime.date(2000, 11, 13)), ('Vascular Surgery', 52, datetime.date(2001, 3, 10), datetime.date(1998, 11, 21)), ('Plastic and Reconstructive Surgery', 88, datetime.date(1998, 11, 1), datetime.date(2002, 6, 14))]</t>
  </si>
  <si>
    <t>[{'Institution Name': 'Barr and Sons', 'Location': 'United States', 'Type of Institution': 'Public', 'Number of Years Worked There': 2, 'Medical Center Level': 'Primary', 'Number of Surgeries Performed': 748, 'Additional Responsibilities': ['Scientist, research (maths)', 'Tourism officer'], 'Percentage of Patients with Complications': 99.26509784083585,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'Estes-Burns', 'Location': 'United States', 'Type of Institution': 'Private', 'Number of Years Worked There': 6, 'Medical Center Level': 'Secondary', 'Number of Surgeries Performed': 158, 'Additional Responsibilities': ['Astronomer', 'Horticulturist, amenity', 'Sales professional, IT', 'Museum/gallery exhibitions officer', 'Conservator, furniture'], 'Percentage of Patients with Complications': 84.5845009366431,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'Hughes Ltd', 'Location': 'United States', 'Type of Institution': 'Private', 'Number of Years Worked There': 17, 'Medical Center Level': 'Secondary', 'Number of Surgeries Performed': 60, 'Additional Responsibilities': ['Passenger transport manager', 'Education officer, environmental', 'Information systems manager', 'Environmental manager', 'Therapist, sports'], 'Percentage of Patients with Complications': 95.4579071252238,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t>
  </si>
  <si>
    <t>Russell-Lester</t>
  </si>
  <si>
    <t>Ann Smith</t>
  </si>
  <si>
    <t>(724)874-2349</t>
  </si>
  <si>
    <t>[('Anatomy', 51, datetime.date(2002, 8, 8), datetime.date(2002, 11, 5)), ('Pathology', 83, datetime.date(2004, 3, 16), datetime.date(2006, 4, 4)), ('Oncological Surgery', 95, datetime.date(2000, 12, 31), datetime.date(2001, 9, 16)), ('Emergency Medicine', 63, datetime.date(2005, 2, 28), datetime.date(2000, 11, 18)), ('Pediatric Surgery', 68, datetime.date(2004, 8, 8), datetime.date(2005, 8, 25)), ('Ethics in Medical Practice', 91, datetime.date(2007, 7, 19), datetime.date(2000, 6, 26)), ('Oncological Surgery', 90, datetime.date(2003, 6, 8), datetime.date(2006, 9, 16)), ('Transplant Surgery', 74, datetime.date(1999, 5, 10), datetime.date(2004, 2, 20)), ('Transplant Surgery', 81, datetime.date(2000, 9, 12), datetime.date(2004, 1, 8)), ('Emergency Medicine', 94, datetime.date(2004, 2, 5), datetime.date(2001, 11, 30))]</t>
  </si>
  <si>
    <t>[{'Institution Name': 'Holloway-Higgins', 'Location': 'Ukraine', 'Type of Institution': 'Private', 'Number of Years Worked There': 3, 'Medical Center Level': 'Primary', 'Number of Surgeries Performed': 2, 'Additional Responsibilities': ['Insurance underwriter'], 'Percentage of Patients with Complications': 32.202444666288045, 'Patient Feedback': 'The procedure met my expectations.', 'Patient Feedback Label': 3, 'Recommendation Letters': 'I highly recommend this surgeon for their exemplary work.', 'Recommendation Letters Label': 5, 'Recommendations from Former Employers': "There were some concerns about this surgeon's professionalism.", 'Recommendations from Former Employers Label': 2}]</t>
  </si>
  <si>
    <t>Miller and Sons</t>
  </si>
  <si>
    <t>Jordan Edwards</t>
  </si>
  <si>
    <t>+1-614-263-8560x4867</t>
  </si>
  <si>
    <t>[('Emergency Medicine', 96, datetime.date(2006, 11, 29), datetime.date(2003, 9, 9)), ('Oncological Surgery', 65, datetime.date(2004, 9, 13), datetime.date(2006, 12, 30)), ('Transplant Surgery', 67, datetime.date(2005, 12, 8), datetime.date(2004, 3, 21)), ('Neurosurgery', 100, datetime.date(2006, 4, 7), datetime.date(2004, 8, 12)), ('Biochemistry', 85, datetime.date(2006, 4, 25), datetime.date(2004, 10, 23)), ('Transplant Surgery', 55, datetime.date(2005, 12, 20), datetime.date(2007, 1, 26)), ('Biochemistry', 60, datetime.date(2004, 1, 8), datetime.date(2004, 4, 19)), ('Physiology', 69, datetime.date(2003, 1, 21), datetime.date(2002, 11, 1)), ('Trauma Surgery', 96, datetime.date(2005, 12, 7), datetime.date(2005, 9, 19)), ('Anatomy', 93, datetime.date(2004, 7, 13), datetime.date(2003, 2, 8))]</t>
  </si>
  <si>
    <t>[{'Institution Name': 'Mora, Lee and Alvarado', 'Location': 'Ukraine', 'Type of Institution': 'Private', 'Number of Years Worked There': 14, 'Medical Center Level': 'Tertiary', 'Number of Surgeries Performed': 86, 'Additional Responsibilities': ['Optometrist', 'Accountant, chartered public finance', 'Therapist, drama', 'Civil engineer, consulting'], 'Percentage of Patients with Complications': 45.93171131566302, 'Patient Feedback': 'The doctor provided excellent care and the surgery went well.', 'Patient Feedback Label': 4, 'Recommendation Letters': 'This surgeon has performed adequately. There are no major concerns, but also no standout qualities.', 'Recommendation Letters Label': 3, 'Recommendations from Former Employers': "This surgeon's work was sometimes problematic.", 'Recommendations from Former Employers Label': 2}]</t>
  </si>
  <si>
    <t>Tran and Sons</t>
  </si>
  <si>
    <t>Steven Jenkins</t>
  </si>
  <si>
    <t>(364)438-8164x239</t>
  </si>
  <si>
    <t>[('Pathology', 86, datetime.date(1997, 12, 25), datetime.date(1998, 8, 3)), ('Plastic and Reconstructive Surgery', 51, datetime.date(1998, 11, 15), datetime.date(2002, 10, 11)), ('Pediatric Surgery', 60, datetime.date(2006, 12, 28), datetime.date(2001, 2, 18)), ('Biochemistry', 50, datetime.date(2008, 4, 14), datetime.date(2008, 10, 13)), ('Orthopedic Surgery', 94, datetime.date(2001, 4, 6), datetime.date(2001, 5, 14)), ('Anesthesiology', 84, datetime.date(1997, 7, 23), datetime.date(2003, 4, 11)), ('Robotic Surgery', 67, datetime.date(2001, 12, 19), datetime.date(1999, 6, 15)), ('Emergency Medicine', 72, datetime.date(2006, 7, 16), datetime.date(2005, 10, 16)), ('Robotic Surgery', 82, datetime.date(2001, 6, 30), datetime.date(2007, 7, 27)), ('Emergency Medicine', 100, datetime.date(2004, 9, 17), datetime.date(2008, 7, 14))]</t>
  </si>
  <si>
    <t>[{'Institution Name': 'Green, Brown and Daniels', 'Location': 'Germany', 'Type of Institution': 'Public', 'Number of Years Worked There': 13, 'Medical Center Level': 'Tertiary', 'Number of Surgeries Performed': 88, 'Additional Responsibilities': ['Production designer, theatre/television/film', 'Farm manager', 'Animator', 'Civil engineer, consulting', 'Social worker'], 'Percentage of Patients with Complications': 37.6162638533321, 'Patient Feedback': 'The doctor was incompetent and the results were disastrous.', 'Patient Feedback Label': 1, 'Recommendation Letters': 'This surgeon has shown consistent lack of professionalism and skill.', 'Recommendation Letters Label': 1, 'Recommendations from Former Employers': 'This surgeon is a reliable and competent professional.', 'Recommendations from Former Employers Label': 4}]</t>
  </si>
  <si>
    <t>Reynolds LLC</t>
  </si>
  <si>
    <t>Joseph Williams</t>
  </si>
  <si>
    <t>[('Anatomy', 98, datetime.date(2003, 3, 7), datetime.date(2001, 7, 18)), ('Emergency Medicine', 69, datetime.date(2005, 4, 29), datetime.date(2002, 5, 14)), ('Plastic and Reconstructive Surgery', 61, datetime.date(2002, 1, 9), datetime.date(2004, 1, 30)), ('Emergency Medicine', 76, datetime.date(2002, 9, 27), datetime.date(2003, 12, 31)), ('Emergency Medicine', 79, datetime.date(2003, 11, 28), datetime.date(2003, 7, 14)), ('Biochemistry', 77, datetime.date(2001, 10, 23), datetime.date(2004, 6, 16)), ('Pediatric Surgery', 57, datetime.date(2004, 9, 21), datetime.date(2001, 5, 16)), ('Microbiology', 53, datetime.date(2004, 7, 13), datetime.date(2002, 7, 30)), ('Vascular Surgery', 71, datetime.date(2003, 6, 16), datetime.date(2004, 2, 10)), ('Vascular Surgery', 78, datetime.date(2001, 12, 18), datetime.date(2000, 11, 1))]</t>
  </si>
  <si>
    <t>[{'Institution Name': 'Wise Group', 'Location': 'Lithuania', 'Type of Institution': 'Public', 'Number of Years Worked There': 12, 'Medical Center Level': 'Tertiary', 'Number of Surgeries Performed': 629, 'Additional Responsibilities': ['Medical illustrator', 'Estate agent', 'Building surveyor', 'Ambulance person', 'Logistics and distribution manager'], 'Percentage of Patients with Complications': 5.932981987287933, 'Patient Feedback': 'The surgery was below expectations. The follow-up was poor.', 'Patient Feedback Label': 2, 'Recommendation Letters': "The surgeon's overall performance is unacceptable.", 'Recommendation Letters Label': 1, 'Recommendations from Former Employers': 'I strongly endorse this surgeon for any advanced role.', 'Recommendations from Former Employers Label': 5}]</t>
  </si>
  <si>
    <t>Dickerson, Lopez and Farmer</t>
  </si>
  <si>
    <t>Carl Ramirez</t>
  </si>
  <si>
    <t>[('Plastic and Reconstructive Surgery', 72, datetime.date(2004, 5, 3), datetime.date(2000, 9, 19)), ('Emergency Medicine', 72, datetime.date(2005, 2, 1), datetime.date(2001, 5, 7)), ('Pharmacology', 50, datetime.date(2002, 9, 6), datetime.date(2006, 7, 8)), ('Microbiology', 64, datetime.date(2002, 6, 6), datetime.date(2005, 2, 13)), ('Vascular Surgery', 77, datetime.date(2002, 8, 20), datetime.date(2005, 10, 12)), ('Transplant Surgery', 53, datetime.date(2001, 11, 22), datetime.date(2002, 8, 4)), ('Surgical Techniques', 53, datetime.date(2005, 9, 8), datetime.date(2003, 11, 17)), ('Emergency Medicine', 75, datetime.date(2002, 9, 11), datetime.date(2001, 10, 24)), ('Plastic and Reconstructive Surgery', 97, datetime.date(2004, 9, 5), datetime.date(2004, 10, 4)), ('Oncological Surgery', 83, datetime.date(2000, 6, 30), datetime.date(2002, 11, 11))]</t>
  </si>
  <si>
    <t>[{'Institution Name': 'Drake, Lewis and Wright', 'Location': 'Philippines', 'Type of Institution': 'Private', 'Number of Years Worked There': 12, 'Medical Center Level': 'Secondary', 'Number of Surgeries Performed': 123, 'Additional Responsibilities': [], 'Percentage of Patients with Complications': 5.247965053808179,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'Woodard, Waller and Rivera', 'Location': 'Philippines', 'Type of Institution': 'Public', 'Number of Years Worked There': 28, 'Medical Center Level': 'Secondary', 'Number of Surgeries Performed': 136, 'Additional Responsibilities': [], 'Percentage of Patients with Complications': 38.36392780877603,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'Williams-Gordon', 'Location': 'Philippines', 'Type of Institution': 'Private', 'Number of Years Worked There': 1, 'Medical Center Level': 'Secondary', 'Number of Surgeries Performed': 981, 'Additional Responsibilities': [], 'Percentage of Patients with Complications': 13.091572797994877,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'Wood-Carlson', 'Location': 'Philippines', 'Type of Institution': 'Private', 'Number of Years Worked There': 21, 'Medical Center Level': 'Tertiary', 'Number of Surgeries Performed': 807, 'Additional Responsibilities': ['Conservation officer, nature', 'Surveyor, insurance'], 'Percentage of Patients with Complications': 38.47587406300366,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'Leblanc PLC', 'Location': 'Philippines', 'Type of Institution': 'Public', 'Number of Years Worked There': 28, 'Medical Center Level': 'Primary', 'Number of Surgeries Performed': 62, 'Additional Responsibilities': ['Insurance underwriter'], 'Percentage of Patients with Complications': 27.73316017152142,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t>
  </si>
  <si>
    <t>Rhodes, Garcia and Elliott</t>
  </si>
  <si>
    <t>Lori Thompson</t>
  </si>
  <si>
    <t>[('Cardiothoracic Surgery', 51, datetime.date(1999, 4, 23), datetime.date(1997, 1, 8)), ('Biochemistry', 69, datetime.date(2002, 7, 19), datetime.date(2004, 1, 23)), ('Microbiology', 85, datetime.date(2000, 1, 13), datetime.date(2003, 12, 29)), ('Cardiothoracic Surgery', 74, datetime.date(2004, 3, 5), datetime.date(1998, 4, 14)), ('Robotic Surgery', 69, datetime.date(2001, 7, 12), datetime.date(1998, 11, 10)), ('Microbiology', 85, datetime.date(2001, 10, 29), datetime.date(2002, 4, 16)), ('Neurosurgery', 61, datetime.date(2001, 7, 24), datetime.date(1998, 1, 17)), ('Vascular Surgery', 88, datetime.date(2000, 4, 7), datetime.date(1997, 5, 31)), ('Anatomy', 94, datetime.date(2000, 1, 25), datetime.date(1999, 8, 12)), ('Surgical Techniques', 57, datetime.date(2002, 9, 4), datetime.date(1998, 11, 1))]</t>
  </si>
  <si>
    <t>[{'Institution Name': 'English, Winters and Burton', 'Location': 'Lithuania', 'Type of Institution': 'Public', 'Number of Years Worked There': 18, 'Medical Center Level': 'Secondary', 'Number of Surgeries Performed': 309, 'Additional Responsibilities': ['Investment banker, corporate'], 'Percentage of Patients with Complications': 29.790236608917386,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'York Inc', 'Location': 'Lithuania', 'Type of Institution': 'Private', 'Number of Years Worked There': 24, 'Medical Center Level': 'Secondary', 'Number of Surgeries Performed': 636, 'Additional Responsibilities': ['Chartered management accountant', 'Presenter, broadcasting'], 'Percentage of Patients with Complications': 12.795778423062776,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'Bender-Wagner', 'Location': 'Lithuania', 'Type of Institution': 'Public', 'Number of Years Worked There': 15, 'Medical Center Level': 'Secondary', 'Number of Surgeries Performed': 26, 'Additional Responsibilities': [], 'Percentage of Patients with Complications': 39.054342366964356,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'Rodriguez-Young', 'Location': 'Lithuania', 'Type of Institution': 'Public', 'Number of Years Worked There': 19, 'Medical Center Level': 'Secondary', 'Number of Surgeries Performed': 409, 'Additional Responsibilities': ['Administrator, sports'], 'Percentage of Patients with Complications': 7.663445768747501,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'Valenzuela-Bradley', 'Location': 'Lithuania', 'Type of Institution': 'Private', 'Number of Years Worked There': 6, 'Medical Center Level': 'Tertiary', 'Number of Surgeries Performed': 273, 'Additional Responsibilities': ['Technical brewer', 'Engineer, civil (contracting)'], 'Percentage of Patients with Complications': 4.742333906106044,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t>
  </si>
  <si>
    <t>Fletcher-Harper</t>
  </si>
  <si>
    <t>Juan Moss</t>
  </si>
  <si>
    <t>001-864-496-6415</t>
  </si>
  <si>
    <t>[('Vascular Surgery', 67, datetime.date(2007, 2, 8), datetime.date(2003, 7, 24)), ('Anesthesiology', 89, datetime.date(2004, 2, 18), datetime.date(2007, 7, 30)), ('Cardiothoracic Surgery', 60, datetime.date(2002, 10, 28), datetime.date(2002, 9, 3)), ('Physiology', 71, datetime.date(2004, 10, 26), datetime.date(2003, 11, 4)), ('Surgical Techniques', 54, datetime.date(2004, 2, 2), datetime.date(2007, 5, 26)), ('Surgical Techniques', 97, datetime.date(2002, 4, 19), datetime.date(2003, 9, 13)), ('Neurosurgery', 56, datetime.date(2006, 8, 29), datetime.date(2003, 2, 8)), ('Pediatric Surgery', 52, datetime.date(2006, 3, 5), datetime.date(2004, 2, 11)), ('Biochemistry', 94, datetime.date(2003, 3, 24), datetime.date(2004, 7, 7)), ('Pathology', 96, datetime.date(2003, 8, 26), datetime.date(2005, 10, 2))]</t>
  </si>
  <si>
    <t>[{'Institution Name': 'Hicks, Mcfarland and Owens', 'Location': 'United States', 'Type of Institution': 'Private', 'Number of Years Worked There': 23, 'Medical Center Level': 'Secondary', 'Number of Surgeries Performed': 245, 'Additional Responsibilities': ['Veterinary surgeon', 'Sub'], 'Percentage of Patients with Complications': 9.126126847233863, 'Patient Feedback': 'The surgery was a success and the follow-up care was great.', 'Patient Feedback Label': 4, 'Recommendation Letters': 'There have been some negative reviews about this surgeon.', 'Recommendation Letters Label': 2, 'Recommendations from Former Employers': "There were some concerns about this surgeon's professionalism.", 'Recommendations from Former Employers Label': 2}]</t>
  </si>
  <si>
    <t>Washington-Hernandez</t>
  </si>
  <si>
    <t>Kevin Flores</t>
  </si>
  <si>
    <t>(902)877-9264x077</t>
  </si>
  <si>
    <t>[('Anesthesiology', 80, datetime.date(1997, 11, 16), datetime.date(1998, 8, 5)), ('Pharmacology', 63, datetime.date(1998, 1, 8), datetime.date(1999, 4, 5)), ('Emergency Medicine', 99, datetime.date(1996, 8, 26), datetime.date(1998, 11, 29)), ('Vascular Surgery', 65, datetime.date(1997, 11, 16), datetime.date(1998, 10, 24)), ('Cardiothoracic Surgery', 72, datetime.date(1997, 7, 8), datetime.date(1995, 9, 26)), ('Pharmacology', 73, datetime.date(1997, 5, 17), datetime.date(1995, 6, 22)), ('Trauma Surgery', 100, datetime.date(1998, 5, 1), datetime.date(1997, 6, 7)), ('Orthopedic Surgery', 83, datetime.date(1999, 3, 31), datetime.date(1995, 5, 28)), ('Transplant Surgery', 73, datetime.date(1997, 7, 10), datetime.date(1998, 5, 5)), ('Anatomy', 88, datetime.date(1996, 9, 6), datetime.date(1997, 10, 20))]</t>
  </si>
  <si>
    <t>[{'Institution Name': 'Maldonado and Sons', 'Location': 'Moldova', 'Type of Institution': 'Private', 'Number of Years Worked There': 21, 'Medical Center Level': 'Primary', 'Number of Surgeries Performed': 407, 'Additional Responsibilities': ['Consulting civil engineer', 'Broadcast presenter', 'Therapist, nutritional', 'Energy engineer', 'Engineer, technical sales'], 'Percentage of Patients with Complications': 60.9028095758857,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 {'Institution Name': 'Hall Ltd', 'Location': 'Moldova', 'Type of Institution': 'Public', 'Number of Years Worked There': 3, 'Medical Center Level': 'Tertiary', 'Number of Surgeries Performed': 675, 'Additional Responsibilities': ['Analytical chemist', 'Engineer, maintenance (IT)', 'Chief Executive Officer', 'Furniture conservator/restorer', 'Statistician'], 'Percentage of Patients with Complications': 74.95718912569774,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t>
  </si>
  <si>
    <t>Roberts-Davis</t>
  </si>
  <si>
    <t>Rebecca Brown</t>
  </si>
  <si>
    <t>(874)989-5795</t>
  </si>
  <si>
    <t>[('Biochemistry', 65, datetime.date(2002, 3, 20), datetime.date(1999, 7, 11)), ('Pediatric Surgery', 62, datetime.date(2002, 9, 9), datetime.date(2000, 5, 20)), ('Robotic Surgery', 77, datetime.date(2002, 12, 8), datetime.date(1999, 11, 30)), ('Microbiology', 91, datetime.date(2001, 5, 4), datetime.date(2000, 7, 13)), ('Ethics in Medical Practice', 68, datetime.date(2001, 8, 9), datetime.date(2002, 2, 26)), ('Ethics in Medical Practice', 61, datetime.date(1998, 11, 10), datetime.date(2002, 5, 4)), ('Vascular Surgery', 91, datetime.date(2002, 2, 27), datetime.date(2003, 3, 13)), ('Surgical Techniques', 52, datetime.date(2000, 5, 18), datetime.date(2002, 2, 20)), ('Trauma Surgery', 58, datetime.date(2000, 8, 27), datetime.date(2002, 8, 5)), ('Anesthesiology', 53, datetime.date(2000, 4, 9), datetime.date(1998, 8, 14))]</t>
  </si>
  <si>
    <t>[{'Institution Name': 'Santiago, Potter and Copeland', 'Location': 'Ethiopia', 'Type of Institution': 'Public', 'Number of Years Worked There': 9, 'Medical Center Level': 'Secondary', 'Number of Surgeries Performed': 977, 'Additional Responsibilities': ['Restaurant manager'], 'Percentage of Patients with Complications': 88.18758776238852,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'Garrett, Pratt and Parker', 'Location': 'Ethiopia', 'Type of Institution': 'Private', 'Number of Years Worked There': 1, 'Medical Center Level': 'Tertiary', 'Number of Surgeries Performed': 301, 'Additional Responsibilities': ['Quantity surveyor', 'Theatre manager', 'Radio broadcast assistant'], 'Percentage of Patients with Complications': 67.95201990091142,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'Hamilton Ltd', 'Location': 'Ethiopia', 'Type of Institution': 'Private', 'Number of Years Worked There': 3, 'Medical Center Level': 'Primary', 'Number of Surgeries Performed': 301, 'Additional Responsibilities': [], 'Percentage of Patients with Complications': 14.779895974195723,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t>
  </si>
  <si>
    <t>Gutierrez LLC</t>
  </si>
  <si>
    <t>Brianna Hanson</t>
  </si>
  <si>
    <t>241.258.9834x96638</t>
  </si>
  <si>
    <t>[('Robotic Surgery', 80, datetime.date(2007, 10, 24), datetime.date(2006, 11, 5)), ('Neurosurgery', 84, datetime.date(2000, 11, 11), datetime.date(2003, 8, 8)), ('Surgical Techniques', 51, datetime.date(1999, 3, 16), datetime.date(1998, 11, 24)), ('Pediatric Surgery', 74, datetime.date(1999, 2, 23), datetime.date(2007, 12, 10)), ('Oncological Surgery', 64, datetime.date(2007, 9, 3), datetime.date(2005, 5, 4)), ('Transplant Surgery', 72, datetime.date(1998, 11, 27), datetime.date(1998, 12, 28)), ('Biochemistry', 58, datetime.date(2008, 3, 1), datetime.date(1999, 11, 5)), ('Pathology', 75, datetime.date(1999, 2, 19), datetime.date(2000, 12, 18)), ('Anatomy', 61, datetime.date(2006, 12, 3), datetime.date(2005, 11, 10)), ('Anesthesiology', 55, datetime.date(2001, 12, 27), datetime.date(2005, 10, 7))]</t>
  </si>
  <si>
    <t>[{'Institution Name': 'Meyer Ltd', 'Location': 'Ethiopia', 'Type of Institution': 'Private', 'Number of Years Worked There': 16, 'Medical Center Level': 'Primary', 'Number of Surgeries Performed': 652, 'Additional Responsibilities': ['Investment banker, operational'], 'Percentage of Patients with Complications': 28.091016875808826,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'Kelly Ltd', 'Location': 'Ethiopia', 'Type of Institution': 'Private', 'Number of Years Worked There': 17, 'Medical Center Level': 'Secondary', 'Number of Surgeries Performed': 362, 'Additional Responsibilities': ['Sports therapist', 'Psychiatric nurse', 'Interpreter'], 'Percentage of Patients with Complications': 22.059976176035036,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'Williams-Reyes', 'Location': 'Ethiopia', 'Type of Institution': 'Private', 'Number of Years Worked There': 14, 'Medical Center Level': 'Primary', 'Number of Surgeries Performed': 756, 'Additional Responsibilities': [], 'Percentage of Patients with Complications': 12.186102849498292,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t>
  </si>
  <si>
    <t>William Vaughn</t>
  </si>
  <si>
    <t>885.228.2481x87148</t>
  </si>
  <si>
    <t>[('Pathology', 91, datetime.date(1999, 7, 20), datetime.date(1999, 6, 13)), ('Vascular Surgery', 75, datetime.date(1999, 12, 15), datetime.date(2000, 7, 8)), ('Surgical Techniques', 98, datetime.date(2000, 2, 25), datetime.date(2000, 3, 23)), ('Vascular Surgery', 97, datetime.date(2000, 4, 21), datetime.date(2000, 7, 4)), ('Pathology', 61, datetime.date(1997, 8, 21), datetime.date(1999, 1, 21)), ('Ethics in Medical Practice', 90, datetime.date(1997, 11, 24), datetime.date(2000, 6, 2)), ('Microbiology', 61, datetime.date(1998, 12, 10), datetime.date(2000, 8, 24)), ('Trauma Surgery', 82, datetime.date(1996, 12, 22), datetime.date(1996, 10, 28)), ('Biochemistry', 99, datetime.date(2000, 12, 17), datetime.date(1997, 5, 11)), ('Anesthesiology', 64, datetime.date(1998, 1, 28), datetime.date(1999, 10, 13))]</t>
  </si>
  <si>
    <t>[{'Institution Name': 'Lynch Ltd', 'Location': 'India', 'Type of Institution': 'Private', 'Number of Years Worked There': 1, 'Medical Center Level': 'Primary', 'Number of Surgeries Performed': 253, 'Additional Responsibilities': ['Restaurant manager, fast food', 'Sports administrator'], 'Percentage of Patients with Complications': 24.370431652130353,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'Gutierrez, Delacruz and Turner', 'Location': 'India', 'Type of Institution': 'Public', 'Number of Years Worked There': 8, 'Medical Center Level': 'Tertiary', 'Number of Surgeries Performed': 431, 'Additional Responsibilities': ['Tax inspector', 'Wellsite geologist', 'Lecturer, further education'], 'Percentage of Patients with Complications': 74.69820897085502,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'Robinson Group', 'Location': 'India', 'Type of Institution': 'Public', 'Number of Years Worked There': 28, 'Medical Center Level': 'Primary', 'Number of Surgeries Performed': 414, 'Additional Responsibilities': [], 'Percentage of Patients with Complications': 89.12026843795694,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'Clark, Murphy and Murray', 'Location': 'India', 'Type of Institution': 'Private', 'Number of Years Worked There': 5, 'Medical Center Level': 'Secondary', 'Number of Surgeries Performed': 595, 'Additional Responsibilities': ['Magazine features editor', 'Patent attorney', 'Designer, fashion/clothing', 'Transport planner', 'Lecturer, higher education'], 'Percentage of Patients with Complications': 64.52483873896806,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'Russell, Mitchell and Sandoval', 'Location': 'India', 'Type of Institution': 'Private', 'Number of Years Worked There': 3, 'Medical Center Level': 'Tertiary', 'Number of Surgeries Performed': 216, 'Additional Responsibilities': ['Maintenance engineer', 'Geochemist'], 'Percentage of Patients with Complications': 96.50663160749076,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t>
  </si>
  <si>
    <t>Antonio Hill</t>
  </si>
  <si>
    <t>889-924-9876x035</t>
  </si>
  <si>
    <t>[('Transplant Surgery', 86, datetime.date(1997, 12, 23), datetime.date(1999, 1, 12)), ('Trauma Surgery', 71, datetime.date(1998, 7, 25), datetime.date(1996, 5, 28)), ('Surgical Techniques', 90, datetime.date(1996, 8, 28), datetime.date(1999, 11, 19)), ('Orthopedic Surgery', 81, datetime.date(1997, 11, 27), datetime.date(1998, 7, 1)), ('Cardiothoracic Surgery', 85, datetime.date(1998, 5, 13), datetime.date(1997, 10, 3)), ('Pathology', 79, datetime.date(1997, 9, 5), datetime.date(1998, 10, 18)), ('Microbiology', 59, datetime.date(1997, 11, 9), datetime.date(1996, 11, 14)), ('Orthopedic Surgery', 95, datetime.date(1996, 4, 18), datetime.date(1997, 10, 15)), ('Biochemistry', 90, datetime.date(1996, 12, 26), datetime.date(1999, 7, 23)), ('Physiology', 52, datetime.date(1999, 7, 6), datetime.date(1998, 3, 2))]</t>
  </si>
  <si>
    <t>[{'Institution Name': 'Wilson, Golden and Bishop', 'Location': 'Russia', 'Type of Institution': 'Private', 'Number of Years Worked There': 10, 'Medical Center Level': 'Tertiary', 'Number of Surgeries Performed': 788, 'Additional Responsibilities': ['Data processing manager', 'Conservator, museum/gallery', 'Prison officer', 'Engineer, mining', 'Adult nurse'], 'Percentage of Patients with Complications': 17.521779652799285, 'Patient Feedback': 'The procedure was fine, nothing remarkable but acceptable.', 'Patient Feedback Label': 3, 'Recommendation Letters': 'There have been a few incidents involving this surgeon.', 'Recommendation Letters Label': 2, 'Recommendations from Former Employers': 'This surgeon frequently failed to meet expectations.', 'Recommendations from Former Employers Label': 1}]</t>
  </si>
  <si>
    <t>Phillips-Robinson</t>
  </si>
  <si>
    <t>Alyssa Harris</t>
  </si>
  <si>
    <t>571-558-5945</t>
  </si>
  <si>
    <t>[('Plastic and Reconstructive Surgery', 79, datetime.date(1995, 1, 20), datetime.date(1995, 5, 9)), ('Orthopedic Surgery', 64, datetime.date(1999, 1, 10), datetime.date(1996, 9, 15)), ('Oncological Surgery', 71, datetime.date(1996, 8, 15), datetime.date(1996, 7, 22)), ('Vascular Surgery', 67, datetime.date(2001, 10, 24), datetime.date(1999, 12, 30)), ('Physiology', 99, datetime.date(2000, 3, 10), datetime.date(1998, 9, 23)), ('Emergency Medicine', 54, datetime.date(1999, 8, 27), datetime.date(2002, 6, 23)), ('Microbiology', 52, datetime.date(1999, 1, 15), datetime.date(2001, 7, 3)), ('Pharmacology', 53, datetime.date(2002, 6, 11), datetime.date(2000, 11, 25)), ('Plastic and Reconstructive Surgery', 67, datetime.date(1995, 5, 7), datetime.date(2002, 8, 6)), ('Surgical Techniques', 61, datetime.date(1996, 1, 12), datetime.date(2000, 9, 28))]</t>
  </si>
  <si>
    <t>[{'Institution Name': 'Haley-Castro', 'Location': 'Ukraine', 'Type of Institution': 'Public', 'Number of Years Worked There': 3, 'Medical Center Level': 'Primary', 'Number of Surgeries Performed': 193, 'Additional Responsibilities': ['Environmental manager', 'Biomedical scientist', 'Agricultural consultant'], 'Percentage of Patients with Complications': 66.55358987303597,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'Cochran and Sons', 'Location': 'Ukraine', 'Type of Institution': 'Public', 'Number of Years Worked There': 19, 'Medical Center Level': 'Primary', 'Number of Surgeries Performed': 67, 'Additional Responsibilities': ['Architectural technologist', 'Magazine journalist'], 'Percentage of Patients with Complications': 85.22780263612174,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'Gallagher-Edwards', 'Location': 'Ukraine', 'Type of Institution': 'Private', 'Number of Years Worked There': 11, 'Medical Center Level': 'Secondary', 'Number of Surgeries Performed': 990, 'Additional Responsibilities': ['Ergonomist', 'Writer', 'Immigration officer', 'Chartered legal executive (England and Wales)', 'Engineer, manufacturing systems'], 'Percentage of Patients with Complications': 64.89042431796047,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'Ramos Group', 'Location': 'Ukraine', 'Type of Institution': 'Public', 'Number of Years Worked There': 16, 'Medical Center Level': 'Tertiary', 'Number of Surgeries Performed': 324, 'Additional Responsibilities': ['IT trainer', 'Administrator, charities/voluntary organisations'], 'Percentage of Patients with Complications': 3.137087962334062,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'Williams, Smith and Yang', 'Location': 'Ukraine', 'Type of Institution': 'Public', 'Number of Years Worked There': 2, 'Medical Center Level': 'Secondary', 'Number of Surgeries Performed': 468, 'Additional Responsibilities': ['Geophysical data processor'], 'Percentage of Patients with Complications': 43.04923135900699,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t>
  </si>
  <si>
    <t>Byrd-Griffin</t>
  </si>
  <si>
    <t>Theresa Grant</t>
  </si>
  <si>
    <t>323.425.2242</t>
  </si>
  <si>
    <t>[('Physiology', 68, datetime.date(2001, 8, 7), datetime.date(2001, 1, 13)), ('Orthopedic Surgery', 76, datetime.date(2001, 8, 8), datetime.date(2000, 5, 28)), ('Plastic and Reconstructive Surgery', 69, datetime.date(2000, 10, 13), datetime.date(2001, 8, 23)), ('Transplant Surgery', 54, datetime.date(2000, 12, 10), datetime.date(2000, 12, 20)), ('Physiology', 89, datetime.date(2000, 11, 4), datetime.date(2001, 3, 9)), ('Oncological Surgery', 66, datetime.date(2000, 8, 3), datetime.date(2001, 6, 4)), ('Emergency Medicine', 74, datetime.date(2000, 10, 5), datetime.date(2001, 2, 24)), ('Transplant Surgery', 75, datetime.date(2001, 10, 5), datetime.date(2000, 7, 24)), ('Physiology', 77, datetime.date(2001, 8, 5), datetime.date(2000, 6, 22)), ('Vascular Surgery', 64, datetime.date(2001, 1, 26), datetime.date(2000, 12, 22))]</t>
  </si>
  <si>
    <t>[{'Institution Name': 'Brown and Sons', 'Location': 'United Kingdom', 'Type of Institution': 'Private', 'Number of Years Worked There': 28, 'Medical Center Level': 'Primary', 'Number of Surgeries Performed': 195, 'Additional Responsibilities': ['Homeopath', 'Learning mentor', 'Surveyor, mining', 'Pension scheme manager', 'Secretary, company'], 'Percentage of Patients with Complications': 70.84152854692309,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Flores and Smith', 'Location': 'United Kingdom', 'Type of Institution': 'Private', 'Number of Years Worked There': 15, 'Medical Center Level': 'Tertiary', 'Number of Surgeries Performed': 624, 'Additional Responsibilities': ['Product manager', 'Solicitor, Scotland'], 'Percentage of Patients with Complications': 9.853078275208526,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t>
  </si>
  <si>
    <t>Chase, King and Perry</t>
  </si>
  <si>
    <t>Preston Lee</t>
  </si>
  <si>
    <t>(990)881-3488</t>
  </si>
  <si>
    <t>[('Pathology', 63, datetime.date(2005, 3, 7), datetime.date(2008, 4, 3)), ('Orthopedic Surgery', 69, datetime.date(2001, 2, 22), datetime.date(2008, 4, 18)), ('Orthopedic Surgery', 53, datetime.date(2005, 5, 20), datetime.date(2001, 5, 25)), ('Anatomy', 69, datetime.date(2006, 4, 12), datetime.date(2006, 6, 15)), ('Physiology', 87, datetime.date(2008, 4, 6), datetime.date(2002, 9, 15)), ('Trauma Surgery', 89, datetime.date(2006, 3, 20), datetime.date(2007, 7, 11)), ('Ethics in Medical Practice', 86, datetime.date(2007, 5, 27), datetime.date(2003, 7, 10)), ('Pediatric Surgery', 83, datetime.date(2005, 8, 17), datetime.date(2008, 1, 21)), ('Pediatric Surgery', 90, datetime.date(2003, 1, 28), datetime.date(2006, 6, 22)), ('Biochemistry', 90, datetime.date(2008, 9, 19), datetime.date(2004, 1, 2))]</t>
  </si>
  <si>
    <t>[{'Institution Name': 'Ramirez-Park', 'Location': 'Germany', 'Type of Institution': 'Private', 'Number of Years Worked There': 18, 'Medical Center Level': 'Tertiary', 'Number of Surgeries Performed': 471, 'Additional Responsibilities': [], 'Percentage of Patients with Complications': 77.15385955635658, 'Patient Feedback': "Happy with the surgery and the doctor's professionalism.", 'Patient Feedback Label': 4, 'Recommendation Letters': "The surgeon's work is generally acceptable.", 'Recommendation Letters Label': 3, 'Recommendations from Former Employers': 'I recommend this surgeon. They have consistently shown good skills and a professional demeanor.', 'Recommendations from Former Employers Label': 4}]</t>
  </si>
  <si>
    <t>Abbott and Sons</t>
  </si>
  <si>
    <t>Erin Miles</t>
  </si>
  <si>
    <t>(490)828-9525x7533</t>
  </si>
  <si>
    <t>[('Vascular Surgery', 79, datetime.date(1999, 2, 16), datetime.date(1998, 10, 5)), ('Ethics in Medical Practice', 100, datetime.date(1998, 4, 30), datetime.date(1998, 8, 11)), ('Pharmacology', 54, datetime.date(1998, 8, 14), datetime.date(1998, 12, 5)), ('Robotic Surgery', 58, datetime.date(1998, 5, 26), datetime.date(1998, 3, 31)), ('Microbiology', 72, datetime.date(2000, 8, 16), datetime.date(2000, 4, 28)), ('Neurosurgery', 78, datetime.date(1999, 3, 22), datetime.date(1999, 7, 13)), ('Oncological Surgery', 60, datetime.date(1998, 8, 11), datetime.date(1998, 3, 14)), ('Neurosurgery', 98, datetime.date(1998, 4, 29), datetime.date(2000, 8, 28)), ('Anatomy', 77, datetime.date(1998, 5, 24), datetime.date(1999, 9, 27)), ('Anesthesiology', 80, datetime.date(1998, 11, 7), datetime.date(1999, 7, 19))]</t>
  </si>
  <si>
    <t>[{'Institution Name': 'Jordan LLC', 'Location': 'Belarus', 'Type of Institution': 'Public', 'Number of Years Worked There': 17, 'Medical Center Level': 'Secondary', 'Number of Surgeries Performed': 674, 'Additional Responsibilities': [], 'Percentage of Patients with Complications': 59.17612052591752, 'Patient Feedback': 'The procedure went smoothly and I felt well cared for.', 'Patient Feedback Label': 4, 'Recommendation Letters': 'I strongly recommend this surgeon for their exceptional skills.', 'Recommendation Letters Label': 5, 'Recommendations from Former Employers': "The surgeon's work has been satisfactory and meets basic standards.", 'Recommendations from Former Employers Label': 3}]</t>
  </si>
  <si>
    <t>David Costa</t>
  </si>
  <si>
    <t>[('Physiology', 81, datetime.date(2001, 9, 7), datetime.date(2002, 9, 25)), ('Robotic Surgery', 62, datetime.date(2002, 2, 23), datetime.date(2002, 3, 23)), ('Transplant Surgery', 55, datetime.date(2001, 9, 15), datetime.date(2002, 4, 20)), ('Transplant Surgery', 100, datetime.date(2001, 9, 22), datetime.date(2001, 9, 4)), ('Transplant Surgery', 97, datetime.date(2001, 8, 26), datetime.date(2001, 12, 31)), ('Emergency Medicine', 90, datetime.date(2002, 11, 23), datetime.date(2002, 8, 25)), ('Pathology', 94, datetime.date(2002, 5, 13), datetime.date(2001, 9, 14)), ('Oncological Surgery', 92, datetime.date(2001, 9, 29), datetime.date(2002, 9, 13)), ('Biochemistry', 91, datetime.date(2002, 6, 2), datetime.date(2001, 5, 10)), ('Microbiology', 98, datetime.date(2002, 4, 12), datetime.date(2003, 1, 13))]</t>
  </si>
  <si>
    <t>[{'Institution Name': 'Jackson LLC', 'Location': 'Russia', 'Type of Institution': 'Public', 'Number of Years Worked There': 21, 'Medical Center Level': 'Tertiary', 'Number of Surgeries Performed': 383, 'Additional Responsibilities': ['Horticultural consultant', 'Administrator', 'Video editor'], 'Percentage of Patients with Complications': 14.378025470938294,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'Walker, Bell and Medina', 'Location': 'Russia', 'Type of Institution': 'Public', 'Number of Years Worked There': 28, 'Medical Center Level': 'Tertiary', 'Number of Surgeries Performed': 27, 'Additional Responsibilities': [], 'Percentage of Patients with Complications': 22.777897381453784,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'Woods-Donovan', 'Location': 'Russia', 'Type of Institution': 'Private', 'Number of Years Worked There': 4, 'Medical Center Level': 'Primary', 'Number of Surgeries Performed': 781, 'Additional Responsibilities': ['Surveyor, building control', 'Physiotherapist', 'Fish farm manager', 'Mudlogger'], 'Percentage of Patients with Complications': 57.11558749993218,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'Miller-Blackburn', 'Location': 'Russia', 'Type of Institution': 'Private', 'Number of Years Worked There': 19, 'Medical Center Level': 'Tertiary', 'Number of Surgeries Performed': 390, 'Additional Responsibilities': [], 'Percentage of Patients with Complications': 3.7732014014606463,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t>
  </si>
  <si>
    <t>Simpson-Coleman</t>
  </si>
  <si>
    <t>Megan Wright</t>
  </si>
  <si>
    <t>[('Plastic and Reconstructive Surgery', 53, datetime.date(1999, 7, 18), datetime.date(1999, 8, 27)), ('Oncological Surgery', 55, datetime.date(1997, 3, 9), datetime.date(1999, 5, 2)), ('Oncological Surgery', 78, datetime.date(1998, 10, 29), datetime.date(1998, 10, 24)), ('Microbiology', 86, datetime.date(1998, 5, 27), datetime.date(1997, 3, 31)), ('Pharmacology', 55, datetime.date(1997, 11, 5), datetime.date(1998, 4, 2)), ('Transplant Surgery', 87, datetime.date(1998, 3, 21), datetime.date(1997, 5, 19)), ('Emergency Medicine', 66, datetime.date(1996, 12, 6), datetime.date(1997, 12, 6)), ('Transplant Surgery', 88, datetime.date(1998, 3, 29), datetime.date(1998, 2, 16)), ('Transplant Surgery', 61, datetime.date(1997, 11, 6), datetime.date(1998, 6, 23)), ('Surgical Techniques', 59, datetime.date(1998, 4, 14), datetime.date(1998, 3, 16))]</t>
  </si>
  <si>
    <t>[{'Institution Name': 'Gibson Group', 'Location': 'Ukraine', 'Type of Institution': 'Public', 'Number of Years Worked There': 19, 'Medical Center Level': 'Primary', 'Number of Surgeries Performed': 174, 'Additional Responsibilities': ['Chief Technology Officer', 'Farm manager', 'Chief Financial Officer', 'Textile designer', 'Therapist, horticultural'], 'Percentage of Patients with Complications': 23.387929594955892,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'Riley-Smith', 'Location': 'Ukraine', 'Type of Institution': 'Private', 'Number of Years Worked There': 27, 'Medical Center Level': 'Primary', 'Number of Surgeries Performed': 969, 'Additional Responsibilities': ['Social worker'], 'Percentage of Patients with Complications': 68.68056452763103,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'Wilson-Martin', 'Location': 'Ukraine', 'Type of Institution': 'Public', 'Number of Years Worked There': 14, 'Medical Center Level': 'Secondary', 'Number of Surgeries Performed': 600, 'Additional Responsibilities': [], 'Percentage of Patients with Complications': 95.56213159100379,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'Wilson-Thomas', 'Location': 'Ukraine', 'Type of Institution': 'Private', 'Number of Years Worked There': 29, 'Medical Center Level': 'Primary', 'Number of Surgeries Performed': 627, 'Additional Responsibilities': ['Chief Financial Officer', 'Public affairs consultant', 'Counsellor', 'Buyer, retail', 'Operations geologist'], 'Percentage of Patients with Complications': 22.026386274809795,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t>
  </si>
  <si>
    <t>Patterson, Parker and Navarro</t>
  </si>
  <si>
    <t>Curtis Tanner</t>
  </si>
  <si>
    <t>658-407-0191</t>
  </si>
  <si>
    <t>[('Orthopedic Surgery', 94, datetime.date(1999, 11, 18), datetime.date(1997, 2, 21)), ('Neurosurgery', 69, datetime.date(1999, 5, 4), datetime.date(2001, 3, 29)), ('Cardiothoracic Surgery', 72, datetime.date(2003, 6, 1), datetime.date(2001, 8, 20)), ('Vascular Surgery', 84, datetime.date(2003, 8, 26), datetime.date(1999, 8, 30)), ('Vascular Surgery', 91, datetime.date(2002, 9, 30), datetime.date(2002, 5, 11)), ('Surgical Techniques', 62, datetime.date(2003, 10, 27), datetime.date(2000, 3, 16)), ('Pediatric Surgery', 69, datetime.date(1998, 9, 9), datetime.date(1997, 1, 11)), ('Neurosurgery', 52, datetime.date(2003, 8, 1), datetime.date(1997, 7, 8)), ('Ethics in Medical Practice', 91, datetime.date(1997, 8, 16), datetime.date(2002, 10, 8)), ('Biochemistry', 55, datetime.date(2002, 9, 23), datetime.date(1997, 1, 21))]</t>
  </si>
  <si>
    <t>[{'Institution Name': 'Barry-Williams', 'Location': 'Russia', 'Type of Institution': 'Private', 'Number of Years Worked There': 27, 'Medical Center Level': 'Primary', 'Number of Surgeries Performed': 304, 'Additional Responsibilities': ['Psychologist, occupational', 'Adult guidance worker', 'Engineer, building services', 'Set designer'], 'Percentage of Patients with Complications': 50.61170750285707,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 {'Institution Name': 'Ramirez Inc', 'Location': 'Russia', 'Type of Institution': 'Private', 'Number of Years Worked There': 18, 'Medical Center Level': 'Primary', 'Number of Surgeries Performed': 477, 'Additional Responsibilities': ['Applications developer'], 'Percentage of Patients with Complications': 92.39597557112373,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t>
  </si>
  <si>
    <t>Parker, Bell and Casey</t>
  </si>
  <si>
    <t>Susan Hoffman</t>
  </si>
  <si>
    <t>(607)250-4266x85189</t>
  </si>
  <si>
    <t>[('Pediatric Surgery', 50, datetime.date(1996, 12, 28), datetime.date(1999, 6, 26)), ('Transplant Surgery', 67, datetime.date(1995, 10, 14), datetime.date(1999, 6, 25)), ('Anatomy', 52, datetime.date(1999, 12, 18), datetime.date(1996, 11, 9)), ('Pharmacology', 98, datetime.date(1997, 6, 18), datetime.date(1999, 11, 27)), ('Biochemistry', 52, datetime.date(1999, 4, 27), datetime.date(1997, 2, 21)), ('Anatomy', 57, datetime.date(1998, 12, 16), datetime.date(1999, 3, 27)), ('Microbiology', 92, datetime.date(1998, 12, 14), datetime.date(1999, 10, 30)), ('Vascular Surgery', 67, datetime.date(1998, 12, 11), datetime.date(1998, 5, 2)), ('Neurosurgery', 66, datetime.date(1995, 1, 4), datetime.date(1999, 7, 31)), ('Robotic Surgery', 80, datetime.date(1998, 5, 24), datetime.date(1995, 8, 28))]</t>
  </si>
  <si>
    <t>[{'Institution Name': 'Wilson-Lozano', 'Location': 'Germany', 'Type of Institution': 'Public', 'Number of Years Worked There': 28, 'Medical Center Level': 'Tertiary', 'Number of Surgeries Performed': 410, 'Additional Responsibilities': ['Radio producer'], 'Percentage of Patients with Complications': 7.055976037706301,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'Johnson-Taylor', 'Location': 'Germany', 'Type of Institution': 'Public', 'Number of Years Worked There': 3, 'Medical Center Level': 'Primary', 'Number of Surgeries Performed': 776, 'Additional Responsibilities': ['Nurse, mental health', 'Orthoptist', 'Research scientist (medical)'], 'Percentage of Patients with Complications': 14.687214691283312,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'Hunter Group', 'Location': 'Germany', 'Type of Institution': 'Private', 'Number of Years Worked There': 14, 'Medical Center Level': 'Tertiary', 'Number of Surgeries Performed': 616, 'Additional Responsibilities': [], 'Percentage of Patients with Complications': 85.36491759798507,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t>
  </si>
  <si>
    <t>Pace LLC</t>
  </si>
  <si>
    <t>Haley Cooper</t>
  </si>
  <si>
    <t>(266)411-9812x33944</t>
  </si>
  <si>
    <t>[('Robotic Surgery', 66, datetime.date(2001, 4, 19), datetime.date(2000, 3, 29)), ('Surgical Techniques', 60, datetime.date(1995, 10, 18), datetime.date(1996, 12, 17)), ('Physiology', 65, datetime.date(2002, 10, 10), datetime.date(2000, 8, 11)), ('Physiology', 60, datetime.date(2000, 4, 28), datetime.date(1999, 11, 28)), ('Biochemistry', 52, datetime.date(1998, 9, 1), datetime.date(2001, 10, 20)), ('Trauma Surgery', 85, datetime.date(1999, 3, 20), datetime.date(1998, 11, 5)), ('Plastic and Reconstructive Surgery', 92, datetime.date(2000, 4, 11), datetime.date(2000, 12, 16)), ('Anatomy', 87, datetime.date(1999, 4, 25), datetime.date(2001, 10, 17)), ('Neurosurgery', 50, datetime.date(1999, 2, 12), datetime.date(1996, 3, 29)), ('Emergency Medicine', 58, datetime.date(2004, 7, 17), datetime.date(2001, 1, 8))]</t>
  </si>
  <si>
    <t>[{'Institution Name': 'Ferrell and Sons', 'Location': 'Belarus', 'Type of Institution': 'Public', 'Number of Years Worked There': 4, 'Medical Center Level': 'Secondary', 'Number of Surgeries Performed': 693, 'Additional Responsibilities': ['Exhibition designer', 'Chief Strategy Officer'], 'Percentage of Patients with Complications': 79.73278395352214,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'Thornton LLC', 'Location': 'Belarus', 'Type of Institution': 'Private', 'Number of Years Worked There': 8, 'Medical Center Level': 'Tertiary', 'Number of Surgeries Performed': 165, 'Additional Responsibilities': ['Proofreader', 'Police officer'], 'Percentage of Patients with Complications': 26.22596729514869,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'Martin-Fischer', 'Location': 'Belarus', 'Type of Institution': 'Public', 'Number of Years Worked There': 10, 'Medical Center Level': 'Secondary', 'Number of Surgeries Performed': 424, 'Additional Responsibilities': [], 'Percentage of Patients with Complications': 31.430447398333893,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'Cruz Ltd', 'Location': 'Belarus', 'Type of Institution': 'Private', 'Number of Years Worked There': 29, 'Medical Center Level': 'Tertiary', 'Number of Surgeries Performed': 242, 'Additional Responsibilities': ['Advertising copywriter', 'Press sub'], 'Percentage of Patients with Complications': 37.91726178056882,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t>
  </si>
  <si>
    <t>Barrett, Christensen and Rogers</t>
  </si>
  <si>
    <t>Travis Reyes</t>
  </si>
  <si>
    <t>+1-671-440-3506x0797</t>
  </si>
  <si>
    <t>[('Trauma Surgery', 79, datetime.date(2001, 1, 3), datetime.date(2001, 1, 11)), ('Emergency Medicine', 66, datetime.date(2000, 10, 12), datetime.date(2001, 5, 2)), ('Anesthesiology', 55, datetime.date(2001, 6, 10), datetime.date(2001, 6, 7)), ('Anatomy', 64, datetime.date(2000, 12, 8), datetime.date(2000, 11, 11)), ('Surgical Techniques', 70, datetime.date(2001, 7, 20), datetime.date(2000, 9, 1)), ('Neurosurgery', 93, datetime.date(2001, 5, 28), datetime.date(2001, 2, 18)), ('Transplant Surgery', 99, datetime.date(2001, 3, 21), datetime.date(2000, 10, 7)), ('Physiology', 71, datetime.date(2001, 3, 8), datetime.date(2000, 11, 15)), ('Ethics in Medical Practice', 82, datetime.date(2000, 11, 21), datetime.date(2000, 12, 10)), ('Pediatric Surgery', 57, datetime.date(2001, 1, 28), datetime.date(2000, 9, 27))]</t>
  </si>
  <si>
    <t>[{'Institution Name': 'Arroyo and Sons', 'Location': 'Moldova', 'Type of Institution': 'Private', 'Number of Years Worked There': 27, 'Medical Center Level': 'Tertiary', 'Number of Surgeries Performed': 451, 'Additional Responsibilities': [], 'Percentage of Patients with Complications': 62.070669665849444,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 {'Institution Name': 'Villa LLC', 'Location': 'Moldova', 'Type of Institution': 'Public', 'Number of Years Worked There': 27, 'Medical Center Level': 'Primary', 'Number of Surgeries Performed': 637, 'Additional Responsibilities': ['Tourism officer', 'Holiday representative', 'Science writer', 'Insurance underwriter', 'Broadcast journalist'], 'Percentage of Patients with Complications': 27.169778075777597,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t>
  </si>
  <si>
    <t>Mendez and Sons</t>
  </si>
  <si>
    <t>Sherry Singh</t>
  </si>
  <si>
    <t>871.610.1346x450</t>
  </si>
  <si>
    <t>[('Robotic Surgery', 89, datetime.date(1997, 3, 16), datetime.date(1997, 4, 19)), ('Emergency Medicine', 56, datetime.date(1997, 1, 25), datetime.date(1997, 8, 5)), ('Anesthesiology', 81, datetime.date(1997, 6, 25), datetime.date(1997, 6, 10)), ('Transplant Surgery', 50, datetime.date(1997, 5, 10), datetime.date(1997, 1, 26)), ('Robotic Surgery', 82, datetime.date(1997, 3, 17), datetime.date(1997, 7, 10)), ('Pediatric Surgery', 93, datetime.date(1997, 2, 15), datetime.date(1997, 7, 13)), ('Anatomy', 66, datetime.date(1997, 4, 14), datetime.date(1997, 1, 15)), ('Anesthesiology', 89, datetime.date(1997, 7, 26), datetime.date(1997, 5, 8)), ('Pediatric Surgery', 56, datetime.date(1997, 4, 14), datetime.date(1997, 6, 10)), ('Cardiothoracic Surgery', 86, datetime.date(1997, 1, 19), datetime.date(1997, 8, 5))]</t>
  </si>
  <si>
    <t>[{'Institution Name': 'Rios Ltd', 'Location': 'France', 'Type of Institution': 'Private', 'Number of Years Worked There': 19, 'Medical Center Level': 'Primary', 'Number of Surgeries Performed': 19, 'Additional Responsibilities': ['Dentist', 'Veterinary surgeon', 'Oceanographer', 'Designer, exhibition/display', 'Farm manager'], 'Percentage of Patients with Complications': 38.21811991495766,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'Kaufman Group', 'Location': 'France', 'Type of Institution': 'Public', 'Number of Years Worked There': 1, 'Medical Center Level': 'Secondary', 'Number of Surgeries Performed': 248, 'Additional Responsibilities': ['Sales promotion account executive', 'Retail buyer', 'Patent examiner'], 'Percentage of Patients with Complications': 31.556034107449648,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'Wall LLC', 'Location': 'France', 'Type of Institution': 'Private', 'Number of Years Worked There': 18, 'Medical Center Level': 'Primary', 'Number of Surgeries Performed': 219, 'Additional Responsibilities': ['Careers adviser', 'Mining engineer'], 'Percentage of Patients with Complications': 72.71312374991162,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'Wells, Mills and Colon', 'Location': 'France', 'Type of Institution': 'Public', 'Number of Years Worked There': 1, 'Medical Center Level': 'Primary', 'Number of Surgeries Performed': 984, 'Additional Responsibilities': ['Accountant, chartered public finance', 'Occupational psychologist'], 'Percentage of Patients with Complications': 99.60042634857828,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'Sexton, Fleming and Leblanc', 'Location': 'France', 'Type of Institution': 'Public', 'Number of Years Worked There': 4, 'Medical Center Level': 'Secondary', 'Number of Surgeries Performed': 7, 'Additional Responsibilities': ['Pharmacist, community'], 'Percentage of Patients with Complications': 75.75270115751341,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t>
  </si>
  <si>
    <t>Hall, Singleton and Thomas</t>
  </si>
  <si>
    <t>Richard Hall</t>
  </si>
  <si>
    <t>(523)844-3785x13154</t>
  </si>
  <si>
    <t>[('Neurosurgery', 53, datetime.date(2001, 2, 12), datetime.date(2001, 4, 7)), ('Pathology', 71, datetime.date(1999, 2, 22), datetime.date(1997, 8, 9)), ('Surgical Techniques', 65, datetime.date(1998, 3, 17), datetime.date(1997, 3, 9)), ('Plastic and Reconstructive Surgery', 75, datetime.date(2001, 6, 21), datetime.date(1997, 1, 27)), ('Anatomy', 66, datetime.date(2001, 3, 8), datetime.date(2000, 5, 9)), ('Anatomy', 76, datetime.date(1996, 6, 9), datetime.date(1999, 8, 13)), ('Vascular Surgery', 96, datetime.date(1999, 7, 25), datetime.date(1998, 3, 6)), ('Oncological Surgery', 69, datetime.date(2000, 6, 22), datetime.date(1998, 10, 3)), ('Surgical Techniques', 61, datetime.date(1997, 9, 8), datetime.date(1997, 6, 29)), ('Orthopedic Surgery', 94, datetime.date(1996, 12, 15), datetime.date(1997, 3, 2))]</t>
  </si>
  <si>
    <t>[{'Institution Name': 'Romero-Vega', 'Location': 'France', 'Type of Institution': 'Private', 'Number of Years Worked There': 8, 'Medical Center Level': 'Tertiary', 'Number of Surgeries Performed': 618, 'Additional Responsibilities': ['Psychologist, sport and exercise', 'Programmer, systems'], 'Percentage of Patients with Complications': 38.569205887508694,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 {'Institution Name': 'Hines, Park and Short', 'Location': 'France', 'Type of Institution': 'Private', 'Number of Years Worked There': 8, 'Medical Center Level': 'Primary', 'Number of Surgeries Performed': 338, 'Additional Responsibilities': ['Broadcast journalist', 'Primary school teacher', 'Designer, furniture', 'Ergonomist', 'Civil engineer, contracting'], 'Percentage of Patients with Complications': 3.697228895011062,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t>
  </si>
  <si>
    <t>Austin-Rose</t>
  </si>
  <si>
    <t>Kathleen Stokes</t>
  </si>
  <si>
    <t>001-393-444-1688x800</t>
  </si>
  <si>
    <t>[('Anatomy', 57, datetime.date(2003, 9, 19), datetime.date(2003, 9, 22)), ('Robotic Surgery', 77, datetime.date(2003, 10, 1), datetime.date(2003, 10, 20)), ('Ethics in Medical Practice', 82, datetime.date(2003, 10, 8), datetime.date(2003, 9, 13)), ('Anesthesiology', 54, datetime.date(2003, 10, 24), datetime.date(2003, 9, 18)), ('Physiology', 97, datetime.date(2003, 10, 8), datetime.date(2003, 9, 16)), ('Transplant Surgery', 56, datetime.date(2003, 9, 16), datetime.date(2003, 10, 22)), ('Ethics in Medical Practice', 82, datetime.date(2003, 10, 18), datetime.date(2003, 10, 3)), ('Orthopedic Surgery', 94, datetime.date(2003, 11, 1), datetime.date(2003, 10, 7)), ('Biochemistry', 65, datetime.date(2003, 9, 20), datetime.date(2003, 9, 13)), ('Plastic and Reconstructive Surgery', 66, datetime.date(2003, 10, 5), datetime.date(2003, 10, 18))]</t>
  </si>
  <si>
    <t>[{'Institution Name': 'Washington and Sons', 'Location': 'Philippines', 'Type of Institution': 'Public', 'Number of Years Worked There': 20, 'Medical Center Level': 'Primary', 'Number of Surgeries Performed': 970, 'Additional Responsibilities': ['Water engineer', 'Interpreter', 'Sub', 'Medical secretary', 'Insurance underwriter'], 'Percentage of Patients with Complications': 85.72630948722173,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'Miller, Anderson and Edwards', 'Location': 'Philippines', 'Type of Institution': 'Private', 'Number of Years Worked There': 13, 'Medical Center Level': 'Secondary', 'Number of Surgeries Performed': 763, 'Additional Responsibilities': ['Doctor, general practice', 'Scientist, physiological', 'Engineer, chemical'], 'Percentage of Patients with Complications': 2.4318256487053325,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'Gonzalez-Gomez', 'Location': 'Philippines', 'Type of Institution': 'Private', 'Number of Years Worked There': 20, 'Medical Center Level': 'Secondary', 'Number of Surgeries Performed': 874, 'Additional Responsibilities': ['Private music teacher', 'Operational investment banker', 'Minerals surveyor', 'Automotive engineer'], 'Percentage of Patients with Complications': 66.29345310569488,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'Mclaughlin, Duncan and Olson', 'Location': 'Philippines', 'Type of Institution': 'Public', 'Number of Years Worked There': 10, 'Medical Center Level': 'Secondary', 'Number of Surgeries Performed': 926, 'Additional Responsibilities': ['Water quality scientist', 'Dentist', 'Nurse, mental health'], 'Percentage of Patients with Complications': 38.87647564513804,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'King, Taylor and Mullins', 'Location': 'Philippines', 'Type of Institution': 'Public', 'Number of Years Worked There': 10, 'Medical Center Level': 'Primary', 'Number of Surgeries Performed': 501, 'Additional Responsibilities': [], 'Percentage of Patients with Complications': 5.0725650840179215,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t>
  </si>
  <si>
    <t>Ferrell Group</t>
  </si>
  <si>
    <t>Rachel Acosta</t>
  </si>
  <si>
    <t>+1-403-711-3060x41274</t>
  </si>
  <si>
    <t>[('Physiology', 51, datetime.date(2006, 6, 3), datetime.date(1997, 10, 27)), ('Transplant Surgery', 53, datetime.date(2004, 2, 18), datetime.date(2007, 9, 18)), ('Microbiology', 64, datetime.date(2007, 4, 29), datetime.date(2001, 7, 27)), ('Orthopedic Surgery', 96, datetime.date(2003, 11, 10), datetime.date(1997, 11, 2)), ('Microbiology', 74, datetime.date(1998, 3, 3), datetime.date(2002, 4, 23)), ('Robotic Surgery', 58, datetime.date(2008, 4, 28), datetime.date(1998, 1, 7)), ('Ethics in Medical Practice', 92, datetime.date(2002, 11, 21), datetime.date(2007, 2, 23)), ('Physiology', 92, datetime.date(1998, 1, 12), datetime.date(1999, 5, 13)), ('Oncological Surgery', 91, datetime.date(2008, 8, 25), datetime.date(1999, 10, 19)), ('Pharmacology', 72, datetime.date(2007, 9, 17), datetime.date(2004, 1, 15))]</t>
  </si>
  <si>
    <t>[{'Institution Name': 'Hernandez Inc', 'Location': 'Romania', 'Type of Institution': 'Public', 'Number of Years Worked There': 18, 'Medical Center Level': 'Tertiary', 'Number of Surgeries Performed': 935, 'Additional Responsibilities': [], 'Percentage of Patients with Complications': 1.6629474695823099,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'Ho-Parker', 'Location': 'Romania', 'Type of Institution': 'Private', 'Number of Years Worked There': 4, 'Medical Center Level': 'Tertiary', 'Number of Surgeries Performed': 739, 'Additional Responsibilities': ['Soil scientist', 'Hotel manager', 'Research scientist (life sciences)', 'Engineer, water'], 'Percentage of Patients with Complications': 75.24449452261922,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'Wheeler-Smith', 'Location': 'Romania', 'Type of Institution': 'Private', 'Number of Years Worked There': 4, 'Medical Center Level': 'Primary', 'Number of Surgeries Performed': 339, 'Additional Responsibilities': ['Food technologist', 'Operations geologist', 'Surveyor, commercial/residential', 'Public house manager', "Politician's assistant"], 'Percentage of Patients with Complications': 70.4276871139286,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t>
  </si>
  <si>
    <t>Martinez, Steele and West</t>
  </si>
  <si>
    <t>Cody Aguilar</t>
  </si>
  <si>
    <t>001-995-942-0851</t>
  </si>
  <si>
    <t>[('Biochemistry', 82, datetime.date(1999, 1, 1), datetime.date(2002, 6, 21)), ('Emergency Medicine', 96, datetime.date(1998, 5, 23), datetime.date(1997, 8, 3)), ('Pharmacology', 82, datetime.date(2004, 5, 2), datetime.date(2001, 2, 27)), ('Surgical Techniques', 81, datetime.date(1998, 6, 2), datetime.date(2001, 9, 13)), ('Ethics in Medical Practice', 64, datetime.date(2003, 4, 25), datetime.date(2003, 2, 11)), ('Surgical Techniques', 85, datetime.date(2000, 10, 20), datetime.date(1997, 11, 9)), ('Orthopedic Surgery', 53, datetime.date(1998, 1, 13), datetime.date(2003, 11, 6)), ('Trauma Surgery', 90, datetime.date(1999, 3, 12), datetime.date(2003, 3, 9)), ('Oncological Surgery', 68, datetime.date(2001, 12, 23), datetime.date(2004, 3, 18)), ('Neurosurgery', 84, datetime.date(2000, 7, 15), datetime.date(2001, 10, 16))]</t>
  </si>
  <si>
    <t>[{'Institution Name': 'Turner-Murray', 'Location': 'Hungary', 'Type of Institution': 'Public', 'Number of Years Worked There': 29, 'Medical Center Level': 'Tertiary', 'Number of Surgeries Performed': 103, 'Additional Responsibilities': ['Technical brewer'], 'Percentage of Patients with Complications': 9.471736590932,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 {'Institution Name': 'Lee-Butler', 'Location': 'Hungary', 'Type of Institution': 'Private', 'Number of Years Worked There': 14, 'Medical Center Level': 'Primary', 'Number of Surgeries Performed': 989, 'Additional Responsibilities': [], 'Percentage of Patients with Complications': 15.567591670568648,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t>
  </si>
  <si>
    <t>Walker, Ryan and Clay</t>
  </si>
  <si>
    <t>Joshua Robertson</t>
  </si>
  <si>
    <t>[('Trauma Surgery', 99, datetime.date(2004, 1, 17), datetime.date(2001, 6, 24)), ('Biochemistry', 58, datetime.date(2001, 1, 7), datetime.date(2001, 8, 25)), ('Robotic Surgery', 75, datetime.date(2000, 11, 18), datetime.date(2000, 9, 28)), ('Surgical Techniques', 79, datetime.date(2001, 2, 11), datetime.date(2001, 5, 9)), ('Pathology', 93, datetime.date(2003, 2, 18), datetime.date(2004, 10, 9)), ('Pathology', 99, datetime.date(2005, 9, 2), datetime.date(2005, 8, 12)), ('Pharmacology', 91, datetime.date(2002, 1, 5), datetime.date(2000, 9, 7)), ('Vascular Surgery', 61, datetime.date(2002, 5, 23), datetime.date(2004, 4, 8)), ('Plastic and Reconstructive Surgery', 58, datetime.date(2000, 8, 29), datetime.date(2006, 1, 10)), ('Plastic and Reconstructive Surgery', 82, datetime.date(2001, 11, 2), datetime.date(2004, 12, 27))]</t>
  </si>
  <si>
    <t>[{'Institution Name': 'Alexander-Rodriguez', 'Location': 'Lithuania', 'Type of Institution': 'Private', 'Number of Years Worked There': 29, 'Medical Center Level': 'Tertiary', 'Number of Surgeries Performed': 45, 'Additional Responsibilities': ['Accountant, chartered public finance', 'Dealer', 'Development worker, international aid', 'Lecturer, further education'], 'Percentage of Patients with Complications': 75.15987770774328,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 {'Institution Name': 'Jones and Sons', 'Location': 'Lithuania', 'Type of Institution': 'Public', 'Number of Years Worked There': 16, 'Medical Center Level': 'Tertiary', 'Number of Surgeries Performed': 49, 'Additional Responsibilities': ['Armed forces logistics/support/administrative officer'], 'Percentage of Patients with Complications': 27.155455555098552,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t>
  </si>
  <si>
    <t>Miller, Jones and Miles</t>
  </si>
  <si>
    <t>Susan Perry</t>
  </si>
  <si>
    <t>432-282-0039x84505</t>
  </si>
  <si>
    <t>[('Biochemistry', 79, datetime.date(2005, 5, 17), datetime.date(2004, 9, 12)), ('Biochemistry', 81, datetime.date(2004, 11, 13), datetime.date(2003, 11, 1)), ('Anatomy', 75, datetime.date(2003, 11, 22), datetime.date(2004, 9, 20)), ('Vascular Surgery', 71, datetime.date(2005, 8, 19), datetime.date(2004, 10, 27)), ('Ethics in Medical Practice', 71, datetime.date(2005, 6, 12), datetime.date(2004, 1, 22)), ('Pathology', 53, datetime.date(2005, 9, 18), datetime.date(2004, 12, 7)), ('Emergency Medicine', 76, datetime.date(2005, 4, 9), datetime.date(2004, 6, 20)), ('Neurosurgery', 72, datetime.date(2004, 4, 13), datetime.date(2005, 3, 31)), ('Physiology', 88, datetime.date(2005, 1, 14), datetime.date(2003, 10, 19)), ('Physiology', 72, datetime.date(2005, 4, 22), datetime.date(2004, 7, 16))]</t>
  </si>
  <si>
    <t>[{'Institution Name': 'Valentine-Chavez', 'Location': 'Argentina', 'Type of Institution': 'Public', 'Number of Years Worked There': 4, 'Medical Center Level': 'Primary', 'Number of Surgeries Performed': 869, 'Additional Responsibilities': ['Games developer', 'Biomedical scientist'], 'Percentage of Patients with Complications': 82.08188652122207,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 {'Institution Name': 'Baker Inc', 'Location': 'Argentina', 'Type of Institution': 'Public', 'Number of Years Worked There': 9, 'Medical Center Level': 'Primary', 'Number of Surgeries Performed': 14, 'Additional Responsibilities': ['Surveyor, land/geomatics', 'Farm manager', 'Musician', 'Building services engineer', 'Air traffic controller'], 'Percentage of Patients with Complications': 1.0133395809500123,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t>
  </si>
  <si>
    <t>Donald Huang</t>
  </si>
  <si>
    <t>001-935-395-7410x2210</t>
  </si>
  <si>
    <t>[('Anesthesiology', 98, datetime.date(2008, 3, 1), datetime.date(2005, 11, 15)), ('Cardiothoracic Surgery', 61, datetime.date(2006, 4, 11), datetime.date(2007, 2, 23)), ('Plastic and Reconstructive Surgery', 72, datetime.date(2002, 12, 2), datetime.date(2004, 10, 21)), ('Orthopedic Surgery', 90, datetime.date(2007, 6, 21), datetime.date(2007, 10, 20)), ('Pathology', 100, datetime.date(2003, 3, 27), datetime.date(2008, 2, 3)), ('Cardiothoracic Surgery', 75, datetime.date(2006, 3, 22), datetime.date(2004, 6, 27)), ('Ethics in Medical Practice', 66, datetime.date(2002, 9, 14), datetime.date(2007, 10, 10)), ('Neurosurgery', 61, datetime.date(2007, 8, 22), datetime.date(2007, 10, 20)), ('Plastic and Reconstructive Surgery', 52, datetime.date(2008, 5, 11), datetime.date(2006, 4, 4)), ('Biochemistry', 82, datetime.date(2008, 6, 18), datetime.date(2003, 4, 7))]</t>
  </si>
  <si>
    <t>[{'Institution Name': 'Moore Ltd', 'Location': 'Brazil', 'Type of Institution': 'Public', 'Number of Years Worked There': 25, 'Medical Center Level': 'Tertiary', 'Number of Surgeries Performed': 156, 'Additional Responsibilities': ['Programmer, systems'], 'Percentage of Patients with Complications': 37.623203976865796,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 {'Institution Name': 'Lee-Long', 'Location': 'Brazil', 'Type of Institution': 'Public', 'Number of Years Worked There': 6, 'Medical Center Level': 'Secondary', 'Number of Surgeries Performed': 3, 'Additional Responsibilities': ['Tourist information centre manager'], 'Percentage of Patients with Complications': 34.75886743458142,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t>
  </si>
  <si>
    <t>Smith-Watkins</t>
  </si>
  <si>
    <t>Judy Hernandez</t>
  </si>
  <si>
    <t>(444)442-0016x404</t>
  </si>
  <si>
    <t>[('Biochemistry', 78, datetime.date(2001, 1, 21), datetime.date(2002, 10, 7)), ('Vascular Surgery', 79, datetime.date(2000, 1, 1), datetime.date(2000, 4, 16)), ('Plastic and Reconstructive Surgery', 74, datetime.date(2002, 6, 24), datetime.date(2004, 7, 18)), ('Vascular Surgery', 72, datetime.date(2000, 12, 17), datetime.date(2002, 11, 7)), ('Ethics in Medical Practice', 94, datetime.date(2001, 9, 2), datetime.date(1999, 8, 27)), ('Ethics in Medical Practice', 83, datetime.date(2006, 7, 4), datetime.date(2006, 7, 14)), ('Microbiology', 97, datetime.date(2005, 1, 29), datetime.date(2001, 7, 31)), ('Neurosurgery', 73, datetime.date(2003, 2, 3), datetime.date(2003, 4, 12)), ('Pediatric Surgery', 94, datetime.date(2004, 7, 23), datetime.date(2000, 10, 31)), ('Oncological Surgery', 85, datetime.date(1999, 3, 13), datetime.date(2004, 4, 7))]</t>
  </si>
  <si>
    <t>[{'Institution Name': 'Young, Frazier and Paul', 'Location': 'Belarus', 'Type of Institution': 'Public', 'Number of Years Worked There': 8, 'Medical Center Level': 'Secondary', 'Number of Surgeries Performed': 380, 'Additional Responsibilities': ['Publishing copy', 'Engineer, water', 'Engineer, manufacturing', 'Patent examiner'], 'Percentage of Patients with Complications': 74.17717198623126, 'Patient Feedback': 'Highly recommend this doctor for their excellent care.', 'Patient Feedback Label': 5, 'Recommendation Letters': "The surgeon's work is consistently of high quality.", 'Recommendation Letters Label': 4, 'Recommendations from Former Employers': 'The surgeon has demonstrated excellent skills and professionalism.', 'Recommendations from Former Employers Label': 4}]</t>
  </si>
  <si>
    <t>Patterson-Moon</t>
  </si>
  <si>
    <t>Richard Herman</t>
  </si>
  <si>
    <t>388-494-8992</t>
  </si>
  <si>
    <t>[('Anatomy', 74, datetime.date(2002, 11, 4), datetime.date(2004, 1, 16)), ('Orthopedic Surgery', 75, datetime.date(2002, 11, 22), datetime.date(2004, 4, 22)), ('Orthopedic Surgery', 94, datetime.date(2003, 8, 18), datetime.date(2003, 6, 25)), ('Physiology', 89, datetime.date(2002, 9, 27), datetime.date(2004, 7, 13)), ('Transplant Surgery', 56, datetime.date(2004, 10, 10), datetime.date(2002, 10, 13)), ('Surgical Techniques', 72, datetime.date(2003, 3, 12), datetime.date(2002, 8, 28)), ('Vascular Surgery', 81, datetime.date(2003, 12, 29), datetime.date(2004, 2, 16)), ('Pathology', 52, datetime.date(2003, 4, 14), datetime.date(2002, 12, 25)), ('Pathology', 90, datetime.date(2003, 4, 21), datetime.date(2004, 8, 10)), ('Trauma Surgery', 70, datetime.date(2003, 5, 9), datetime.date(2004, 8, 16))]</t>
  </si>
  <si>
    <t>[{'Institution Name': 'Goodwin, Thomas and Murphy', 'Location': 'France', 'Type of Institution': 'Private', 'Number of Years Worked There': 27, 'Medical Center Level': 'Primary', 'Number of Surgeries Performed': 195, 'Additional Responsibilities': ['Chief Strategy Officer', 'Operational researcher', 'Optometrist'], 'Percentage of Patients with Complications': 71.48292034095304,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'Walker, Stevens and Smith', 'Location': 'France', 'Type of Institution': 'Private', 'Number of Years Worked There': 12, 'Medical Center Level': 'Primary', 'Number of Surgeries Performed': 181, 'Additional Responsibilities': ['Therapist, sports', 'Data scientist', 'Librarian, public'], 'Percentage of Patients with Complications': 47.57693837288297,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'Martinez and Sons', 'Location': 'France', 'Type of Institution': 'Public', 'Number of Years Worked There': 2, 'Medical Center Level': 'Primary', 'Number of Surgeries Performed': 298, 'Additional Responsibilities': ['Ambulance person'], 'Percentage of Patients with Complications': 12.236903578449088,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'Harris-Bowman', 'Location': 'France', 'Type of Institution': 'Private', 'Number of Years Worked There': 30, 'Medical Center Level': 'Tertiary', 'Number of Surgeries Performed': 514, 'Additional Responsibilities': ['Financial controller', 'General practice doctor', 'Teacher, music'], 'Percentage of Patients with Complications': 29.034792491551396,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'Cruz Ltd', 'Location': 'France', 'Type of Institution': 'Public', 'Number of Years Worked There': 1, 'Medical Center Level': 'Secondary', 'Number of Surgeries Performed': 570, 'Additional Responsibilities': ['Curator'], 'Percentage of Patients with Complications': 38.50399517014819,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t>
  </si>
  <si>
    <t>Jenkins-Rose</t>
  </si>
  <si>
    <t>Lynn Parker</t>
  </si>
  <si>
    <t>739.318.8193</t>
  </si>
  <si>
    <t>[('Pharmacology', 64, datetime.date(2000, 7, 4), datetime.date(2002, 5, 15)), ('Orthopedic Surgery', 96, datetime.date(2004, 12, 26), datetime.date(2000, 5, 29)), ('Vascular Surgery', 78, datetime.date(2003, 9, 5), datetime.date(2001, 7, 21)), ('Ethics in Medical Practice', 78, datetime.date(1998, 12, 10), datetime.date(2000, 8, 27)), ('Pharmacology', 98, datetime.date(2000, 3, 14), datetime.date(1997, 10, 30)), ('Pathology', 59, datetime.date(2000, 9, 12), datetime.date(1999, 8, 4)), ('Pathology', 87, datetime.date(2001, 8, 24), datetime.date(2004, 5, 9)), ('Anatomy', 59, datetime.date(1998, 6, 26), datetime.date(1999, 8, 19)), ('Pathology', 55, datetime.date(2006, 1, 19), datetime.date(2005, 11, 24)), ('Physiology', 86, datetime.date(2000, 8, 25), datetime.date(2005, 8, 18))]</t>
  </si>
  <si>
    <t>[{'Institution Name': 'Meadows Group', 'Location': 'Russia', 'Type of Institution': 'Private', 'Number of Years Worked There': 24, 'Medical Center Level': 'Tertiary', 'Number of Surgeries Performed': 275, 'Additional Responsibilities': ['Charity officer', 'Quantity surveyor', 'Armed forces technical officer', 'Surveyor, commercial/residential'], 'Percentage of Patients with Complications': 91.31425364058559,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'Young Ltd', 'Location': 'Russia', 'Type of Institution': 'Private', 'Number of Years Worked There': 22, 'Medical Center Level': 'Tertiary', 'Number of Surgeries Performed': 562, 'Additional Responsibilities': ['Research scientist (life sciences)'], 'Percentage of Patients with Complications': 45.070797445718604,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'Reeves LLC', 'Location': 'Russia', 'Type of Institution': 'Public', 'Number of Years Worked There': 9, 'Medical Center Level': 'Tertiary', 'Number of Surgeries Performed': 630, 'Additional Responsibilities': [], 'Percentage of Patients with Complications': 15.62581594408553,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'King Group', 'Location': 'Russia', 'Type of Institution': 'Public', 'Number of Years Worked There': 15, 'Medical Center Level': 'Secondary', 'Number of Surgeries Performed': 59, 'Additional Responsibilities': ['Police officer', 'Administrator, local government', 'Copywriter, advertising'], 'Percentage of Patients with Complications': 22.829271001812714,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t>
  </si>
  <si>
    <t>Bird, Martin and Beltran</t>
  </si>
  <si>
    <t>Samantha Young</t>
  </si>
  <si>
    <t>[('Transplant Surgery', 70, datetime.date(2000, 9, 24), datetime.date(2001, 1, 20)), ('Robotic Surgery', 99, datetime.date(2000, 5, 23), datetime.date(2001, 2, 9)), ('Oncological Surgery', 58, datetime.date(2001, 3, 2), datetime.date(1999, 8, 20)), ('Anatomy', 56, datetime.date(2000, 1, 31), datetime.date(2001, 5, 3)), ('Cardiothoracic Surgery', 93, datetime.date(1998, 11, 5), datetime.date(2001, 5, 11)), ('Vascular Surgery', 93, datetime.date(2000, 8, 26), datetime.date(1999, 1, 19)), ('Emergency Medicine', 70, datetime.date(2001, 1, 15), datetime.date(1999, 8, 15)), ('Plastic and Reconstructive Surgery', 82, datetime.date(1998, 11, 5), datetime.date(1999, 7, 22)), ('Pharmacology', 96, datetime.date(1999, 12, 1), datetime.date(2000, 5, 3)), ('Cardiothoracic Surgery', 78, datetime.date(1998, 11, 29), datetime.date(2001, 4, 3))]</t>
  </si>
  <si>
    <t>[{'Institution Name': 'Watson, Sims and Patterson', 'Location': 'Poland', 'Type of Institution': 'Private', 'Number of Years Worked There': 26, 'Medical Center Level': 'Secondary', 'Number of Surgeries Performed': 101, 'Additional Responsibilities': [], 'Percentage of Patients with Complications': 88.67196098549557,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'Madden, Olsen and Jones', 'Location': 'Poland', 'Type of Institution': 'Public', 'Number of Years Worked There': 13, 'Medical Center Level': 'Primary', 'Number of Surgeries Performed': 373, 'Additional Responsibilities': ['Associate Professor'], 'Percentage of Patients with Complications': 52.49327250245416,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'Schwartz, Rodriguez and Mcintyre', 'Location': 'Poland', 'Type of Institution': 'Public', 'Number of Years Worked There': 28, 'Medical Center Level': 'Secondary', 'Number of Surgeries Performed': 328, 'Additional Responsibilities': ['Regulatory affairs officer', 'Nutritional therapist'], 'Percentage of Patients with Complications': 53.61168298980837,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t>
  </si>
  <si>
    <t>James, Wood and Carlson</t>
  </si>
  <si>
    <t>Tammy Lynn</t>
  </si>
  <si>
    <t>313-622-0746x7058</t>
  </si>
  <si>
    <t>[('Transplant Surgery', 60, datetime.date(2001, 11, 16), datetime.date(1999, 6, 9)), ('Pediatric Surgery', 70, datetime.date(2002, 9, 14), datetime.date(1999, 12, 10)), ('Transplant Surgery', 72, datetime.date(1996, 9, 30), datetime.date(1997, 9, 29)), ('Surgical Techniques', 83, datetime.date(1998, 3, 9), datetime.date(1997, 11, 14)), ('Orthopedic Surgery', 65, datetime.date(2001, 2, 25), datetime.date(2001, 3, 3)), ('Transplant Surgery', 53, datetime.date(1996, 11, 28), datetime.date(1996, 11, 7)), ('Plastic and Reconstructive Surgery', 69, datetime.date(2001, 5, 18), datetime.date(1999, 12, 5)), ('Anesthesiology', 89, datetime.date(1998, 3, 4), datetime.date(2001, 8, 17)), ('Pediatric Surgery', 73, datetime.date(2002, 1, 3), datetime.date(1998, 7, 27)), ('Physiology', 68, datetime.date(1997, 4, 10), datetime.date(1998, 10, 21))]</t>
  </si>
  <si>
    <t>[{'Institution Name': 'Conley and Sons', 'Location': 'United Kingdom', 'Type of Institution': 'Public', 'Number of Years Worked There': 27, 'Medical Center Level': 'Tertiary', 'Number of Surgeries Performed': 862, 'Additional Responsibilities': ['Designer, industrial/product', 'Nurse, learning disability', 'Designer, fashion/clothing', 'Engineering geologist'], 'Percentage of Patients with Complications': 64.87808988712227,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'Higgins-Meadows', 'Location': 'United Kingdom', 'Type of Institution': 'Private', 'Number of Years Worked There': 13, 'Medical Center Level': 'Tertiary', 'Number of Surgeries Performed': 103, 'Additional Responsibilities': ['Diagnostic radiographer', 'Restaurant manager, fast food'], 'Percentage of Patients with Complications': 19.85428590183187,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'Patel, Costa and Mullen', 'Location': 'United Kingdom', 'Type of Institution': 'Private', 'Number of Years Worked There': 7, 'Medical Center Level': 'Secondary', 'Number of Surgeries Performed': 812, 'Additional Responsibilities': ['Chiropractor', 'Chemist, analytical', 'Emergency planning/management officer', 'Estate agent', 'Surveyor, hydrographic'], 'Percentage of Patients with Complications': 27.325426459891876,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t>
  </si>
  <si>
    <t>Long, Thompson and Mclean</t>
  </si>
  <si>
    <t>Christopher Henderson</t>
  </si>
  <si>
    <t>+1-200-511-2256x7544</t>
  </si>
  <si>
    <t>[('Pediatric Surgery', 50, datetime.date(2004, 6, 16), datetime.date(2003, 9, 25)), ('Neurosurgery', 100, datetime.date(2003, 12, 14), datetime.date(2004, 8, 31)), ('Orthopedic Surgery', 82, datetime.date(2003, 7, 15), datetime.date(2004, 2, 14)), ('Microbiology', 93, datetime.date(2003, 6, 1), datetime.date(2004, 6, 8)), ('Biochemistry', 81, datetime.date(2002, 5, 16), datetime.date(2004, 8, 7)), ('Ethics in Medical Practice', 94, datetime.date(2002, 12, 18), datetime.date(2002, 9, 27)), ('Robotic Surgery', 65, datetime.date(2003, 10, 14), datetime.date(2003, 6, 28)), ('Microbiology', 79, datetime.date(2002, 5, 1), datetime.date(2002, 7, 19)), ('Oncological Surgery', 68, datetime.date(2002, 6, 13), datetime.date(2004, 9, 5)), ('Pediatric Surgery', 87, datetime.date(2004, 6, 23), datetime.date(2003, 7, 5))]</t>
  </si>
  <si>
    <t>[{'Institution Name': 'Bennett PLC', 'Location': 'United Kingdom', 'Type of Institution': 'Public', 'Number of Years Worked There': 7, 'Medical Center Level': 'Secondary', 'Number of Surgeries Performed': 842, 'Additional Responsibilities': [], 'Percentage of Patients with Complications': 5.661771867251108,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 {'Institution Name': 'Murillo Inc', 'Location': 'United Kingdom', 'Type of Institution': 'Public', 'Number of Years Worked There': 7, 'Medical Center Level': 'Primary', 'Number of Surgeries Performed': 568, 'Additional Responsibilities': ['Patent attorney', 'Architectural technologist'], 'Percentage of Patients with Complications': 43.233318308363756,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t>
  </si>
  <si>
    <t>May Group</t>
  </si>
  <si>
    <t>Luke Clark</t>
  </si>
  <si>
    <t>658-798-2901x515</t>
  </si>
  <si>
    <t>[('Neurosurgery', 60, datetime.date(2006, 10, 8), datetime.date(1996, 3, 28)), ('Pediatric Surgery', 56, datetime.date(2000, 4, 12), datetime.date(1997, 10, 29)), ('Oncological Surgery', 89, datetime.date(1999, 1, 26), datetime.date(2005, 7, 27)), ('Robotic Surgery', 79, datetime.date(2000, 11, 11), datetime.date(1998, 8, 28)), ('Pediatric Surgery', 69, datetime.date(2004, 6, 30), datetime.date(2001, 6, 24)), ('Physiology', 65, datetime.date(1998, 5, 28), datetime.date(1998, 7, 28)), ('Ethics in Medical Practice', 84, datetime.date(1998, 4, 12), datetime.date(2002, 11, 30)), ('Emergency Medicine', 81, datetime.date(2005, 10, 24), datetime.date(1995, 7, 19)), ('Microbiology', 72, datetime.date(2002, 9, 18), datetime.date(2005, 11, 17)), ('Physiology', 72, datetime.date(2000, 3, 8), datetime.date(2006, 2, 18))]</t>
  </si>
  <si>
    <t>[{'Institution Name': 'Mayo PLC', 'Location': 'Russia', 'Type of Institution': 'Public', 'Number of Years Worked There': 23, 'Medical Center Level': 'Tertiary', 'Number of Surgeries Performed': 716, 'Additional Responsibilities': ['Trading standards officer', 'Advertising account planner'], 'Percentage of Patients with Complications': 39.67349207133065,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'Shepard PLC', 'Location': 'Russia', 'Type of Institution': 'Public', 'Number of Years Worked There': 8, 'Medical Center Level': 'Tertiary', 'Number of Surgeries Performed': 176, 'Additional Responsibilities': [], 'Percentage of Patients with Complications': 57.7960370948473,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'Contreras Group', 'Location': 'Russia', 'Type of Institution': 'Public', 'Number of Years Worked There': 21, 'Medical Center Level': 'Tertiary', 'Number of Surgeries Performed': 747, 'Additional Responsibilities': ['Chartered accountant'], 'Percentage of Patients with Complications': 7.829295423323657,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'Fuller-Banks', 'Location': 'Russia', 'Type of Institution': 'Public', 'Number of Years Worked There': 22, 'Medical Center Level': 'Tertiary', 'Number of Surgeries Performed': 324, 'Additional Responsibilities': ['Newspaper journalist', 'Engineer, materials', 'Production assistant, radio'], 'Percentage of Patients with Complications': 26.649111427352178,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t>
  </si>
  <si>
    <t>Shannon-Garner</t>
  </si>
  <si>
    <t>Michelle Santiago</t>
  </si>
  <si>
    <t>(938)993-1272x341</t>
  </si>
  <si>
    <t>[('Vascular Surgery', 86, datetime.date(2003, 2, 6), datetime.date(2003, 2, 7)), ('Anesthesiology', 89, datetime.date(2003, 2, 7), datetime.date(2003, 2, 6)), ('Anatomy', 94, datetime.date(2003, 2, 7), datetime.date(2003, 2, 1)), ('Microbiology', 98, datetime.date(2003, 2, 5), datetime.date(2003, 2, 4)), ('Anesthesiology', 73, datetime.date(2003, 2, 6), datetime.date(2003, 2, 6)), ('Microbiology', 78, datetime.date(2003, 2, 3), datetime.date(2003, 2, 2)), ('Ethics in Medical Practice', 57, datetime.date(2003, 2, 6), datetime.date(2003, 2, 6)), ('Neurosurgery', 68, datetime.date(2003, 2, 7), datetime.date(2003, 2, 5)), ('Pediatric Surgery', 58, datetime.date(2003, 2, 4), datetime.date(2003, 2, 3)), ('Robotic Surgery', 68, datetime.date(2003, 2, 6), datetime.date(2003, 2, 5))]</t>
  </si>
  <si>
    <t>[{'Institution Name': 'Lewis, Salas and Barnes', 'Location': 'United States', 'Type of Institution': 'Private', 'Number of Years Worked There': 9, 'Medical Center Level': 'Tertiary', 'Number of Surgeries Performed': 380, 'Additional Responsibilities': [], 'Percentage of Patients with Complications': 31.944269376330936,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'Hickman-Miller', 'Location': 'United States', 'Type of Institution': 'Private', 'Number of Years Worked There': 11, 'Medical Center Level': 'Secondary', 'Number of Surgeries Performed': 221, 'Additional Responsibilities': ['Applications developer', 'Photographer', 'Minerals surveyor', 'Training and development officer'], 'Percentage of Patients with Complications': 86.01649619640142,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'Rivera-Bryan', 'Location': 'United States', 'Type of Institution': 'Public', 'Number of Years Worked There': 2, 'Medical Center Level': 'Secondary', 'Number of Surgeries Performed': 418, 'Additional Responsibilities': ['Financial risk analyst', 'Chartered loss adjuster', 'Designer, textile', 'Archivist', 'Water quality scientist'], 'Percentage of Patients with Complications': 21.55120471924682,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t>
  </si>
  <si>
    <t>Anderson Inc</t>
  </si>
  <si>
    <t>Nicole Wong</t>
  </si>
  <si>
    <t>001-876-898-9320</t>
  </si>
  <si>
    <t>[('Anatomy', 61, datetime.date(2002, 6, 16), datetime.date(1997, 1, 9)), ('Cardiothoracic Surgery', 59, datetime.date(1996, 4, 9), datetime.date(1996, 9, 20)), ('Anatomy', 80, datetime.date(1999, 5, 14), datetime.date(1996, 10, 1)), ('Ethics in Medical Practice', 56, datetime.date(2003, 3, 26), datetime.date(2000, 4, 21)), ('Pharmacology', 53, datetime.date(2001, 7, 18), datetime.date(2000, 9, 3)), ('Pediatric Surgery', 86, datetime.date(2002, 4, 14), datetime.date(2001, 11, 25)), ('Anatomy', 77, datetime.date(2000, 1, 3), datetime.date(1996, 4, 17)), ('Transplant Surgery', 79, datetime.date(2000, 1, 23), datetime.date(1999, 6, 24)), ('Biochemistry', 73, datetime.date(2003, 4, 14), datetime.date(1999, 8, 11)), ('Trauma Surgery', 82, datetime.date(1999, 3, 2), datetime.date(2002, 10, 4))]</t>
  </si>
  <si>
    <t>[{'Institution Name': 'Hall Inc', 'Location': 'Germany', 'Type of Institution': 'Private', 'Number of Years Worked There': 17, 'Medical Center Level': 'Tertiary', 'Number of Surgeries Performed': 179, 'Additional Responsibilities': ['Landscape architect'], 'Percentage of Patients with Complications': 84.86606863890384,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'Wolf-Curtis', 'Location': 'Germany', 'Type of Institution': 'Public', 'Number of Years Worked There': 23, 'Medical Center Level': 'Tertiary', 'Number of Surgeries Performed': 142, 'Additional Responsibilities': ['Travel agency manager', 'Clinical molecular geneticist', 'Chartered public finance accountant', 'Dancer'], 'Percentage of Patients with Complications': 51.804615409739455,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'Kennedy Group', 'Location': 'Germany', 'Type of Institution': 'Public', 'Number of Years Worked There': 13, 'Medical Center Level': 'Secondary', 'Number of Surgeries Performed': 586, 'Additional Responsibilities': ['Pensions consultant', 'Records manager'], 'Percentage of Patients with Complications': 54.42801934941429,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'Smith Group', 'Location': 'Germany', 'Type of Institution': 'Private', 'Number of Years Worked There': 9, 'Medical Center Level': 'Secondary', 'Number of Surgeries Performed': 297, 'Additional Responsibilities': ['Chartered management accountant'], 'Percentage of Patients with Complications': 68.22224492634714,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'Scott and Sons', 'Location': 'Germany', 'Type of Institution': 'Public', 'Number of Years Worked There': 23, 'Medical Center Level': 'Tertiary', 'Number of Surgeries Performed': 922, 'Additional Responsibilities': ['Engineer, energy', 'Scientist, research (physical sciences)'], 'Percentage of Patients with Complications': 67.82869300491134,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t>
  </si>
  <si>
    <t>Chase-Booth</t>
  </si>
  <si>
    <t>Kim Fisher</t>
  </si>
  <si>
    <t>+1-620-393-8886x8003</t>
  </si>
  <si>
    <t>[('Transplant Surgery', 60, datetime.date(2001, 11, 1), datetime.date(2002, 3, 10)), ('Biochemistry', 68, datetime.date(2001, 3, 18), datetime.date(2001, 12, 22)), ('Pathology', 66, datetime.date(2001, 8, 13), datetime.date(2000, 4, 24)), ('Microbiology', 98, datetime.date(1998, 3, 23), datetime.date(2002, 12, 3)), ('Vascular Surgery', 96, datetime.date(1998, 6, 6), datetime.date(1999, 8, 5)), ('Pharmacology', 50, datetime.date(2000, 10, 29), datetime.date(1998, 8, 14)), ('Microbiology', 76, datetime.date(1999, 12, 17), datetime.date(1996, 12, 10)), ('Surgical Techniques', 60, datetime.date(1998, 10, 10), datetime.date(2002, 9, 18)), ('Transplant Surgery', 95, datetime.date(1996, 6, 25), datetime.date(2003, 1, 16)), ('Pathology', 66, datetime.date(1997, 5, 2), datetime.date(2002, 11, 15))]</t>
  </si>
  <si>
    <t>[{'Institution Name': 'Elliott and Sons', 'Location': 'France', 'Type of Institution': 'Public', 'Number of Years Worked There': 9, 'Medical Center Level': 'Primary', 'Number of Surgeries Performed': 983, 'Additional Responsibilities': ['Tour manager', 'Loss adjuster, chartered', 'Programmer, systems', 'Broadcast journalist'], 'Percentage of Patients with Complications': 31.53741112618471, 'Patient Feedback': 'The procedure was performed competently.', 'Patient Feedback Label': 3, 'Recommendation Letters': 'This surgeon is among the best I have worked with.', 'Recommendation Letters Label': 5, 'Recommendations from Former Employers': "This surgeon's behavior was sometimes concerning.", 'Recommendations from Former Employers Label': 2}]</t>
  </si>
  <si>
    <t>Hubbard, Garcia and Gomez</t>
  </si>
  <si>
    <t>Michael Schmidt MD</t>
  </si>
  <si>
    <t>331.324.4824x5135</t>
  </si>
  <si>
    <t>[('Pharmacology', 86, datetime.date(1998, 6, 22), datetime.date(1998, 5, 23)), ('Anesthesiology', 84, datetime.date(1998, 2, 14), datetime.date(1998, 7, 28)), ('Anesthesiology', 66, datetime.date(2000, 8, 31), datetime.date(2000, 1, 21)), ('Pediatric Surgery', 98, datetime.date(1999, 3, 31), datetime.date(1999, 6, 11)), ('Neurosurgery', 76, datetime.date(2000, 10, 23), datetime.date(2000, 6, 5)), ('Ethics in Medical Practice', 58, datetime.date(1998, 4, 3), datetime.date(2000, 8, 19)), ('Pediatric Surgery', 75, datetime.date(1998, 3, 9), datetime.date(1998, 5, 13)), ('Anesthesiology', 70, datetime.date(2000, 2, 29), datetime.date(2000, 9, 5)), ('Surgical Techniques', 54, datetime.date(1999, 1, 8), datetime.date(1998, 2, 10)), ('Vascular Surgery', 95, datetime.date(1999, 12, 29), datetime.date(2000, 3, 27))]</t>
  </si>
  <si>
    <t>[{'Institution Name': 'Calhoun, Hernandez and Russell', 'Location': 'Moldova', 'Type of Institution': 'Public', 'Number of Years Worked There': 4, 'Medical Center Level': 'Secondary', 'Number of Surgeries Performed': 40, 'Additional Responsibilities': ['Radio broadcast assistant', 'Health promotion specialist', 'Ergonomist', 'Engineer, automotive'], 'Percentage of Patients with Complications': 71.01345361279981, 'Patient Feedback': 'The surgery was not successful and I had to seek further treatment.', 'Patient Feedback Label': 1, 'Recommendation Letters': 'I would recommend careful consideration before hiring this surgeon.', 'Recommendation Letters Label': 2, 'Recommendations from Former Employers': 'I have great confidence in recommending this surgeon.', 'Recommendations from Former Employers Label': 4}]</t>
  </si>
  <si>
    <t>Williams, Ferrell and Hoover</t>
  </si>
  <si>
    <t>Mark Horn</t>
  </si>
  <si>
    <t>521-795-9126x8370</t>
  </si>
  <si>
    <t>[('Robotic Surgery', 98, datetime.date(2004, 7, 24), datetime.date(2005, 3, 30)), ('Anesthesiology', 55, datetime.date(2004, 11, 3), datetime.date(2004, 11, 20)), ('Microbiology', 99, datetime.date(2004, 8, 6), datetime.date(2006, 7, 3)), ('Surgical Techniques', 50, datetime.date(2004, 6, 20), datetime.date(2004, 6, 21)), ('Microbiology', 62, datetime.date(2005, 8, 14), datetime.date(2003, 9, 18)), ('Emergency Medicine', 57, datetime.date(2004, 9, 20), datetime.date(2004, 10, 4)), ('Pathology', 98, datetime.date(2005, 2, 23), datetime.date(2005, 3, 25)), ('Emergency Medicine', 88, datetime.date(2006, 10, 19), datetime.date(2004, 8, 15)), ('Surgical Techniques', 57, datetime.date(2006, 10, 31), datetime.date(2005, 8, 22)), ('Trauma Surgery', 50, datetime.date(2006, 4, 17), datetime.date(2003, 10, 23))]</t>
  </si>
  <si>
    <t>[{'Institution Name': 'Holland LLC', 'Location': 'Russia', 'Type of Institution': 'Private', 'Number of Years Worked There': 23, 'Medical Center Level': 'Secondary', 'Number of Surgeries Performed': 635, 'Additional Responsibilities': ['Public relations officer', 'Retail merchandiser'], 'Percentage of Patients with Complications': 13.312974041897485,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 {'Institution Name': 'Preston, Hopkins and Salas', 'Location': 'Russia', 'Type of Institution': 'Public', 'Number of Years Worked There': 5, 'Medical Center Level': 'Tertiary', 'Number of Surgeries Performed': 482, 'Additional Responsibilities': [], 'Percentage of Patients with Complications': 99.8576365423867,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t>
  </si>
  <si>
    <t>Mason, Garcia and Herman</t>
  </si>
  <si>
    <t>Alicia Wilson</t>
  </si>
  <si>
    <t>001-877-696-0735x50687</t>
  </si>
  <si>
    <t>[('Pharmacology', 58, datetime.date(2001, 9, 13), datetime.date(2001, 6, 8)), ('Surgical Techniques', 97, datetime.date(2001, 6, 26), datetime.date(2002, 1, 7)), ('Biochemistry', 59, datetime.date(2001, 4, 28), datetime.date(2002, 1, 11)), ('Orthopedic Surgery', 62, datetime.date(2001, 11, 4), datetime.date(2002, 2, 21)), ('Pediatric Surgery', 93, datetime.date(2001, 6, 15), datetime.date(2002, 2, 4)), ('Pediatric Surgery', 53, datetime.date(2002, 1, 3), datetime.date(2001, 9, 17)), ('Pharmacology', 75, datetime.date(2001, 6, 30), datetime.date(2001, 10, 3)), ('Pathology', 62, datetime.date(2002, 2, 20), datetime.date(2001, 12, 18)), ('Biochemistry', 70, datetime.date(2001, 7, 21), datetime.date(2001, 4, 5)), ('Trauma Surgery', 74, datetime.date(2001, 8, 22), datetime.date(2001, 6, 24))]</t>
  </si>
  <si>
    <t>[{'Institution Name': 'Fletcher, Martinez and Barnett', 'Location': 'India', 'Type of Institution': 'Private', 'Number of Years Worked There': 24, 'Medical Center Level': 'Tertiary', 'Number of Surgeries Performed': 776, 'Additional Responsibilities': [], 'Percentage of Patients with Complications': 76.95863266919328, 'Patient Feedback': 'The doctor was incompetent and the results were disastrous.', 'Patient Feedback Label': 1, 'Recommendation Letters': 'This surgeon is highly skilled and professional.', 'Recommendation Letters Label': 5, 'Recommendations from Former Employers': 'I have no hesitation in recommending this surgeon.', 'Recommendations from Former Employers Label': 4}]</t>
  </si>
  <si>
    <t>Cox Group</t>
  </si>
  <si>
    <t>Jared Anderson</t>
  </si>
  <si>
    <t>(814)972-6301x80574</t>
  </si>
  <si>
    <t>[('Emergency Medicine', 64, datetime.date(1999, 12, 22), datetime.date(2000, 4, 29)), ('Biochemistry', 51, datetime.date(2000, 6, 6), datetime.date(2000, 5, 19)), ('Plastic and Reconstructive Surgery', 80, datetime.date(2000, 1, 16), datetime.date(2000, 12, 1)), ('Microbiology', 66, datetime.date(1999, 9, 16), datetime.date(2000, 8, 27)), ('Anatomy', 97, datetime.date(2000, 5, 23), datetime.date(2000, 12, 29)), ('Pharmacology', 88, datetime.date(2000, 9, 17), datetime.date(2000, 5, 25)), ('Orthopedic Surgery', 100, datetime.date(1999, 10, 3), datetime.date(1999, 8, 16)), ('Emergency Medicine', 74, datetime.date(2001, 1, 3), datetime.date(2000, 8, 17)), ('Anatomy', 93, datetime.date(2000, 5, 3), datetime.date(1999, 12, 13)), ('Neurosurgery', 51, datetime.date(2000, 1, 22), datetime.date(1999, 8, 20))]</t>
  </si>
  <si>
    <t>[{'Institution Name': 'Hicks LLC', 'Location': 'United States', 'Type of Institution': 'Public', 'Number of Years Worked There': 2, 'Medical Center Level': 'Secondary', 'Number of Surgeries Performed': 620, 'Additional Responsibilities': ['Arts administrator'], 'Percentage of Patients with Complications': 3.5674775766282307, 'Patient Feedback': 'The doctor was caring and the surgery a success.', 'Patient Feedback Label': 4, 'Recommendation Letters': "The surgeon's work is consistently of high quality.", 'Recommendation Letters Label': 4, 'Recommendations from Former Employers': 'This surgeon is a top-tier professional with outstanding abilities.', 'Recommendations from Former Employers Label': 5}]</t>
  </si>
  <si>
    <t>Trevino-Clark</t>
  </si>
  <si>
    <t>Donna Bernard</t>
  </si>
  <si>
    <t>001-449-900-6167x76978</t>
  </si>
  <si>
    <t>[('Anesthesiology', 54, datetime.date(1999, 2, 4), datetime.date(2001, 9, 5)), ('Surgical Techniques', 98, datetime.date(2002, 9, 5), datetime.date(2001, 9, 1)), ('Transplant Surgery', 85, datetime.date(2000, 7, 19), datetime.date(2001, 8, 7)), ('Anesthesiology', 81, datetime.date(2003, 6, 27), datetime.date(1999, 2, 27)), ('Orthopedic Surgery', 91, datetime.date(2003, 9, 9), datetime.date(2001, 11, 10)), ('Neurosurgery', 60, datetime.date(2001, 1, 6), datetime.date(2006, 12, 13)), ('Emergency Medicine', 86, datetime.date(1998, 4, 28), datetime.date(1998, 2, 26)), ('Trauma Surgery', 73, datetime.date(1998, 3, 14), datetime.date(2005, 9, 3)), ('Vascular Surgery', 87, datetime.date(2005, 1, 22), datetime.date(1999, 4, 25)), ('Oncological Surgery', 61, datetime.date(1998, 8, 13), datetime.date(2006, 11, 11))]</t>
  </si>
  <si>
    <t>[{'Institution Name': 'Cruz-Christensen', 'Location': 'Russia', 'Type of Institution': 'Private', 'Number of Years Worked There': 11, 'Medical Center Level': 'Primary', 'Number of Surgeries Performed': 193, 'Additional Responsibilities': ['Site engineer', 'Museum/gallery curator', 'Surveyor, rural practice', 'IT trainer'], 'Percentage of Patients with Complications': 60.869261982198786,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'Schultz Inc', 'Location': 'Russia', 'Type of Institution': 'Private', 'Number of Years Worked There': 1, 'Medical Center Level': 'Secondary', 'Number of Surgeries Performed': 948, 'Additional Responsibilities': ['Horticultural consultant'], 'Percentage of Patients with Complications': 93.73803706465787,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'Joseph Group', 'Location': 'Russia', 'Type of Institution': 'Public', 'Number of Years Worked There': 8, 'Medical Center Level': 'Secondary', 'Number of Surgeries Performed': 360, 'Additional Responsibilities': ['Runner, broadcasting/film/video'], 'Percentage of Patients with Complications': 35.7133507818078,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t>
  </si>
  <si>
    <t>Moore-James</t>
  </si>
  <si>
    <t>Lindsey Stephens</t>
  </si>
  <si>
    <t>001-418-914-1797x0603</t>
  </si>
  <si>
    <t>[('Cardiothoracic Surgery', 100, datetime.date(2006, 8, 22), datetime.date(2005, 4, 25)), ('Anatomy', 85, datetime.date(2005, 5, 27), datetime.date(2002, 10, 17)), ('Pediatric Surgery', 63, datetime.date(2006, 10, 24), datetime.date(2003, 7, 23)), ('Emergency Medicine', 63, datetime.date(2003, 5, 20), datetime.date(2004, 7, 23)), ('Vascular Surgery', 95, datetime.date(2004, 7, 11), datetime.date(2006, 12, 23)), ('Trauma Surgery', 80, datetime.date(2005, 10, 11), datetime.date(2004, 1, 7)), ('Physiology', 100, datetime.date(2005, 1, 3), datetime.date(2006, 10, 30)), ('Biochemistry', 92, datetime.date(2007, 8, 3), datetime.date(2007, 5, 9)), ('Oncological Surgery', 62, datetime.date(2004, 3, 26), datetime.date(2003, 5, 21)), ('Neurosurgery', 82, datetime.date(2005, 5, 7), datetime.date(2002, 12, 2))]</t>
  </si>
  <si>
    <t>[{'Institution Name': 'Giles, Cunningham and Johnson', 'Location': 'Poland', 'Type of Institution': 'Private', 'Number of Years Worked There': 28, 'Medical Center Level': 'Secondary', 'Number of Surgeries Performed': 736, 'Additional Responsibilities': ['Market researcher'], 'Percentage of Patients with Complications': 38.240588526581085,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'Lopez, Caldwell and Taylor', 'Location': 'Poland', 'Type of Institution': 'Private', 'Number of Years Worked There': 24, 'Medical Center Level': 'Secondary', 'Number of Surgeries Performed': 601, 'Additional Responsibilities': ['Art therapist', 'Trade mark attorney', 'Engineer, broadcasting (operations)', 'Scientist, research (medical)', 'Estate agent'], 'Percentage of Patients with Complications': 89.70251582699194,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'Miller-Jones', 'Location': 'Poland', 'Type of Institution': 'Private', 'Number of Years Worked There': 2, 'Medical Center Level': 'Secondary', 'Number of Surgeries Performed': 239, 'Additional Responsibilities': ['Administrator', 'Lobbyist'], 'Percentage of Patients with Complications': 29.213809401950684,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t>
  </si>
  <si>
    <t>Wright LLC</t>
  </si>
  <si>
    <t>Brooke Watson</t>
  </si>
  <si>
    <t>(973)220-9046</t>
  </si>
  <si>
    <t>[('Robotic Surgery', 66, datetime.date(2002, 8, 3), datetime.date(2002, 10, 6)), ('Orthopedic Surgery', 54, datetime.date(2004, 3, 27), datetime.date(2004, 4, 9)), ('Oncological Surgery', 64, datetime.date(2002, 10, 14), datetime.date(2004, 4, 20)), ('Trauma Surgery', 53, datetime.date(2004, 5, 8), datetime.date(2002, 5, 4)), ('Biochemistry', 90, datetime.date(2003, 5, 8), datetime.date(2002, 12, 31)), ('Anatomy', 70, datetime.date(2004, 7, 27), datetime.date(2002, 6, 23)), ('Pediatric Surgery', 71, datetime.date(2003, 4, 2), datetime.date(2004, 8, 1)), ('Emergency Medicine', 98, datetime.date(2003, 2, 17), datetime.date(2003, 9, 26)), ('Plastic and Reconstructive Surgery', 99, datetime.date(2002, 12, 2), datetime.date(2003, 4, 15)), ('Ethics in Medical Practice', 84, datetime.date(2004, 7, 8), datetime.date(2004, 7, 14))]</t>
  </si>
  <si>
    <t>[{'Institution Name': 'Russell, Brandt and Brown', 'Location': 'India', 'Type of Institution': 'Private', 'Number of Years Worked There': 5, 'Medical Center Level': 'Tertiary', 'Number of Surgeries Performed': 123, 'Additional Responsibilities': [], 'Percentage of Patients with Complications': 87.02723760932598, 'Patient Feedback': 'The surgery was well done and the follow-up was great.', 'Patient Feedback Label': 4, 'Recommendation Letters': "The surgeon's performance has been mixed.", 'Recommendation Letters Label': 2, 'Recommendations from Former Employers': 'This surgeon was not a good fit for our team.', 'Recommendations from Former Employers Label': 1}]</t>
  </si>
  <si>
    <t>Duncan, Hughes and Johnson</t>
  </si>
  <si>
    <t>Sharon Robinson</t>
  </si>
  <si>
    <t>362.432.3935x60957</t>
  </si>
  <si>
    <t>[('Cardiothoracic Surgery', 67, datetime.date(2004, 3, 13), datetime.date(2007, 11, 23)), ('Pharmacology', 77, datetime.date(2005, 7, 7), datetime.date(2004, 8, 27)), ('Robotic Surgery', 100, datetime.date(2006, 5, 6), datetime.date(2004, 11, 15)), ('Orthopedic Surgery', 98, datetime.date(2004, 4, 17), datetime.date(2004, 5, 12)), ('Emergency Medicine', 65, datetime.date(2007, 6, 22), datetime.date(2007, 6, 20)), ('Biochemistry', 71, datetime.date(2006, 4, 18), datetime.date(2004, 4, 14)), ('Biochemistry', 52, datetime.date(2006, 3, 20), datetime.date(2003, 11, 23)), ('Oncological Surgery', 99, datetime.date(2007, 4, 2), datetime.date(2005, 2, 12)), ('Cardiothoracic Surgery', 59, datetime.date(2004, 9, 22), datetime.date(2004, 7, 9)), ('Neurosurgery', 82, datetime.date(2006, 5, 9), datetime.date(2006, 8, 1))]</t>
  </si>
  <si>
    <t>[{'Institution Name': 'Watts, Miller and Schwartz', 'Location': 'Poland', 'Type of Institution': 'Private', 'Number of Years Worked There': 21, 'Medical Center Level': 'Primary', 'Number of Surgeries Performed': 348, 'Additional Responsibilities': ['Hotel manager', 'Clothing/textile technologist', 'Quality manager', 'Risk manager'], 'Percentage of Patients with Complications': 0.7696909999117985, 'Patient Feedback': 'The surgery was performed adequately.', 'Patient Feedback Label': 3, 'Recommendation Letters': "The surgeon's skills and professionalism are seriously lacking.", 'Recommendation Letters Label': 1, 'Recommendations from Former Employers': "The surgeon's work has been satisfactory and meets basic standards.", 'Recommendations from Former Employers Label': 3}]</t>
  </si>
  <si>
    <t>Pierce-Medina</t>
  </si>
  <si>
    <t>Darren Oliver</t>
  </si>
  <si>
    <t>665-630-8609x0104</t>
  </si>
  <si>
    <t>[('Plastic and Reconstructive Surgery', 77, datetime.date(2001, 10, 8), datetime.date(2001, 9, 20)), ('Trauma Surgery', 98, datetime.date(2001, 10, 19), datetime.date(2001, 10, 17)), ('Pharmacology', 96, datetime.date(2001, 10, 21), datetime.date(2001, 9, 20)), ('Anesthesiology', 96, datetime.date(2001, 10, 6), datetime.date(2001, 9, 23)), ('Physiology', 71, datetime.date(2001, 10, 15), datetime.date(2001, 9, 27)), ('Transplant Surgery', 76, datetime.date(2001, 9, 23), datetime.date(2001, 9, 30)), ('Emergency Medicine', 72, datetime.date(2001, 10, 8), datetime.date(2001, 10, 16)), ('Neurosurgery', 67, datetime.date(2001, 10, 19), datetime.date(2001, 10, 6)), ('Emergency Medicine', 86, datetime.date(2001, 9, 25), datetime.date(2001, 9, 24)), ('Anesthesiology', 68, datetime.date(2001, 10, 4), datetime.date(2001, 10, 13))]</t>
  </si>
  <si>
    <t>[{'Institution Name': 'Fox-Jones', 'Location': 'United States', 'Type of Institution': 'Public', 'Number of Years Worked There': 13, 'Medical Center Level': 'Tertiary', 'Number of Surgeries Performed': 777, 'Additional Responsibilities': ['Charity officer'], 'Percentage of Patients with Complications': 78.62804219035195,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 {'Institution Name': 'Beck-Jones', 'Location': 'United States', 'Type of Institution': 'Public', 'Number of Years Worked There': 28, 'Medical Center Level': 'Primary', 'Number of Surgeries Performed': 284, 'Additional Responsibilities': ['Estate manager/land agent', 'Facilities manager', 'Therapist, art', 'Plant breeder/geneticist', 'Teacher, secondary school'], 'Percentage of Patients with Complications': 55.68113100006206,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t>
  </si>
  <si>
    <t>Christopher Chavez MD</t>
  </si>
  <si>
    <t>(277)711-2416x995</t>
  </si>
  <si>
    <t>[('Physiology', 79, datetime.date(2003, 1, 15), datetime.date(1997, 7, 24)), ('Biochemistry', 79, datetime.date(2001, 12, 23), datetime.date(2001, 8, 17)), ('Microbiology', 80, datetime.date(1998, 10, 30), datetime.date(1999, 7, 9)), ('Pharmacology', 97, datetime.date(1999, 12, 10), datetime.date(2002, 2, 8)), ('Emergency Medicine', 69, datetime.date(1998, 4, 25), datetime.date(1997, 4, 28)), ('Biochemistry', 52, datetime.date(2000, 9, 3), datetime.date(2002, 7, 13)), ('Physiology', 93, datetime.date(1998, 8, 7), datetime.date(2000, 1, 26)), ('Biochemistry', 55, datetime.date(2000, 7, 30), datetime.date(1998, 7, 4)), ('Plastic and Reconstructive Surgery', 56, datetime.date(1997, 4, 19), datetime.date(2001, 10, 21)), ('Microbiology', 79, datetime.date(1999, 6, 10), datetime.date(2002, 11, 1))]</t>
  </si>
  <si>
    <t>[{'Institution Name': 'Hardy-Sims', 'Location': 'Russia', 'Type of Institution': 'Private', 'Number of Years Worked There': 22, 'Medical Center Level': 'Secondary', 'Number of Surgeries Performed': 144, 'Additional Responsibilities': ['Hydrographic surveyor', 'Air traffic controller', 'Commercial horticulturist', 'Interpreter', 'Optometrist'], 'Percentage of Patients with Complications': 97.25528567939982,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'Steele Ltd', 'Location': 'Russia', 'Type of Institution': 'Private', 'Number of Years Worked There': 17, 'Medical Center Level': 'Primary', 'Number of Surgeries Performed': 605, 'Additional Responsibilities': [], 'Percentage of Patients with Complications': 0.888599655226685,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'Black Inc', 'Location': 'Russia', 'Type of Institution': 'Public', 'Number of Years Worked There': 29, 'Medical Center Level': 'Primary', 'Number of Surgeries Performed': 688, 'Additional Responsibilities': ['Podiatrist', 'Agricultural engineer', 'Chief Technology Officer', 'Commercial horticulturist', 'Radio broadcast assistant'], 'Percentage of Patients with Complications': 37.751920850060216,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'Aguirre Ltd', 'Location': 'Russia', 'Type of Institution': 'Private', 'Number of Years Worked There': 29, 'Medical Center Level': 'Secondary', 'Number of Surgeries Performed': 369, 'Additional Responsibilities': [], 'Percentage of Patients with Complications': 13.24682754967721,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'Burns-Hughes', 'Location': 'Russia', 'Type of Institution': 'Public', 'Number of Years Worked There': 28, 'Medical Center Level': 'Secondary', 'Number of Surgeries Performed': 531, 'Additional Responsibilities': ['Retail buyer', 'Engineer, manufacturing systems', 'Lighting technician, broadcasting/film/video', 'Pharmacist, hospital'], 'Percentage of Patients with Complications': 42.84549141568549,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t>
  </si>
  <si>
    <t>Lee, Sanchez and Jones</t>
  </si>
  <si>
    <t>Zachary Curtis</t>
  </si>
  <si>
    <t>442-984-7562</t>
  </si>
  <si>
    <t>[('Anesthesiology', 69, datetime.date(1999, 7, 4), datetime.date(1998, 12, 23)), ('Transplant Surgery', 74, datetime.date(1999, 7, 6), datetime.date(1999, 6, 30)), ('Vascular Surgery', 73, datetime.date(1999, 7, 11), datetime.date(1999, 3, 22)), ('Physiology', 64, datetime.date(1998, 12, 18), datetime.date(1999, 4, 12)), ('Emergency Medicine', 77, datetime.date(1999, 6, 29), datetime.date(1999, 7, 17)), ('Microbiology', 97, datetime.date(1999, 4, 7), datetime.date(1999, 6, 7)), ('Pharmacology', 62, datetime.date(1999, 3, 1), datetime.date(1998, 12, 18)), ('Anatomy', 95, datetime.date(1999, 7, 21), datetime.date(1999, 7, 20)), ('Trauma Surgery', 66, datetime.date(1999, 5, 2), datetime.date(1999, 1, 13)), ('Plastic and Reconstructive Surgery', 97, datetime.date(1999, 9, 14), datetime.date(1999, 4, 17))]</t>
  </si>
  <si>
    <t>[{'Institution Name': 'Brennan-Ward', 'Location': 'United Kingdom', 'Type of Institution': 'Private', 'Number of Years Worked There': 2, 'Medical Center Level': 'Tertiary', 'Number of Surgeries Performed': 20, 'Additional Responsibilities': ['Osteopath', 'Administrator, sports', 'Passenger transport manager', 'Video editor'], 'Percentage of Patients with Complications': 5.016056207570241,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 {'Institution Name': 'Davila-Ali', 'Location': 'United Kingdom', 'Type of Institution': 'Public', 'Number of Years Worked There': 26, 'Medical Center Level': 'Tertiary', 'Number of Surgeries Performed': 359, 'Additional Responsibilities': ['Research officer, government', 'Risk analyst', 'Adult guidance worker', 'Engineering geologist', 'Accommodation manager'], 'Percentage of Patients with Complications': 39.15204800575013,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t>
  </si>
  <si>
    <t>Mays Ltd</t>
  </si>
  <si>
    <t>Javier Luna</t>
  </si>
  <si>
    <t>453-984-4484x059</t>
  </si>
  <si>
    <t>[('Pharmacology', 94, datetime.date(2001, 6, 11), datetime.date(2001, 8, 20)), ('Robotic Surgery', 81, datetime.date(2002, 4, 8), datetime.date(2002, 8, 19)), ('Physiology', 78, datetime.date(2001, 12, 21), datetime.date(2002, 9, 7)), ('Anatomy', 80, datetime.date(2002, 5, 8), datetime.date(2002, 7, 8)), ('Plastic and Reconstructive Surgery', 66, datetime.date(2001, 7, 27), datetime.date(2003, 5, 21)), ('Oncological Surgery', 72, datetime.date(2003, 1, 8), datetime.date(2002, 11, 23)), ('Pediatric Surgery', 53, datetime.date(2002, 6, 29), datetime.date(2002, 8, 25)), ('Biochemistry', 81, datetime.date(2002, 2, 16), datetime.date(2003, 7, 11)), ('Anatomy', 81, datetime.date(2003, 5, 16), datetime.date(2002, 7, 29)), ('Pharmacology', 83, datetime.date(2001, 10, 12), datetime.date(2001, 11, 7))]</t>
  </si>
  <si>
    <t>[{'Institution Name': 'Keller-Rivera', 'Location': 'Moldova', 'Type of Institution': 'Private', 'Number of Years Worked There': 9, 'Medical Center Level': 'Tertiary', 'Number of Surgeries Performed': 26, 'Additional Responsibilities': [], 'Percentage of Patients with Complications': 39.47301563998794,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'Galvan-Oconnell', 'Location': 'Moldova', 'Type of Institution': 'Public', 'Number of Years Worked There': 22, 'Medical Center Level': 'Primary', 'Number of Surgeries Performed': 880, 'Additional Responsibilities': [], 'Percentage of Patients with Complications': 71.92336456888889,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'Baker, Paul and Smith', 'Location': 'Moldova', 'Type of Institution': 'Private', 'Number of Years Worked There': 11, 'Medical Center Level': 'Tertiary', 'Number of Surgeries Performed': 233, 'Additional Responsibilities': ['Education administrator', 'Financial risk analyst', 'Lighting technician, broadcasting/film/video', 'Network engineer'], 'Percentage of Patients with Complications': 50.982410896123554,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'Harris, Bailey and Norris', 'Location': 'Moldova', 'Type of Institution': 'Private', 'Number of Years Worked There': 7, 'Medical Center Level': 'Primary', 'Number of Surgeries Performed': 850, 'Additional Responsibilities': ['Firefighter', 'Community arts worker'], 'Percentage of Patients with Complications': 23.628931643875937,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'Johnson LLC', 'Location': 'Moldova', 'Type of Institution': 'Private', 'Number of Years Worked There': 3, 'Medical Center Level': 'Tertiary', 'Number of Surgeries Performed': 657, 'Additional Responsibilities': [], 'Percentage of Patients with Complications': 30.35550923318996,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t>
  </si>
  <si>
    <t>Duran Inc</t>
  </si>
  <si>
    <t>Debbie Sanders</t>
  </si>
  <si>
    <t>001-727-864-5869x057</t>
  </si>
  <si>
    <t>[('Microbiology', 88, datetime.date(1999, 6, 26), datetime.date(2000, 1, 28)), ('Pathology', 96, datetime.date(1999, 11, 27), datetime.date(1999, 11, 1)), ('Pathology', 95, datetime.date(1999, 9, 15), datetime.date(2000, 2, 2)), ('Emergency Medicine', 51, datetime.date(1999, 11, 11), datetime.date(1999, 9, 29)), ('Pharmacology', 73, datetime.date(2000, 1, 14), datetime.date(2000, 1, 8)), ('Emergency Medicine', 93, datetime.date(2000, 4, 22), datetime.date(1999, 11, 23)), ('Vascular Surgery', 66, datetime.date(1999, 9, 25), datetime.date(2000, 1, 17)), ('Trauma Surgery', 52, datetime.date(2000, 3, 5), datetime.date(1999, 6, 25)), ('Transplant Surgery', 76, datetime.date(1999, 7, 16), datetime.date(1999, 12, 7)), ('Plastic and Reconstructive Surgery', 78, datetime.date(1999, 12, 13), datetime.date(1999, 6, 16))]</t>
  </si>
  <si>
    <t>[{'Institution Name': 'Johnson, Barker and Ortega', 'Location': 'Hungary', 'Type of Institution': 'Private', 'Number of Years Worked There': 30, 'Medical Center Level': 'Primary', 'Number of Surgeries Performed': 345, 'Additional Responsibilities': ['Solicitor', 'Copy', 'Advertising account planner', 'Medical secretary', 'Designer, industrial/product'], 'Percentage of Patients with Complications': 2.849961287150804,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'Cantu, Williamson and Pratt', 'Location': 'Hungary', 'Type of Institution': 'Private', 'Number of Years Worked There': 20, 'Medical Center Level': 'Secondary', 'Number of Surgeries Performed': 756, 'Additional Responsibilities': ['Private music teacher', 'Ship broker', 'Physiotherapist', 'Midwife', 'Fish farm manager'], 'Percentage of Patients with Complications': 75.39058922261854,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'Rojas-Fields', 'Location': 'Hungary', 'Type of Institution': 'Private', 'Number of Years Worked There': 30, 'Medical Center Level': 'Secondary', 'Number of Surgeries Performed': 86, 'Additional Responsibilities': ['Purchasing manager', 'Production assistant, radio', 'Press photographer'], 'Percentage of Patients with Complications': 80.76745045913259,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'Bowman LLC', 'Location': 'Hungary', 'Type of Institution': 'Public', 'Number of Years Worked There': 28, 'Medical Center Level': 'Secondary', 'Number of Surgeries Performed': 581, 'Additional Responsibilities': [], 'Percentage of Patients with Complications': 14.339799323341051,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t>
  </si>
  <si>
    <t>Fisher-Martinez</t>
  </si>
  <si>
    <t>Victor Fox</t>
  </si>
  <si>
    <t>(616)419-2708</t>
  </si>
  <si>
    <t>[('Surgical Techniques', 88, datetime.date(1998, 12, 12), datetime.date(1998, 7, 19)), ('Surgical Techniques', 75, datetime.date(1997, 11, 11), datetime.date(1998, 10, 23)), ('Robotic Surgery', 74, datetime.date(1997, 10, 26), datetime.date(1996, 11, 19)), ('Biochemistry', 54, datetime.date(1997, 6, 16), datetime.date(1996, 11, 1)), ('Plastic and Reconstructive Surgery', 74, datetime.date(1998, 7, 15), datetime.date(1998, 4, 28)), ('Robotic Surgery', 67, datetime.date(1998, 11, 24), datetime.date(1998, 9, 17)), ('Ethics in Medical Practice', 54, datetime.date(1997, 4, 13), datetime.date(1998, 12, 7)), ('Microbiology', 50, datetime.date(1998, 8, 25), datetime.date(1996, 11, 15)), ('Cardiothoracic Surgery', 100, datetime.date(1997, 12, 17), datetime.date(1998, 2, 24)), ('Orthopedic Surgery', 91, datetime.date(1996, 10, 23), datetime.date(1997, 4, 22))]</t>
  </si>
  <si>
    <t>[{'Institution Name': 'Rogers LLC', 'Location': 'Russia', 'Type of Institution': 'Public', 'Number of Years Worked There': 23, 'Medical Center Level': 'Tertiary', 'Number of Surgeries Performed': 9, 'Additional Responsibilities': ['General practice doctor', 'Oncologist', 'Rural practice surveyor', 'Producer, radio'], 'Percentage of Patients with Complications': 60.90783667779668, 'Patient Feedback': 'The surgery was successful and the care was attentive.', 'Patient Feedback Label': 4, 'Recommendation Letters': "I have the highest regard for this surgeon's skills and professionalism.", 'Recommendation Letters Label': 5, 'Recommendations from Former Employers': "The surgeon's performance is unparalleled.", 'Recommendations from Former Employers Label': 5}]</t>
  </si>
  <si>
    <t>Lewis, Deleon and Vasquez</t>
  </si>
  <si>
    <t>Matthew Lee</t>
  </si>
  <si>
    <t>[('Transplant Surgery', 97, datetime.date(1999, 4, 25), datetime.date(2000, 2, 16)), ('Orthopedic Surgery', 58, datetime.date(1999, 3, 29), datetime.date(2003, 1, 30)), ('Oncological Surgery', 98, datetime.date(2001, 10, 5), datetime.date(2002, 4, 17)), ('Neurosurgery', 99, datetime.date(1998, 11, 9), datetime.date(2001, 8, 30)), ('Emergency Medicine', 98, datetime.date(1998, 7, 10), datetime.date(1998, 10, 10)), ('Pathology', 97, datetime.date(1998, 12, 3), datetime.date(2000, 1, 6)), ('Trauma Surgery', 99, datetime.date(2001, 3, 24), datetime.date(2002, 9, 1)), ('Transplant Surgery', 97, datetime.date(2000, 7, 30), datetime.date(2002, 6, 11)), ('Ethics in Medical Practice', 100, datetime.date(2003, 6, 6), datetime.date(2003, 3, 25)), ('Orthopedic Surgery', 59, datetime.date(2002, 9, 11), datetime.date(2002, 10, 6))]</t>
  </si>
  <si>
    <t>[{'Institution Name': 'Fisher-Peters', 'Location': 'Russia', 'Type of Institution': 'Public', 'Number of Years Worked There': 22, 'Medical Center Level': 'Secondary', 'Number of Surgeries Performed': 201, 'Additional Responsibilities': [], 'Percentage of Patients with Complications': 4.6702511850086665,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 {'Institution Name': 'Romero LLC', 'Location': 'Russia', 'Type of Institution': 'Private', 'Number of Years Worked There': 4, 'Medical Center Level': 'Tertiary', 'Number of Surgeries Performed': 298, 'Additional Responsibilities': ['Engineer, automotive', 'Higher education lecturer', 'Hospital pharmacist', 'Community education officer', 'Structural engineer'], 'Percentage of Patients with Complications': 71.65892869161307,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t>
  </si>
  <si>
    <t>Mary Perry</t>
  </si>
  <si>
    <t>[('Pathology', 69, datetime.date(2007, 4, 7), datetime.date(2004, 11, 18)), ('Orthopedic Surgery', 99, datetime.date(2006, 3, 31), datetime.date(2002, 9, 25)), ('Surgical Techniques', 82, datetime.date(2004, 9, 28), datetime.date(2001, 12, 10)), ('Orthopedic Surgery', 84, datetime.date(2006, 7, 31), datetime.date(1998, 12, 7)), ('Emergency Medicine', 96, datetime.date(1999, 5, 9), datetime.date(2002, 7, 25)), ('Robotic Surgery', 73, datetime.date(2004, 9, 14), datetime.date(2001, 11, 14)), ('Trauma Surgery', 68, datetime.date(2003, 12, 15), datetime.date(1999, 5, 23)), ('Pathology', 84, datetime.date(2006, 4, 20), datetime.date(2006, 2, 23)), ('Anatomy', 89, datetime.date(2007, 4, 15), datetime.date(2000, 5, 14)), ('Transplant Surgery', 75, datetime.date(2002, 4, 6), datetime.date(1998, 9, 22))]</t>
  </si>
  <si>
    <t>[{'Institution Name': 'Robinson, Jones and Martinez', 'Location': 'South Africa', 'Type of Institution': 'Private', 'Number of Years Worked There': 1, 'Medical Center Level': 'Tertiary', 'Number of Surgeries Performed': 723, 'Additional Responsibilities': ['Education officer, environmental', 'Scientist, product/process development', 'Chief Strategy Officer'], 'Percentage of Patients with Complications': 84.97211257387002,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'Woods-Wright', 'Location': 'South Africa', 'Type of Institution': 'Public', 'Number of Years Worked There': 10, 'Medical Center Level': 'Primary', 'Number of Surgeries Performed': 850, 'Additional Responsibilities': [], 'Percentage of Patients with Complications': 95.23006633653056,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'York, Johnson and Shaffer', 'Location': 'South Africa', 'Type of Institution': 'Private', 'Number of Years Worked There': 28, 'Medical Center Level': 'Tertiary', 'Number of Surgeries Performed': 462, 'Additional Responsibilities': ['Furniture conservator/restorer', 'Geoscientist', 'Sub'], 'Percentage of Patients with Complications': 69.71591493693751,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'Bennett PLC', 'Location': 'South Africa', 'Type of Institution': 'Public', 'Number of Years Worked There': 30, 'Medical Center Level': 'Tertiary', 'Number of Surgeries Performed': 606, 'Additional Responsibilities': ['Biomedical scientist'], 'Percentage of Patients with Complications': 25.713032333310124,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'Rivera-Mcmillan', 'Location': 'South Africa', 'Type of Institution': 'Private', 'Number of Years Worked There': 4, 'Medical Center Level': 'Primary', 'Number of Surgeries Performed': 107, 'Additional Responsibilities': ['Scientist, product/process development'], 'Percentage of Patients with Complications': 58.933588668711955,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t>
  </si>
  <si>
    <t>Pearson and Sons</t>
  </si>
  <si>
    <t>Leah Diaz</t>
  </si>
  <si>
    <t>[('Transplant Surgery', 52, datetime.date(2002, 9, 3), datetime.date(2000, 2, 11)), ('Plastic and Reconstructive Surgery', 74, datetime.date(2004, 12, 24), datetime.date(1999, 10, 18)), ('Anesthesiology', 100, datetime.date(1998, 12, 26), datetime.date(2003, 2, 1)), ('Microbiology', 58, datetime.date(2000, 8, 10), datetime.date(2003, 3, 15)), ('Oncological Surgery', 61, datetime.date(1996, 12, 26), datetime.date(1998, 3, 14)), ('Anesthesiology', 54, datetime.date(2002, 8, 27), datetime.date(1998, 12, 13)), ('Biochemistry', 88, datetime.date(2000, 3, 8), datetime.date(2005, 5, 7)), ('Trauma Surgery', 59, datetime.date(2004, 5, 3), datetime.date(2005, 2, 12)), ('Cardiothoracic Surgery', 69, datetime.date(1997, 12, 31), datetime.date(2002, 2, 26)), ('Cardiothoracic Surgery', 79, datetime.date(2002, 5, 12), datetime.date(2004, 1, 3))]</t>
  </si>
  <si>
    <t>[{'Institution Name': 'Thomas-Owen', 'Location': 'South Africa', 'Type of Institution': 'Public', 'Number of Years Worked There': 14, 'Medical Center Level': 'Tertiary', 'Number of Surgeries Performed': 98, 'Additional Responsibilities': [], 'Percentage of Patients with Complications': 62.39160657086986,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 {'Institution Name': 'Castro Inc', 'Location': 'South Africa', 'Type of Institution': 'Public', 'Number of Years Worked There': 28, 'Medical Center Level': 'Secondary', 'Number of Surgeries Performed': 677, 'Additional Responsibilities': ['Immunologist', 'Sound technician, broadcasting/film/video'], 'Percentage of Patients with Complications': 86.63069743762689,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t>
  </si>
  <si>
    <t>Moore-Dixon</t>
  </si>
  <si>
    <t>Michelle Khan</t>
  </si>
  <si>
    <t>555.635.8796x806</t>
  </si>
  <si>
    <t>[('Surgical Techniques', 72, datetime.date(2006, 6, 3), datetime.date(2003, 10, 9)), ('Pharmacology', 99, datetime.date(2004, 3, 5), datetime.date(2003, 11, 26)), ('Oncological Surgery', 82, datetime.date(2006, 6, 18), datetime.date(2005, 10, 24)), ('Neurosurgery', 90, datetime.date(2003, 5, 28), datetime.date(2006, 8, 19)), ('Oncological Surgery', 88, datetime.date(2007, 6, 8), datetime.date(2007, 3, 11)), ('Pediatric Surgery', 68, datetime.date(2004, 10, 31), datetime.date(2006, 5, 3)), ('Anesthesiology', 94, datetime.date(2003, 12, 22), datetime.date(2005, 9, 2)), ('Plastic and Reconstructive Surgery', 54, datetime.date(2003, 6, 9), datetime.date(2007, 1, 22)), ('Microbiology', 81, datetime.date(2005, 1, 3), datetime.date(2006, 12, 31)), ('Neurosurgery', 91, datetime.date(2003, 9, 25), datetime.date(2004, 2, 10))]</t>
  </si>
  <si>
    <t>[{'Institution Name': 'Hall-Gilbert', 'Location': 'Belarus', 'Type of Institution': 'Public', 'Number of Years Worked There': 20, 'Medical Center Level': 'Secondary', 'Number of Surgeries Performed': 810, 'Additional Responsibilities': ['Product/process development scientist', 'Fine artist'], 'Percentage of Patients with Complications': 11.198171205923057,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'Clark-Walker', 'Location': 'Belarus', 'Type of Institution': 'Private', 'Number of Years Worked There': 12, 'Medical Center Level': 'Secondary', 'Number of Surgeries Performed': 218, 'Additional Responsibilities': ['Psychotherapist, child', 'Market researcher', 'Scientist, audiological', 'Nurse, learning disability', 'Actuary'], 'Percentage of Patients with Complications': 74.06652678994377,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'Moore, Harris and Singh', 'Location': 'Belarus', 'Type of Institution': 'Private', 'Number of Years Worked There': 14, 'Medical Center Level': 'Secondary', 'Number of Surgeries Performed': 871, 'Additional Responsibilities': ['Housing manager/officer', 'Scientist, water quality', 'Volunteer coordinator', 'Web designer', 'Chief of Staff'], 'Percentage of Patients with Complications': 33.94927553706537,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t>
  </si>
  <si>
    <t>Smith-Campbell</t>
  </si>
  <si>
    <t>Melanie Scott</t>
  </si>
  <si>
    <t>861-984-2767</t>
  </si>
  <si>
    <t>[('Pathology', 78, datetime.date(2000, 7, 28), datetime.date(2004, 10, 6)), ('Pathology', 50, datetime.date(2003, 10, 29), datetime.date(2003, 4, 18)), ('Transplant Surgery', 71, datetime.date(2000, 3, 14), datetime.date(2004, 1, 20)), ('Surgical Techniques', 84, datetime.date(2002, 8, 19), datetime.date(2003, 6, 17)), ('Pharmacology', 80, datetime.date(2005, 12, 8), datetime.date(2003, 10, 23)), ('Anatomy', 84, datetime.date(1999, 2, 27), datetime.date(1999, 10, 5)), ('Pediatric Surgery', 88, datetime.date(1999, 3, 4), datetime.date(2001, 3, 8)), ('Pathology', 66, datetime.date(2006, 2, 24), datetime.date(1999, 12, 28)), ('Oncological Surgery', 94, datetime.date(1999, 9, 6), datetime.date(2004, 9, 28)), ('Trauma Surgery', 61, datetime.date(2000, 6, 8), datetime.date(2005, 3, 24))]</t>
  </si>
  <si>
    <t>[{'Institution Name': 'Oliver, Fuller and Cantrell', 'Location': 'Moldova', 'Type of Institution': 'Private', 'Number of Years Worked There': 28, 'Medical Center Level': 'Tertiary', 'Number of Surgeries Performed': 157, 'Additional Responsibilities': ['Data processing manager'], 'Percentage of Patients with Complications': 21.53750282909227,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'Mcdonald, Duncan and Johnson', 'Location': 'Moldova', 'Type of Institution': 'Private', 'Number of Years Worked There': 1, 'Medical Center Level': 'Tertiary', 'Number of Surgeries Performed': 264, 'Additional Responsibilities': ['Solicitor', 'Civil engineer, consulting', 'Geologist, engineering', 'Surveyor, minerals', 'Film/video editor'], 'Percentage of Patients with Complications': 77.75093230649487,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'Horn and Sons', 'Location': 'Moldova', 'Type of Institution': 'Public', 'Number of Years Worked There': 9, 'Medical Center Level': 'Secondary', 'Number of Surgeries Performed': 107, 'Additional Responsibilities': ['Call centre manager'], 'Percentage of Patients with Complications': 42.663925613935625,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'Ray-Morrison', 'Location': 'Moldova', 'Type of Institution': 'Public', 'Number of Years Worked There': 1, 'Medical Center Level': 'Primary', 'Number of Surgeries Performed': 571, 'Additional Responsibilities': ['Administrator, education', 'Engineering geologist', 'Hydrographic surveyor'], 'Percentage of Patients with Complications': 67.53711119265846,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t>
  </si>
  <si>
    <t>Thomas Ltd</t>
  </si>
  <si>
    <t>Jennifer Mccarthy</t>
  </si>
  <si>
    <t>360-266-7590x51622</t>
  </si>
  <si>
    <t>[('Trauma Surgery', 93, datetime.date(2002, 2, 7), datetime.date(2000, 4, 28)), ('Anatomy', 62, datetime.date(2000, 4, 16), datetime.date(2002, 2, 14)), ('Ethics in Medical Practice', 74, datetime.date(1996, 11, 29), datetime.date(2000, 12, 26)), ('Robotic Surgery', 53, datetime.date(1996, 9, 5), datetime.date(2001, 10, 24)), ('Ethics in Medical Practice', 93, datetime.date(2001, 11, 8), datetime.date(1997, 10, 19)), ('Biochemistry', 52, datetime.date(1998, 7, 25), datetime.date(1999, 6, 19)), ('Orthopedic Surgery', 64, datetime.date(2000, 4, 21), datetime.date(1997, 12, 8)), ('Neurosurgery', 81, datetime.date(2002, 7, 6), datetime.date(2002, 1, 11)), ('Ethics in Medical Practice', 81, datetime.date(1997, 11, 20), datetime.date(2001, 8, 9)), ('Orthopedic Surgery', 60, datetime.date(1999, 5, 7), datetime.date(1999, 3, 4))]</t>
  </si>
  <si>
    <t>[{'Institution Name': 'Anderson-Rivera', 'Location': 'India', 'Type of Institution': 'Public', 'Number of Years Worked There': 27, 'Medical Center Level': 'Tertiary', 'Number of Surgeries Performed': 266, 'Additional Responsibilities': ['Fashion designer', 'Lawyer', 'Horticultural therapist', 'Bookseller'], 'Percentage of Patients with Complications': 76.72096593831785, 'Patient Feedback': "The surgery went well, and the doctor was attentive. I'm pleased with the overall outcome.", 'Patient Feedback Label': 4, 'Recommendation Letters': 'This surgeon has performed adequately. There are no major concerns, but also no standout qualities.', 'Recommendation Letters Label': 3, 'Recommendations from Former Employers': 'The surgeon has consistently delivered excellent results.', 'Recommendations from Former Employers Label': 4}]</t>
  </si>
  <si>
    <t>Velez Group</t>
  </si>
  <si>
    <t>James Rivers DVM</t>
  </si>
  <si>
    <t>418.538.8948x45291</t>
  </si>
  <si>
    <t>[('Anesthesiology', 85, datetime.date(2006, 2, 14), datetime.date(2005, 6, 18)), ('Surgical Techniques', 66, datetime.date(2000, 1, 2), datetime.date(2003, 3, 13)), ('Transplant Surgery', 50, datetime.date(2001, 3, 24), datetime.date(2004, 10, 5)), ('Surgical Techniques', 79, datetime.date(2004, 12, 20), datetime.date(2002, 5, 24)), ('Pathology', 57, datetime.date(1999, 5, 3), datetime.date(2004, 6, 22)), ('Ethics in Medical Practice', 51, datetime.date(2005, 6, 27), datetime.date(1998, 11, 1)), ('Plastic and Reconstructive Surgery', 53, datetime.date(2000, 9, 26), datetime.date(2001, 8, 13)), ('Anatomy', 56, datetime.date(2004, 4, 9), datetime.date(2000, 1, 30)), ('Orthopedic Surgery', 53, datetime.date(1998, 10, 18), datetime.date(2004, 7, 12)), ('Microbiology', 87, datetime.date(2005, 5, 28), datetime.date(2004, 1, 21))]</t>
  </si>
  <si>
    <t>[{'Institution Name': 'Shelton, Benson and Wright', 'Location': 'United Kingdom', 'Type of Institution': 'Public', 'Number of Years Worked There': 22, 'Medical Center Level': 'Primary', 'Number of Surgeries Performed': 50, 'Additional Responsibilities': ['Maintenance engineer'], 'Percentage of Patients with Complications': 2.9113461903682802,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'Green-Ford', 'Location': 'United Kingdom', 'Type of Institution': 'Private', 'Number of Years Worked There': 25, 'Medical Center Level': 'Secondary', 'Number of Surgeries Performed': 730, 'Additional Responsibilities': ['Engineer, land', 'Conference centre manager', 'Psychologist, sport and exercise', 'Immigration officer'], 'Percentage of Patients with Complications': 50.07510643250864,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'Rodriguez-Johnson', 'Location': 'United Kingdom', 'Type of Institution': 'Public', 'Number of Years Worked There': 26, 'Medical Center Level': 'Primary', 'Number of Surgeries Performed': 10, 'Additional Responsibilities': ['Nurse, adult', 'Doctor, hospital'], 'Percentage of Patients with Complications': 38.653103621085606,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'Contreras Ltd', 'Location': 'United Kingdom', 'Type of Institution': 'Private', 'Number of Years Worked There': 27, 'Medical Center Level': 'Primary', 'Number of Surgeries Performed': 337, 'Additional Responsibilities': [], 'Percentage of Patients with Complications': 94.79979337283086,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t>
  </si>
  <si>
    <t>Hamilton-Myers</t>
  </si>
  <si>
    <t>Christopher Lewis</t>
  </si>
  <si>
    <t>623.752.6370</t>
  </si>
  <si>
    <t>[('Surgical Techniques', 53, datetime.date(1996, 5, 4), datetime.date(1996, 11, 1)), ('Pharmacology', 89, datetime.date(1994, 12, 16), datetime.date(1996, 6, 24)), ('Biochemistry', 95, datetime.date(1995, 9, 20), datetime.date(1996, 3, 5)), ('Cardiothoracic Surgery', 72, datetime.date(1997, 1, 23), datetime.date(1997, 1, 26)), ('Orthopedic Surgery', 71, datetime.date(1998, 1, 16), datetime.date(1996, 3, 18)), ('Pathology', 63, datetime.date(1997, 11, 2), datetime.date(1998, 1, 11)), ('Surgical Techniques', 86, datetime.date(1996, 3, 3), datetime.date(1994, 12, 22)), ('Microbiology', 97, datetime.date(1996, 2, 14), datetime.date(1995, 11, 19)), ('Anatomy', 88, datetime.date(1997, 7, 11), datetime.date(1994, 10, 19)), ('Plastic and Reconstructive Surgery', 79, datetime.date(1997, 11, 13), datetime.date(1996, 9, 29))]</t>
  </si>
  <si>
    <t>[{'Institution Name': 'Brown Inc', 'Location': 'France', 'Type of Institution': 'Private', 'Number of Years Worked There': 2, 'Medical Center Level': 'Tertiary', 'Number of Surgeries Performed': 293, 'Additional Responsibilities': ['Chief Marketing Officer', 'Science writer', "Nurse, children's"], 'Percentage of Patients with Complications': 32.88109673746714, 'Patient Feedback': 'The care provided was inadequate. Recovery has been tough.', 'Patient Feedback Label': 2, 'Recommendation Letters': 'I would recommend careful consideration before hiring this surgeon.', 'Recommendation Letters Label': 2, 'Recommendations from Former Employers': 'This surgeon is a highly valuable asset to any team.', 'Recommendations from Former Employers Label': 5}]</t>
  </si>
  <si>
    <t>Decker, Hoffman and Gutierrez</t>
  </si>
  <si>
    <t>Brian Clarke</t>
  </si>
  <si>
    <t>598.986.1352x628</t>
  </si>
  <si>
    <t>[('Microbiology', 80, datetime.date(1999, 9, 21), datetime.date(2000, 3, 31)), ('Biochemistry', 77, datetime.date(2003, 6, 14), datetime.date(2004, 9, 17)), ('Pathology', 95, datetime.date(2003, 3, 5), datetime.date(1999, 6, 5)), ('Trauma Surgery', 96, datetime.date(2001, 2, 19), datetime.date(2002, 2, 1)), ('Microbiology', 65, datetime.date(1998, 7, 1), datetime.date(2000, 3, 17)), ('Robotic Surgery', 73, datetime.date(2007, 1, 15), datetime.date(2006, 11, 15)), ('Anatomy', 62, datetime.date(2006, 9, 14), datetime.date(2001, 4, 7)), ('Surgical Techniques', 51, datetime.date(2000, 3, 13), datetime.date(2003, 10, 27)), ('Trauma Surgery', 87, datetime.date(2007, 3, 20), datetime.date(1999, 9, 23)), ('Physiology', 78, datetime.date(2004, 10, 26), datetime.date(2001, 5, 12))]</t>
  </si>
  <si>
    <t>[{'Institution Name': 'Cooper, Chang and Lopez', 'Location': 'India', 'Type of Institution': 'Private', 'Number of Years Worked There': 11, 'Medical Center Level': 'Tertiary', 'Number of Surgeries Performed': 8, 'Additional Responsibilities': ['Company secretary', 'Solicitor, Scotland', 'Music therapist'], 'Percentage of Patients with Complications': 87.69111702482621,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'Foster LLC', 'Location': 'India', 'Type of Institution': 'Private', 'Number of Years Worked There': 27, 'Medical Center Level': 'Secondary', 'Number of Surgeries Performed': 807, 'Additional Responsibilities': ['Fine artist', 'Pilot, airline'], 'Percentage of Patients with Complications': 15.918227564696041,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'Stein-Watson', 'Location': 'India', 'Type of Institution': 'Private', 'Number of Years Worked There': 11, 'Medical Center Level': 'Tertiary', 'Number of Surgeries Performed': 667, 'Additional Responsibilities': ['Production assistant, radio', 'Health and safety inspector', 'Senior tax professional/tax inspector', 'Publishing copy'], 'Percentage of Patients with Complications': 70.06351285156975,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t>
  </si>
  <si>
    <t>Lambert-Simmons</t>
  </si>
  <si>
    <t>Steven Haas</t>
  </si>
  <si>
    <t>(379)641-2777x478</t>
  </si>
  <si>
    <t>[('Pharmacology', 77, datetime.date(2002, 3, 10), datetime.date(2002, 3, 1)), ('Anesthesiology', 54, datetime.date(2002, 1, 15), datetime.date(2002, 3, 10)), ('Surgical Techniques', 56, datetime.date(2001, 12, 24), datetime.date(2001, 12, 27)), ('Pathology', 88, datetime.date(2002, 3, 16), datetime.date(2002, 4, 2)), ('Pathology', 77, datetime.date(2002, 3, 7), datetime.date(2002, 3, 29)), ('Pathology', 74, datetime.date(2001, 12, 12), datetime.date(2002, 1, 22)), ('Anatomy', 97, datetime.date(2002, 3, 29), datetime.date(2001, 12, 22)), ('Pediatric Surgery', 79, datetime.date(2002, 3, 26), datetime.date(2002, 1, 7)), ('Orthopedic Surgery', 74, datetime.date(2002, 3, 12), datetime.date(2001, 12, 18)), ('Neurosurgery', 93, datetime.date(2002, 4, 5), datetime.date(2001, 12, 25))]</t>
  </si>
  <si>
    <t>[{'Institution Name': 'Hickman-Perry', 'Location': 'South Africa', 'Type of Institution': 'Public', 'Number of Years Worked There': 7, 'Medical Center Level': 'Secondary', 'Number of Surgeries Performed': 852, 'Additional Responsibilities': ['Data scientist', 'Environmental manager', 'Museum/gallery curator', 'Lobbyist', 'Technical brewer'], 'Percentage of Patients with Complications': 79.75811726819984,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'Jackson-Sherman', 'Location': 'South Africa', 'Type of Institution': 'Private', 'Number of Years Worked There': 20, 'Medical Center Level': 'Secondary', 'Number of Surgeries Performed': 559, 'Additional Responsibilities': ['Medical illustrator', 'Teacher, adult education', 'Medical laboratory scientific officer', 'Psychologist, prison and probation services'], 'Percentage of Patients with Complications': 13.652017435965991,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'Morgan, Olsen and Jacobs', 'Location': 'South Africa', 'Type of Institution': 'Public', 'Number of Years Worked There': 15, 'Medical Center Level': 'Primary', 'Number of Surgeries Performed': 99, 'Additional Responsibilities': [], 'Percentage of Patients with Complications': 83.0574465766617,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'Fleming Inc', 'Location': 'South Africa', 'Type of Institution': 'Public', 'Number of Years Worked There': 28, 'Medical Center Level': 'Tertiary', 'Number of Surgeries Performed': 573, 'Additional Responsibilities': ['Mechanical engineer', 'Civil Service fast streamer', 'Data processing manager', 'Equities trader'], 'Percentage of Patients with Complications': 94.02835016836694,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'Ward Inc', 'Location': 'South Africa', 'Type of Institution': 'Public', 'Number of Years Worked There': 29, 'Medical Center Level': 'Secondary', 'Number of Surgeries Performed': 998, 'Additional Responsibilities': ['Administrator, arts', 'Engineer, broadcasting (operations)', 'Radiographer, therapeutic', 'Product designer', 'Adult guidance worker'], 'Percentage of Patients with Complications': 92.70408937119493,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t>
  </si>
  <si>
    <t>York LLC</t>
  </si>
  <si>
    <t>Joshua Barnes</t>
  </si>
  <si>
    <t>(899)825-8324</t>
  </si>
  <si>
    <t>[('Oncological Surgery', 72, datetime.date(1997, 5, 10), datetime.date(1999, 6, 1)), ('Emergency Medicine', 81, datetime.date(2000, 3, 5), datetime.date(2002, 5, 19)), ('Anesthesiology', 69, datetime.date(2001, 9, 18), datetime.date(1999, 6, 17)), ('Biochemistry', 77, datetime.date(1998, 10, 23), datetime.date(2001, 2, 11)), ('Trauma Surgery', 92, datetime.date(1999, 6, 3), datetime.date(2002, 1, 9)), ('Anesthesiology', 58, datetime.date(1998, 10, 24), datetime.date(2000, 10, 1)), ('Robotic Surgery', 87, datetime.date(1997, 4, 1), datetime.date(1999, 8, 19)), ('Ethics in Medical Practice', 58, datetime.date(1998, 3, 16), datetime.date(2001, 9, 15)), ('Pharmacology', 67, datetime.date(2001, 9, 8), datetime.date(2000, 3, 6)), ('Anatomy', 69, datetime.date(2001, 3, 27), datetime.date(2001, 1, 18))]</t>
  </si>
  <si>
    <t>[{'Institution Name': 'Price-Robertson', 'Location': 'United States', 'Type of Institution': 'Private', 'Number of Years Worked There': 17, 'Medical Center Level': 'Tertiary', 'Number of Surgeries Performed': 633, 'Additional Responsibilities': ['Field trials officer', 'Journalist, broadcasting', 'Seismic interpreter', 'Designer, furniture', 'Event organiser'], 'Percentage of Patients with Complications': 45.43157261494903,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 {'Institution Name': 'Richardson, Long and Ramsey', 'Location': 'United States', 'Type of Institution': 'Private', 'Number of Years Worked There': 15, 'Medical Center Level': 'Primary', 'Number of Surgeries Performed': 308, 'Additional Responsibilities': ['Nurse, learning disability', 'Archivist'], 'Percentage of Patients with Complications': 48.89146397750401,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t>
  </si>
  <si>
    <t>Miller-Rose</t>
  </si>
  <si>
    <t>David Snyder</t>
  </si>
  <si>
    <t>+1-453-259-7114x0057</t>
  </si>
  <si>
    <t>[('Ethics in Medical Practice', 52, datetime.date(2004, 4, 30), datetime.date(2005, 1, 21)), ('Physiology', 99, datetime.date(2003, 5, 5), datetime.date(2005, 12, 27)), ('Anesthesiology', 63, datetime.date(2003, 11, 25), datetime.date(2004, 12, 21)), ('Physiology', 71, datetime.date(2004, 3, 10), datetime.date(2007, 4, 22)), ('Physiology', 51, datetime.date(2003, 10, 12), datetime.date(2002, 9, 10)), ('Anatomy', 53, datetime.date(2002, 8, 6), datetime.date(2004, 3, 24)), ('Plastic and Reconstructive Surgery', 55, datetime.date(2004, 3, 14), datetime.date(2003, 10, 6)), ('Vascular Surgery', 84, datetime.date(2002, 9, 5), datetime.date(2003, 9, 18)), ('Biochemistry', 76, datetime.date(2006, 9, 26), datetime.date(2006, 11, 14)), ('Vascular Surgery', 85, datetime.date(2005, 4, 5), datetime.date(2004, 4, 1))]</t>
  </si>
  <si>
    <t>[{'Institution Name': 'Jensen, Hood and Walls', 'Location': 'Ukraine', 'Type of Institution': 'Private', 'Number of Years Worked There': 18, 'Medical Center Level': 'Secondary', 'Number of Surgeries Performed': 636, 'Additional Responsibilities': [], 'Percentage of Patients with Complications': 4.65231389864319,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 {'Institution Name': 'Blankenship-Brewer', 'Location': 'Ukraine', 'Type of Institution': 'Private', 'Number of Years Worked There': 20, 'Medical Center Level': 'Tertiary', 'Number of Surgeries Performed': 999, 'Additional Responsibilities': ['Actuary'], 'Percentage of Patients with Complications': 98.00507722664122,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t>
  </si>
  <si>
    <t>Ortiz, Hopkins and Russell</t>
  </si>
  <si>
    <t>Jamie Jackson</t>
  </si>
  <si>
    <t>+1-735-763-8522x72995</t>
  </si>
  <si>
    <t>[('Neurosurgery', 75, datetime.date(2005, 8, 22), datetime.date(1998, 9, 8)), ('Biochemistry', 89, datetime.date(2001, 6, 27), datetime.date(2005, 7, 14)), ('Cardiothoracic Surgery', 84, datetime.date(2001, 4, 1), datetime.date(2007, 8, 22)), ('Pediatric Surgery', 93, datetime.date(2004, 6, 16), datetime.date(2004, 4, 16)), ('Neurosurgery', 81, datetime.date(1998, 7, 31), datetime.date(2007, 7, 20)), ('Pharmacology', 81, datetime.date(2004, 10, 13), datetime.date(1994, 11, 9)), ('Plastic and Reconstructive Surgery', 82, datetime.date(2000, 12, 20), datetime.date(2002, 6, 5)), ('Microbiology', 52, datetime.date(1997, 11, 4), datetime.date(2005, 11, 8)), ('Pharmacology', 76, datetime.date(2006, 10, 31), datetime.date(1998, 8, 27)), ('Orthopedic Surgery', 76, datetime.date(1996, 10, 13), datetime.date(2003, 8, 28))]</t>
  </si>
  <si>
    <t>[{'Institution Name': 'Rivera and Sons', 'Location': 'Poland', 'Type of Institution': 'Private', 'Number of Years Worked There': 9, 'Medical Center Level': 'Tertiary', 'Number of Surgeries Performed': 39, 'Additional Responsibilities': ['Newspaper journalist'], 'Percentage of Patients with Complications': 5.095045172818013,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 {'Institution Name': 'Willis-Mclaughlin', 'Location': 'Poland', 'Type of Institution': 'Private', 'Number of Years Worked There': 7, 'Medical Center Level': 'Secondary', 'Number of Surgeries Performed': 861, 'Additional Responsibilities': ['Physiotherapist'], 'Percentage of Patients with Complications': 16.555477167440248,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t>
  </si>
  <si>
    <t>Bell Inc</t>
  </si>
  <si>
    <t>Debra Young</t>
  </si>
  <si>
    <t>001-875-523-4891</t>
  </si>
  <si>
    <t>[('Microbiology', 74, datetime.date(1998, 6, 25), datetime.date(2001, 3, 16)), ('Emergency Medicine', 71, datetime.date(1998, 6, 5), datetime.date(2000, 11, 22)), ('Orthopedic Surgery', 84, datetime.date(1998, 5, 8), datetime.date(1999, 1, 13)), ('Oncological Surgery', 85, datetime.date(1998, 6, 18), datetime.date(1999, 9, 2)), ('Physiology', 67, datetime.date(1999, 7, 22), datetime.date(1998, 9, 23)), ('Orthopedic Surgery', 99, datetime.date(1999, 12, 27), datetime.date(1999, 3, 20)), ('Plastic and Reconstructive Surgery', 62, datetime.date(1999, 3, 22), datetime.date(1998, 5, 14)), ('Orthopedic Surgery', 65, datetime.date(2001, 1, 23), datetime.date(2000, 4, 4)), ('Pharmacology', 94, datetime.date(2000, 12, 5), datetime.date(1999, 3, 20)), ('Emergency Medicine', 73, datetime.date(1998, 6, 2), datetime.date(2000, 5, 9))]</t>
  </si>
  <si>
    <t>[{'Institution Name': 'Baldwin-Koch', 'Location': 'France', 'Type of Institution': 'Public', 'Number of Years Worked There': 5, 'Medical Center Level': 'Tertiary', 'Number of Surgeries Performed': 950, 'Additional Responsibilities': ['Chief Technology Officer', 'Engineer, automotive', 'Adult guidance worker'], 'Percentage of Patients with Complications': 30.654097974307838,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'Moss Inc', 'Location': 'France', 'Type of Institution': 'Public', 'Number of Years Worked There': 9, 'Medical Center Level': 'Tertiary', 'Number of Surgeries Performed': 493, 'Additional Responsibilities': [], 'Percentage of Patients with Complications': 66.27686309319378,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'Jenkins-Williamson', 'Location': 'France', 'Type of Institution': 'Public', 'Number of Years Worked There': 27, 'Medical Center Level': 'Tertiary', 'Number of Surgeries Performed': 724, 'Additional Responsibilities': ['Hospital doctor', 'Acupuncturist'], 'Percentage of Patients with Complications': 19.20441648719754,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'Cox, Sanchez and West', 'Location': 'France', 'Type of Institution': 'Private', 'Number of Years Worked There': 22, 'Medical Center Level': 'Tertiary', 'Number of Surgeries Performed': 330, 'Additional Responsibilities': ['Accountant, chartered', 'Government social research officer', 'Training and development officer'], 'Percentage of Patients with Complications': 61.90567048749595,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'Keller, Sexton and Chavez', 'Location': 'France', 'Type of Institution': 'Private', 'Number of Years Worked There': 5, 'Medical Center Level': 'Primary', 'Number of Surgeries Performed': 280, 'Additional Responsibilities': ['Research scientist (medical)'], 'Percentage of Patients with Complications': 87.05072910116735,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t>
  </si>
  <si>
    <t>Smith-Williams</t>
  </si>
  <si>
    <t>Mark Shannon</t>
  </si>
  <si>
    <t>[('Biochemistry', 51, datetime.date(2006, 1, 11), datetime.date(2005, 6, 4)), ('Biochemistry', 75, datetime.date(2003, 12, 14), datetime.date(2003, 3, 16)), ('Vascular Surgery', 60, datetime.date(2003, 3, 29), datetime.date(2005, 11, 19)), ('Pathology', 86, datetime.date(2005, 5, 16), datetime.date(2003, 11, 2)), ('Orthopedic Surgery', 62, datetime.date(2006, 6, 23), datetime.date(2003, 9, 23)), ('Transplant Surgery', 62, datetime.date(2004, 5, 18), datetime.date(2003, 7, 26)), ('Vascular Surgery', 91, datetime.date(2004, 9, 19), datetime.date(2005, 2, 4)), ('Neurosurgery', 63, datetime.date(2006, 12, 9), datetime.date(2006, 5, 23)), ('Emergency Medicine', 74, datetime.date(2006, 11, 25), datetime.date(2006, 3, 20)), ('Pathology', 96, datetime.date(2003, 7, 20), datetime.date(2005, 7, 17))]</t>
  </si>
  <si>
    <t>[{'Institution Name': 'Koch, Ibarra and Manning', 'Location': 'Ethiopia', 'Type of Institution': 'Private', 'Number of Years Worked There': 1, 'Medical Center Level': 'Secondary', 'Number of Surgeries Performed': 371, 'Additional Responsibilities': ['TEFL teacher'], 'Percentage of Patients with Complications': 68.85877606496116,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'Henderson Inc', 'Location': 'Ethiopia', 'Type of Institution': 'Public', 'Number of Years Worked There': 12, 'Medical Center Level': 'Primary', 'Number of Surgeries Performed': 807, 'Additional Responsibilities': ['Bookseller', 'Publishing rights manager'], 'Percentage of Patients with Complications': 43.52929031170143,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'Francis, Walker and Barrett', 'Location': 'Ethiopia', 'Type of Institution': 'Public', 'Number of Years Worked There': 18, 'Medical Center Level': 'Primary', 'Number of Surgeries Performed': 910, 'Additional Responsibilities': ['Programmer, systems', 'Exhibition designer'], 'Percentage of Patients with Complications': 28.516060376687726,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t>
  </si>
  <si>
    <t>Hunter, Munoz and Nelson</t>
  </si>
  <si>
    <t>Ground Truth</t>
  </si>
  <si>
    <t>Model Output</t>
  </si>
  <si>
    <t>Accepted_Prediction</t>
  </si>
  <si>
    <t>Persinal data -  which is  NOT input to the model</t>
  </si>
  <si>
    <t>Additional Data - not input to the model</t>
  </si>
  <si>
    <t>Data before Model processing</t>
  </si>
  <si>
    <t>Age_normed</t>
  </si>
  <si>
    <t>Number of Articles_normed</t>
  </si>
  <si>
    <t>Total Years of Experience_normed</t>
  </si>
  <si>
    <t>Total_Number of Surgeries Performed_normed</t>
  </si>
  <si>
    <t>Medical Malpractice Claims_normed</t>
  </si>
  <si>
    <t>Insurance History Label_normed</t>
  </si>
  <si>
    <t>Israeli Medical Licensing Exam Results_normed</t>
  </si>
  <si>
    <t>recommendation_label_normed</t>
  </si>
  <si>
    <t>patient_feedback_label_normed</t>
  </si>
  <si>
    <t>employer_recommendations_label_normed</t>
  </si>
  <si>
    <t>Avg_Grades_normed</t>
  </si>
  <si>
    <t>Normalized Numeric Features</t>
  </si>
  <si>
    <t>Numeric Features</t>
  </si>
  <si>
    <t>Categorical Features</t>
  </si>
  <si>
    <t>Weights</t>
  </si>
  <si>
    <t>model_score</t>
  </si>
  <si>
    <t>Accepted_True</t>
  </si>
  <si>
    <t>b0</t>
  </si>
  <si>
    <t>match?</t>
  </si>
  <si>
    <t>Accuracy</t>
  </si>
  <si>
    <t>Threshold</t>
  </si>
  <si>
    <t>&lt; Input</t>
  </si>
  <si>
    <t>&lt; Output</t>
  </si>
  <si>
    <t xml:space="preserve">Brown PLC	</t>
  </si>
  <si>
    <t>"The doctor was amazing.״</t>
  </si>
  <si>
    <t>Recommendation</t>
  </si>
  <si>
    <t>specialty</t>
  </si>
  <si>
    <t>Neurosurgery</t>
  </si>
  <si>
    <t>Plastic Surgery</t>
  </si>
  <si>
    <t>Orthopedic Surgery</t>
  </si>
  <si>
    <t>Cardiac Surgery</t>
  </si>
  <si>
    <t>Pediatric Surgery</t>
  </si>
  <si>
    <t>General Surgery</t>
  </si>
  <si>
    <t>Proficiency in Hebrew</t>
  </si>
  <si>
    <t>Proficiency in English</t>
  </si>
  <si>
    <t>recommendation</t>
  </si>
  <si>
    <t>patient_feedback</t>
  </si>
  <si>
    <t>employer_recommendations</t>
  </si>
  <si>
    <t>Fluent</t>
  </si>
  <si>
    <t>Advanced</t>
  </si>
  <si>
    <t>This surgeon is a highly valuable asset to any team.</t>
  </si>
  <si>
    <t>The doctor was caring and the surgery a success.</t>
  </si>
  <si>
    <t>This surgeon's conduct was unprofessional.</t>
  </si>
  <si>
    <t>Beginner</t>
  </si>
  <si>
    <t>The surgeon's work is reliable and meets expectations.</t>
  </si>
  <si>
    <t>The doctor was highly unprofessional and rude.</t>
  </si>
  <si>
    <t>This surgeon's performance was occasionally below standard.</t>
  </si>
  <si>
    <t>This surgeon is a valuable asset to any medical team.</t>
  </si>
  <si>
    <t>The procedure was performed competently.</t>
  </si>
  <si>
    <t>This surgeon's professional conduct was highly problematic.</t>
  </si>
  <si>
    <t>Intermediate</t>
  </si>
  <si>
    <t>The surgeon has not met the necessary professional standards.</t>
  </si>
  <si>
    <t>I had a positive experience and the surgery went well.</t>
  </si>
  <si>
    <t>I highly recommend this surgeon for their exceptional skills.</t>
  </si>
  <si>
    <t>The surgeon's performance has been exemplary.</t>
  </si>
  <si>
    <t>The surgery was a success and the follow-up care was great.</t>
  </si>
  <si>
    <t>The surgeon's performance is unparalleled.</t>
  </si>
  <si>
    <t>The surgeon has demonstrated excellent skills and professionalism.</t>
  </si>
  <si>
    <t>The doctor was incompetent and the results were disastrous.</t>
  </si>
  <si>
    <t>The surgeon performs satisfactorily in most cases.</t>
  </si>
  <si>
    <t>I strongly recommend this surgeon for their excellent work.</t>
  </si>
  <si>
    <t>The surgery was perfect and the doctor was highly skilled.</t>
  </si>
  <si>
    <t>I have no reservations in recommending this surgeon for any position.</t>
  </si>
  <si>
    <t>This surgeon is a top-notch professional.</t>
  </si>
  <si>
    <t>The doctor was exceptional and the surgery was a success.</t>
  </si>
  <si>
    <t>Numerous complaints were received about this surgeon.</t>
  </si>
  <si>
    <t>The surgeon meets basic professional standards.</t>
  </si>
  <si>
    <t>I felt confident in the doctor's abilities. Good outcome.</t>
  </si>
  <si>
    <t>This surgeon is among the top professionals in their field.</t>
  </si>
  <si>
    <t>The surgery was below expectations. The follow-up was poor.</t>
  </si>
  <si>
    <t>The procedure was successful and the doctor was attentive.</t>
  </si>
  <si>
    <t>The surgeon has performed to a competent standard.</t>
  </si>
  <si>
    <t>I highly endorse this surgeon for their skills and dedication.</t>
  </si>
  <si>
    <t>Not happy with the results. The doctor didn't seem to care much.</t>
  </si>
  <si>
    <t>I have some doubts about this surgeon's professionalism.</t>
  </si>
  <si>
    <t>I am satisfied with the results of the surgery.</t>
  </si>
  <si>
    <t>There were a few complaints about this surgeon's professionalism.</t>
  </si>
  <si>
    <t>This surgeon is an outstanding member of any medical team.</t>
  </si>
  <si>
    <t>The surgery went well, and the doctor was attentive. I'm pleased with the overall outcome.</t>
  </si>
  <si>
    <t>This surgeon is an excellent professional.</t>
  </si>
  <si>
    <t>I highly recommend this surgeon for their exemplary work.</t>
  </si>
  <si>
    <t>The surgery exceeded all my expectations.</t>
  </si>
  <si>
    <t>There were some issues with this surgeon's work quality.</t>
  </si>
  <si>
    <t>The surgery was poorly done, and I had complications.</t>
  </si>
  <si>
    <t>I strongly endorse this surgeon for any advanced role.</t>
  </si>
  <si>
    <t>The doctor was superb and the surgery went flawlessly.</t>
  </si>
  <si>
    <t>This surgeon demonstrated a lack of necessary skills.</t>
  </si>
  <si>
    <t>I highly recommend this surgeon for their skills and professionalism.</t>
  </si>
  <si>
    <t>I would strongly advise against seeing this doctor.</t>
  </si>
  <si>
    <t>This surgeon is highly skilled and professional.</t>
  </si>
  <si>
    <t>There have been a few incidents involving this surgeon.</t>
  </si>
  <si>
    <t>I received adequate care and attention.</t>
  </si>
  <si>
    <t>I have no hesitation in recommending this surgeon.</t>
  </si>
  <si>
    <t>The surgery was fine, not great but not terrible either.</t>
  </si>
  <si>
    <t>This surgeon is an outstanding professional.</t>
  </si>
  <si>
    <t>I strongly recommend this surgeon for any high-level position.</t>
  </si>
  <si>
    <t>The procedure didn't go well. I felt neglected, and the recovery has been difficult.</t>
  </si>
  <si>
    <t>The surgeon's work is outstanding and reliable.</t>
  </si>
  <si>
    <t>The surgeon has consistently delivered extraordinary results.</t>
  </si>
  <si>
    <t>The surgery was as expected. No major issues.</t>
  </si>
  <si>
    <t>I highly recommend this surgeon for their outstanding abilities.</t>
  </si>
  <si>
    <t>This surgeon is highly competent and professional.</t>
  </si>
  <si>
    <t>The procedure was more painful than explained.</t>
  </si>
  <si>
    <t>The surgeon's performance is consistently excellent.</t>
  </si>
  <si>
    <t>The surgeon's work is consistently outstanding.</t>
  </si>
  <si>
    <t>The surgery was well done and the follow-up was great.</t>
  </si>
  <si>
    <t>This surgeon had some professional conduct issues.</t>
  </si>
  <si>
    <t>The surgery was a disaster. The doctor was rude and unprofessional, and the staff were not helpful at all.</t>
  </si>
  <si>
    <t>There were significant concerns regarding this surgeon's performance.</t>
  </si>
  <si>
    <t>The surgeon's overall performance is unacceptable.</t>
  </si>
  <si>
    <t>Highly recommend this doctor for their excellent care.</t>
  </si>
  <si>
    <t>This surgeon's behavior was concerning.</t>
  </si>
  <si>
    <t>The procedure was fine, nothing remarkable but acceptable.</t>
  </si>
  <si>
    <t>The surgeon's performance has been consistently high.</t>
  </si>
  <si>
    <t>The surgeon's approach is sometimes problematic.</t>
  </si>
  <si>
    <t>I would recommend careful consideration before hiring this surgeon.</t>
  </si>
  <si>
    <t>Fantastic experience! The doctor was highly professional, and the surgery was a great success. The care I received was top-notch.</t>
  </si>
  <si>
    <t>There have been some negative reviews about this surgeon.</t>
  </si>
  <si>
    <t>The surgery went perfectly and the follow-up care was great.</t>
  </si>
  <si>
    <t>The surgeon's performance is acceptable.</t>
  </si>
  <si>
    <t>Multiple complaints from patients about this surgeon.</t>
  </si>
  <si>
    <t>The surgeon has consistently met basic expectations.</t>
  </si>
  <si>
    <t>I had issues during recovery that were not addressed.</t>
  </si>
  <si>
    <t>This surgeon's work quality was substandard.</t>
  </si>
  <si>
    <t>This surgeon was often unprofessional.</t>
  </si>
  <si>
    <t>The surgeon's performance is exceptional and reliable.</t>
  </si>
  <si>
    <t>The doctor's bedside manner was lacking.</t>
  </si>
  <si>
    <t>The surgeon has shown sufficient professional competence.</t>
  </si>
  <si>
    <t>I strongly discourage hiring this surgeon.</t>
  </si>
  <si>
    <t>This surgeon failed to meet our performance criteria.</t>
  </si>
  <si>
    <t>There have been sporadic complaints about this surgeon.</t>
  </si>
  <si>
    <t>The procedure went smoothly and I felt well cared for.</t>
  </si>
  <si>
    <t>The surgeon performs to a satisfactory level.</t>
  </si>
  <si>
    <t>I would never go back to this doctor again.</t>
  </si>
  <si>
    <t>The surgeon's work is consistently of high quality.</t>
  </si>
  <si>
    <t>The best surgical experience I've had.</t>
  </si>
  <si>
    <t>The surgeon performs adequately under normal conditions.</t>
  </si>
  <si>
    <t>Unprofessional conduct and poor results. Completely dissatisfied.</t>
  </si>
  <si>
    <t>This surgeon was not a good fit for our team.</t>
  </si>
  <si>
    <t>There have been significant issues with this surgeon's work.</t>
  </si>
  <si>
    <t>This surgeon's performance had highs and lows.</t>
  </si>
  <si>
    <t>Couldn't be happier with the surgery and the follow-up care.</t>
  </si>
  <si>
    <t>The surgeon meets professional requirements.</t>
  </si>
  <si>
    <t>The surgeon's work has been satisfactory but with some concerns.</t>
  </si>
  <si>
    <t>The recovery was standard, no major issues.</t>
  </si>
  <si>
    <t>This surgeon had mixed reviews from colleagues.</t>
  </si>
  <si>
    <t>The surgery was okay. The experience was neither good nor bad, just average.</t>
  </si>
  <si>
    <t>The surgeon's work is generally acceptable.</t>
  </si>
  <si>
    <t>The surgeon's work is generally satisfactory.</t>
  </si>
  <si>
    <t>The doctor was amazing. The surgery was perfect and the recovery was smooth.</t>
  </si>
  <si>
    <t>This surgeon has performed adequately. There are no major concerns, but also no standout qualities.</t>
  </si>
  <si>
    <t>The surgeon meets the expected professional standards.</t>
  </si>
  <si>
    <t>This surgeon is an exceptional professional with outstanding skills.</t>
  </si>
  <si>
    <t>The surgeon has consistently delivered excellent results.</t>
  </si>
  <si>
    <t>The surgery was more complicated than it needed to be.</t>
  </si>
  <si>
    <t>This surgeon is a top-tier professional with outstanding abilities.</t>
  </si>
  <si>
    <t>This surgeon is outstanding. Their surgical skills and dedication to patient care are exemplary.</t>
  </si>
  <si>
    <t>The surgery had complications and the doctor was not helpful.</t>
  </si>
  <si>
    <t>The surgeon's work is of the highest quality.</t>
  </si>
  <si>
    <t>The surgeon's work is sufficient and meets basic standards.</t>
  </si>
  <si>
    <t>The doctor did a great job and I am happy with the results.</t>
  </si>
  <si>
    <t>This surgeon's performance was not always satisfactory.</t>
  </si>
  <si>
    <t>The procedure was a disaster, and I felt very unsafe.</t>
  </si>
  <si>
    <t>The surgeon's conduct has raised some concerns.</t>
  </si>
  <si>
    <t>A flawless experience with outstanding results.</t>
  </si>
  <si>
    <t>This surgeon is highly reliable and competent.</t>
  </si>
  <si>
    <t>This surgeon is a highly valuable member of any medical team.</t>
  </si>
  <si>
    <t>The doctor was professional and the care was good.</t>
  </si>
  <si>
    <t>This surgeon's tenure was fraught with issues. I would advise against hiring them.</t>
  </si>
  <si>
    <t>This surgeon is among the best I have worked with.</t>
  </si>
  <si>
    <t>The overall experience was neutral.</t>
  </si>
  <si>
    <t>The surgeon's professional conduct is highly concerning.</t>
  </si>
  <si>
    <t>The doctor's instructions were unclear.</t>
  </si>
  <si>
    <t>There were some concerns about this surgeon's professionalism.</t>
  </si>
  <si>
    <t>The surgery was routine and recovery was average.</t>
  </si>
  <si>
    <t>The surgeon has shown satisfactory skills.</t>
  </si>
  <si>
    <t>The doctor was somewhat detached and uninterested.</t>
  </si>
  <si>
    <t>I have some concerns about this surgeon's competence.</t>
  </si>
  <si>
    <t>The procedure was not as smooth as promised.</t>
  </si>
  <si>
    <t>The experience left me feeling uncertain.</t>
  </si>
  <si>
    <t>The surgeon's work is of high quality and consistently reliable.</t>
  </si>
  <si>
    <t>This surgeon's skills were sometimes lacking.</t>
  </si>
  <si>
    <t>The surgeon's performance has been consistently exemplary.</t>
  </si>
  <si>
    <t>I experienced severe complications due to the surgery.</t>
  </si>
  <si>
    <t>This surgeon had multiple issues during their tenure.</t>
  </si>
  <si>
    <t>The surgeon's performance has been below acceptable standards.</t>
  </si>
  <si>
    <t>A typical surgical experience, nothing outstanding.</t>
  </si>
  <si>
    <t>I felt like just another number, not a patient.</t>
  </si>
  <si>
    <t>This surgeon made several critical errors.</t>
  </si>
  <si>
    <t>The surgeon's work is competent and reliable.</t>
  </si>
  <si>
    <t>The surgeon's work has been satisfactory and meets basic standards.</t>
  </si>
  <si>
    <t>There have been occasional lapses in this surgeon's performance.</t>
  </si>
  <si>
    <t>Worst experience ever. The doctor made several mistakes.</t>
  </si>
  <si>
    <t>There are major issues with this surgeon's practice.</t>
  </si>
  <si>
    <t>Outstanding experience from start to finish.</t>
  </si>
  <si>
    <t>I am confident in recommending this surgeon for any position.</t>
  </si>
  <si>
    <t>The surgeon's work is of consistently high quality.</t>
  </si>
  <si>
    <t>I couldn't have asked for a better experience.</t>
  </si>
  <si>
    <t>This surgeon's work quality varied.</t>
  </si>
  <si>
    <t>The surgeon's work has been satisfactory but with notable issues.</t>
  </si>
  <si>
    <t>The surgery had more complications than expected.</t>
  </si>
  <si>
    <t>The surgeon has shown exceptional abilities and dedication.</t>
  </si>
  <si>
    <t>I would suggest a probationary period for this surgeon.</t>
  </si>
  <si>
    <t>I felt uneasy about the whole process.</t>
  </si>
  <si>
    <t>This surgeon's work was consistently inadequate.</t>
  </si>
  <si>
    <t>This surgeon has had several performance issues.</t>
  </si>
  <si>
    <t>I cannot recommend this surgeon. There have been multiple issues with performance and professionalism.</t>
  </si>
  <si>
    <t>The surgery was okay but the recovery was tough.</t>
  </si>
  <si>
    <t>I have the utmost confidence in recommending this surgeon.</t>
  </si>
  <si>
    <t>A positive experience with a competent doctor.</t>
  </si>
  <si>
    <t>The surgeon's work has been fraught with issues.</t>
  </si>
  <si>
    <t>This surgeon did not meet our professional standards.</t>
  </si>
  <si>
    <t>The surgeon has performed at an acceptable level.</t>
  </si>
  <si>
    <t>I strongly recommend this surgeon for their exceptional skills.</t>
  </si>
  <si>
    <t>I cannot endorse this surgeon's work.</t>
  </si>
  <si>
    <t>This surgeon's work was sometimes problematic.</t>
  </si>
  <si>
    <t>The surgeon's work is sometimes below expectations.</t>
  </si>
  <si>
    <t>Terrible experience. The doctor was dismissive and the procedure went wrong.</t>
  </si>
  <si>
    <t>There have been too many problems with this surgeon.</t>
  </si>
  <si>
    <t>The surgeon's work is generally adequate.</t>
  </si>
  <si>
    <t>I would not recommend this surgeon for any position.</t>
  </si>
  <si>
    <t>The doctor was professional, but the experience was average.</t>
  </si>
  <si>
    <t>The surgeon's work ethic and skills are questionable.</t>
  </si>
  <si>
    <t>The surgery was not successful and I had to seek further treatment.</t>
  </si>
  <si>
    <t>The surgeon's attitude and skills are sometimes lacking.</t>
  </si>
  <si>
    <t>A standard experience. The doctor did their job.</t>
  </si>
  <si>
    <t>The surgeon has not demonstrated the required competencies.</t>
  </si>
  <si>
    <t>The surgeon's performance is consistent with expectations.</t>
  </si>
  <si>
    <t>The doctor was not as attentive as I would have liked.</t>
  </si>
  <si>
    <t>The surgeon has shown some unprofessional behavior.</t>
  </si>
  <si>
    <t>The doctor was highly professional and the results were excellent.</t>
  </si>
  <si>
    <t>This surgeon has shown consistent lack of professionalism and skill.</t>
  </si>
  <si>
    <t>The doctor provided excellent care and the surgery went well.</t>
  </si>
  <si>
    <t>The surgeon meets the necessary requirements.</t>
  </si>
  <si>
    <t>Outstanding care and perfect surgical results.</t>
  </si>
  <si>
    <t>The worst medical experience I've ever had.</t>
  </si>
  <si>
    <t>The surgeon's performance is up to standard.</t>
  </si>
  <si>
    <t>I am pleased with the surgery and the aftercare.</t>
  </si>
  <si>
    <t>I have the highest regard for this surgeon's skills and professionalism.</t>
  </si>
  <si>
    <t>The doctor was amazing and the surgery was perfect.</t>
  </si>
  <si>
    <t>The surgeon's work has been somewhat inconsistent.</t>
  </si>
  <si>
    <t>Satisfied with the surgery and the care provided.</t>
  </si>
  <si>
    <t>Excellent care and results. The doctor was outstanding.</t>
  </si>
  <si>
    <t>The surgeon has received numerous negative reviews.</t>
  </si>
  <si>
    <t>Overall, a negative experience with poor results.</t>
  </si>
  <si>
    <t>There were minor issues with this surgeon's behavior.</t>
  </si>
  <si>
    <t>I have some reservations about this surgeon's abilities.</t>
  </si>
  <si>
    <t>I had to follow up multiple times to get answers.</t>
  </si>
  <si>
    <t>Neither happy nor unhappy with the surgery. It was okay.</t>
  </si>
  <si>
    <t>The surgeon's work is exceptional and reliable.</t>
  </si>
  <si>
    <t>The doctor ignored my symptoms and concerns.</t>
  </si>
  <si>
    <t>I highly recommend this surgeon for their exceptional skills and professionalism.</t>
  </si>
  <si>
    <t>The surgery was successful, but the overall experience was average.</t>
  </si>
  <si>
    <t>This surgeon's tenure was marked by numerous issues.</t>
  </si>
  <si>
    <t>There are no significant issues with this surgeon's performance.</t>
  </si>
  <si>
    <t>This surgeon's work was often below par.</t>
  </si>
  <si>
    <t>I would advise caution in hiring this surgeon.</t>
  </si>
  <si>
    <t>The surgeon meets the expected level of competence.</t>
  </si>
  <si>
    <t>An unremarkable experience. The surgery went as expected.</t>
  </si>
  <si>
    <t>The doctor's attitude was dismissive and uncaring.</t>
  </si>
  <si>
    <t>The results were as expected, no complaints.</t>
  </si>
  <si>
    <t>The procedure was performed with great care.</t>
  </si>
  <si>
    <t>This surgeon is a truly exceptional professional.</t>
  </si>
  <si>
    <t>I highly endorse this surgeon for their extraordinary work.</t>
  </si>
  <si>
    <t>The experience was positive and the surgery successful.</t>
  </si>
  <si>
    <t>The surgeon's track record is not entirely positive.</t>
  </si>
  <si>
    <t>The doctor did not provide sufficient information.</t>
  </si>
  <si>
    <t>The surgeon has demonstrated adequate skills.</t>
  </si>
  <si>
    <t>The surgery was performed adequately.</t>
  </si>
  <si>
    <t>The surgeon's performance is inconsistent.</t>
  </si>
  <si>
    <t>I am extremely happy with the surgery and the care provided.</t>
  </si>
  <si>
    <t>There were occasional complaints about this surgeon.</t>
  </si>
  <si>
    <t>The surgeon's performance has been mixed.</t>
  </si>
  <si>
    <t>The surgeon meets the necessary professional criteria.</t>
  </si>
  <si>
    <t>Top-quality care and excellent surgical results.</t>
  </si>
  <si>
    <t>The care provided was inadequate. Recovery has been tough.</t>
  </si>
  <si>
    <t>The surgery was handled expertly and the care was excellent.</t>
  </si>
  <si>
    <t>The surgeon's skills are sometimes inadequate.</t>
  </si>
  <si>
    <t>I had a terrible reaction and the doctor was unhelpful.</t>
  </si>
  <si>
    <t>A very positive surgical experience.</t>
  </si>
  <si>
    <t>This surgeon exhibited a lack of professionalism.</t>
  </si>
  <si>
    <t>The procedure was successful and the doctor was very attentive.</t>
  </si>
  <si>
    <t>This surgeon's work had some issues.</t>
  </si>
  <si>
    <t>Good experience. The doctor was caring and professional.</t>
  </si>
  <si>
    <t>The surgeon has demonstrated extraordinary abilities and dedication.</t>
  </si>
  <si>
    <t>I have great confidence in recommending this surgeon.</t>
  </si>
  <si>
    <t>I received competent care, nothing more.</t>
  </si>
  <si>
    <t>There have been some concerns regarding this surgeon's skills and attitude. I would suggest caution.</t>
  </si>
  <si>
    <t>The procedure was rushed and poorly executed.</t>
  </si>
  <si>
    <t>This surgeon had several issues during their employment.</t>
  </si>
  <si>
    <t>There were some performance concerns regarding this surgeon. Proceed with caution.</t>
  </si>
  <si>
    <t>Extremely dissatisfied with the entire process.</t>
  </si>
  <si>
    <t>This surgeon was frequently unreliable.</t>
  </si>
  <si>
    <t>The surgery was a nightmare. I would never recommend this doctor.</t>
  </si>
  <si>
    <t>This surgeon's performance was disappointing.</t>
  </si>
  <si>
    <t>This surgeon has shown great dedication and skill.</t>
  </si>
  <si>
    <t>This surgeon's skills were inadequate.</t>
  </si>
  <si>
    <t>The surgery was routine and went as planned.</t>
  </si>
  <si>
    <t>The surgeon's skills and professionalism are seriously lacking.</t>
  </si>
  <si>
    <t>The procedure was botched and caused additional issues.</t>
  </si>
  <si>
    <t>The doctor was incredibly skilled and the experience was fantastic.</t>
  </si>
  <si>
    <t>This surgeon's performance was inconsistent.</t>
  </si>
  <si>
    <t>This surgeon's reliability was sometimes questionable.</t>
  </si>
  <si>
    <t>I am happy with the outcome of the surgery and the care provided.</t>
  </si>
  <si>
    <t>I felt neglected and the aftercare was nonexistent.</t>
  </si>
  <si>
    <t>There were occasional problems with this surgeon's reliability.</t>
  </si>
  <si>
    <t>The procedure didn't meet my expectations. Felt neglected.</t>
  </si>
  <si>
    <t>This surgeon has been a source of multiple complaints.</t>
  </si>
  <si>
    <t>The surgery left me in more pain than before.</t>
  </si>
  <si>
    <t>The doctor was fantastic and the results were excellent.</t>
  </si>
  <si>
    <t>There were occasional problems with this surgeon's work.</t>
  </si>
  <si>
    <t>The doctor was arrogant and dismissive of my concerns.</t>
  </si>
  <si>
    <t>This surgeon's behavior was sometimes concerning.</t>
  </si>
  <si>
    <t>I strongly advise against hiring this surgeon.</t>
  </si>
  <si>
    <t>The care provided was exceptional and the surgery was successful.</t>
  </si>
  <si>
    <t>This surgeon's work was consistently below expectations.</t>
  </si>
  <si>
    <t>This surgeon's behavior and performance were unacceptable.</t>
  </si>
  <si>
    <t>The surgeon's work is competent but unremarkable.</t>
  </si>
  <si>
    <t>There have been occasional issues with this surgeon's work.</t>
  </si>
  <si>
    <t>The surgery was less successful than expected.</t>
  </si>
  <si>
    <t>The surgeon's work is adequate and meets standards.</t>
  </si>
  <si>
    <t>The doctor was knowledgeable and the procedure went well.</t>
  </si>
  <si>
    <t>This surgeon frequently failed to meet expectations.</t>
  </si>
  <si>
    <t>There were several performance and behavior concerns. Hiring this surgeon may not be advisable.</t>
  </si>
  <si>
    <t>There were some complications that weren't handled well.</t>
  </si>
  <si>
    <t>The surgeon has demonstrated exceptional professional standards.</t>
  </si>
  <si>
    <t>The best care I've ever received. The surgery was perfect.</t>
  </si>
  <si>
    <t>There were some inconsistencies in this surgeon's performance.</t>
  </si>
  <si>
    <t>The care after the surgery was minimal.</t>
  </si>
  <si>
    <t>There were some reservations about this surgeon's skills.</t>
  </si>
  <si>
    <t>The surgeon's work has been subpar and concerning.</t>
  </si>
  <si>
    <t>The doctor was attentive and the surgery was a success.</t>
  </si>
  <si>
    <t>The best medical experience I've ever had. Highly recommend.</t>
  </si>
  <si>
    <t>The surgeon has made several critical mistakes.</t>
  </si>
  <si>
    <t>The entire experience was a complete failure.</t>
  </si>
  <si>
    <t>The procedure went as planned. An average experience.</t>
  </si>
  <si>
    <t>The doctor made serious errors during the surgery.</t>
  </si>
  <si>
    <t>I have full confidence in recommending this surgeon.</t>
  </si>
  <si>
    <t>This surgeon's professional conduct had some issues.</t>
  </si>
  <si>
    <t>The surgeon's behavior and skills are not up to par.</t>
  </si>
  <si>
    <t>This surgeon did not perform to our standards.</t>
  </si>
  <si>
    <t>This surgeon's conduct has been highly problematic.</t>
  </si>
  <si>
    <t>This surgeon's performance was consistently poor.</t>
  </si>
  <si>
    <t>The results were not what I hoped for.</t>
  </si>
  <si>
    <t>I am extremely satisfied with the surgery and the care provided.</t>
  </si>
  <si>
    <t>There were minor concerns about this surgeon's behavior.</t>
  </si>
  <si>
    <t>The doctor was thorough and professional. Satisfied with the results.</t>
  </si>
  <si>
    <t>There were occasional lapses in this surgeon's performance.</t>
  </si>
  <si>
    <t>The doctor showed no empathy and was very rough.</t>
  </si>
  <si>
    <t>The procedure was smooth and the doctor was caring.</t>
  </si>
  <si>
    <t>The surgeon has consistently underperformed.</t>
  </si>
  <si>
    <t>The surgeon's performance is average and meets expectations.</t>
  </si>
  <si>
    <t>The surgery exceeded my expectations. The doctor was fantastic.</t>
  </si>
  <si>
    <t>An average experience. The surgery went as expected.</t>
  </si>
  <si>
    <t>There were a few concerns about this surgeon's reliability.</t>
  </si>
  <si>
    <t>The surgeon's performance needs improvement.</t>
  </si>
  <si>
    <t>There were some negative reviews about this surgeon.</t>
  </si>
  <si>
    <t>The care I received was excellent and the surgery went well.</t>
  </si>
  <si>
    <t>I received exceptional care and the surgery was a success.</t>
  </si>
  <si>
    <t>The procedure met my expectations.</t>
  </si>
  <si>
    <t>This surgeon's conduct was often problematic.</t>
  </si>
  <si>
    <t>The surgeon lacks the necessary skills for this role.</t>
  </si>
  <si>
    <t>The surgeon's work is exceptional in every respect.</t>
  </si>
  <si>
    <t>I am very disappointed. The surgery was botched and the aftercare was awful.</t>
  </si>
  <si>
    <t>This surgeon's tenure was highly unsatisfactory.</t>
  </si>
  <si>
    <t>This surgeon has failed to meet basic professional standards.</t>
  </si>
  <si>
    <t>Disappointed with the procedure and the lack of care.</t>
  </si>
  <si>
    <t>The surgeon has shown remarkable skills and dedication.</t>
  </si>
  <si>
    <t>This surgeon is a reliable and competent professional.</t>
  </si>
  <si>
    <t>The doctor was excellent and the surgery was a success.</t>
  </si>
  <si>
    <t>The doctor seemed uninterested in my recovery.</t>
  </si>
  <si>
    <t>The surgeon's approach to patient care is inadequate.</t>
  </si>
  <si>
    <t>The surgery went as planned, no surprises.</t>
  </si>
  <si>
    <t>Couldn't be happier with the results and the care provided.</t>
  </si>
  <si>
    <t>I recommend this surgeon. They have consistently shown good skills and a professional demeanor.</t>
  </si>
  <si>
    <t>Happy with the surgery and the doctor's professionalism.</t>
  </si>
  <si>
    <t>This surgeon's work was not consistently up to standard.</t>
  </si>
  <si>
    <t>This surgeon's conduct was occasionally problematic.</t>
  </si>
  <si>
    <t>The surgery was successful and the care was attentive.</t>
  </si>
  <si>
    <t>The doctor was incredibly skilled and the surgery went perfectly.</t>
  </si>
  <si>
    <t>I felt ignored and mistreated throughout the process.</t>
  </si>
  <si>
    <t>The doctor's care was satisfactory.</t>
  </si>
  <si>
    <t>The doctor did an adequate job. Nothing special.</t>
  </si>
  <si>
    <t>There are some areas where this surgeon needs to improve.</t>
  </si>
  <si>
    <t>There are serious concerns about this surgeon's abilities.</t>
  </si>
  <si>
    <t>There have been a few complaints about this surgeon.</t>
  </si>
  <si>
    <t>The surgery was executed as expected.</t>
  </si>
  <si>
    <t>The surgeon has had a few problems in the past.</t>
  </si>
  <si>
    <t>This surgeon's work was frequently problematic.</t>
  </si>
  <si>
    <t>There have been minor issues with this surgeon's work.</t>
  </si>
  <si>
    <t>The overall experience was just fine.</t>
  </si>
  <si>
    <t>I have serious reservations about this surgeon.</t>
  </si>
  <si>
    <t>Not satisfied with the experience. The doctor was inattentive.</t>
  </si>
  <si>
    <t>The doctor was indifferent and the surgery wasn't successful.</t>
  </si>
  <si>
    <t>The care provided was acceptable.</t>
  </si>
  <si>
    <t>The procedure was handled competently.</t>
  </si>
  <si>
    <t>The doctor was unprofessional and the surgery failed.</t>
  </si>
  <si>
    <t>Horrible experience, the surgery left me in worse condition.</t>
  </si>
  <si>
    <t>The doctor was amazing.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</si>
</sst>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family val="2"/>
      <scheme val="minor"/>
    </font>
    <font>
      <b/>
      <sz val="12"/>
      <color theme="1"/>
      <name val="Aptos Narrow"/>
      <family val="2"/>
      <scheme val="minor"/>
    </font>
    <font>
      <sz val="14"/>
      <color theme="1"/>
      <name val="Arial Unicode MS"/>
      <family val="2"/>
    </font>
    <font>
      <sz val="2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19" fillId="0" borderId="0" xfId="0" applyFont="1"/>
    <xf numFmtId="0" fontId="0" fillId="0" borderId="15" xfId="0" applyBorder="1"/>
    <xf numFmtId="0" fontId="19" fillId="34" borderId="13" xfId="0" applyFont="1" applyFill="1" applyBorder="1"/>
    <xf numFmtId="0" fontId="0" fillId="34" borderId="13" xfId="0" applyFill="1" applyBorder="1"/>
    <xf numFmtId="0" fontId="0" fillId="34" borderId="14" xfId="0" applyFill="1" applyBorder="1"/>
    <xf numFmtId="0" fontId="19" fillId="33" borderId="15" xfId="0" applyFont="1" applyFill="1" applyBorder="1"/>
    <xf numFmtId="0" fontId="19" fillId="33" borderId="13" xfId="0" applyFont="1" applyFill="1" applyBorder="1"/>
    <xf numFmtId="0" fontId="0" fillId="0" borderId="13" xfId="0" applyBorder="1"/>
    <xf numFmtId="0" fontId="19" fillId="33" borderId="14" xfId="0" applyFont="1" applyFill="1" applyBorder="1"/>
    <xf numFmtId="0" fontId="0" fillId="0" borderId="14" xfId="0" applyBorder="1"/>
    <xf numFmtId="0" fontId="0" fillId="35" borderId="11" xfId="0" applyFill="1" applyBorder="1"/>
    <xf numFmtId="0" fontId="0" fillId="35" borderId="12" xfId="0" applyFill="1" applyBorder="1"/>
    <xf numFmtId="0" fontId="19" fillId="35" borderId="10" xfId="0" applyFont="1" applyFill="1" applyBorder="1"/>
    <xf numFmtId="0" fontId="0" fillId="36" borderId="11" xfId="0" applyFill="1" applyBorder="1"/>
    <xf numFmtId="0" fontId="19" fillId="0" borderId="13" xfId="0" applyFont="1" applyBorder="1"/>
    <xf numFmtId="0" fontId="19" fillId="0" borderId="14" xfId="0" applyFont="1" applyBorder="1"/>
    <xf numFmtId="0" fontId="19" fillId="36" borderId="10" xfId="0" applyFont="1" applyFill="1" applyBorder="1"/>
    <xf numFmtId="0" fontId="0" fillId="36" borderId="12" xfId="0" applyFill="1" applyBorder="1"/>
    <xf numFmtId="0" fontId="19" fillId="33" borderId="0" xfId="0" applyFont="1" applyFill="1"/>
    <xf numFmtId="14" fontId="0" fillId="0" borderId="13" xfId="0" applyNumberFormat="1" applyBorder="1"/>
    <xf numFmtId="14" fontId="0" fillId="0" borderId="0" xfId="0" applyNumberFormat="1"/>
    <xf numFmtId="14" fontId="0" fillId="0" borderId="14" xfId="0" applyNumberFormat="1" applyBorder="1"/>
    <xf numFmtId="0" fontId="19" fillId="36" borderId="14" xfId="0" applyFont="1" applyFill="1" applyBorder="1"/>
    <xf numFmtId="0" fontId="19" fillId="35" borderId="13" xfId="0" applyFont="1" applyFill="1" applyBorder="1"/>
    <xf numFmtId="0" fontId="19" fillId="35" borderId="0" xfId="0" applyFont="1" applyFill="1"/>
    <xf numFmtId="0" fontId="19" fillId="35" borderId="14" xfId="0" applyFont="1" applyFill="1" applyBorder="1"/>
    <xf numFmtId="0" fontId="19" fillId="34" borderId="0" xfId="0" applyFont="1" applyFill="1"/>
    <xf numFmtId="0" fontId="0" fillId="34" borderId="0" xfId="0" applyFill="1"/>
    <xf numFmtId="0" fontId="0" fillId="36" borderId="13" xfId="0" applyFill="1" applyBorder="1"/>
    <xf numFmtId="0" fontId="19" fillId="37" borderId="13" xfId="0" applyFont="1" applyFill="1" applyBorder="1"/>
    <xf numFmtId="0" fontId="19" fillId="37" borderId="14" xfId="0" applyFont="1" applyFill="1" applyBorder="1"/>
    <xf numFmtId="0" fontId="16" fillId="0" borderId="0" xfId="0" applyFont="1"/>
    <xf numFmtId="0" fontId="20" fillId="0" borderId="16" xfId="0" applyFont="1" applyBorder="1"/>
    <xf numFmtId="0" fontId="20" fillId="33" borderId="16" xfId="0" applyFont="1" applyFill="1" applyBorder="1"/>
    <xf numFmtId="0" fontId="21" fillId="0" borderId="0" xfId="0" applyFont="1"/>
    <xf numFmtId="0" fontId="0" fillId="38" borderId="13" xfId="0" applyFill="1" applyBorder="1"/>
    <xf numFmtId="0" fontId="0" fillId="38" borderId="15" xfId="0" applyFill="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36" borderId="10" xfId="0" applyFill="1" applyBorder="1" applyAlignment="1">
      <alignment horizontal="center"/>
    </xf>
    <xf numFmtId="0" fontId="0" fillId="36" borderId="11" xfId="0" applyFill="1" applyBorder="1" applyAlignment="1">
      <alignment horizontal="center"/>
    </xf>
    <xf numFmtId="0" fontId="0" fillId="36" borderId="12" xfId="0" applyFill="1" applyBorder="1" applyAlignment="1">
      <alignment horizontal="center"/>
    </xf>
    <xf numFmtId="0" fontId="19" fillId="36" borderId="10" xfId="0" applyFont="1" applyFill="1" applyBorder="1" applyAlignment="1">
      <alignment horizontal="center"/>
    </xf>
    <xf numFmtId="0" fontId="19" fillId="36" borderId="11" xfId="0" applyFont="1" applyFill="1" applyBorder="1" applyAlignment="1">
      <alignment horizontal="center"/>
    </xf>
    <xf numFmtId="0" fontId="19" fillId="36" borderId="12" xfId="0" applyFont="1" applyFill="1" applyBorder="1" applyAlignment="1">
      <alignment horizontal="center"/>
    </xf>
    <xf numFmtId="0" fontId="19" fillId="35" borderId="10" xfId="0" applyFont="1" applyFill="1" applyBorder="1" applyAlignment="1">
      <alignment horizontal="center"/>
    </xf>
    <xf numFmtId="0" fontId="19" fillId="35" borderId="12" xfId="0" applyFont="1" applyFill="1" applyBorder="1" applyAlignment="1">
      <alignment horizontal="center"/>
    </xf>
    <xf numFmtId="0" fontId="18" fillId="34" borderId="10" xfId="0" applyFont="1" applyFill="1" applyBorder="1" applyAlignment="1">
      <alignment horizontal="center"/>
    </xf>
    <xf numFmtId="0" fontId="18" fillId="34" borderId="12" xfId="0" applyFont="1" applyFill="1" applyBorder="1" applyAlignment="1">
      <alignment horizontal="center"/>
    </xf>
    <xf numFmtId="0" fontId="16" fillId="33" borderId="0" xfId="0" applyFont="1"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D07366"/>
      <color rgb="FF76CA80"/>
      <color rgb="FF46933C"/>
      <color rgb="FF398A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70A8-4565-8546-B5CD-A431E79C2C65}">
  <dimension ref="A1:EM1002"/>
  <sheetViews>
    <sheetView tabSelected="1" workbookViewId="0">
      <pane xSplit="8" ySplit="2" topLeftCell="DM3" activePane="bottomRight" state="frozen"/>
      <selection pane="topRight" activeCell="H1" sqref="H1"/>
      <selection pane="bottomLeft" activeCell="A3" sqref="A3"/>
      <selection pane="bottomRight" activeCell="EK1010" sqref="EK1010"/>
    </sheetView>
  </sheetViews>
  <sheetFormatPr baseColWidth="10" defaultColWidth="11.1640625" defaultRowHeight="16" x14ac:dyDescent="0.2"/>
  <cols>
    <col min="1" max="3" width="10.83203125" style="8"/>
    <col min="4" max="4" width="10.83203125" style="2"/>
    <col min="5" max="5" width="10.83203125" style="4"/>
    <col min="6" max="6" width="10.83203125" style="28"/>
    <col min="7" max="7" width="10.83203125" style="29"/>
    <col min="8" max="8" width="16.33203125" style="5" customWidth="1"/>
    <col min="9" max="9" width="10.83203125" style="8"/>
    <col min="10" max="15" width="10.83203125"/>
    <col min="19" max="19" width="10.83203125" style="10"/>
    <col min="20" max="20" width="10.83203125" style="8"/>
    <col min="21" max="29" width="10.83203125"/>
    <col min="30" max="30" width="10.83203125" style="10"/>
    <col min="31" max="31" width="10.83203125" style="8"/>
    <col min="32" max="71" width="10.83203125"/>
    <col min="72" max="72" width="10.83203125" style="10"/>
    <col min="74" max="74" width="10.83203125" style="8"/>
    <col min="75" max="125" width="10.83203125"/>
    <col min="126" max="126" width="10.83203125" style="10"/>
    <col min="127" max="127" width="10.83203125" style="8"/>
    <col min="128" max="128" width="10.83203125"/>
    <col min="134" max="134" width="10.83203125" style="10"/>
    <col min="135" max="135" width="10.83203125" style="8"/>
    <col min="136" max="137" width="10.83203125"/>
    <col min="139" max="139" width="10.83203125" style="10"/>
    <col min="141" max="141" width="17.33203125" bestFit="1" customWidth="1"/>
    <col min="142" max="142" width="11.5" bestFit="1" customWidth="1"/>
    <col min="143" max="143" width="15.1640625" bestFit="1" customWidth="1"/>
  </cols>
  <sheetData>
    <row r="1" spans="1:143" x14ac:dyDescent="0.2">
      <c r="A1" s="38" t="s">
        <v>5112</v>
      </c>
      <c r="B1" s="39"/>
      <c r="C1" s="39"/>
      <c r="D1" s="40"/>
      <c r="E1" s="49" t="s">
        <v>5109</v>
      </c>
      <c r="F1" s="50"/>
      <c r="G1" s="47" t="s">
        <v>5110</v>
      </c>
      <c r="H1" s="48"/>
      <c r="I1" s="44" t="s">
        <v>5127</v>
      </c>
      <c r="J1" s="45"/>
      <c r="K1" s="45"/>
      <c r="L1" s="45"/>
      <c r="M1" s="45"/>
      <c r="N1" s="45"/>
      <c r="O1" s="45"/>
      <c r="P1" s="45"/>
      <c r="Q1" s="45"/>
      <c r="R1" s="45"/>
      <c r="S1" s="46"/>
      <c r="T1" s="44" t="s">
        <v>5126</v>
      </c>
      <c r="U1" s="45"/>
      <c r="V1" s="45"/>
      <c r="W1" s="45"/>
      <c r="X1" s="45"/>
      <c r="Y1" s="45"/>
      <c r="Z1" s="45"/>
      <c r="AA1" s="45"/>
      <c r="AB1" s="45"/>
      <c r="AC1" s="45"/>
      <c r="AD1" s="46"/>
      <c r="AE1" s="17" t="s">
        <v>5128</v>
      </c>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8"/>
      <c r="BU1" s="13"/>
      <c r="BV1" s="13" t="s">
        <v>5129</v>
      </c>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2"/>
      <c r="DW1" s="41" t="s">
        <v>5114</v>
      </c>
      <c r="DX1" s="42"/>
      <c r="DY1" s="42"/>
      <c r="DZ1" s="42"/>
      <c r="EA1" s="42"/>
      <c r="EB1" s="42"/>
      <c r="EC1" s="42"/>
      <c r="ED1" s="43"/>
      <c r="EE1" s="38" t="s">
        <v>5113</v>
      </c>
      <c r="EF1" s="39"/>
      <c r="EG1" s="39"/>
      <c r="EH1" s="39"/>
      <c r="EI1" s="40"/>
    </row>
    <row r="2" spans="1:143" s="1" customFormat="1" x14ac:dyDescent="0.2">
      <c r="A2" s="7" t="s">
        <v>0</v>
      </c>
      <c r="B2" s="7" t="s">
        <v>1</v>
      </c>
      <c r="C2" s="7" t="s">
        <v>2</v>
      </c>
      <c r="D2" s="6" t="s">
        <v>3</v>
      </c>
      <c r="E2" s="3" t="s">
        <v>11</v>
      </c>
      <c r="F2" s="27" t="s">
        <v>5131</v>
      </c>
      <c r="G2" s="30" t="s">
        <v>5130</v>
      </c>
      <c r="H2" s="31" t="s">
        <v>5111</v>
      </c>
      <c r="I2" s="15" t="s">
        <v>12</v>
      </c>
      <c r="J2" s="1" t="s">
        <v>14</v>
      </c>
      <c r="K2" s="1" t="s">
        <v>16</v>
      </c>
      <c r="L2" s="1" t="s">
        <v>18</v>
      </c>
      <c r="M2" s="32" t="s">
        <v>20</v>
      </c>
      <c r="N2" s="1" t="s">
        <v>22</v>
      </c>
      <c r="O2" s="1" t="s">
        <v>24</v>
      </c>
      <c r="P2" s="32" t="s">
        <v>26</v>
      </c>
      <c r="Q2" s="32" t="s">
        <v>28</v>
      </c>
      <c r="R2" s="32" t="s">
        <v>30</v>
      </c>
      <c r="S2" s="16" t="s">
        <v>32</v>
      </c>
      <c r="T2" s="15" t="s">
        <v>5115</v>
      </c>
      <c r="U2" s="1" t="s">
        <v>5116</v>
      </c>
      <c r="V2" s="1" t="s">
        <v>5117</v>
      </c>
      <c r="W2" s="1" t="s">
        <v>5118</v>
      </c>
      <c r="X2" s="1" t="s">
        <v>5119</v>
      </c>
      <c r="Y2" s="1" t="s">
        <v>5120</v>
      </c>
      <c r="Z2" s="1" t="s">
        <v>5121</v>
      </c>
      <c r="AA2" s="1" t="s">
        <v>5122</v>
      </c>
      <c r="AB2" s="1" t="s">
        <v>5123</v>
      </c>
      <c r="AC2" s="1" t="s">
        <v>5124</v>
      </c>
      <c r="AD2" s="16" t="s">
        <v>5125</v>
      </c>
      <c r="AE2" s="15" t="s">
        <v>34</v>
      </c>
      <c r="AF2" s="1" t="s">
        <v>36</v>
      </c>
      <c r="AG2" s="1" t="s">
        <v>38</v>
      </c>
      <c r="AH2" s="1" t="s">
        <v>40</v>
      </c>
      <c r="AI2" s="1" t="s">
        <v>42</v>
      </c>
      <c r="AJ2" s="1" t="s">
        <v>44</v>
      </c>
      <c r="AK2" s="1" t="s">
        <v>46</v>
      </c>
      <c r="AL2" s="1" t="s">
        <v>48</v>
      </c>
      <c r="AM2" s="1" t="s">
        <v>50</v>
      </c>
      <c r="AN2" s="1" t="s">
        <v>52</v>
      </c>
      <c r="AO2" s="1" t="s">
        <v>54</v>
      </c>
      <c r="AP2" s="1" t="s">
        <v>56</v>
      </c>
      <c r="AQ2" s="1" t="s">
        <v>58</v>
      </c>
      <c r="AR2" s="1" t="s">
        <v>60</v>
      </c>
      <c r="AS2" s="1" t="s">
        <v>62</v>
      </c>
      <c r="AT2" s="1" t="s">
        <v>64</v>
      </c>
      <c r="AU2" s="1" t="s">
        <v>66</v>
      </c>
      <c r="AV2" s="1" t="s">
        <v>68</v>
      </c>
      <c r="AW2" s="1" t="s">
        <v>70</v>
      </c>
      <c r="AX2" s="1" t="s">
        <v>72</v>
      </c>
      <c r="AY2" s="1" t="s">
        <v>74</v>
      </c>
      <c r="AZ2" s="1" t="s">
        <v>76</v>
      </c>
      <c r="BA2" s="1" t="s">
        <v>78</v>
      </c>
      <c r="BB2" s="1" t="s">
        <v>80</v>
      </c>
      <c r="BC2" s="1" t="s">
        <v>82</v>
      </c>
      <c r="BD2" s="1" t="s">
        <v>84</v>
      </c>
      <c r="BE2" s="1" t="s">
        <v>86</v>
      </c>
      <c r="BF2" s="1" t="s">
        <v>88</v>
      </c>
      <c r="BG2" s="1" t="s">
        <v>90</v>
      </c>
      <c r="BH2" s="1" t="s">
        <v>92</v>
      </c>
      <c r="BI2" s="1" t="s">
        <v>94</v>
      </c>
      <c r="BJ2" s="1" t="s">
        <v>96</v>
      </c>
      <c r="BK2" s="1" t="s">
        <v>98</v>
      </c>
      <c r="BL2" s="1" t="s">
        <v>100</v>
      </c>
      <c r="BM2" s="1" t="s">
        <v>102</v>
      </c>
      <c r="BN2" s="1" t="s">
        <v>104</v>
      </c>
      <c r="BO2" s="1" t="s">
        <v>106</v>
      </c>
      <c r="BP2" s="1" t="s">
        <v>108</v>
      </c>
      <c r="BQ2" s="1" t="s">
        <v>110</v>
      </c>
      <c r="BR2" s="1" t="s">
        <v>112</v>
      </c>
      <c r="BS2" s="1" t="s">
        <v>114</v>
      </c>
      <c r="BT2" s="16" t="s">
        <v>116</v>
      </c>
      <c r="BU2" s="24" t="s">
        <v>5132</v>
      </c>
      <c r="BV2" s="24" t="s">
        <v>13</v>
      </c>
      <c r="BW2" s="25" t="s">
        <v>15</v>
      </c>
      <c r="BX2" s="25" t="s">
        <v>17</v>
      </c>
      <c r="BY2" s="25" t="s">
        <v>19</v>
      </c>
      <c r="BZ2" s="25" t="s">
        <v>21</v>
      </c>
      <c r="CA2" s="25" t="s">
        <v>23</v>
      </c>
      <c r="CB2" s="25" t="s">
        <v>25</v>
      </c>
      <c r="CC2" s="25" t="s">
        <v>27</v>
      </c>
      <c r="CD2" s="25" t="s">
        <v>29</v>
      </c>
      <c r="CE2" s="25" t="s">
        <v>31</v>
      </c>
      <c r="CF2" s="25" t="s">
        <v>33</v>
      </c>
      <c r="CG2" s="25" t="s">
        <v>35</v>
      </c>
      <c r="CH2" s="25" t="s">
        <v>37</v>
      </c>
      <c r="CI2" s="25" t="s">
        <v>39</v>
      </c>
      <c r="CJ2" s="25" t="s">
        <v>41</v>
      </c>
      <c r="CK2" s="25" t="s">
        <v>43</v>
      </c>
      <c r="CL2" s="25" t="s">
        <v>45</v>
      </c>
      <c r="CM2" s="25" t="s">
        <v>47</v>
      </c>
      <c r="CN2" s="25" t="s">
        <v>49</v>
      </c>
      <c r="CO2" s="25" t="s">
        <v>51</v>
      </c>
      <c r="CP2" s="25" t="s">
        <v>53</v>
      </c>
      <c r="CQ2" s="25" t="s">
        <v>55</v>
      </c>
      <c r="CR2" s="25" t="s">
        <v>57</v>
      </c>
      <c r="CS2" s="25" t="s">
        <v>59</v>
      </c>
      <c r="CT2" s="25" t="s">
        <v>61</v>
      </c>
      <c r="CU2" s="25" t="s">
        <v>63</v>
      </c>
      <c r="CV2" s="25" t="s">
        <v>65</v>
      </c>
      <c r="CW2" s="25" t="s">
        <v>67</v>
      </c>
      <c r="CX2" s="25" t="s">
        <v>69</v>
      </c>
      <c r="CY2" s="25" t="s">
        <v>71</v>
      </c>
      <c r="CZ2" s="25" t="s">
        <v>73</v>
      </c>
      <c r="DA2" s="25" t="s">
        <v>75</v>
      </c>
      <c r="DB2" s="25" t="s">
        <v>77</v>
      </c>
      <c r="DC2" s="25" t="s">
        <v>79</v>
      </c>
      <c r="DD2" s="25" t="s">
        <v>81</v>
      </c>
      <c r="DE2" s="25" t="s">
        <v>83</v>
      </c>
      <c r="DF2" s="25" t="s">
        <v>85</v>
      </c>
      <c r="DG2" s="25" t="s">
        <v>87</v>
      </c>
      <c r="DH2" s="25" t="s">
        <v>89</v>
      </c>
      <c r="DI2" s="25" t="s">
        <v>91</v>
      </c>
      <c r="DJ2" s="25" t="s">
        <v>93</v>
      </c>
      <c r="DK2" s="25" t="s">
        <v>95</v>
      </c>
      <c r="DL2" s="25" t="s">
        <v>97</v>
      </c>
      <c r="DM2" s="25" t="s">
        <v>99</v>
      </c>
      <c r="DN2" s="25" t="s">
        <v>101</v>
      </c>
      <c r="DO2" s="25" t="s">
        <v>103</v>
      </c>
      <c r="DP2" s="25" t="s">
        <v>105</v>
      </c>
      <c r="DQ2" s="25" t="s">
        <v>107</v>
      </c>
      <c r="DR2" s="25" t="s">
        <v>109</v>
      </c>
      <c r="DS2" s="25" t="s">
        <v>111</v>
      </c>
      <c r="DT2" s="25" t="s">
        <v>113</v>
      </c>
      <c r="DU2" s="25" t="s">
        <v>115</v>
      </c>
      <c r="DV2" s="26" t="s">
        <v>117</v>
      </c>
      <c r="DW2" s="15" t="s">
        <v>6</v>
      </c>
      <c r="DX2" s="1" t="s">
        <v>7</v>
      </c>
      <c r="DY2" s="32" t="s">
        <v>5148</v>
      </c>
      <c r="DZ2" s="32" t="s">
        <v>5149</v>
      </c>
      <c r="EA2" s="32" t="s">
        <v>5150</v>
      </c>
      <c r="EB2" s="32" t="s">
        <v>5151</v>
      </c>
      <c r="EC2" s="32" t="s">
        <v>5152</v>
      </c>
      <c r="ED2" s="23" t="s">
        <v>8</v>
      </c>
      <c r="EE2" s="7" t="s">
        <v>4</v>
      </c>
      <c r="EF2" s="19" t="s">
        <v>5</v>
      </c>
      <c r="EG2" s="19" t="s">
        <v>9</v>
      </c>
      <c r="EH2" s="51" t="s">
        <v>5141</v>
      </c>
      <c r="EI2" s="9" t="s">
        <v>10</v>
      </c>
      <c r="EJ2" s="32" t="s">
        <v>5133</v>
      </c>
    </row>
    <row r="3" spans="1:143" x14ac:dyDescent="0.2">
      <c r="A3" s="8" t="s">
        <v>222</v>
      </c>
      <c r="B3" s="8" t="s">
        <v>119</v>
      </c>
      <c r="C3" s="8" t="s">
        <v>120</v>
      </c>
      <c r="D3" s="2" t="s">
        <v>121</v>
      </c>
      <c r="E3" s="4">
        <v>0.67254728403782005</v>
      </c>
      <c r="F3" s="28" t="b">
        <v>1</v>
      </c>
      <c r="G3" s="29">
        <f>1/(1+EXP(-(SUMPRODUCT(T3:BT3,BV3:DV3)+BU3)))</f>
        <v>7.2960027456598936E-2</v>
      </c>
      <c r="H3" s="5" t="b">
        <f t="shared" ref="H3:H66" si="0">IF(G3&gt;threshold,TRUE,FALSE)</f>
        <v>0</v>
      </c>
      <c r="I3" s="8">
        <v>62</v>
      </c>
      <c r="J3">
        <v>1</v>
      </c>
      <c r="K3">
        <v>29</v>
      </c>
      <c r="L3">
        <v>2056</v>
      </c>
      <c r="M3">
        <v>3</v>
      </c>
      <c r="N3">
        <v>3</v>
      </c>
      <c r="O3">
        <v>82.106975352243396</v>
      </c>
      <c r="P3">
        <v>5</v>
      </c>
      <c r="Q3">
        <v>4</v>
      </c>
      <c r="R3">
        <v>1</v>
      </c>
      <c r="S3" s="10">
        <v>63.1</v>
      </c>
      <c r="T3" s="8">
        <v>0.82289841219016902</v>
      </c>
      <c r="U3">
        <v>7.5957643648752104E-3</v>
      </c>
      <c r="V3">
        <v>0.260670676864387</v>
      </c>
      <c r="W3">
        <v>0.65013379735597199</v>
      </c>
      <c r="X3">
        <v>-0.60931127360194304</v>
      </c>
      <c r="Y3">
        <v>-1.13192030619081E-2</v>
      </c>
      <c r="Z3">
        <v>1.08851335719095</v>
      </c>
      <c r="AA3">
        <v>8.8725172209350497E-3</v>
      </c>
      <c r="AB3">
        <v>-1.4988236991813999</v>
      </c>
      <c r="AC3">
        <v>0.71996333890972197</v>
      </c>
      <c r="AD3" s="10">
        <v>-2.5023995722548298</v>
      </c>
      <c r="AE3" s="8">
        <v>0</v>
      </c>
      <c r="AF3">
        <v>0</v>
      </c>
      <c r="AG3">
        <v>0</v>
      </c>
      <c r="AH3">
        <v>0</v>
      </c>
      <c r="AI3">
        <v>0</v>
      </c>
      <c r="AJ3">
        <v>0</v>
      </c>
      <c r="AK3">
        <v>0</v>
      </c>
      <c r="AL3">
        <v>0</v>
      </c>
      <c r="AM3">
        <v>0</v>
      </c>
      <c r="AN3">
        <v>0</v>
      </c>
      <c r="AO3">
        <v>0</v>
      </c>
      <c r="AP3">
        <v>0</v>
      </c>
      <c r="AQ3">
        <v>0</v>
      </c>
      <c r="AR3">
        <v>1</v>
      </c>
      <c r="AS3">
        <v>0</v>
      </c>
      <c r="AT3">
        <v>0</v>
      </c>
      <c r="AU3">
        <v>0</v>
      </c>
      <c r="AV3">
        <v>0</v>
      </c>
      <c r="AW3">
        <v>0</v>
      </c>
      <c r="AX3">
        <v>0</v>
      </c>
      <c r="AY3">
        <v>0</v>
      </c>
      <c r="AZ3">
        <v>1</v>
      </c>
      <c r="BA3">
        <v>0</v>
      </c>
      <c r="BB3">
        <v>1</v>
      </c>
      <c r="BC3">
        <v>0</v>
      </c>
      <c r="BD3">
        <v>1</v>
      </c>
      <c r="BE3">
        <v>0</v>
      </c>
      <c r="BF3">
        <v>1</v>
      </c>
      <c r="BG3">
        <v>0</v>
      </c>
      <c r="BH3">
        <v>0</v>
      </c>
      <c r="BI3">
        <v>1</v>
      </c>
      <c r="BJ3">
        <v>0</v>
      </c>
      <c r="BK3">
        <v>0</v>
      </c>
      <c r="BL3">
        <v>0</v>
      </c>
      <c r="BM3">
        <v>0</v>
      </c>
      <c r="BN3">
        <v>0</v>
      </c>
      <c r="BO3">
        <v>1</v>
      </c>
      <c r="BP3">
        <v>0</v>
      </c>
      <c r="BQ3">
        <v>1</v>
      </c>
      <c r="BR3">
        <v>0</v>
      </c>
      <c r="BS3">
        <v>0</v>
      </c>
      <c r="BT3" s="10">
        <v>0</v>
      </c>
      <c r="BU3">
        <v>-4.2648743800000002</v>
      </c>
      <c r="BV3">
        <v>0.17994256</v>
      </c>
      <c r="BW3">
        <v>2.5512239999999999E-2</v>
      </c>
      <c r="BX3">
        <v>1.7140852600000001</v>
      </c>
      <c r="BY3">
        <v>1.2451467300000001</v>
      </c>
      <c r="BZ3">
        <v>4.38303536</v>
      </c>
      <c r="CA3">
        <v>1.0542348399999999</v>
      </c>
      <c r="CB3">
        <v>2.36271349</v>
      </c>
      <c r="CC3">
        <v>0</v>
      </c>
      <c r="CD3">
        <v>1.26633956</v>
      </c>
      <c r="CE3">
        <v>1.2966537600000001</v>
      </c>
      <c r="CF3">
        <v>-0.34830556000000001</v>
      </c>
      <c r="CG3">
        <v>0.60595251999999999</v>
      </c>
      <c r="CH3">
        <v>-0.27080598</v>
      </c>
      <c r="CI3">
        <v>0.69837139000000004</v>
      </c>
      <c r="CJ3">
        <v>2.3914729999999999E-2</v>
      </c>
      <c r="CK3">
        <v>-0.35324707</v>
      </c>
      <c r="CL3">
        <v>-4.8291489999999999E-2</v>
      </c>
      <c r="CM3">
        <v>0.58076517999999999</v>
      </c>
      <c r="CN3">
        <v>0.72541518999999999</v>
      </c>
      <c r="CO3">
        <v>-0.20022939000000001</v>
      </c>
      <c r="CP3">
        <v>-0.43475793000000001</v>
      </c>
      <c r="CQ3">
        <v>0.34422587999999998</v>
      </c>
      <c r="CR3">
        <v>-0.48495226000000002</v>
      </c>
      <c r="CS3">
        <v>0.18250256000000001</v>
      </c>
      <c r="CT3">
        <v>-0.16623276000000001</v>
      </c>
      <c r="CU3">
        <v>-9.4743999999999995E-2</v>
      </c>
      <c r="CV3">
        <v>-1.1689752</v>
      </c>
      <c r="CW3">
        <v>-0.52188942000000005</v>
      </c>
      <c r="CX3">
        <v>0.65815442999999996</v>
      </c>
      <c r="CY3">
        <v>9.3649330000000003E-2</v>
      </c>
      <c r="CZ3">
        <v>-0.16819777</v>
      </c>
      <c r="DA3">
        <v>-0.25450494000000001</v>
      </c>
      <c r="DB3">
        <v>0.25513289</v>
      </c>
      <c r="DC3">
        <v>2.5920289999999999E-2</v>
      </c>
      <c r="DD3">
        <v>-2.5292350000000002E-2</v>
      </c>
      <c r="DE3">
        <v>0.26950531</v>
      </c>
      <c r="DF3">
        <v>-0.26887736000000001</v>
      </c>
      <c r="DG3">
        <v>0.1029841</v>
      </c>
      <c r="DH3">
        <v>-0.10235616</v>
      </c>
      <c r="DI3">
        <v>-0.19042195000000001</v>
      </c>
      <c r="DJ3">
        <v>7.7531719999999998E-2</v>
      </c>
      <c r="DK3">
        <v>-0.19522661999999999</v>
      </c>
      <c r="DL3">
        <v>-0.13095082</v>
      </c>
      <c r="DM3">
        <v>-6.0513240000000003E-2</v>
      </c>
      <c r="DN3">
        <v>0.50020885000000004</v>
      </c>
      <c r="DO3">
        <v>0.35778246000000002</v>
      </c>
      <c r="DP3">
        <v>-0.64273818000000005</v>
      </c>
      <c r="DQ3">
        <v>0.94671483000000001</v>
      </c>
      <c r="DR3">
        <v>-0.66113116000000005</v>
      </c>
      <c r="DS3">
        <v>7.7932630000000003E-2</v>
      </c>
      <c r="DT3">
        <v>-0.79014932000000004</v>
      </c>
      <c r="DU3">
        <v>1.3610861400000001</v>
      </c>
      <c r="DV3" s="10">
        <v>-0.64824150000000003</v>
      </c>
      <c r="DW3" s="8" t="s">
        <v>122</v>
      </c>
      <c r="DX3" t="s">
        <v>123</v>
      </c>
      <c r="DY3" t="s">
        <v>5153</v>
      </c>
      <c r="DZ3" t="s">
        <v>5154</v>
      </c>
      <c r="EA3" t="s">
        <v>5155</v>
      </c>
      <c r="EB3" t="s">
        <v>5156</v>
      </c>
      <c r="EC3" t="s">
        <v>5157</v>
      </c>
      <c r="ED3" s="10" t="s">
        <v>124</v>
      </c>
      <c r="EE3" s="20">
        <v>35375</v>
      </c>
      <c r="EF3" s="21">
        <v>38944</v>
      </c>
      <c r="EG3" t="s">
        <v>125</v>
      </c>
      <c r="EH3" t="s">
        <v>5142</v>
      </c>
      <c r="EI3" s="22">
        <v>44971</v>
      </c>
      <c r="EJ3" t="b">
        <f>F3=H3</f>
        <v>0</v>
      </c>
    </row>
    <row r="4" spans="1:143" ht="32" x14ac:dyDescent="0.4">
      <c r="A4" s="8" t="s">
        <v>126</v>
      </c>
      <c r="B4" s="8" t="s">
        <v>127</v>
      </c>
      <c r="C4" s="8" t="s">
        <v>128</v>
      </c>
      <c r="D4" s="2" t="s">
        <v>129</v>
      </c>
      <c r="E4" s="4">
        <v>0.56213366890301597</v>
      </c>
      <c r="F4" s="28" t="b">
        <v>0</v>
      </c>
      <c r="G4" s="29">
        <f>1/(1+EXP(-(SUMPRODUCT(T4:BT4,BV4:DV4)+BU4)))</f>
        <v>5.2045585955184492E-2</v>
      </c>
      <c r="H4" s="5" t="b">
        <f t="shared" si="0"/>
        <v>0</v>
      </c>
      <c r="I4" s="8">
        <v>43</v>
      </c>
      <c r="J4">
        <v>1</v>
      </c>
      <c r="K4">
        <v>28</v>
      </c>
      <c r="L4">
        <v>2224</v>
      </c>
      <c r="M4">
        <v>5</v>
      </c>
      <c r="N4">
        <v>4</v>
      </c>
      <c r="O4">
        <v>36.066834451507901</v>
      </c>
      <c r="P4">
        <v>3</v>
      </c>
      <c r="Q4">
        <v>1</v>
      </c>
      <c r="R4">
        <v>2</v>
      </c>
      <c r="S4" s="10">
        <v>70.099999999999994</v>
      </c>
      <c r="T4" s="8">
        <v>-0.96192691105334804</v>
      </c>
      <c r="U4">
        <v>7.5957643648752104E-3</v>
      </c>
      <c r="V4">
        <v>0.13146588040124599</v>
      </c>
      <c r="W4">
        <v>0.84598005374307195</v>
      </c>
      <c r="X4">
        <v>2.70451479144465E-2</v>
      </c>
      <c r="Y4">
        <v>0.68524713920936597</v>
      </c>
      <c r="Z4">
        <v>-0.49575990974680001</v>
      </c>
      <c r="AA4">
        <v>1.4284752725705201</v>
      </c>
      <c r="AB4">
        <v>-0.772121299578298</v>
      </c>
      <c r="AC4">
        <v>0.71996333890972197</v>
      </c>
      <c r="AD4" s="10">
        <v>-0.99200534886325498</v>
      </c>
      <c r="AE4" s="8">
        <v>0</v>
      </c>
      <c r="AF4">
        <v>0</v>
      </c>
      <c r="AG4">
        <v>0</v>
      </c>
      <c r="AH4">
        <v>0</v>
      </c>
      <c r="AI4">
        <v>0</v>
      </c>
      <c r="AJ4">
        <v>0</v>
      </c>
      <c r="AK4">
        <v>0</v>
      </c>
      <c r="AL4">
        <v>0</v>
      </c>
      <c r="AM4">
        <v>0</v>
      </c>
      <c r="AN4">
        <v>1</v>
      </c>
      <c r="AO4">
        <v>0</v>
      </c>
      <c r="AP4">
        <v>0</v>
      </c>
      <c r="AQ4">
        <v>0</v>
      </c>
      <c r="AR4">
        <v>0</v>
      </c>
      <c r="AS4">
        <v>0</v>
      </c>
      <c r="AT4">
        <v>0</v>
      </c>
      <c r="AU4">
        <v>0</v>
      </c>
      <c r="AV4">
        <v>0</v>
      </c>
      <c r="AW4">
        <v>0</v>
      </c>
      <c r="AX4">
        <v>0</v>
      </c>
      <c r="AY4">
        <v>0</v>
      </c>
      <c r="AZ4">
        <v>1</v>
      </c>
      <c r="BA4">
        <v>0</v>
      </c>
      <c r="BB4">
        <v>1</v>
      </c>
      <c r="BC4">
        <v>0</v>
      </c>
      <c r="BD4">
        <v>1</v>
      </c>
      <c r="BE4">
        <v>1</v>
      </c>
      <c r="BF4">
        <v>0</v>
      </c>
      <c r="BG4">
        <v>0</v>
      </c>
      <c r="BH4">
        <v>0</v>
      </c>
      <c r="BI4">
        <v>0</v>
      </c>
      <c r="BJ4">
        <v>0</v>
      </c>
      <c r="BK4">
        <v>0</v>
      </c>
      <c r="BL4">
        <v>1</v>
      </c>
      <c r="BM4">
        <v>0</v>
      </c>
      <c r="BN4">
        <v>0</v>
      </c>
      <c r="BO4">
        <v>1</v>
      </c>
      <c r="BP4">
        <v>0</v>
      </c>
      <c r="BQ4">
        <v>0</v>
      </c>
      <c r="BR4">
        <v>1</v>
      </c>
      <c r="BS4">
        <v>0</v>
      </c>
      <c r="BT4" s="10">
        <v>0</v>
      </c>
      <c r="BU4">
        <v>-4.2648743800000002</v>
      </c>
      <c r="BV4">
        <v>0.17994256</v>
      </c>
      <c r="BW4">
        <v>2.5512239999999999E-2</v>
      </c>
      <c r="BX4">
        <v>1.7140852600000001</v>
      </c>
      <c r="BY4">
        <v>1.2451467300000001</v>
      </c>
      <c r="BZ4">
        <v>4.38303536</v>
      </c>
      <c r="CA4">
        <v>1.0542348399999999</v>
      </c>
      <c r="CB4">
        <v>2.36271349</v>
      </c>
      <c r="CC4">
        <v>0</v>
      </c>
      <c r="CD4">
        <v>1.26633956</v>
      </c>
      <c r="CE4">
        <v>1.2966537600000001</v>
      </c>
      <c r="CF4">
        <v>-0.34830556000000001</v>
      </c>
      <c r="CG4">
        <v>0.60595251999999999</v>
      </c>
      <c r="CH4">
        <v>-0.27080598</v>
      </c>
      <c r="CI4">
        <v>0.69837139000000004</v>
      </c>
      <c r="CJ4">
        <v>2.3914729999999999E-2</v>
      </c>
      <c r="CK4">
        <v>-0.35324707</v>
      </c>
      <c r="CL4">
        <v>-4.8291489999999999E-2</v>
      </c>
      <c r="CM4">
        <v>0.58076517999999999</v>
      </c>
      <c r="CN4">
        <v>0.72541518999999999</v>
      </c>
      <c r="CO4">
        <v>-0.20022939000000001</v>
      </c>
      <c r="CP4">
        <v>-0.43475793000000001</v>
      </c>
      <c r="CQ4">
        <v>0.34422587999999998</v>
      </c>
      <c r="CR4">
        <v>-0.48495226000000002</v>
      </c>
      <c r="CS4">
        <v>0.18250256000000001</v>
      </c>
      <c r="CT4">
        <v>-0.16623276000000001</v>
      </c>
      <c r="CU4">
        <v>-9.4743999999999995E-2</v>
      </c>
      <c r="CV4">
        <v>-1.1689752</v>
      </c>
      <c r="CW4">
        <v>-0.52188942000000005</v>
      </c>
      <c r="CX4">
        <v>0.65815442999999996</v>
      </c>
      <c r="CY4">
        <v>9.3649330000000003E-2</v>
      </c>
      <c r="CZ4">
        <v>-0.16819777</v>
      </c>
      <c r="DA4">
        <v>-0.25450494000000001</v>
      </c>
      <c r="DB4">
        <v>0.25513289</v>
      </c>
      <c r="DC4">
        <v>2.5920289999999999E-2</v>
      </c>
      <c r="DD4">
        <v>-2.5292350000000002E-2</v>
      </c>
      <c r="DE4">
        <v>0.26950531</v>
      </c>
      <c r="DF4">
        <v>-0.26887736000000001</v>
      </c>
      <c r="DG4">
        <v>0.1029841</v>
      </c>
      <c r="DH4">
        <v>-0.10235616</v>
      </c>
      <c r="DI4">
        <v>-0.19042195000000001</v>
      </c>
      <c r="DJ4">
        <v>7.7531719999999998E-2</v>
      </c>
      <c r="DK4">
        <v>-0.19522661999999999</v>
      </c>
      <c r="DL4">
        <v>-0.13095082</v>
      </c>
      <c r="DM4">
        <v>-6.0513240000000003E-2</v>
      </c>
      <c r="DN4">
        <v>0.50020885000000004</v>
      </c>
      <c r="DO4">
        <v>0.35778246000000002</v>
      </c>
      <c r="DP4">
        <v>-0.64273818000000005</v>
      </c>
      <c r="DQ4">
        <v>0.94671483000000001</v>
      </c>
      <c r="DR4">
        <v>-0.66113116000000005</v>
      </c>
      <c r="DS4">
        <v>7.7932630000000003E-2</v>
      </c>
      <c r="DT4">
        <v>-0.79014932000000004</v>
      </c>
      <c r="DU4">
        <v>1.3610861400000001</v>
      </c>
      <c r="DV4" s="10">
        <v>-0.64824150000000003</v>
      </c>
      <c r="DW4" s="8" t="s">
        <v>130</v>
      </c>
      <c r="DX4" t="s">
        <v>131</v>
      </c>
      <c r="DY4" t="s">
        <v>5153</v>
      </c>
      <c r="DZ4" t="s">
        <v>5158</v>
      </c>
      <c r="EA4" t="s">
        <v>5159</v>
      </c>
      <c r="EB4" t="s">
        <v>5160</v>
      </c>
      <c r="EC4" t="s">
        <v>5161</v>
      </c>
      <c r="ED4" s="10" t="s">
        <v>132</v>
      </c>
      <c r="EE4" s="20">
        <v>35169</v>
      </c>
      <c r="EF4" s="21">
        <v>36570</v>
      </c>
      <c r="EG4" t="s">
        <v>133</v>
      </c>
      <c r="EH4" t="s">
        <v>5143</v>
      </c>
      <c r="EI4" s="22">
        <v>44881</v>
      </c>
      <c r="EJ4" t="b">
        <f>F4=H4</f>
        <v>1</v>
      </c>
      <c r="EK4" s="35" t="s">
        <v>5135</v>
      </c>
      <c r="EL4" s="35">
        <v>0.5</v>
      </c>
      <c r="EM4" s="35" t="s">
        <v>5136</v>
      </c>
    </row>
    <row r="5" spans="1:143" ht="32" x14ac:dyDescent="0.4">
      <c r="A5" s="8" t="s">
        <v>134</v>
      </c>
      <c r="B5" s="8" t="s">
        <v>127</v>
      </c>
      <c r="C5" s="8" t="s">
        <v>135</v>
      </c>
      <c r="D5" s="2" t="s">
        <v>136</v>
      </c>
      <c r="E5" s="4">
        <v>0.43974590254294599</v>
      </c>
      <c r="F5" s="28" t="b">
        <v>0</v>
      </c>
      <c r="G5" s="29">
        <f>1/(1+EXP(-(SUMPRODUCT(T5:BT5,BV5:DV5)+BU5)))</f>
        <v>0.10795338820262736</v>
      </c>
      <c r="H5" s="5" t="b">
        <f t="shared" si="0"/>
        <v>0</v>
      </c>
      <c r="I5" s="8">
        <v>51</v>
      </c>
      <c r="J5">
        <v>0</v>
      </c>
      <c r="K5">
        <v>15</v>
      </c>
      <c r="L5">
        <v>2001</v>
      </c>
      <c r="M5">
        <v>7</v>
      </c>
      <c r="N5">
        <v>1</v>
      </c>
      <c r="O5">
        <v>70.706284604806598</v>
      </c>
      <c r="P5">
        <v>4</v>
      </c>
      <c r="Q5">
        <v>3</v>
      </c>
      <c r="R5">
        <v>1</v>
      </c>
      <c r="S5" s="10">
        <v>72.5</v>
      </c>
      <c r="T5" s="8">
        <v>-0.21042151179292001</v>
      </c>
      <c r="U5">
        <v>-1.00517281761849</v>
      </c>
      <c r="V5">
        <v>-1.5481964736195899</v>
      </c>
      <c r="W5">
        <v>0.58601746341971905</v>
      </c>
      <c r="X5">
        <v>0.66340156943083595</v>
      </c>
      <c r="Y5">
        <v>-1.4044518876044501</v>
      </c>
      <c r="Z5">
        <v>0.69620765997923495</v>
      </c>
      <c r="AA5">
        <v>0.71867389489572897</v>
      </c>
      <c r="AB5">
        <v>-1.4988236991813999</v>
      </c>
      <c r="AC5">
        <v>0.71996333890972197</v>
      </c>
      <c r="AD5" s="10">
        <v>-0.47415590084328502</v>
      </c>
      <c r="AE5" s="8">
        <v>0</v>
      </c>
      <c r="AF5">
        <v>0</v>
      </c>
      <c r="AG5">
        <v>0</v>
      </c>
      <c r="AH5">
        <v>0</v>
      </c>
      <c r="AI5">
        <v>0</v>
      </c>
      <c r="AJ5">
        <v>0</v>
      </c>
      <c r="AK5">
        <v>0</v>
      </c>
      <c r="AL5">
        <v>0</v>
      </c>
      <c r="AM5">
        <v>0</v>
      </c>
      <c r="AN5">
        <v>0</v>
      </c>
      <c r="AO5">
        <v>0</v>
      </c>
      <c r="AP5">
        <v>0</v>
      </c>
      <c r="AQ5">
        <v>0</v>
      </c>
      <c r="AR5">
        <v>0</v>
      </c>
      <c r="AS5">
        <v>0</v>
      </c>
      <c r="AT5">
        <v>0</v>
      </c>
      <c r="AU5">
        <v>0</v>
      </c>
      <c r="AV5">
        <v>0</v>
      </c>
      <c r="AW5">
        <v>0</v>
      </c>
      <c r="AX5">
        <v>1</v>
      </c>
      <c r="AY5">
        <v>0</v>
      </c>
      <c r="AZ5">
        <v>1</v>
      </c>
      <c r="BA5">
        <v>1</v>
      </c>
      <c r="BB5">
        <v>0</v>
      </c>
      <c r="BC5">
        <v>1</v>
      </c>
      <c r="BD5">
        <v>0</v>
      </c>
      <c r="BE5">
        <v>0</v>
      </c>
      <c r="BF5">
        <v>1</v>
      </c>
      <c r="BG5">
        <v>0</v>
      </c>
      <c r="BH5">
        <v>0</v>
      </c>
      <c r="BI5">
        <v>0</v>
      </c>
      <c r="BJ5">
        <v>1</v>
      </c>
      <c r="BK5">
        <v>0</v>
      </c>
      <c r="BL5">
        <v>0</v>
      </c>
      <c r="BM5">
        <v>1</v>
      </c>
      <c r="BN5">
        <v>0</v>
      </c>
      <c r="BO5">
        <v>0</v>
      </c>
      <c r="BP5">
        <v>0</v>
      </c>
      <c r="BQ5">
        <v>0</v>
      </c>
      <c r="BR5">
        <v>0</v>
      </c>
      <c r="BS5">
        <v>1</v>
      </c>
      <c r="BT5" s="10">
        <v>0</v>
      </c>
      <c r="BU5">
        <v>-4.2648743800000002</v>
      </c>
      <c r="BV5">
        <v>0.17994256</v>
      </c>
      <c r="BW5">
        <v>2.5512239999999999E-2</v>
      </c>
      <c r="BX5">
        <v>1.7140852600000001</v>
      </c>
      <c r="BY5">
        <v>1.2451467300000001</v>
      </c>
      <c r="BZ5">
        <v>4.38303536</v>
      </c>
      <c r="CA5">
        <v>1.0542348399999999</v>
      </c>
      <c r="CB5">
        <v>2.36271349</v>
      </c>
      <c r="CC5">
        <v>0</v>
      </c>
      <c r="CD5">
        <v>1.26633956</v>
      </c>
      <c r="CE5">
        <v>1.2966537600000001</v>
      </c>
      <c r="CF5">
        <v>-0.34830556000000001</v>
      </c>
      <c r="CG5">
        <v>0.60595251999999999</v>
      </c>
      <c r="CH5">
        <v>-0.27080598</v>
      </c>
      <c r="CI5">
        <v>0.69837139000000004</v>
      </c>
      <c r="CJ5">
        <v>2.3914729999999999E-2</v>
      </c>
      <c r="CK5">
        <v>-0.35324707</v>
      </c>
      <c r="CL5">
        <v>-4.8291489999999999E-2</v>
      </c>
      <c r="CM5">
        <v>0.58076517999999999</v>
      </c>
      <c r="CN5">
        <v>0.72541518999999999</v>
      </c>
      <c r="CO5">
        <v>-0.20022939000000001</v>
      </c>
      <c r="CP5">
        <v>-0.43475793000000001</v>
      </c>
      <c r="CQ5">
        <v>0.34422587999999998</v>
      </c>
      <c r="CR5">
        <v>-0.48495226000000002</v>
      </c>
      <c r="CS5">
        <v>0.18250256000000001</v>
      </c>
      <c r="CT5">
        <v>-0.16623276000000001</v>
      </c>
      <c r="CU5">
        <v>-9.4743999999999995E-2</v>
      </c>
      <c r="CV5">
        <v>-1.1689752</v>
      </c>
      <c r="CW5">
        <v>-0.52188942000000005</v>
      </c>
      <c r="CX5">
        <v>0.65815442999999996</v>
      </c>
      <c r="CY5">
        <v>9.3649330000000003E-2</v>
      </c>
      <c r="CZ5">
        <v>-0.16819777</v>
      </c>
      <c r="DA5">
        <v>-0.25450494000000001</v>
      </c>
      <c r="DB5">
        <v>0.25513289</v>
      </c>
      <c r="DC5">
        <v>2.5920289999999999E-2</v>
      </c>
      <c r="DD5">
        <v>-2.5292350000000002E-2</v>
      </c>
      <c r="DE5">
        <v>0.26950531</v>
      </c>
      <c r="DF5">
        <v>-0.26887736000000001</v>
      </c>
      <c r="DG5">
        <v>0.1029841</v>
      </c>
      <c r="DH5">
        <v>-0.10235616</v>
      </c>
      <c r="DI5">
        <v>-0.19042195000000001</v>
      </c>
      <c r="DJ5">
        <v>7.7531719999999998E-2</v>
      </c>
      <c r="DK5">
        <v>-0.19522661999999999</v>
      </c>
      <c r="DL5">
        <v>-0.13095082</v>
      </c>
      <c r="DM5">
        <v>-6.0513240000000003E-2</v>
      </c>
      <c r="DN5">
        <v>0.50020885000000004</v>
      </c>
      <c r="DO5">
        <v>0.35778246000000002</v>
      </c>
      <c r="DP5">
        <v>-0.64273818000000005</v>
      </c>
      <c r="DQ5">
        <v>0.94671483000000001</v>
      </c>
      <c r="DR5">
        <v>-0.66113116000000005</v>
      </c>
      <c r="DS5">
        <v>7.7932630000000003E-2</v>
      </c>
      <c r="DT5">
        <v>-0.79014932000000004</v>
      </c>
      <c r="DU5">
        <v>1.3610861400000001</v>
      </c>
      <c r="DV5" s="10">
        <v>-0.64824150000000003</v>
      </c>
      <c r="DW5" s="8" t="s">
        <v>137</v>
      </c>
      <c r="DX5" t="s">
        <v>138</v>
      </c>
      <c r="DY5" t="s">
        <v>5154</v>
      </c>
      <c r="DZ5" t="s">
        <v>5153</v>
      </c>
      <c r="EA5" t="s">
        <v>5162</v>
      </c>
      <c r="EB5" t="s">
        <v>5163</v>
      </c>
      <c r="EC5" t="s">
        <v>5164</v>
      </c>
      <c r="ED5" s="10" t="s">
        <v>139</v>
      </c>
      <c r="EE5" s="20">
        <v>36246</v>
      </c>
      <c r="EF5" s="21">
        <v>37235</v>
      </c>
      <c r="EG5" t="s">
        <v>140</v>
      </c>
      <c r="EH5" t="s">
        <v>5144</v>
      </c>
      <c r="EI5" s="22">
        <v>44038</v>
      </c>
      <c r="EJ5" t="b">
        <f>F5=H5</f>
        <v>1</v>
      </c>
      <c r="EK5" s="35" t="s">
        <v>5134</v>
      </c>
      <c r="EL5" s="35">
        <f>COUNTIFS(EJ3:EJ1002, TRUE)/1000</f>
        <v>0.58199999999999996</v>
      </c>
      <c r="EM5" s="35" t="s">
        <v>5137</v>
      </c>
    </row>
    <row r="6" spans="1:143" x14ac:dyDescent="0.2">
      <c r="A6" s="8" t="s">
        <v>141</v>
      </c>
      <c r="B6" s="8" t="s">
        <v>127</v>
      </c>
      <c r="C6" s="8" t="s">
        <v>135</v>
      </c>
      <c r="D6" s="2" t="s">
        <v>142</v>
      </c>
      <c r="E6" s="4">
        <v>0.40906587355683999</v>
      </c>
      <c r="F6" s="28" t="b">
        <v>0</v>
      </c>
      <c r="G6" s="29">
        <f t="shared" ref="G6:G69" si="1">1/(1+EXP(-(SUMPRODUCT(T6:BT6,BV6:DV6)+BU6)))</f>
        <v>2.9918727864418704E-5</v>
      </c>
      <c r="H6" s="5" t="b">
        <f t="shared" si="0"/>
        <v>0</v>
      </c>
      <c r="I6" s="8">
        <v>57</v>
      </c>
      <c r="J6">
        <v>1</v>
      </c>
      <c r="K6">
        <v>14</v>
      </c>
      <c r="L6">
        <v>2480</v>
      </c>
      <c r="M6">
        <v>4</v>
      </c>
      <c r="N6">
        <v>4</v>
      </c>
      <c r="O6">
        <v>31.199603445086801</v>
      </c>
      <c r="P6">
        <v>5</v>
      </c>
      <c r="Q6">
        <v>4</v>
      </c>
      <c r="R6">
        <v>4</v>
      </c>
      <c r="S6" s="10">
        <v>84.2</v>
      </c>
      <c r="T6" s="8">
        <v>0.35320753765240098</v>
      </c>
      <c r="U6">
        <v>7.5957643648752104E-3</v>
      </c>
      <c r="V6">
        <v>-1.6774012700827301</v>
      </c>
      <c r="W6">
        <v>1.14441244442817</v>
      </c>
      <c r="X6">
        <v>-0.29113306284374801</v>
      </c>
      <c r="Y6">
        <v>0.68524713920936597</v>
      </c>
      <c r="Z6">
        <v>-0.66324471358588499</v>
      </c>
      <c r="AA6">
        <v>-0.70092886045385905</v>
      </c>
      <c r="AB6">
        <v>-1.4988236991813999</v>
      </c>
      <c r="AC6">
        <v>-0.68484317603607703</v>
      </c>
      <c r="AD6" s="10">
        <v>2.05036015825406</v>
      </c>
      <c r="AE6" s="8">
        <v>0</v>
      </c>
      <c r="AF6">
        <v>0</v>
      </c>
      <c r="AG6">
        <v>0</v>
      </c>
      <c r="AH6">
        <v>0</v>
      </c>
      <c r="AI6">
        <v>0</v>
      </c>
      <c r="AJ6">
        <v>0</v>
      </c>
      <c r="AK6">
        <v>0</v>
      </c>
      <c r="AL6">
        <v>0</v>
      </c>
      <c r="AM6">
        <v>0</v>
      </c>
      <c r="AN6">
        <v>0</v>
      </c>
      <c r="AO6">
        <v>0</v>
      </c>
      <c r="AP6">
        <v>0</v>
      </c>
      <c r="AQ6">
        <v>0</v>
      </c>
      <c r="AR6">
        <v>0</v>
      </c>
      <c r="AS6">
        <v>0</v>
      </c>
      <c r="AT6">
        <v>0</v>
      </c>
      <c r="AU6">
        <v>0</v>
      </c>
      <c r="AV6">
        <v>0</v>
      </c>
      <c r="AW6">
        <v>1</v>
      </c>
      <c r="AX6">
        <v>0</v>
      </c>
      <c r="AY6">
        <v>0</v>
      </c>
      <c r="AZ6">
        <v>1</v>
      </c>
      <c r="BA6">
        <v>1</v>
      </c>
      <c r="BB6">
        <v>0</v>
      </c>
      <c r="BC6">
        <v>1</v>
      </c>
      <c r="BD6">
        <v>0</v>
      </c>
      <c r="BE6">
        <v>1</v>
      </c>
      <c r="BF6">
        <v>0</v>
      </c>
      <c r="BG6">
        <v>1</v>
      </c>
      <c r="BH6">
        <v>0</v>
      </c>
      <c r="BI6">
        <v>0</v>
      </c>
      <c r="BJ6">
        <v>0</v>
      </c>
      <c r="BK6">
        <v>0</v>
      </c>
      <c r="BL6">
        <v>0</v>
      </c>
      <c r="BM6">
        <v>0</v>
      </c>
      <c r="BN6">
        <v>0</v>
      </c>
      <c r="BO6">
        <v>1</v>
      </c>
      <c r="BP6">
        <v>0</v>
      </c>
      <c r="BQ6">
        <v>0</v>
      </c>
      <c r="BR6">
        <v>0</v>
      </c>
      <c r="BS6">
        <v>0</v>
      </c>
      <c r="BT6" s="10">
        <v>1</v>
      </c>
      <c r="BU6">
        <v>-4.2648743800000002</v>
      </c>
      <c r="BV6">
        <v>0.17994256</v>
      </c>
      <c r="BW6">
        <v>2.5512239999999999E-2</v>
      </c>
      <c r="BX6">
        <v>1.7140852600000001</v>
      </c>
      <c r="BY6">
        <v>1.2451467300000001</v>
      </c>
      <c r="BZ6">
        <v>4.38303536</v>
      </c>
      <c r="CA6">
        <v>1.0542348399999999</v>
      </c>
      <c r="CB6">
        <v>2.36271349</v>
      </c>
      <c r="CC6">
        <v>0</v>
      </c>
      <c r="CD6">
        <v>1.26633956</v>
      </c>
      <c r="CE6">
        <v>1.2966537600000001</v>
      </c>
      <c r="CF6">
        <v>-0.34830556000000001</v>
      </c>
      <c r="CG6">
        <v>0.60595251999999999</v>
      </c>
      <c r="CH6">
        <v>-0.27080598</v>
      </c>
      <c r="CI6">
        <v>0.69837139000000004</v>
      </c>
      <c r="CJ6">
        <v>2.3914729999999999E-2</v>
      </c>
      <c r="CK6">
        <v>-0.35324707</v>
      </c>
      <c r="CL6">
        <v>-4.8291489999999999E-2</v>
      </c>
      <c r="CM6">
        <v>0.58076517999999999</v>
      </c>
      <c r="CN6">
        <v>0.72541518999999999</v>
      </c>
      <c r="CO6">
        <v>-0.20022939000000001</v>
      </c>
      <c r="CP6">
        <v>-0.43475793000000001</v>
      </c>
      <c r="CQ6">
        <v>0.34422587999999998</v>
      </c>
      <c r="CR6">
        <v>-0.48495226000000002</v>
      </c>
      <c r="CS6">
        <v>0.18250256000000001</v>
      </c>
      <c r="CT6">
        <v>-0.16623276000000001</v>
      </c>
      <c r="CU6">
        <v>-9.4743999999999995E-2</v>
      </c>
      <c r="CV6">
        <v>-1.1689752</v>
      </c>
      <c r="CW6">
        <v>-0.52188942000000005</v>
      </c>
      <c r="CX6">
        <v>0.65815442999999996</v>
      </c>
      <c r="CY6">
        <v>9.3649330000000003E-2</v>
      </c>
      <c r="CZ6">
        <v>-0.16819777</v>
      </c>
      <c r="DA6">
        <v>-0.25450494000000001</v>
      </c>
      <c r="DB6">
        <v>0.25513289</v>
      </c>
      <c r="DC6">
        <v>2.5920289999999999E-2</v>
      </c>
      <c r="DD6">
        <v>-2.5292350000000002E-2</v>
      </c>
      <c r="DE6">
        <v>0.26950531</v>
      </c>
      <c r="DF6">
        <v>-0.26887736000000001</v>
      </c>
      <c r="DG6">
        <v>0.1029841</v>
      </c>
      <c r="DH6">
        <v>-0.10235616</v>
      </c>
      <c r="DI6">
        <v>-0.19042195000000001</v>
      </c>
      <c r="DJ6">
        <v>7.7531719999999998E-2</v>
      </c>
      <c r="DK6">
        <v>-0.19522661999999999</v>
      </c>
      <c r="DL6">
        <v>-0.13095082</v>
      </c>
      <c r="DM6">
        <v>-6.0513240000000003E-2</v>
      </c>
      <c r="DN6">
        <v>0.50020885000000004</v>
      </c>
      <c r="DO6">
        <v>0.35778246000000002</v>
      </c>
      <c r="DP6">
        <v>-0.64273818000000005</v>
      </c>
      <c r="DQ6">
        <v>0.94671483000000001</v>
      </c>
      <c r="DR6">
        <v>-0.66113116000000005</v>
      </c>
      <c r="DS6">
        <v>7.7932630000000003E-2</v>
      </c>
      <c r="DT6">
        <v>-0.79014932000000004</v>
      </c>
      <c r="DU6">
        <v>1.3610861400000001</v>
      </c>
      <c r="DV6" s="10">
        <v>-0.64824150000000003</v>
      </c>
      <c r="DW6" s="8" t="s">
        <v>143</v>
      </c>
      <c r="DX6" t="s">
        <v>144</v>
      </c>
      <c r="DY6" t="s">
        <v>5153</v>
      </c>
      <c r="DZ6" t="s">
        <v>5165</v>
      </c>
      <c r="EA6" s="52" t="s">
        <v>5513</v>
      </c>
      <c r="EB6" t="s">
        <v>5167</v>
      </c>
      <c r="EC6" t="s">
        <v>5168</v>
      </c>
      <c r="ED6" s="10" t="s">
        <v>132</v>
      </c>
      <c r="EE6" s="20">
        <v>34711</v>
      </c>
      <c r="EF6" s="21">
        <v>36231</v>
      </c>
      <c r="EG6" s="52" t="s">
        <v>145</v>
      </c>
      <c r="EH6" t="s">
        <v>5145</v>
      </c>
      <c r="EI6" s="22">
        <v>44663</v>
      </c>
      <c r="EJ6" t="b">
        <f>F6=H6</f>
        <v>1</v>
      </c>
    </row>
    <row r="7" spans="1:143" x14ac:dyDescent="0.2">
      <c r="A7" s="8" t="s">
        <v>146</v>
      </c>
      <c r="B7" s="8" t="s">
        <v>127</v>
      </c>
      <c r="C7" s="8" t="s">
        <v>147</v>
      </c>
      <c r="D7" s="2" t="s">
        <v>148</v>
      </c>
      <c r="E7" s="4">
        <v>0.73021621919639901</v>
      </c>
      <c r="F7" s="28" t="b">
        <v>1</v>
      </c>
      <c r="G7" s="29">
        <f t="shared" si="1"/>
        <v>1.3666614146328039E-3</v>
      </c>
      <c r="H7" s="5" t="b">
        <f t="shared" si="0"/>
        <v>0</v>
      </c>
      <c r="I7" s="8">
        <v>59</v>
      </c>
      <c r="J7">
        <v>1</v>
      </c>
      <c r="K7">
        <v>38</v>
      </c>
      <c r="L7">
        <v>1084</v>
      </c>
      <c r="M7">
        <v>1</v>
      </c>
      <c r="N7">
        <v>3</v>
      </c>
      <c r="O7">
        <v>56.774776264866198</v>
      </c>
      <c r="P7">
        <v>4</v>
      </c>
      <c r="Q7">
        <v>4</v>
      </c>
      <c r="R7">
        <v>5</v>
      </c>
      <c r="S7" s="10">
        <v>73.099999999999994</v>
      </c>
      <c r="T7" s="8">
        <v>0.54108388746750802</v>
      </c>
      <c r="U7">
        <v>7.5957643648752104E-3</v>
      </c>
      <c r="V7">
        <v>1.4235138450326601</v>
      </c>
      <c r="W7">
        <v>-0.48297668602653099</v>
      </c>
      <c r="X7">
        <v>-1.2456676951183301</v>
      </c>
      <c r="Y7">
        <v>-1.13192030619081E-2</v>
      </c>
      <c r="Z7">
        <v>0.21681476935636099</v>
      </c>
      <c r="AA7">
        <v>-0.70092886045385905</v>
      </c>
      <c r="AB7">
        <v>0.68128349962791002</v>
      </c>
      <c r="AC7">
        <v>1.7560081436822399E-2</v>
      </c>
      <c r="AD7" s="10">
        <v>-0.34469353883829401</v>
      </c>
      <c r="AE7" s="8">
        <v>0</v>
      </c>
      <c r="AF7">
        <v>0</v>
      </c>
      <c r="AG7">
        <v>0</v>
      </c>
      <c r="AH7">
        <v>0</v>
      </c>
      <c r="AI7">
        <v>0</v>
      </c>
      <c r="AJ7">
        <v>0</v>
      </c>
      <c r="AK7">
        <v>0</v>
      </c>
      <c r="AL7">
        <v>0</v>
      </c>
      <c r="AM7">
        <v>0</v>
      </c>
      <c r="AN7">
        <v>1</v>
      </c>
      <c r="AO7">
        <v>0</v>
      </c>
      <c r="AP7">
        <v>0</v>
      </c>
      <c r="AQ7">
        <v>0</v>
      </c>
      <c r="AR7">
        <v>0</v>
      </c>
      <c r="AS7">
        <v>0</v>
      </c>
      <c r="AT7">
        <v>0</v>
      </c>
      <c r="AU7">
        <v>0</v>
      </c>
      <c r="AV7">
        <v>0</v>
      </c>
      <c r="AW7">
        <v>0</v>
      </c>
      <c r="AX7">
        <v>0</v>
      </c>
      <c r="AY7">
        <v>1</v>
      </c>
      <c r="AZ7">
        <v>0</v>
      </c>
      <c r="BA7">
        <v>0</v>
      </c>
      <c r="BB7">
        <v>1</v>
      </c>
      <c r="BC7">
        <v>0</v>
      </c>
      <c r="BD7">
        <v>1</v>
      </c>
      <c r="BE7">
        <v>1</v>
      </c>
      <c r="BF7">
        <v>0</v>
      </c>
      <c r="BG7">
        <v>0</v>
      </c>
      <c r="BH7">
        <v>0</v>
      </c>
      <c r="BI7">
        <v>0</v>
      </c>
      <c r="BJ7">
        <v>1</v>
      </c>
      <c r="BK7">
        <v>0</v>
      </c>
      <c r="BL7">
        <v>0</v>
      </c>
      <c r="BM7">
        <v>0</v>
      </c>
      <c r="BN7">
        <v>0</v>
      </c>
      <c r="BO7">
        <v>0</v>
      </c>
      <c r="BP7">
        <v>1</v>
      </c>
      <c r="BQ7">
        <v>0</v>
      </c>
      <c r="BR7">
        <v>0</v>
      </c>
      <c r="BS7">
        <v>1</v>
      </c>
      <c r="BT7" s="10">
        <v>0</v>
      </c>
      <c r="BU7">
        <v>-4.2648743800000002</v>
      </c>
      <c r="BV7">
        <v>0.17994256</v>
      </c>
      <c r="BW7">
        <v>2.5512239999999999E-2</v>
      </c>
      <c r="BX7">
        <v>1.7140852600000001</v>
      </c>
      <c r="BY7">
        <v>1.2451467300000001</v>
      </c>
      <c r="BZ7">
        <v>4.38303536</v>
      </c>
      <c r="CA7">
        <v>1.0542348399999999</v>
      </c>
      <c r="CB7">
        <v>2.36271349</v>
      </c>
      <c r="CC7">
        <v>0</v>
      </c>
      <c r="CD7">
        <v>1.26633956</v>
      </c>
      <c r="CE7">
        <v>1.2966537600000001</v>
      </c>
      <c r="CF7">
        <v>-0.34830556000000001</v>
      </c>
      <c r="CG7">
        <v>0.60595251999999999</v>
      </c>
      <c r="CH7">
        <v>-0.27080598</v>
      </c>
      <c r="CI7">
        <v>0.69837139000000004</v>
      </c>
      <c r="CJ7">
        <v>2.3914729999999999E-2</v>
      </c>
      <c r="CK7">
        <v>-0.35324707</v>
      </c>
      <c r="CL7">
        <v>-4.8291489999999999E-2</v>
      </c>
      <c r="CM7">
        <v>0.58076517999999999</v>
      </c>
      <c r="CN7">
        <v>0.72541518999999999</v>
      </c>
      <c r="CO7">
        <v>-0.20022939000000001</v>
      </c>
      <c r="CP7">
        <v>-0.43475793000000001</v>
      </c>
      <c r="CQ7">
        <v>0.34422587999999998</v>
      </c>
      <c r="CR7">
        <v>-0.48495226000000002</v>
      </c>
      <c r="CS7">
        <v>0.18250256000000001</v>
      </c>
      <c r="CT7">
        <v>-0.16623276000000001</v>
      </c>
      <c r="CU7">
        <v>-9.4743999999999995E-2</v>
      </c>
      <c r="CV7">
        <v>-1.1689752</v>
      </c>
      <c r="CW7">
        <v>-0.52188942000000005</v>
      </c>
      <c r="CX7">
        <v>0.65815442999999996</v>
      </c>
      <c r="CY7">
        <v>9.3649330000000003E-2</v>
      </c>
      <c r="CZ7">
        <v>-0.16819777</v>
      </c>
      <c r="DA7">
        <v>-0.25450494000000001</v>
      </c>
      <c r="DB7">
        <v>0.25513289</v>
      </c>
      <c r="DC7">
        <v>2.5920289999999999E-2</v>
      </c>
      <c r="DD7">
        <v>-2.5292350000000002E-2</v>
      </c>
      <c r="DE7">
        <v>0.26950531</v>
      </c>
      <c r="DF7">
        <v>-0.26887736000000001</v>
      </c>
      <c r="DG7">
        <v>0.1029841</v>
      </c>
      <c r="DH7">
        <v>-0.10235616</v>
      </c>
      <c r="DI7">
        <v>-0.19042195000000001</v>
      </c>
      <c r="DJ7">
        <v>7.7531719999999998E-2</v>
      </c>
      <c r="DK7">
        <v>-0.19522661999999999</v>
      </c>
      <c r="DL7">
        <v>-0.13095082</v>
      </c>
      <c r="DM7">
        <v>-6.0513240000000003E-2</v>
      </c>
      <c r="DN7">
        <v>0.50020885000000004</v>
      </c>
      <c r="DO7">
        <v>0.35778246000000002</v>
      </c>
      <c r="DP7">
        <v>-0.64273818000000005</v>
      </c>
      <c r="DQ7">
        <v>0.94671483000000001</v>
      </c>
      <c r="DR7">
        <v>-0.66113116000000005</v>
      </c>
      <c r="DS7">
        <v>7.7932630000000003E-2</v>
      </c>
      <c r="DT7">
        <v>-0.79014932000000004</v>
      </c>
      <c r="DU7">
        <v>1.3610861400000001</v>
      </c>
      <c r="DV7" s="10">
        <v>-0.64824150000000003</v>
      </c>
      <c r="DW7" s="8" t="s">
        <v>149</v>
      </c>
      <c r="DX7" t="s">
        <v>150</v>
      </c>
      <c r="DY7" t="s">
        <v>5165</v>
      </c>
      <c r="DZ7" t="s">
        <v>5153</v>
      </c>
      <c r="EA7" t="s">
        <v>5169</v>
      </c>
      <c r="EB7" t="s">
        <v>5170</v>
      </c>
      <c r="EC7" t="s">
        <v>5171</v>
      </c>
      <c r="ED7" s="10" t="s">
        <v>151</v>
      </c>
      <c r="EE7" s="20">
        <v>37368</v>
      </c>
      <c r="EF7" s="21">
        <v>39850</v>
      </c>
      <c r="EG7" t="s">
        <v>152</v>
      </c>
      <c r="EH7" t="s">
        <v>5144</v>
      </c>
      <c r="EI7" s="22">
        <v>44871</v>
      </c>
      <c r="EJ7" t="b">
        <f>F7=H7</f>
        <v>0</v>
      </c>
    </row>
    <row r="8" spans="1:143" x14ac:dyDescent="0.2">
      <c r="A8" s="8" t="s">
        <v>153</v>
      </c>
      <c r="B8" s="8" t="s">
        <v>119</v>
      </c>
      <c r="C8" s="8" t="s">
        <v>154</v>
      </c>
      <c r="D8" s="2" t="s">
        <v>155</v>
      </c>
      <c r="E8" s="4">
        <v>0.56266277788089702</v>
      </c>
      <c r="F8" s="28" t="b">
        <v>0</v>
      </c>
      <c r="G8" s="29">
        <f t="shared" si="1"/>
        <v>0.75928370858103422</v>
      </c>
      <c r="H8" s="5" t="b">
        <f t="shared" si="0"/>
        <v>1</v>
      </c>
      <c r="I8" s="8">
        <v>68</v>
      </c>
      <c r="J8">
        <v>0</v>
      </c>
      <c r="K8">
        <v>39</v>
      </c>
      <c r="L8">
        <v>759</v>
      </c>
      <c r="M8">
        <v>6</v>
      </c>
      <c r="N8">
        <v>2</v>
      </c>
      <c r="O8">
        <v>96.906388940448693</v>
      </c>
      <c r="P8">
        <v>4</v>
      </c>
      <c r="Q8">
        <v>1</v>
      </c>
      <c r="R8">
        <v>3</v>
      </c>
      <c r="S8" s="10">
        <v>75.400000000000006</v>
      </c>
      <c r="T8" s="8">
        <v>1.3865274616354899</v>
      </c>
      <c r="U8">
        <v>-1.00517281761849</v>
      </c>
      <c r="V8">
        <v>1.5527186414958001</v>
      </c>
      <c r="W8">
        <v>-0.86184593201347903</v>
      </c>
      <c r="X8">
        <v>0.34522335867264098</v>
      </c>
      <c r="Y8">
        <v>-0.70788554533318204</v>
      </c>
      <c r="Z8">
        <v>1.59777147098995</v>
      </c>
      <c r="AA8">
        <v>8.8725172209350497E-3</v>
      </c>
      <c r="AB8">
        <v>1.4079858992310099</v>
      </c>
      <c r="AC8">
        <v>-0.68484317603607703</v>
      </c>
      <c r="AD8" s="10">
        <v>0.15157884884751099</v>
      </c>
      <c r="AE8" s="8">
        <v>0</v>
      </c>
      <c r="AF8">
        <v>0</v>
      </c>
      <c r="AG8">
        <v>0</v>
      </c>
      <c r="AH8">
        <v>0</v>
      </c>
      <c r="AI8">
        <v>1</v>
      </c>
      <c r="AJ8">
        <v>0</v>
      </c>
      <c r="AK8">
        <v>0</v>
      </c>
      <c r="AL8">
        <v>0</v>
      </c>
      <c r="AM8">
        <v>0</v>
      </c>
      <c r="AN8">
        <v>0</v>
      </c>
      <c r="AO8">
        <v>0</v>
      </c>
      <c r="AP8">
        <v>0</v>
      </c>
      <c r="AQ8">
        <v>0</v>
      </c>
      <c r="AR8">
        <v>0</v>
      </c>
      <c r="AS8">
        <v>0</v>
      </c>
      <c r="AT8">
        <v>0</v>
      </c>
      <c r="AU8">
        <v>0</v>
      </c>
      <c r="AV8">
        <v>0</v>
      </c>
      <c r="AW8">
        <v>0</v>
      </c>
      <c r="AX8">
        <v>0</v>
      </c>
      <c r="AY8">
        <v>0</v>
      </c>
      <c r="AZ8">
        <v>1</v>
      </c>
      <c r="BA8">
        <v>0</v>
      </c>
      <c r="BB8">
        <v>1</v>
      </c>
      <c r="BC8">
        <v>0</v>
      </c>
      <c r="BD8">
        <v>1</v>
      </c>
      <c r="BE8">
        <v>1</v>
      </c>
      <c r="BF8">
        <v>0</v>
      </c>
      <c r="BG8">
        <v>0</v>
      </c>
      <c r="BH8">
        <v>0</v>
      </c>
      <c r="BI8">
        <v>0</v>
      </c>
      <c r="BJ8">
        <v>0</v>
      </c>
      <c r="BK8">
        <v>1</v>
      </c>
      <c r="BL8">
        <v>0</v>
      </c>
      <c r="BM8">
        <v>0</v>
      </c>
      <c r="BN8">
        <v>1</v>
      </c>
      <c r="BO8">
        <v>0</v>
      </c>
      <c r="BP8">
        <v>0</v>
      </c>
      <c r="BQ8">
        <v>0</v>
      </c>
      <c r="BR8">
        <v>1</v>
      </c>
      <c r="BS8">
        <v>0</v>
      </c>
      <c r="BT8" s="10">
        <v>0</v>
      </c>
      <c r="BU8">
        <v>-4.2648743800000002</v>
      </c>
      <c r="BV8">
        <v>0.17994256</v>
      </c>
      <c r="BW8">
        <v>2.5512239999999999E-2</v>
      </c>
      <c r="BX8">
        <v>1.7140852600000001</v>
      </c>
      <c r="BY8">
        <v>1.2451467300000001</v>
      </c>
      <c r="BZ8">
        <v>4.38303536</v>
      </c>
      <c r="CA8">
        <v>1.0542348399999999</v>
      </c>
      <c r="CB8">
        <v>2.36271349</v>
      </c>
      <c r="CC8">
        <v>0</v>
      </c>
      <c r="CD8">
        <v>1.26633956</v>
      </c>
      <c r="CE8">
        <v>1.2966537600000001</v>
      </c>
      <c r="CF8">
        <v>-0.34830556000000001</v>
      </c>
      <c r="CG8">
        <v>0.60595251999999999</v>
      </c>
      <c r="CH8">
        <v>-0.27080598</v>
      </c>
      <c r="CI8">
        <v>0.69837139000000004</v>
      </c>
      <c r="CJ8">
        <v>2.3914729999999999E-2</v>
      </c>
      <c r="CK8">
        <v>-0.35324707</v>
      </c>
      <c r="CL8">
        <v>-4.8291489999999999E-2</v>
      </c>
      <c r="CM8">
        <v>0.58076517999999999</v>
      </c>
      <c r="CN8">
        <v>0.72541518999999999</v>
      </c>
      <c r="CO8">
        <v>-0.20022939000000001</v>
      </c>
      <c r="CP8">
        <v>-0.43475793000000001</v>
      </c>
      <c r="CQ8">
        <v>0.34422587999999998</v>
      </c>
      <c r="CR8">
        <v>-0.48495226000000002</v>
      </c>
      <c r="CS8">
        <v>0.18250256000000001</v>
      </c>
      <c r="CT8">
        <v>-0.16623276000000001</v>
      </c>
      <c r="CU8">
        <v>-9.4743999999999995E-2</v>
      </c>
      <c r="CV8">
        <v>-1.1689752</v>
      </c>
      <c r="CW8">
        <v>-0.52188942000000005</v>
      </c>
      <c r="CX8">
        <v>0.65815442999999996</v>
      </c>
      <c r="CY8">
        <v>9.3649330000000003E-2</v>
      </c>
      <c r="CZ8">
        <v>-0.16819777</v>
      </c>
      <c r="DA8">
        <v>-0.25450494000000001</v>
      </c>
      <c r="DB8">
        <v>0.25513289</v>
      </c>
      <c r="DC8">
        <v>2.5920289999999999E-2</v>
      </c>
      <c r="DD8">
        <v>-2.5292350000000002E-2</v>
      </c>
      <c r="DE8">
        <v>0.26950531</v>
      </c>
      <c r="DF8">
        <v>-0.26887736000000001</v>
      </c>
      <c r="DG8">
        <v>0.1029841</v>
      </c>
      <c r="DH8">
        <v>-0.10235616</v>
      </c>
      <c r="DI8">
        <v>-0.19042195000000001</v>
      </c>
      <c r="DJ8">
        <v>7.7531719999999998E-2</v>
      </c>
      <c r="DK8">
        <v>-0.19522661999999999</v>
      </c>
      <c r="DL8">
        <v>-0.13095082</v>
      </c>
      <c r="DM8">
        <v>-6.0513240000000003E-2</v>
      </c>
      <c r="DN8">
        <v>0.50020885000000004</v>
      </c>
      <c r="DO8">
        <v>0.35778246000000002</v>
      </c>
      <c r="DP8">
        <v>-0.64273818000000005</v>
      </c>
      <c r="DQ8">
        <v>0.94671483000000001</v>
      </c>
      <c r="DR8">
        <v>-0.66113116000000005</v>
      </c>
      <c r="DS8">
        <v>7.7932630000000003E-2</v>
      </c>
      <c r="DT8">
        <v>-0.79014932000000004</v>
      </c>
      <c r="DU8">
        <v>1.3610861400000001</v>
      </c>
      <c r="DV8" s="10">
        <v>-0.64824150000000003</v>
      </c>
      <c r="DW8" s="8" t="s">
        <v>156</v>
      </c>
      <c r="DX8" t="s">
        <v>157</v>
      </c>
      <c r="DY8" t="s">
        <v>5158</v>
      </c>
      <c r="DZ8" t="s">
        <v>5158</v>
      </c>
      <c r="EA8" t="s">
        <v>5172</v>
      </c>
      <c r="EB8" t="s">
        <v>5173</v>
      </c>
      <c r="EC8" t="s">
        <v>5174</v>
      </c>
      <c r="ED8" s="10" t="s">
        <v>158</v>
      </c>
      <c r="EE8" s="20">
        <v>37047</v>
      </c>
      <c r="EF8" s="21">
        <v>37390</v>
      </c>
      <c r="EG8" t="s">
        <v>159</v>
      </c>
      <c r="EH8" t="s">
        <v>5146</v>
      </c>
      <c r="EI8" s="22">
        <v>44489</v>
      </c>
      <c r="EJ8" t="b">
        <f>F8=H8</f>
        <v>0</v>
      </c>
    </row>
    <row r="9" spans="1:143" x14ac:dyDescent="0.2">
      <c r="A9" s="8" t="s">
        <v>160</v>
      </c>
      <c r="B9" s="8" t="s">
        <v>127</v>
      </c>
      <c r="C9" s="8" t="s">
        <v>161</v>
      </c>
      <c r="D9" s="2" t="s">
        <v>162</v>
      </c>
      <c r="E9" s="4">
        <v>0.62332382074390802</v>
      </c>
      <c r="F9" s="28" t="b">
        <v>1</v>
      </c>
      <c r="G9" s="29">
        <f t="shared" si="1"/>
        <v>1.8552831334381788E-3</v>
      </c>
      <c r="H9" s="5" t="b">
        <f t="shared" si="0"/>
        <v>0</v>
      </c>
      <c r="I9" s="8">
        <v>38</v>
      </c>
      <c r="J9">
        <v>0</v>
      </c>
      <c r="K9">
        <v>29</v>
      </c>
      <c r="L9">
        <v>989</v>
      </c>
      <c r="M9">
        <v>2</v>
      </c>
      <c r="N9">
        <v>5</v>
      </c>
      <c r="O9">
        <v>54.986910371954401</v>
      </c>
      <c r="P9">
        <v>4</v>
      </c>
      <c r="Q9">
        <v>5</v>
      </c>
      <c r="R9">
        <v>5</v>
      </c>
      <c r="S9" s="10">
        <v>70.3</v>
      </c>
      <c r="T9" s="8">
        <v>-1.4316177855911101</v>
      </c>
      <c r="U9">
        <v>-1.00517281761849</v>
      </c>
      <c r="V9">
        <v>0.260670676864387</v>
      </c>
      <c r="W9">
        <v>-0.59372308100733096</v>
      </c>
      <c r="X9">
        <v>-0.92748948436013701</v>
      </c>
      <c r="Y9">
        <v>1.38181348148064</v>
      </c>
      <c r="Z9">
        <v>0.155293060612749</v>
      </c>
      <c r="AA9">
        <v>-1.4107302381286499</v>
      </c>
      <c r="AB9">
        <v>-4.5418899975194001E-2</v>
      </c>
      <c r="AC9">
        <v>1.42236659638262</v>
      </c>
      <c r="AD9" s="10">
        <v>-0.94885122819492396</v>
      </c>
      <c r="AE9" s="8">
        <v>0</v>
      </c>
      <c r="AF9">
        <v>0</v>
      </c>
      <c r="AG9">
        <v>0</v>
      </c>
      <c r="AH9">
        <v>0</v>
      </c>
      <c r="AI9">
        <v>1</v>
      </c>
      <c r="AJ9">
        <v>0</v>
      </c>
      <c r="AK9">
        <v>0</v>
      </c>
      <c r="AL9">
        <v>0</v>
      </c>
      <c r="AM9">
        <v>0</v>
      </c>
      <c r="AN9">
        <v>0</v>
      </c>
      <c r="AO9">
        <v>0</v>
      </c>
      <c r="AP9">
        <v>0</v>
      </c>
      <c r="AQ9">
        <v>0</v>
      </c>
      <c r="AR9">
        <v>0</v>
      </c>
      <c r="AS9">
        <v>0</v>
      </c>
      <c r="AT9">
        <v>0</v>
      </c>
      <c r="AU9">
        <v>0</v>
      </c>
      <c r="AV9">
        <v>0</v>
      </c>
      <c r="AW9">
        <v>0</v>
      </c>
      <c r="AX9">
        <v>0</v>
      </c>
      <c r="AY9">
        <v>0</v>
      </c>
      <c r="AZ9">
        <v>1</v>
      </c>
      <c r="BA9">
        <v>1</v>
      </c>
      <c r="BB9">
        <v>0</v>
      </c>
      <c r="BC9">
        <v>1</v>
      </c>
      <c r="BD9">
        <v>0</v>
      </c>
      <c r="BE9">
        <v>1</v>
      </c>
      <c r="BF9">
        <v>0</v>
      </c>
      <c r="BG9">
        <v>1</v>
      </c>
      <c r="BH9">
        <v>0</v>
      </c>
      <c r="BI9">
        <v>0</v>
      </c>
      <c r="BJ9">
        <v>0</v>
      </c>
      <c r="BK9">
        <v>0</v>
      </c>
      <c r="BL9">
        <v>0</v>
      </c>
      <c r="BM9">
        <v>0</v>
      </c>
      <c r="BN9">
        <v>1</v>
      </c>
      <c r="BO9">
        <v>0</v>
      </c>
      <c r="BP9">
        <v>0</v>
      </c>
      <c r="BQ9">
        <v>0</v>
      </c>
      <c r="BR9">
        <v>1</v>
      </c>
      <c r="BS9">
        <v>0</v>
      </c>
      <c r="BT9" s="10">
        <v>0</v>
      </c>
      <c r="BU9">
        <v>-4.2648743800000002</v>
      </c>
      <c r="BV9">
        <v>0.17994256</v>
      </c>
      <c r="BW9">
        <v>2.5512239999999999E-2</v>
      </c>
      <c r="BX9">
        <v>1.7140852600000001</v>
      </c>
      <c r="BY9">
        <v>1.2451467300000001</v>
      </c>
      <c r="BZ9">
        <v>4.38303536</v>
      </c>
      <c r="CA9">
        <v>1.0542348399999999</v>
      </c>
      <c r="CB9">
        <v>2.36271349</v>
      </c>
      <c r="CC9">
        <v>0</v>
      </c>
      <c r="CD9">
        <v>1.26633956</v>
      </c>
      <c r="CE9">
        <v>1.2966537600000001</v>
      </c>
      <c r="CF9">
        <v>-0.34830556000000001</v>
      </c>
      <c r="CG9">
        <v>0.60595251999999999</v>
      </c>
      <c r="CH9">
        <v>-0.27080598</v>
      </c>
      <c r="CI9">
        <v>0.69837139000000004</v>
      </c>
      <c r="CJ9">
        <v>2.3914729999999999E-2</v>
      </c>
      <c r="CK9">
        <v>-0.35324707</v>
      </c>
      <c r="CL9">
        <v>-4.8291489999999999E-2</v>
      </c>
      <c r="CM9">
        <v>0.58076517999999999</v>
      </c>
      <c r="CN9">
        <v>0.72541518999999999</v>
      </c>
      <c r="CO9">
        <v>-0.20022939000000001</v>
      </c>
      <c r="CP9">
        <v>-0.43475793000000001</v>
      </c>
      <c r="CQ9">
        <v>0.34422587999999998</v>
      </c>
      <c r="CR9">
        <v>-0.48495226000000002</v>
      </c>
      <c r="CS9">
        <v>0.18250256000000001</v>
      </c>
      <c r="CT9">
        <v>-0.16623276000000001</v>
      </c>
      <c r="CU9">
        <v>-9.4743999999999995E-2</v>
      </c>
      <c r="CV9">
        <v>-1.1689752</v>
      </c>
      <c r="CW9">
        <v>-0.52188942000000005</v>
      </c>
      <c r="CX9">
        <v>0.65815442999999996</v>
      </c>
      <c r="CY9">
        <v>9.3649330000000003E-2</v>
      </c>
      <c r="CZ9">
        <v>-0.16819777</v>
      </c>
      <c r="DA9">
        <v>-0.25450494000000001</v>
      </c>
      <c r="DB9">
        <v>0.25513289</v>
      </c>
      <c r="DC9">
        <v>2.5920289999999999E-2</v>
      </c>
      <c r="DD9">
        <v>-2.5292350000000002E-2</v>
      </c>
      <c r="DE9">
        <v>0.26950531</v>
      </c>
      <c r="DF9">
        <v>-0.26887736000000001</v>
      </c>
      <c r="DG9">
        <v>0.1029841</v>
      </c>
      <c r="DH9">
        <v>-0.10235616</v>
      </c>
      <c r="DI9">
        <v>-0.19042195000000001</v>
      </c>
      <c r="DJ9">
        <v>7.7531719999999998E-2</v>
      </c>
      <c r="DK9">
        <v>-0.19522661999999999</v>
      </c>
      <c r="DL9">
        <v>-0.13095082</v>
      </c>
      <c r="DM9">
        <v>-6.0513240000000003E-2</v>
      </c>
      <c r="DN9">
        <v>0.50020885000000004</v>
      </c>
      <c r="DO9">
        <v>0.35778246000000002</v>
      </c>
      <c r="DP9">
        <v>-0.64273818000000005</v>
      </c>
      <c r="DQ9">
        <v>0.94671483000000001</v>
      </c>
      <c r="DR9">
        <v>-0.66113116000000005</v>
      </c>
      <c r="DS9">
        <v>7.7932630000000003E-2</v>
      </c>
      <c r="DT9">
        <v>-0.79014932000000004</v>
      </c>
      <c r="DU9">
        <v>1.3610861400000001</v>
      </c>
      <c r="DV9" s="10">
        <v>-0.64824150000000003</v>
      </c>
      <c r="DW9" s="8" t="s">
        <v>163</v>
      </c>
      <c r="DX9" t="s">
        <v>164</v>
      </c>
      <c r="DY9" t="s">
        <v>5158</v>
      </c>
      <c r="DZ9" t="s">
        <v>5158</v>
      </c>
      <c r="EA9" t="s">
        <v>5175</v>
      </c>
      <c r="EB9" t="s">
        <v>5176</v>
      </c>
      <c r="EC9" t="s">
        <v>5177</v>
      </c>
      <c r="ED9" s="10" t="s">
        <v>165</v>
      </c>
      <c r="EE9" s="20">
        <v>35470</v>
      </c>
      <c r="EF9" s="21">
        <v>38091</v>
      </c>
      <c r="EG9" t="s">
        <v>166</v>
      </c>
      <c r="EH9" t="s">
        <v>5145</v>
      </c>
      <c r="EI9" s="22">
        <v>44458</v>
      </c>
      <c r="EJ9" t="b">
        <f>F9=H9</f>
        <v>0</v>
      </c>
    </row>
    <row r="10" spans="1:143" x14ac:dyDescent="0.2">
      <c r="A10" s="8" t="s">
        <v>167</v>
      </c>
      <c r="B10" s="8" t="s">
        <v>168</v>
      </c>
      <c r="C10" s="8" t="s">
        <v>135</v>
      </c>
      <c r="D10" s="2" t="s">
        <v>169</v>
      </c>
      <c r="E10" s="4">
        <v>0.66365058831530799</v>
      </c>
      <c r="F10" s="28" t="b">
        <v>1</v>
      </c>
      <c r="G10" s="29">
        <f t="shared" si="1"/>
        <v>0.84882120657781934</v>
      </c>
      <c r="H10" s="5" t="b">
        <f t="shared" si="0"/>
        <v>1</v>
      </c>
      <c r="I10" s="8">
        <v>61</v>
      </c>
      <c r="J10">
        <v>0</v>
      </c>
      <c r="K10">
        <v>35</v>
      </c>
      <c r="L10">
        <v>2403</v>
      </c>
      <c r="M10">
        <v>3</v>
      </c>
      <c r="N10">
        <v>1</v>
      </c>
      <c r="O10">
        <v>89.3252941576539</v>
      </c>
      <c r="P10">
        <v>4</v>
      </c>
      <c r="Q10">
        <v>5</v>
      </c>
      <c r="R10">
        <v>1</v>
      </c>
      <c r="S10" s="10">
        <v>71.7</v>
      </c>
      <c r="T10" s="8">
        <v>0.72896023728261505</v>
      </c>
      <c r="U10">
        <v>-1.00517281761849</v>
      </c>
      <c r="V10">
        <v>1.0358994556432299</v>
      </c>
      <c r="W10">
        <v>1.05464957691742</v>
      </c>
      <c r="X10">
        <v>-0.60931127360194304</v>
      </c>
      <c r="Y10">
        <v>-1.4044518876044501</v>
      </c>
      <c r="Z10">
        <v>1.33690072725356</v>
      </c>
      <c r="AA10">
        <v>-1.4107302381286499</v>
      </c>
      <c r="AB10">
        <v>1.4079858992310099</v>
      </c>
      <c r="AC10">
        <v>1.7560081436822399E-2</v>
      </c>
      <c r="AD10" s="10">
        <v>-0.64677238351660704</v>
      </c>
      <c r="AE10" s="8">
        <v>0</v>
      </c>
      <c r="AF10">
        <v>0</v>
      </c>
      <c r="AG10">
        <v>0</v>
      </c>
      <c r="AH10">
        <v>0</v>
      </c>
      <c r="AI10">
        <v>0</v>
      </c>
      <c r="AJ10">
        <v>0</v>
      </c>
      <c r="AK10">
        <v>1</v>
      </c>
      <c r="AL10">
        <v>0</v>
      </c>
      <c r="AM10">
        <v>0</v>
      </c>
      <c r="AN10">
        <v>0</v>
      </c>
      <c r="AO10">
        <v>0</v>
      </c>
      <c r="AP10">
        <v>0</v>
      </c>
      <c r="AQ10">
        <v>0</v>
      </c>
      <c r="AR10">
        <v>0</v>
      </c>
      <c r="AS10">
        <v>0</v>
      </c>
      <c r="AT10">
        <v>0</v>
      </c>
      <c r="AU10">
        <v>0</v>
      </c>
      <c r="AV10">
        <v>0</v>
      </c>
      <c r="AW10">
        <v>0</v>
      </c>
      <c r="AX10">
        <v>0</v>
      </c>
      <c r="AY10">
        <v>0</v>
      </c>
      <c r="AZ10">
        <v>1</v>
      </c>
      <c r="BA10">
        <v>1</v>
      </c>
      <c r="BB10">
        <v>0</v>
      </c>
      <c r="BC10">
        <v>1</v>
      </c>
      <c r="BD10">
        <v>0</v>
      </c>
      <c r="BE10">
        <v>1</v>
      </c>
      <c r="BF10">
        <v>0</v>
      </c>
      <c r="BG10">
        <v>0</v>
      </c>
      <c r="BH10">
        <v>0</v>
      </c>
      <c r="BI10">
        <v>1</v>
      </c>
      <c r="BJ10">
        <v>0</v>
      </c>
      <c r="BK10">
        <v>0</v>
      </c>
      <c r="BL10">
        <v>0</v>
      </c>
      <c r="BM10">
        <v>0</v>
      </c>
      <c r="BN10">
        <v>1</v>
      </c>
      <c r="BO10">
        <v>0</v>
      </c>
      <c r="BP10">
        <v>0</v>
      </c>
      <c r="BQ10">
        <v>0</v>
      </c>
      <c r="BR10">
        <v>0</v>
      </c>
      <c r="BS10">
        <v>1</v>
      </c>
      <c r="BT10" s="10">
        <v>0</v>
      </c>
      <c r="BU10">
        <v>-4.2648743800000002</v>
      </c>
      <c r="BV10">
        <v>0.17994256</v>
      </c>
      <c r="BW10">
        <v>2.5512239999999999E-2</v>
      </c>
      <c r="BX10">
        <v>1.7140852600000001</v>
      </c>
      <c r="BY10">
        <v>1.2451467300000001</v>
      </c>
      <c r="BZ10">
        <v>4.38303536</v>
      </c>
      <c r="CA10">
        <v>1.0542348399999999</v>
      </c>
      <c r="CB10">
        <v>2.36271349</v>
      </c>
      <c r="CC10">
        <v>0</v>
      </c>
      <c r="CD10">
        <v>1.26633956</v>
      </c>
      <c r="CE10">
        <v>1.2966537600000001</v>
      </c>
      <c r="CF10">
        <v>-0.34830556000000001</v>
      </c>
      <c r="CG10">
        <v>0.60595251999999999</v>
      </c>
      <c r="CH10">
        <v>-0.27080598</v>
      </c>
      <c r="CI10">
        <v>0.69837139000000004</v>
      </c>
      <c r="CJ10">
        <v>2.3914729999999999E-2</v>
      </c>
      <c r="CK10">
        <v>-0.35324707</v>
      </c>
      <c r="CL10">
        <v>-4.8291489999999999E-2</v>
      </c>
      <c r="CM10">
        <v>0.58076517999999999</v>
      </c>
      <c r="CN10">
        <v>0.72541518999999999</v>
      </c>
      <c r="CO10">
        <v>-0.20022939000000001</v>
      </c>
      <c r="CP10">
        <v>-0.43475793000000001</v>
      </c>
      <c r="CQ10">
        <v>0.34422587999999998</v>
      </c>
      <c r="CR10">
        <v>-0.48495226000000002</v>
      </c>
      <c r="CS10">
        <v>0.18250256000000001</v>
      </c>
      <c r="CT10">
        <v>-0.16623276000000001</v>
      </c>
      <c r="CU10">
        <v>-9.4743999999999995E-2</v>
      </c>
      <c r="CV10">
        <v>-1.1689752</v>
      </c>
      <c r="CW10">
        <v>-0.52188942000000005</v>
      </c>
      <c r="CX10">
        <v>0.65815442999999996</v>
      </c>
      <c r="CY10">
        <v>9.3649330000000003E-2</v>
      </c>
      <c r="CZ10">
        <v>-0.16819777</v>
      </c>
      <c r="DA10">
        <v>-0.25450494000000001</v>
      </c>
      <c r="DB10">
        <v>0.25513289</v>
      </c>
      <c r="DC10">
        <v>2.5920289999999999E-2</v>
      </c>
      <c r="DD10">
        <v>-2.5292350000000002E-2</v>
      </c>
      <c r="DE10">
        <v>0.26950531</v>
      </c>
      <c r="DF10">
        <v>-0.26887736000000001</v>
      </c>
      <c r="DG10">
        <v>0.1029841</v>
      </c>
      <c r="DH10">
        <v>-0.10235616</v>
      </c>
      <c r="DI10">
        <v>-0.19042195000000001</v>
      </c>
      <c r="DJ10">
        <v>7.7531719999999998E-2</v>
      </c>
      <c r="DK10">
        <v>-0.19522661999999999</v>
      </c>
      <c r="DL10">
        <v>-0.13095082</v>
      </c>
      <c r="DM10">
        <v>-6.0513240000000003E-2</v>
      </c>
      <c r="DN10">
        <v>0.50020885000000004</v>
      </c>
      <c r="DO10">
        <v>0.35778246000000002</v>
      </c>
      <c r="DP10">
        <v>-0.64273818000000005</v>
      </c>
      <c r="DQ10">
        <v>0.94671483000000001</v>
      </c>
      <c r="DR10">
        <v>-0.66113116000000005</v>
      </c>
      <c r="DS10">
        <v>7.7932630000000003E-2</v>
      </c>
      <c r="DT10">
        <v>-0.79014932000000004</v>
      </c>
      <c r="DU10">
        <v>1.3610861400000001</v>
      </c>
      <c r="DV10" s="10">
        <v>-0.64824150000000003</v>
      </c>
      <c r="DW10" s="8" t="s">
        <v>170</v>
      </c>
      <c r="DX10" t="s">
        <v>171</v>
      </c>
      <c r="DY10" t="s">
        <v>5158</v>
      </c>
      <c r="DZ10" t="s">
        <v>5153</v>
      </c>
      <c r="EA10" t="s">
        <v>5178</v>
      </c>
      <c r="EB10" t="s">
        <v>5179</v>
      </c>
      <c r="EC10" t="s">
        <v>5180</v>
      </c>
      <c r="ED10" s="10" t="s">
        <v>172</v>
      </c>
      <c r="EE10" s="20">
        <v>35988</v>
      </c>
      <c r="EF10" s="21">
        <v>36812</v>
      </c>
      <c r="EG10" t="s">
        <v>173</v>
      </c>
      <c r="EH10" t="s">
        <v>5142</v>
      </c>
      <c r="EI10" s="22">
        <v>44216</v>
      </c>
      <c r="EJ10" t="b">
        <f>F10=H10</f>
        <v>1</v>
      </c>
    </row>
    <row r="11" spans="1:143" x14ac:dyDescent="0.2">
      <c r="A11" s="8" t="s">
        <v>174</v>
      </c>
      <c r="B11" s="8" t="s">
        <v>168</v>
      </c>
      <c r="C11" s="8" t="s">
        <v>120</v>
      </c>
      <c r="D11" s="2" t="s">
        <v>175</v>
      </c>
      <c r="E11" s="4">
        <v>0.54524989097777898</v>
      </c>
      <c r="F11" s="28" t="b">
        <v>0</v>
      </c>
      <c r="G11" s="29">
        <f t="shared" si="1"/>
        <v>2.3301078412614349E-4</v>
      </c>
      <c r="H11" s="5" t="b">
        <f t="shared" si="0"/>
        <v>0</v>
      </c>
      <c r="I11" s="8">
        <v>45</v>
      </c>
      <c r="J11">
        <v>2</v>
      </c>
      <c r="K11">
        <v>14</v>
      </c>
      <c r="L11">
        <v>534</v>
      </c>
      <c r="M11">
        <v>3</v>
      </c>
      <c r="N11">
        <v>5</v>
      </c>
      <c r="O11">
        <v>79.241612155556297</v>
      </c>
      <c r="P11">
        <v>3</v>
      </c>
      <c r="Q11">
        <v>4</v>
      </c>
      <c r="R11">
        <v>5</v>
      </c>
      <c r="S11" s="10">
        <v>71.8</v>
      </c>
      <c r="T11" s="8">
        <v>-0.77405056123824101</v>
      </c>
      <c r="U11">
        <v>1.0203643463482399</v>
      </c>
      <c r="V11">
        <v>-1.6774012700827301</v>
      </c>
      <c r="W11">
        <v>-1.1241400253890499</v>
      </c>
      <c r="X11">
        <v>-0.60931127360194304</v>
      </c>
      <c r="Y11">
        <v>1.38181348148064</v>
      </c>
      <c r="Z11">
        <v>0.98991421688062997</v>
      </c>
      <c r="AA11">
        <v>0.71867389489572897</v>
      </c>
      <c r="AB11">
        <v>-4.5418899975194001E-2</v>
      </c>
      <c r="AC11">
        <v>-1.38724643350897</v>
      </c>
      <c r="AD11" s="10">
        <v>-0.62519532318244297</v>
      </c>
      <c r="AE11" s="8">
        <v>0</v>
      </c>
      <c r="AF11">
        <v>0</v>
      </c>
      <c r="AG11">
        <v>0</v>
      </c>
      <c r="AH11">
        <v>0</v>
      </c>
      <c r="AI11">
        <v>0</v>
      </c>
      <c r="AJ11">
        <v>0</v>
      </c>
      <c r="AK11">
        <v>0</v>
      </c>
      <c r="AL11">
        <v>0</v>
      </c>
      <c r="AM11">
        <v>0</v>
      </c>
      <c r="AN11">
        <v>0</v>
      </c>
      <c r="AO11">
        <v>0</v>
      </c>
      <c r="AP11">
        <v>0</v>
      </c>
      <c r="AQ11">
        <v>1</v>
      </c>
      <c r="AR11">
        <v>0</v>
      </c>
      <c r="AS11">
        <v>0</v>
      </c>
      <c r="AT11">
        <v>0</v>
      </c>
      <c r="AU11">
        <v>0</v>
      </c>
      <c r="AV11">
        <v>0</v>
      </c>
      <c r="AW11">
        <v>0</v>
      </c>
      <c r="AX11">
        <v>0</v>
      </c>
      <c r="AY11">
        <v>0</v>
      </c>
      <c r="AZ11">
        <v>1</v>
      </c>
      <c r="BA11">
        <v>1</v>
      </c>
      <c r="BB11">
        <v>0</v>
      </c>
      <c r="BC11">
        <v>0</v>
      </c>
      <c r="BD11">
        <v>1</v>
      </c>
      <c r="BE11">
        <v>1</v>
      </c>
      <c r="BF11">
        <v>0</v>
      </c>
      <c r="BG11">
        <v>0</v>
      </c>
      <c r="BH11">
        <v>0</v>
      </c>
      <c r="BI11">
        <v>1</v>
      </c>
      <c r="BJ11">
        <v>0</v>
      </c>
      <c r="BK11">
        <v>0</v>
      </c>
      <c r="BL11">
        <v>0</v>
      </c>
      <c r="BM11">
        <v>0</v>
      </c>
      <c r="BN11">
        <v>0</v>
      </c>
      <c r="BO11">
        <v>0</v>
      </c>
      <c r="BP11">
        <v>1</v>
      </c>
      <c r="BQ11">
        <v>0</v>
      </c>
      <c r="BR11">
        <v>0</v>
      </c>
      <c r="BS11">
        <v>1</v>
      </c>
      <c r="BT11" s="10">
        <v>0</v>
      </c>
      <c r="BU11">
        <v>-4.2648743800000002</v>
      </c>
      <c r="BV11">
        <v>0.17994256</v>
      </c>
      <c r="BW11">
        <v>2.5512239999999999E-2</v>
      </c>
      <c r="BX11">
        <v>1.7140852600000001</v>
      </c>
      <c r="BY11">
        <v>1.2451467300000001</v>
      </c>
      <c r="BZ11">
        <v>4.38303536</v>
      </c>
      <c r="CA11">
        <v>1.0542348399999999</v>
      </c>
      <c r="CB11">
        <v>2.36271349</v>
      </c>
      <c r="CC11">
        <v>0</v>
      </c>
      <c r="CD11">
        <v>1.26633956</v>
      </c>
      <c r="CE11">
        <v>1.2966537600000001</v>
      </c>
      <c r="CF11">
        <v>-0.34830556000000001</v>
      </c>
      <c r="CG11">
        <v>0.60595251999999999</v>
      </c>
      <c r="CH11">
        <v>-0.27080598</v>
      </c>
      <c r="CI11">
        <v>0.69837139000000004</v>
      </c>
      <c r="CJ11">
        <v>2.3914729999999999E-2</v>
      </c>
      <c r="CK11">
        <v>-0.35324707</v>
      </c>
      <c r="CL11">
        <v>-4.8291489999999999E-2</v>
      </c>
      <c r="CM11">
        <v>0.58076517999999999</v>
      </c>
      <c r="CN11">
        <v>0.72541518999999999</v>
      </c>
      <c r="CO11">
        <v>-0.20022939000000001</v>
      </c>
      <c r="CP11">
        <v>-0.43475793000000001</v>
      </c>
      <c r="CQ11">
        <v>0.34422587999999998</v>
      </c>
      <c r="CR11">
        <v>-0.48495226000000002</v>
      </c>
      <c r="CS11">
        <v>0.18250256000000001</v>
      </c>
      <c r="CT11">
        <v>-0.16623276000000001</v>
      </c>
      <c r="CU11">
        <v>-9.4743999999999995E-2</v>
      </c>
      <c r="CV11">
        <v>-1.1689752</v>
      </c>
      <c r="CW11">
        <v>-0.52188942000000005</v>
      </c>
      <c r="CX11">
        <v>0.65815442999999996</v>
      </c>
      <c r="CY11">
        <v>9.3649330000000003E-2</v>
      </c>
      <c r="CZ11">
        <v>-0.16819777</v>
      </c>
      <c r="DA11">
        <v>-0.25450494000000001</v>
      </c>
      <c r="DB11">
        <v>0.25513289</v>
      </c>
      <c r="DC11">
        <v>2.5920289999999999E-2</v>
      </c>
      <c r="DD11">
        <v>-2.5292350000000002E-2</v>
      </c>
      <c r="DE11">
        <v>0.26950531</v>
      </c>
      <c r="DF11">
        <v>-0.26887736000000001</v>
      </c>
      <c r="DG11">
        <v>0.1029841</v>
      </c>
      <c r="DH11">
        <v>-0.10235616</v>
      </c>
      <c r="DI11">
        <v>-0.19042195000000001</v>
      </c>
      <c r="DJ11">
        <v>7.7531719999999998E-2</v>
      </c>
      <c r="DK11">
        <v>-0.19522661999999999</v>
      </c>
      <c r="DL11">
        <v>-0.13095082</v>
      </c>
      <c r="DM11">
        <v>-6.0513240000000003E-2</v>
      </c>
      <c r="DN11">
        <v>0.50020885000000004</v>
      </c>
      <c r="DO11">
        <v>0.35778246000000002</v>
      </c>
      <c r="DP11">
        <v>-0.64273818000000005</v>
      </c>
      <c r="DQ11">
        <v>0.94671483000000001</v>
      </c>
      <c r="DR11">
        <v>-0.66113116000000005</v>
      </c>
      <c r="DS11">
        <v>7.7932630000000003E-2</v>
      </c>
      <c r="DT11">
        <v>-0.79014932000000004</v>
      </c>
      <c r="DU11">
        <v>1.3610861400000001</v>
      </c>
      <c r="DV11" s="10">
        <v>-0.64824150000000003</v>
      </c>
      <c r="DW11" s="8" t="s">
        <v>176</v>
      </c>
      <c r="DX11" t="s">
        <v>177</v>
      </c>
      <c r="DY11" t="s">
        <v>5165</v>
      </c>
      <c r="DZ11" t="s">
        <v>5153</v>
      </c>
      <c r="EA11" t="s">
        <v>5181</v>
      </c>
      <c r="EB11" t="s">
        <v>5182</v>
      </c>
      <c r="EC11" t="s">
        <v>5183</v>
      </c>
      <c r="ED11" s="10" t="s">
        <v>178</v>
      </c>
      <c r="EE11" s="20">
        <v>35390</v>
      </c>
      <c r="EF11" s="21">
        <v>38157</v>
      </c>
      <c r="EG11" t="s">
        <v>179</v>
      </c>
      <c r="EH11" t="s">
        <v>5142</v>
      </c>
      <c r="EI11" s="22">
        <v>45109</v>
      </c>
      <c r="EJ11" t="b">
        <f>F11=H11</f>
        <v>1</v>
      </c>
    </row>
    <row r="12" spans="1:143" x14ac:dyDescent="0.2">
      <c r="A12" s="8" t="s">
        <v>180</v>
      </c>
      <c r="B12" s="8" t="s">
        <v>127</v>
      </c>
      <c r="C12" s="8" t="s">
        <v>181</v>
      </c>
      <c r="D12" s="2" t="s">
        <v>182</v>
      </c>
      <c r="E12" s="4">
        <v>0.41131468579085001</v>
      </c>
      <c r="F12" s="28" t="b">
        <v>0</v>
      </c>
      <c r="G12" s="29">
        <f t="shared" si="1"/>
        <v>1.24611379478813E-2</v>
      </c>
      <c r="H12" s="5" t="b">
        <f t="shared" si="0"/>
        <v>0</v>
      </c>
      <c r="I12" s="8">
        <v>54</v>
      </c>
      <c r="J12">
        <v>1</v>
      </c>
      <c r="K12">
        <v>24</v>
      </c>
      <c r="L12">
        <v>2883</v>
      </c>
      <c r="M12">
        <v>6</v>
      </c>
      <c r="N12">
        <v>3</v>
      </c>
      <c r="O12">
        <v>73.990676228758403</v>
      </c>
      <c r="P12">
        <v>4</v>
      </c>
      <c r="Q12">
        <v>2</v>
      </c>
      <c r="R12">
        <v>3</v>
      </c>
      <c r="S12" s="10">
        <v>73.8</v>
      </c>
      <c r="T12" s="8">
        <v>7.1393012929740499E-2</v>
      </c>
      <c r="U12">
        <v>7.5957643648752104E-3</v>
      </c>
      <c r="V12">
        <v>-0.38535330545132002</v>
      </c>
      <c r="W12">
        <v>1.61421030945199</v>
      </c>
      <c r="X12">
        <v>0.34522335867264098</v>
      </c>
      <c r="Y12">
        <v>-1.13192030619081E-2</v>
      </c>
      <c r="Z12">
        <v>0.80922585988439599</v>
      </c>
      <c r="AA12">
        <v>-0.70092886045385905</v>
      </c>
      <c r="AB12">
        <v>-1.4988236991813999</v>
      </c>
      <c r="AC12">
        <v>-1.38724643350897</v>
      </c>
      <c r="AD12" s="10">
        <v>-0.193654116499136</v>
      </c>
      <c r="AE12" s="8">
        <v>0</v>
      </c>
      <c r="AF12">
        <v>0</v>
      </c>
      <c r="AG12">
        <v>0</v>
      </c>
      <c r="AH12">
        <v>0</v>
      </c>
      <c r="AI12">
        <v>0</v>
      </c>
      <c r="AJ12">
        <v>0</v>
      </c>
      <c r="AK12">
        <v>0</v>
      </c>
      <c r="AL12">
        <v>0</v>
      </c>
      <c r="AM12">
        <v>0</v>
      </c>
      <c r="AN12">
        <v>0</v>
      </c>
      <c r="AO12">
        <v>0</v>
      </c>
      <c r="AP12">
        <v>0</v>
      </c>
      <c r="AQ12">
        <v>0</v>
      </c>
      <c r="AR12">
        <v>0</v>
      </c>
      <c r="AS12">
        <v>0</v>
      </c>
      <c r="AT12">
        <v>0</v>
      </c>
      <c r="AU12">
        <v>0</v>
      </c>
      <c r="AV12">
        <v>0</v>
      </c>
      <c r="AW12">
        <v>1</v>
      </c>
      <c r="AX12">
        <v>0</v>
      </c>
      <c r="AY12">
        <v>1</v>
      </c>
      <c r="AZ12">
        <v>0</v>
      </c>
      <c r="BA12">
        <v>0</v>
      </c>
      <c r="BB12">
        <v>1</v>
      </c>
      <c r="BC12">
        <v>1</v>
      </c>
      <c r="BD12">
        <v>0</v>
      </c>
      <c r="BE12">
        <v>1</v>
      </c>
      <c r="BF12">
        <v>0</v>
      </c>
      <c r="BG12">
        <v>0</v>
      </c>
      <c r="BH12">
        <v>0</v>
      </c>
      <c r="BI12">
        <v>0</v>
      </c>
      <c r="BJ12">
        <v>1</v>
      </c>
      <c r="BK12">
        <v>0</v>
      </c>
      <c r="BL12">
        <v>0</v>
      </c>
      <c r="BM12">
        <v>0</v>
      </c>
      <c r="BN12">
        <v>0</v>
      </c>
      <c r="BO12">
        <v>0</v>
      </c>
      <c r="BP12">
        <v>1</v>
      </c>
      <c r="BQ12">
        <v>0</v>
      </c>
      <c r="BR12">
        <v>0</v>
      </c>
      <c r="BS12">
        <v>0</v>
      </c>
      <c r="BT12" s="10">
        <v>1</v>
      </c>
      <c r="BU12">
        <v>-4.2648743800000002</v>
      </c>
      <c r="BV12">
        <v>0.17994256</v>
      </c>
      <c r="BW12">
        <v>2.5512239999999999E-2</v>
      </c>
      <c r="BX12">
        <v>1.7140852600000001</v>
      </c>
      <c r="BY12">
        <v>1.2451467300000001</v>
      </c>
      <c r="BZ12">
        <v>4.38303536</v>
      </c>
      <c r="CA12">
        <v>1.0542348399999999</v>
      </c>
      <c r="CB12">
        <v>2.36271349</v>
      </c>
      <c r="CC12">
        <v>0</v>
      </c>
      <c r="CD12">
        <v>1.26633956</v>
      </c>
      <c r="CE12">
        <v>1.2966537600000001</v>
      </c>
      <c r="CF12">
        <v>-0.34830556000000001</v>
      </c>
      <c r="CG12">
        <v>0.60595251999999999</v>
      </c>
      <c r="CH12">
        <v>-0.27080598</v>
      </c>
      <c r="CI12">
        <v>0.69837139000000004</v>
      </c>
      <c r="CJ12">
        <v>2.3914729999999999E-2</v>
      </c>
      <c r="CK12">
        <v>-0.35324707</v>
      </c>
      <c r="CL12">
        <v>-4.8291489999999999E-2</v>
      </c>
      <c r="CM12">
        <v>0.58076517999999999</v>
      </c>
      <c r="CN12">
        <v>0.72541518999999999</v>
      </c>
      <c r="CO12">
        <v>-0.20022939000000001</v>
      </c>
      <c r="CP12">
        <v>-0.43475793000000001</v>
      </c>
      <c r="CQ12">
        <v>0.34422587999999998</v>
      </c>
      <c r="CR12">
        <v>-0.48495226000000002</v>
      </c>
      <c r="CS12">
        <v>0.18250256000000001</v>
      </c>
      <c r="CT12">
        <v>-0.16623276000000001</v>
      </c>
      <c r="CU12">
        <v>-9.4743999999999995E-2</v>
      </c>
      <c r="CV12">
        <v>-1.1689752</v>
      </c>
      <c r="CW12">
        <v>-0.52188942000000005</v>
      </c>
      <c r="CX12">
        <v>0.65815442999999996</v>
      </c>
      <c r="CY12">
        <v>9.3649330000000003E-2</v>
      </c>
      <c r="CZ12">
        <v>-0.16819777</v>
      </c>
      <c r="DA12">
        <v>-0.25450494000000001</v>
      </c>
      <c r="DB12">
        <v>0.25513289</v>
      </c>
      <c r="DC12">
        <v>2.5920289999999999E-2</v>
      </c>
      <c r="DD12">
        <v>-2.5292350000000002E-2</v>
      </c>
      <c r="DE12">
        <v>0.26950531</v>
      </c>
      <c r="DF12">
        <v>-0.26887736000000001</v>
      </c>
      <c r="DG12">
        <v>0.1029841</v>
      </c>
      <c r="DH12">
        <v>-0.10235616</v>
      </c>
      <c r="DI12">
        <v>-0.19042195000000001</v>
      </c>
      <c r="DJ12">
        <v>7.7531719999999998E-2</v>
      </c>
      <c r="DK12">
        <v>-0.19522661999999999</v>
      </c>
      <c r="DL12">
        <v>-0.13095082</v>
      </c>
      <c r="DM12">
        <v>-6.0513240000000003E-2</v>
      </c>
      <c r="DN12">
        <v>0.50020885000000004</v>
      </c>
      <c r="DO12">
        <v>0.35778246000000002</v>
      </c>
      <c r="DP12">
        <v>-0.64273818000000005</v>
      </c>
      <c r="DQ12">
        <v>0.94671483000000001</v>
      </c>
      <c r="DR12">
        <v>-0.66113116000000005</v>
      </c>
      <c r="DS12">
        <v>7.7932630000000003E-2</v>
      </c>
      <c r="DT12">
        <v>-0.79014932000000004</v>
      </c>
      <c r="DU12">
        <v>1.3610861400000001</v>
      </c>
      <c r="DV12" s="10">
        <v>-0.64824150000000003</v>
      </c>
      <c r="DW12" s="8" t="s">
        <v>183</v>
      </c>
      <c r="DX12" t="s">
        <v>184</v>
      </c>
      <c r="DY12" t="s">
        <v>5165</v>
      </c>
      <c r="DZ12" t="s">
        <v>5165</v>
      </c>
      <c r="EA12" t="s">
        <v>5169</v>
      </c>
      <c r="EB12" t="s">
        <v>5184</v>
      </c>
      <c r="EC12" t="s">
        <v>5181</v>
      </c>
      <c r="ED12" s="10" t="s">
        <v>185</v>
      </c>
      <c r="EE12" s="20">
        <v>38166</v>
      </c>
      <c r="EF12" s="21">
        <v>39119</v>
      </c>
      <c r="EG12" t="s">
        <v>186</v>
      </c>
      <c r="EH12" t="s">
        <v>5144</v>
      </c>
      <c r="EI12" s="22">
        <v>44409</v>
      </c>
      <c r="EJ12" t="b">
        <f>F12=H12</f>
        <v>1</v>
      </c>
    </row>
    <row r="13" spans="1:143" x14ac:dyDescent="0.2">
      <c r="A13" s="8" t="s">
        <v>187</v>
      </c>
      <c r="B13" s="8" t="s">
        <v>168</v>
      </c>
      <c r="C13" s="8" t="s">
        <v>188</v>
      </c>
      <c r="D13" s="2" t="s">
        <v>189</v>
      </c>
      <c r="E13" s="4">
        <v>0.473404526579913</v>
      </c>
      <c r="F13" s="28" t="b">
        <v>0</v>
      </c>
      <c r="G13" s="29">
        <f t="shared" si="1"/>
        <v>4.1368292651935171E-5</v>
      </c>
      <c r="H13" s="5" t="b">
        <f t="shared" si="0"/>
        <v>0</v>
      </c>
      <c r="I13" s="8">
        <v>65</v>
      </c>
      <c r="J13">
        <v>1</v>
      </c>
      <c r="K13">
        <v>14</v>
      </c>
      <c r="L13">
        <v>710</v>
      </c>
      <c r="M13">
        <v>3</v>
      </c>
      <c r="N13">
        <v>4</v>
      </c>
      <c r="O13">
        <v>58.452263289956399</v>
      </c>
      <c r="P13">
        <v>4</v>
      </c>
      <c r="Q13">
        <v>4</v>
      </c>
      <c r="R13">
        <v>3</v>
      </c>
      <c r="S13" s="10">
        <v>71.3</v>
      </c>
      <c r="T13" s="8">
        <v>1.1047129369128199</v>
      </c>
      <c r="U13">
        <v>7.5957643648752104E-3</v>
      </c>
      <c r="V13">
        <v>-1.6774012700827301</v>
      </c>
      <c r="W13">
        <v>-0.91896775679304998</v>
      </c>
      <c r="X13">
        <v>-0.60931127360194304</v>
      </c>
      <c r="Y13">
        <v>0.68524713920936597</v>
      </c>
      <c r="Z13">
        <v>0.27453826449542601</v>
      </c>
      <c r="AA13">
        <v>8.8725172209350497E-3</v>
      </c>
      <c r="AB13">
        <v>-1.4988236991813999</v>
      </c>
      <c r="AC13">
        <v>1.7560081436822399E-2</v>
      </c>
      <c r="AD13" s="10">
        <v>-0.73308062485326997</v>
      </c>
      <c r="AE13" s="8">
        <v>0</v>
      </c>
      <c r="AF13">
        <v>0</v>
      </c>
      <c r="AG13">
        <v>0</v>
      </c>
      <c r="AH13">
        <v>0</v>
      </c>
      <c r="AI13">
        <v>0</v>
      </c>
      <c r="AJ13">
        <v>0</v>
      </c>
      <c r="AK13">
        <v>0</v>
      </c>
      <c r="AL13">
        <v>0</v>
      </c>
      <c r="AM13">
        <v>0</v>
      </c>
      <c r="AN13">
        <v>0</v>
      </c>
      <c r="AO13">
        <v>1</v>
      </c>
      <c r="AP13">
        <v>0</v>
      </c>
      <c r="AQ13">
        <v>0</v>
      </c>
      <c r="AR13">
        <v>0</v>
      </c>
      <c r="AS13">
        <v>0</v>
      </c>
      <c r="AT13">
        <v>0</v>
      </c>
      <c r="AU13">
        <v>0</v>
      </c>
      <c r="AV13">
        <v>0</v>
      </c>
      <c r="AW13">
        <v>0</v>
      </c>
      <c r="AX13">
        <v>0</v>
      </c>
      <c r="AY13">
        <v>0</v>
      </c>
      <c r="AZ13">
        <v>1</v>
      </c>
      <c r="BA13">
        <v>1</v>
      </c>
      <c r="BB13">
        <v>0</v>
      </c>
      <c r="BC13">
        <v>0</v>
      </c>
      <c r="BD13">
        <v>1</v>
      </c>
      <c r="BE13">
        <v>0</v>
      </c>
      <c r="BF13">
        <v>1</v>
      </c>
      <c r="BG13">
        <v>0</v>
      </c>
      <c r="BH13">
        <v>0</v>
      </c>
      <c r="BI13">
        <v>0</v>
      </c>
      <c r="BJ13">
        <v>0</v>
      </c>
      <c r="BK13">
        <v>1</v>
      </c>
      <c r="BL13">
        <v>0</v>
      </c>
      <c r="BM13">
        <v>0</v>
      </c>
      <c r="BN13">
        <v>1</v>
      </c>
      <c r="BO13">
        <v>0</v>
      </c>
      <c r="BP13">
        <v>0</v>
      </c>
      <c r="BQ13">
        <v>0</v>
      </c>
      <c r="BR13">
        <v>0</v>
      </c>
      <c r="BS13">
        <v>1</v>
      </c>
      <c r="BT13" s="10">
        <v>0</v>
      </c>
      <c r="BU13">
        <v>-4.2648743800000002</v>
      </c>
      <c r="BV13">
        <v>0.17994256</v>
      </c>
      <c r="BW13">
        <v>2.5512239999999999E-2</v>
      </c>
      <c r="BX13">
        <v>1.7140852600000001</v>
      </c>
      <c r="BY13">
        <v>1.2451467300000001</v>
      </c>
      <c r="BZ13">
        <v>4.38303536</v>
      </c>
      <c r="CA13">
        <v>1.0542348399999999</v>
      </c>
      <c r="CB13">
        <v>2.36271349</v>
      </c>
      <c r="CC13">
        <v>0</v>
      </c>
      <c r="CD13">
        <v>1.26633956</v>
      </c>
      <c r="CE13">
        <v>1.2966537600000001</v>
      </c>
      <c r="CF13">
        <v>-0.34830556000000001</v>
      </c>
      <c r="CG13">
        <v>0.60595251999999999</v>
      </c>
      <c r="CH13">
        <v>-0.27080598</v>
      </c>
      <c r="CI13">
        <v>0.69837139000000004</v>
      </c>
      <c r="CJ13">
        <v>2.3914729999999999E-2</v>
      </c>
      <c r="CK13">
        <v>-0.35324707</v>
      </c>
      <c r="CL13">
        <v>-4.8291489999999999E-2</v>
      </c>
      <c r="CM13">
        <v>0.58076517999999999</v>
      </c>
      <c r="CN13">
        <v>0.72541518999999999</v>
      </c>
      <c r="CO13">
        <v>-0.20022939000000001</v>
      </c>
      <c r="CP13">
        <v>-0.43475793000000001</v>
      </c>
      <c r="CQ13">
        <v>0.34422587999999998</v>
      </c>
      <c r="CR13">
        <v>-0.48495226000000002</v>
      </c>
      <c r="CS13">
        <v>0.18250256000000001</v>
      </c>
      <c r="CT13">
        <v>-0.16623276000000001</v>
      </c>
      <c r="CU13">
        <v>-9.4743999999999995E-2</v>
      </c>
      <c r="CV13">
        <v>-1.1689752</v>
      </c>
      <c r="CW13">
        <v>-0.52188942000000005</v>
      </c>
      <c r="CX13">
        <v>0.65815442999999996</v>
      </c>
      <c r="CY13">
        <v>9.3649330000000003E-2</v>
      </c>
      <c r="CZ13">
        <v>-0.16819777</v>
      </c>
      <c r="DA13">
        <v>-0.25450494000000001</v>
      </c>
      <c r="DB13">
        <v>0.25513289</v>
      </c>
      <c r="DC13">
        <v>2.5920289999999999E-2</v>
      </c>
      <c r="DD13">
        <v>-2.5292350000000002E-2</v>
      </c>
      <c r="DE13">
        <v>0.26950531</v>
      </c>
      <c r="DF13">
        <v>-0.26887736000000001</v>
      </c>
      <c r="DG13">
        <v>0.1029841</v>
      </c>
      <c r="DH13">
        <v>-0.10235616</v>
      </c>
      <c r="DI13">
        <v>-0.19042195000000001</v>
      </c>
      <c r="DJ13">
        <v>7.7531719999999998E-2</v>
      </c>
      <c r="DK13">
        <v>-0.19522661999999999</v>
      </c>
      <c r="DL13">
        <v>-0.13095082</v>
      </c>
      <c r="DM13">
        <v>-6.0513240000000003E-2</v>
      </c>
      <c r="DN13">
        <v>0.50020885000000004</v>
      </c>
      <c r="DO13">
        <v>0.35778246000000002</v>
      </c>
      <c r="DP13">
        <v>-0.64273818000000005</v>
      </c>
      <c r="DQ13">
        <v>0.94671483000000001</v>
      </c>
      <c r="DR13">
        <v>-0.66113116000000005</v>
      </c>
      <c r="DS13">
        <v>7.7932630000000003E-2</v>
      </c>
      <c r="DT13">
        <v>-0.79014932000000004</v>
      </c>
      <c r="DU13">
        <v>1.3610861400000001</v>
      </c>
      <c r="DV13" s="10">
        <v>-0.64824150000000003</v>
      </c>
      <c r="DW13" s="8" t="s">
        <v>190</v>
      </c>
      <c r="DX13" t="s">
        <v>191</v>
      </c>
      <c r="DY13" t="s">
        <v>5158</v>
      </c>
      <c r="DZ13" t="s">
        <v>5153</v>
      </c>
      <c r="EA13" t="s">
        <v>5175</v>
      </c>
      <c r="EB13" t="s">
        <v>5185</v>
      </c>
      <c r="EC13" t="s">
        <v>5186</v>
      </c>
      <c r="ED13" s="10" t="s">
        <v>192</v>
      </c>
      <c r="EE13" s="20">
        <v>34747</v>
      </c>
      <c r="EF13" s="21">
        <v>36153</v>
      </c>
      <c r="EG13" t="s">
        <v>193</v>
      </c>
      <c r="EH13" t="s">
        <v>5146</v>
      </c>
      <c r="EI13" s="22">
        <v>44713</v>
      </c>
      <c r="EJ13" t="b">
        <f>F13=H13</f>
        <v>1</v>
      </c>
    </row>
    <row r="14" spans="1:143" x14ac:dyDescent="0.2">
      <c r="A14" s="8" t="s">
        <v>194</v>
      </c>
      <c r="B14" s="8" t="s">
        <v>119</v>
      </c>
      <c r="C14" s="8" t="s">
        <v>195</v>
      </c>
      <c r="D14" s="2" t="s">
        <v>196</v>
      </c>
      <c r="E14" s="4">
        <v>0.80854362237905397</v>
      </c>
      <c r="F14" s="28" t="b">
        <v>1</v>
      </c>
      <c r="G14" s="29">
        <f t="shared" si="1"/>
        <v>3.7181446041612325E-2</v>
      </c>
      <c r="H14" s="5" t="b">
        <f t="shared" si="0"/>
        <v>0</v>
      </c>
      <c r="I14" s="8">
        <v>65</v>
      </c>
      <c r="J14">
        <v>1</v>
      </c>
      <c r="K14">
        <v>39</v>
      </c>
      <c r="L14">
        <v>1866</v>
      </c>
      <c r="M14">
        <v>1</v>
      </c>
      <c r="N14">
        <v>5</v>
      </c>
      <c r="O14">
        <v>78.4384778561937</v>
      </c>
      <c r="P14">
        <v>4</v>
      </c>
      <c r="Q14">
        <v>2</v>
      </c>
      <c r="R14">
        <v>4</v>
      </c>
      <c r="S14" s="10">
        <v>79.900000000000006</v>
      </c>
      <c r="T14" s="8">
        <v>1.1047129369128199</v>
      </c>
      <c r="U14">
        <v>7.5957643648752104E-3</v>
      </c>
      <c r="V14">
        <v>1.5527186414958001</v>
      </c>
      <c r="W14">
        <v>0.428641007394372</v>
      </c>
      <c r="X14">
        <v>-1.2456676951183301</v>
      </c>
      <c r="Y14">
        <v>1.38181348148064</v>
      </c>
      <c r="Z14">
        <v>0.96227780710107802</v>
      </c>
      <c r="AA14">
        <v>8.8725172209350497E-3</v>
      </c>
      <c r="AB14">
        <v>0.68128349962791002</v>
      </c>
      <c r="AC14">
        <v>0.71996333890972197</v>
      </c>
      <c r="AD14" s="10">
        <v>1.1225465638849501</v>
      </c>
      <c r="AE14" s="8">
        <v>0</v>
      </c>
      <c r="AF14">
        <v>0</v>
      </c>
      <c r="AG14">
        <v>0</v>
      </c>
      <c r="AH14">
        <v>0</v>
      </c>
      <c r="AI14">
        <v>0</v>
      </c>
      <c r="AJ14">
        <v>0</v>
      </c>
      <c r="AK14">
        <v>0</v>
      </c>
      <c r="AL14">
        <v>0</v>
      </c>
      <c r="AM14">
        <v>0</v>
      </c>
      <c r="AN14">
        <v>1</v>
      </c>
      <c r="AO14">
        <v>0</v>
      </c>
      <c r="AP14">
        <v>0</v>
      </c>
      <c r="AQ14">
        <v>0</v>
      </c>
      <c r="AR14">
        <v>0</v>
      </c>
      <c r="AS14">
        <v>0</v>
      </c>
      <c r="AT14">
        <v>0</v>
      </c>
      <c r="AU14">
        <v>0</v>
      </c>
      <c r="AV14">
        <v>0</v>
      </c>
      <c r="AW14">
        <v>0</v>
      </c>
      <c r="AX14">
        <v>0</v>
      </c>
      <c r="AY14">
        <v>1</v>
      </c>
      <c r="AZ14">
        <v>0</v>
      </c>
      <c r="BA14">
        <v>0</v>
      </c>
      <c r="BB14">
        <v>1</v>
      </c>
      <c r="BC14">
        <v>1</v>
      </c>
      <c r="BD14">
        <v>0</v>
      </c>
      <c r="BE14">
        <v>0</v>
      </c>
      <c r="BF14">
        <v>1</v>
      </c>
      <c r="BG14">
        <v>0</v>
      </c>
      <c r="BH14">
        <v>0</v>
      </c>
      <c r="BI14">
        <v>0</v>
      </c>
      <c r="BJ14">
        <v>0</v>
      </c>
      <c r="BK14">
        <v>1</v>
      </c>
      <c r="BL14">
        <v>0</v>
      </c>
      <c r="BM14">
        <v>0</v>
      </c>
      <c r="BN14">
        <v>0</v>
      </c>
      <c r="BO14">
        <v>0</v>
      </c>
      <c r="BP14">
        <v>1</v>
      </c>
      <c r="BQ14">
        <v>0</v>
      </c>
      <c r="BR14">
        <v>1</v>
      </c>
      <c r="BS14">
        <v>0</v>
      </c>
      <c r="BT14" s="10">
        <v>0</v>
      </c>
      <c r="BU14">
        <v>-4.2648743800000002</v>
      </c>
      <c r="BV14">
        <v>0.17994256</v>
      </c>
      <c r="BW14">
        <v>2.5512239999999999E-2</v>
      </c>
      <c r="BX14">
        <v>1.7140852600000001</v>
      </c>
      <c r="BY14">
        <v>1.2451467300000001</v>
      </c>
      <c r="BZ14">
        <v>4.38303536</v>
      </c>
      <c r="CA14">
        <v>1.0542348399999999</v>
      </c>
      <c r="CB14">
        <v>2.36271349</v>
      </c>
      <c r="CC14">
        <v>0</v>
      </c>
      <c r="CD14">
        <v>1.26633956</v>
      </c>
      <c r="CE14">
        <v>1.2966537600000001</v>
      </c>
      <c r="CF14">
        <v>-0.34830556000000001</v>
      </c>
      <c r="CG14">
        <v>0.60595251999999999</v>
      </c>
      <c r="CH14">
        <v>-0.27080598</v>
      </c>
      <c r="CI14">
        <v>0.69837139000000004</v>
      </c>
      <c r="CJ14">
        <v>2.3914729999999999E-2</v>
      </c>
      <c r="CK14">
        <v>-0.35324707</v>
      </c>
      <c r="CL14">
        <v>-4.8291489999999999E-2</v>
      </c>
      <c r="CM14">
        <v>0.58076517999999999</v>
      </c>
      <c r="CN14">
        <v>0.72541518999999999</v>
      </c>
      <c r="CO14">
        <v>-0.20022939000000001</v>
      </c>
      <c r="CP14">
        <v>-0.43475793000000001</v>
      </c>
      <c r="CQ14">
        <v>0.34422587999999998</v>
      </c>
      <c r="CR14">
        <v>-0.48495226000000002</v>
      </c>
      <c r="CS14">
        <v>0.18250256000000001</v>
      </c>
      <c r="CT14">
        <v>-0.16623276000000001</v>
      </c>
      <c r="CU14">
        <v>-9.4743999999999995E-2</v>
      </c>
      <c r="CV14">
        <v>-1.1689752</v>
      </c>
      <c r="CW14">
        <v>-0.52188942000000005</v>
      </c>
      <c r="CX14">
        <v>0.65815442999999996</v>
      </c>
      <c r="CY14">
        <v>9.3649330000000003E-2</v>
      </c>
      <c r="CZ14">
        <v>-0.16819777</v>
      </c>
      <c r="DA14">
        <v>-0.25450494000000001</v>
      </c>
      <c r="DB14">
        <v>0.25513289</v>
      </c>
      <c r="DC14">
        <v>2.5920289999999999E-2</v>
      </c>
      <c r="DD14">
        <v>-2.5292350000000002E-2</v>
      </c>
      <c r="DE14">
        <v>0.26950531</v>
      </c>
      <c r="DF14">
        <v>-0.26887736000000001</v>
      </c>
      <c r="DG14">
        <v>0.1029841</v>
      </c>
      <c r="DH14">
        <v>-0.10235616</v>
      </c>
      <c r="DI14">
        <v>-0.19042195000000001</v>
      </c>
      <c r="DJ14">
        <v>7.7531719999999998E-2</v>
      </c>
      <c r="DK14">
        <v>-0.19522661999999999</v>
      </c>
      <c r="DL14">
        <v>-0.13095082</v>
      </c>
      <c r="DM14">
        <v>-6.0513240000000003E-2</v>
      </c>
      <c r="DN14">
        <v>0.50020885000000004</v>
      </c>
      <c r="DO14">
        <v>0.35778246000000002</v>
      </c>
      <c r="DP14">
        <v>-0.64273818000000005</v>
      </c>
      <c r="DQ14">
        <v>0.94671483000000001</v>
      </c>
      <c r="DR14">
        <v>-0.66113116000000005</v>
      </c>
      <c r="DS14">
        <v>7.7932630000000003E-2</v>
      </c>
      <c r="DT14">
        <v>-0.79014932000000004</v>
      </c>
      <c r="DU14">
        <v>1.3610861400000001</v>
      </c>
      <c r="DV14" s="10">
        <v>-0.64824150000000003</v>
      </c>
      <c r="DW14" s="8" t="s">
        <v>197</v>
      </c>
      <c r="DX14" t="s">
        <v>198</v>
      </c>
      <c r="DY14" t="s">
        <v>5165</v>
      </c>
      <c r="DZ14" t="s">
        <v>5158</v>
      </c>
      <c r="EA14" t="s">
        <v>5187</v>
      </c>
      <c r="EB14" t="s">
        <v>5188</v>
      </c>
      <c r="EC14" t="s">
        <v>5169</v>
      </c>
      <c r="ED14" s="10" t="s">
        <v>199</v>
      </c>
      <c r="EE14" s="20">
        <v>34690</v>
      </c>
      <c r="EF14" s="21">
        <v>35608</v>
      </c>
      <c r="EG14" t="s">
        <v>200</v>
      </c>
      <c r="EH14" t="s">
        <v>5146</v>
      </c>
      <c r="EI14" s="22">
        <v>44430</v>
      </c>
      <c r="EJ14" t="b">
        <f>F14=H14</f>
        <v>0</v>
      </c>
    </row>
    <row r="15" spans="1:143" x14ac:dyDescent="0.2">
      <c r="A15" s="8" t="s">
        <v>201</v>
      </c>
      <c r="B15" s="8" t="s">
        <v>119</v>
      </c>
      <c r="C15" s="8" t="s">
        <v>202</v>
      </c>
      <c r="D15" s="2" t="s">
        <v>203</v>
      </c>
      <c r="E15" s="4">
        <v>0.26535052243973301</v>
      </c>
      <c r="F15" s="28" t="b">
        <v>0</v>
      </c>
      <c r="G15" s="29">
        <f t="shared" si="1"/>
        <v>1.4383504684883108E-3</v>
      </c>
      <c r="H15" s="5" t="b">
        <f t="shared" si="0"/>
        <v>0</v>
      </c>
      <c r="I15" s="8">
        <v>48</v>
      </c>
      <c r="J15">
        <v>1</v>
      </c>
      <c r="K15">
        <v>27</v>
      </c>
      <c r="L15">
        <v>469</v>
      </c>
      <c r="M15">
        <v>8</v>
      </c>
      <c r="N15">
        <v>1</v>
      </c>
      <c r="O15">
        <v>21.6669278865335</v>
      </c>
      <c r="P15">
        <v>2</v>
      </c>
      <c r="Q15">
        <v>4</v>
      </c>
      <c r="R15">
        <v>2</v>
      </c>
      <c r="S15" s="10">
        <v>77.7</v>
      </c>
      <c r="T15" s="8">
        <v>-0.49223603651558001</v>
      </c>
      <c r="U15">
        <v>7.5957643648752104E-3</v>
      </c>
      <c r="V15">
        <v>2.2610839381047498E-3</v>
      </c>
      <c r="W15">
        <v>-1.1999138745864399</v>
      </c>
      <c r="X15">
        <v>0.98157978018903103</v>
      </c>
      <c r="Y15">
        <v>-1.4044518876044501</v>
      </c>
      <c r="Z15">
        <v>-0.991270709039902</v>
      </c>
      <c r="AA15">
        <v>1.4284752725705201</v>
      </c>
      <c r="AB15">
        <v>1.4079858992310099</v>
      </c>
      <c r="AC15">
        <v>-1.38724643350897</v>
      </c>
      <c r="AD15" s="10">
        <v>0.647851236533315</v>
      </c>
      <c r="AE15" s="8">
        <v>0</v>
      </c>
      <c r="AF15">
        <v>0</v>
      </c>
      <c r="AG15">
        <v>0</v>
      </c>
      <c r="AH15">
        <v>0</v>
      </c>
      <c r="AI15">
        <v>0</v>
      </c>
      <c r="AJ15">
        <v>0</v>
      </c>
      <c r="AK15">
        <v>1</v>
      </c>
      <c r="AL15">
        <v>0</v>
      </c>
      <c r="AM15">
        <v>0</v>
      </c>
      <c r="AN15">
        <v>0</v>
      </c>
      <c r="AO15">
        <v>0</v>
      </c>
      <c r="AP15">
        <v>0</v>
      </c>
      <c r="AQ15">
        <v>0</v>
      </c>
      <c r="AR15">
        <v>0</v>
      </c>
      <c r="AS15">
        <v>0</v>
      </c>
      <c r="AT15">
        <v>0</v>
      </c>
      <c r="AU15">
        <v>0</v>
      </c>
      <c r="AV15">
        <v>0</v>
      </c>
      <c r="AW15">
        <v>0</v>
      </c>
      <c r="AX15">
        <v>0</v>
      </c>
      <c r="AY15">
        <v>0</v>
      </c>
      <c r="AZ15">
        <v>1</v>
      </c>
      <c r="BA15">
        <v>0</v>
      </c>
      <c r="BB15">
        <v>1</v>
      </c>
      <c r="BC15">
        <v>0</v>
      </c>
      <c r="BD15">
        <v>1</v>
      </c>
      <c r="BE15">
        <v>1</v>
      </c>
      <c r="BF15">
        <v>0</v>
      </c>
      <c r="BG15">
        <v>0</v>
      </c>
      <c r="BH15">
        <v>0</v>
      </c>
      <c r="BI15">
        <v>0</v>
      </c>
      <c r="BJ15">
        <v>1</v>
      </c>
      <c r="BK15">
        <v>0</v>
      </c>
      <c r="BL15">
        <v>0</v>
      </c>
      <c r="BM15">
        <v>0</v>
      </c>
      <c r="BN15">
        <v>0</v>
      </c>
      <c r="BO15">
        <v>0</v>
      </c>
      <c r="BP15">
        <v>1</v>
      </c>
      <c r="BQ15">
        <v>0</v>
      </c>
      <c r="BR15">
        <v>1</v>
      </c>
      <c r="BS15">
        <v>0</v>
      </c>
      <c r="BT15" s="10">
        <v>0</v>
      </c>
      <c r="BU15">
        <v>-4.2648743800000002</v>
      </c>
      <c r="BV15">
        <v>0.17994256</v>
      </c>
      <c r="BW15">
        <v>2.5512239999999999E-2</v>
      </c>
      <c r="BX15">
        <v>1.7140852600000001</v>
      </c>
      <c r="BY15">
        <v>1.2451467300000001</v>
      </c>
      <c r="BZ15">
        <v>4.38303536</v>
      </c>
      <c r="CA15">
        <v>1.0542348399999999</v>
      </c>
      <c r="CB15">
        <v>2.36271349</v>
      </c>
      <c r="CC15">
        <v>0</v>
      </c>
      <c r="CD15">
        <v>1.26633956</v>
      </c>
      <c r="CE15">
        <v>1.2966537600000001</v>
      </c>
      <c r="CF15">
        <v>-0.34830556000000001</v>
      </c>
      <c r="CG15">
        <v>0.60595251999999999</v>
      </c>
      <c r="CH15">
        <v>-0.27080598</v>
      </c>
      <c r="CI15">
        <v>0.69837139000000004</v>
      </c>
      <c r="CJ15">
        <v>2.3914729999999999E-2</v>
      </c>
      <c r="CK15">
        <v>-0.35324707</v>
      </c>
      <c r="CL15">
        <v>-4.8291489999999999E-2</v>
      </c>
      <c r="CM15">
        <v>0.58076517999999999</v>
      </c>
      <c r="CN15">
        <v>0.72541518999999999</v>
      </c>
      <c r="CO15">
        <v>-0.20022939000000001</v>
      </c>
      <c r="CP15">
        <v>-0.43475793000000001</v>
      </c>
      <c r="CQ15">
        <v>0.34422587999999998</v>
      </c>
      <c r="CR15">
        <v>-0.48495226000000002</v>
      </c>
      <c r="CS15">
        <v>0.18250256000000001</v>
      </c>
      <c r="CT15">
        <v>-0.16623276000000001</v>
      </c>
      <c r="CU15">
        <v>-9.4743999999999995E-2</v>
      </c>
      <c r="CV15">
        <v>-1.1689752</v>
      </c>
      <c r="CW15">
        <v>-0.52188942000000005</v>
      </c>
      <c r="CX15">
        <v>0.65815442999999996</v>
      </c>
      <c r="CY15">
        <v>9.3649330000000003E-2</v>
      </c>
      <c r="CZ15">
        <v>-0.16819777</v>
      </c>
      <c r="DA15">
        <v>-0.25450494000000001</v>
      </c>
      <c r="DB15">
        <v>0.25513289</v>
      </c>
      <c r="DC15">
        <v>2.5920289999999999E-2</v>
      </c>
      <c r="DD15">
        <v>-2.5292350000000002E-2</v>
      </c>
      <c r="DE15">
        <v>0.26950531</v>
      </c>
      <c r="DF15">
        <v>-0.26887736000000001</v>
      </c>
      <c r="DG15">
        <v>0.1029841</v>
      </c>
      <c r="DH15">
        <v>-0.10235616</v>
      </c>
      <c r="DI15">
        <v>-0.19042195000000001</v>
      </c>
      <c r="DJ15">
        <v>7.7531719999999998E-2</v>
      </c>
      <c r="DK15">
        <v>-0.19522661999999999</v>
      </c>
      <c r="DL15">
        <v>-0.13095082</v>
      </c>
      <c r="DM15">
        <v>-6.0513240000000003E-2</v>
      </c>
      <c r="DN15">
        <v>0.50020885000000004</v>
      </c>
      <c r="DO15">
        <v>0.35778246000000002</v>
      </c>
      <c r="DP15">
        <v>-0.64273818000000005</v>
      </c>
      <c r="DQ15">
        <v>0.94671483000000001</v>
      </c>
      <c r="DR15">
        <v>-0.66113116000000005</v>
      </c>
      <c r="DS15">
        <v>7.7932630000000003E-2</v>
      </c>
      <c r="DT15">
        <v>-0.79014932000000004</v>
      </c>
      <c r="DU15">
        <v>1.3610861400000001</v>
      </c>
      <c r="DV15" s="10">
        <v>-0.64824150000000003</v>
      </c>
      <c r="DW15" s="8" t="s">
        <v>204</v>
      </c>
      <c r="DX15" t="s">
        <v>205</v>
      </c>
      <c r="DY15" t="s">
        <v>5165</v>
      </c>
      <c r="DZ15" t="s">
        <v>5158</v>
      </c>
      <c r="EA15" t="s">
        <v>5189</v>
      </c>
      <c r="EB15" t="s">
        <v>5190</v>
      </c>
      <c r="EC15" t="s">
        <v>5191</v>
      </c>
      <c r="ED15" s="10" t="s">
        <v>206</v>
      </c>
      <c r="EE15" s="20">
        <v>34999</v>
      </c>
      <c r="EF15" s="21">
        <v>36811</v>
      </c>
      <c r="EG15" t="s">
        <v>207</v>
      </c>
      <c r="EH15" t="s">
        <v>5144</v>
      </c>
      <c r="EI15" s="22">
        <v>44008</v>
      </c>
      <c r="EJ15" t="b">
        <f>F15=H15</f>
        <v>1</v>
      </c>
    </row>
    <row r="16" spans="1:143" x14ac:dyDescent="0.2">
      <c r="A16" s="8" t="s">
        <v>208</v>
      </c>
      <c r="B16" s="8" t="s">
        <v>119</v>
      </c>
      <c r="C16" s="8" t="s">
        <v>209</v>
      </c>
      <c r="D16" s="2" t="s">
        <v>210</v>
      </c>
      <c r="E16" s="4">
        <v>0.43175031985147599</v>
      </c>
      <c r="F16" s="28" t="b">
        <v>0</v>
      </c>
      <c r="G16" s="29">
        <f t="shared" si="1"/>
        <v>2.9606500956991104E-5</v>
      </c>
      <c r="H16" s="5" t="b">
        <f t="shared" si="0"/>
        <v>0</v>
      </c>
      <c r="I16" s="8">
        <v>43</v>
      </c>
      <c r="J16">
        <v>2</v>
      </c>
      <c r="K16">
        <v>18</v>
      </c>
      <c r="L16">
        <v>3207</v>
      </c>
      <c r="M16">
        <v>4</v>
      </c>
      <c r="N16">
        <v>2</v>
      </c>
      <c r="O16">
        <v>19.208493259071599</v>
      </c>
      <c r="P16">
        <v>5</v>
      </c>
      <c r="Q16">
        <v>4</v>
      </c>
      <c r="R16">
        <v>4</v>
      </c>
      <c r="S16" s="10">
        <v>75.8</v>
      </c>
      <c r="T16" s="8">
        <v>-0.96192691105334804</v>
      </c>
      <c r="U16">
        <v>1.0203643463482399</v>
      </c>
      <c r="V16">
        <v>-1.16058208423016</v>
      </c>
      <c r="W16">
        <v>1.9919138039128199</v>
      </c>
      <c r="X16">
        <v>-0.29113306284374801</v>
      </c>
      <c r="Y16">
        <v>-0.70788554533318204</v>
      </c>
      <c r="Z16">
        <v>-1.07586715428535</v>
      </c>
      <c r="AA16">
        <v>1.4284752725705201</v>
      </c>
      <c r="AB16">
        <v>-1.4988236991813999</v>
      </c>
      <c r="AC16">
        <v>0.71996333890972197</v>
      </c>
      <c r="AD16" s="10">
        <v>0.23788709018417101</v>
      </c>
      <c r="AE16" s="8">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1</v>
      </c>
      <c r="AZ16">
        <v>0</v>
      </c>
      <c r="BA16">
        <v>0</v>
      </c>
      <c r="BB16">
        <v>1</v>
      </c>
      <c r="BC16">
        <v>1</v>
      </c>
      <c r="BD16">
        <v>0</v>
      </c>
      <c r="BE16">
        <v>0</v>
      </c>
      <c r="BF16">
        <v>1</v>
      </c>
      <c r="BG16">
        <v>0</v>
      </c>
      <c r="BH16">
        <v>0</v>
      </c>
      <c r="BI16">
        <v>0</v>
      </c>
      <c r="BJ16">
        <v>1</v>
      </c>
      <c r="BK16">
        <v>0</v>
      </c>
      <c r="BL16">
        <v>0</v>
      </c>
      <c r="BM16">
        <v>0</v>
      </c>
      <c r="BN16">
        <v>0</v>
      </c>
      <c r="BO16">
        <v>0</v>
      </c>
      <c r="BP16">
        <v>1</v>
      </c>
      <c r="BQ16">
        <v>0</v>
      </c>
      <c r="BR16">
        <v>0</v>
      </c>
      <c r="BS16">
        <v>0</v>
      </c>
      <c r="BT16" s="10">
        <v>1</v>
      </c>
      <c r="BU16">
        <v>-4.2648743800000002</v>
      </c>
      <c r="BV16">
        <v>0.17994256</v>
      </c>
      <c r="BW16">
        <v>2.5512239999999999E-2</v>
      </c>
      <c r="BX16">
        <v>1.7140852600000001</v>
      </c>
      <c r="BY16">
        <v>1.2451467300000001</v>
      </c>
      <c r="BZ16">
        <v>4.38303536</v>
      </c>
      <c r="CA16">
        <v>1.0542348399999999</v>
      </c>
      <c r="CB16">
        <v>2.36271349</v>
      </c>
      <c r="CC16">
        <v>0</v>
      </c>
      <c r="CD16">
        <v>1.26633956</v>
      </c>
      <c r="CE16">
        <v>1.2966537600000001</v>
      </c>
      <c r="CF16">
        <v>-0.34830556000000001</v>
      </c>
      <c r="CG16">
        <v>0.60595251999999999</v>
      </c>
      <c r="CH16">
        <v>-0.27080598</v>
      </c>
      <c r="CI16">
        <v>0.69837139000000004</v>
      </c>
      <c r="CJ16">
        <v>2.3914729999999999E-2</v>
      </c>
      <c r="CK16">
        <v>-0.35324707</v>
      </c>
      <c r="CL16">
        <v>-4.8291489999999999E-2</v>
      </c>
      <c r="CM16">
        <v>0.58076517999999999</v>
      </c>
      <c r="CN16">
        <v>0.72541518999999999</v>
      </c>
      <c r="CO16">
        <v>-0.20022939000000001</v>
      </c>
      <c r="CP16">
        <v>-0.43475793000000001</v>
      </c>
      <c r="CQ16">
        <v>0.34422587999999998</v>
      </c>
      <c r="CR16">
        <v>-0.48495226000000002</v>
      </c>
      <c r="CS16">
        <v>0.18250256000000001</v>
      </c>
      <c r="CT16">
        <v>-0.16623276000000001</v>
      </c>
      <c r="CU16">
        <v>-9.4743999999999995E-2</v>
      </c>
      <c r="CV16">
        <v>-1.1689752</v>
      </c>
      <c r="CW16">
        <v>-0.52188942000000005</v>
      </c>
      <c r="CX16">
        <v>0.65815442999999996</v>
      </c>
      <c r="CY16">
        <v>9.3649330000000003E-2</v>
      </c>
      <c r="CZ16">
        <v>-0.16819777</v>
      </c>
      <c r="DA16">
        <v>-0.25450494000000001</v>
      </c>
      <c r="DB16">
        <v>0.25513289</v>
      </c>
      <c r="DC16">
        <v>2.5920289999999999E-2</v>
      </c>
      <c r="DD16">
        <v>-2.5292350000000002E-2</v>
      </c>
      <c r="DE16">
        <v>0.26950531</v>
      </c>
      <c r="DF16">
        <v>-0.26887736000000001</v>
      </c>
      <c r="DG16">
        <v>0.1029841</v>
      </c>
      <c r="DH16">
        <v>-0.10235616</v>
      </c>
      <c r="DI16">
        <v>-0.19042195000000001</v>
      </c>
      <c r="DJ16">
        <v>7.7531719999999998E-2</v>
      </c>
      <c r="DK16">
        <v>-0.19522661999999999</v>
      </c>
      <c r="DL16">
        <v>-0.13095082</v>
      </c>
      <c r="DM16">
        <v>-6.0513240000000003E-2</v>
      </c>
      <c r="DN16">
        <v>0.50020885000000004</v>
      </c>
      <c r="DO16">
        <v>0.35778246000000002</v>
      </c>
      <c r="DP16">
        <v>-0.64273818000000005</v>
      </c>
      <c r="DQ16">
        <v>0.94671483000000001</v>
      </c>
      <c r="DR16">
        <v>-0.66113116000000005</v>
      </c>
      <c r="DS16">
        <v>7.7932630000000003E-2</v>
      </c>
      <c r="DT16">
        <v>-0.79014932000000004</v>
      </c>
      <c r="DU16">
        <v>1.3610861400000001</v>
      </c>
      <c r="DV16" s="10">
        <v>-0.64824150000000003</v>
      </c>
      <c r="DW16" s="8" t="s">
        <v>211</v>
      </c>
      <c r="DX16" t="s">
        <v>212</v>
      </c>
      <c r="DY16" t="s">
        <v>5165</v>
      </c>
      <c r="DZ16" t="s">
        <v>5165</v>
      </c>
      <c r="EA16" t="s">
        <v>5192</v>
      </c>
      <c r="EB16" t="s">
        <v>5193</v>
      </c>
      <c r="EC16" t="s">
        <v>5194</v>
      </c>
      <c r="ED16" s="10" t="s">
        <v>213</v>
      </c>
      <c r="EE16" s="20">
        <v>35745</v>
      </c>
      <c r="EF16" s="21">
        <v>36899</v>
      </c>
      <c r="EG16" t="s">
        <v>214</v>
      </c>
      <c r="EH16" t="s">
        <v>5144</v>
      </c>
      <c r="EI16" s="22">
        <v>45042</v>
      </c>
      <c r="EJ16" t="b">
        <f>F16=H16</f>
        <v>1</v>
      </c>
    </row>
    <row r="17" spans="1:140" x14ac:dyDescent="0.2">
      <c r="A17" s="8" t="s">
        <v>215</v>
      </c>
      <c r="B17" s="8" t="s">
        <v>127</v>
      </c>
      <c r="C17" s="8" t="s">
        <v>216</v>
      </c>
      <c r="D17" s="2" t="s">
        <v>217</v>
      </c>
      <c r="E17" s="4">
        <v>0.67219041435971505</v>
      </c>
      <c r="F17" s="28" t="b">
        <v>1</v>
      </c>
      <c r="G17" s="29">
        <f t="shared" si="1"/>
        <v>1.3546173489359234E-2</v>
      </c>
      <c r="H17" s="5" t="b">
        <f t="shared" si="0"/>
        <v>0</v>
      </c>
      <c r="I17" s="8">
        <v>36</v>
      </c>
      <c r="J17">
        <v>3</v>
      </c>
      <c r="K17">
        <v>37</v>
      </c>
      <c r="L17">
        <v>1091</v>
      </c>
      <c r="M17">
        <v>3</v>
      </c>
      <c r="N17">
        <v>5</v>
      </c>
      <c r="O17">
        <v>53.595207179857702</v>
      </c>
      <c r="P17">
        <v>5</v>
      </c>
      <c r="Q17">
        <v>5</v>
      </c>
      <c r="R17">
        <v>2</v>
      </c>
      <c r="S17" s="10">
        <v>73.400000000000006</v>
      </c>
      <c r="T17" s="8">
        <v>-1.61949413540622</v>
      </c>
      <c r="U17">
        <v>2.03313292833161</v>
      </c>
      <c r="V17">
        <v>1.2943090485695199</v>
      </c>
      <c r="W17">
        <v>-0.47481642534373503</v>
      </c>
      <c r="X17">
        <v>-0.60931127360194304</v>
      </c>
      <c r="Y17">
        <v>1.38181348148064</v>
      </c>
      <c r="Z17">
        <v>0.107403585914911</v>
      </c>
      <c r="AA17">
        <v>8.8725172209350497E-3</v>
      </c>
      <c r="AB17">
        <v>0.68128349962791002</v>
      </c>
      <c r="AC17">
        <v>0.71996333890972197</v>
      </c>
      <c r="AD17" s="10">
        <v>-0.27996235783579498</v>
      </c>
      <c r="AE17" s="8">
        <v>0</v>
      </c>
      <c r="AF17">
        <v>1</v>
      </c>
      <c r="AG17">
        <v>0</v>
      </c>
      <c r="AH17">
        <v>0</v>
      </c>
      <c r="AI17">
        <v>0</v>
      </c>
      <c r="AJ17">
        <v>0</v>
      </c>
      <c r="AK17">
        <v>0</v>
      </c>
      <c r="AL17">
        <v>0</v>
      </c>
      <c r="AM17">
        <v>0</v>
      </c>
      <c r="AN17">
        <v>0</v>
      </c>
      <c r="AO17">
        <v>0</v>
      </c>
      <c r="AP17">
        <v>0</v>
      </c>
      <c r="AQ17">
        <v>0</v>
      </c>
      <c r="AR17">
        <v>0</v>
      </c>
      <c r="AS17">
        <v>0</v>
      </c>
      <c r="AT17">
        <v>0</v>
      </c>
      <c r="AU17">
        <v>0</v>
      </c>
      <c r="AV17">
        <v>0</v>
      </c>
      <c r="AW17">
        <v>0</v>
      </c>
      <c r="AX17">
        <v>0</v>
      </c>
      <c r="AY17">
        <v>1</v>
      </c>
      <c r="AZ17">
        <v>0</v>
      </c>
      <c r="BA17">
        <v>0</v>
      </c>
      <c r="BB17">
        <v>1</v>
      </c>
      <c r="BC17">
        <v>0</v>
      </c>
      <c r="BD17">
        <v>1</v>
      </c>
      <c r="BE17">
        <v>1</v>
      </c>
      <c r="BF17">
        <v>0</v>
      </c>
      <c r="BG17">
        <v>0</v>
      </c>
      <c r="BH17">
        <v>0</v>
      </c>
      <c r="BI17">
        <v>1</v>
      </c>
      <c r="BJ17">
        <v>0</v>
      </c>
      <c r="BK17">
        <v>0</v>
      </c>
      <c r="BL17">
        <v>0</v>
      </c>
      <c r="BM17">
        <v>0</v>
      </c>
      <c r="BN17">
        <v>1</v>
      </c>
      <c r="BO17">
        <v>0</v>
      </c>
      <c r="BP17">
        <v>0</v>
      </c>
      <c r="BQ17">
        <v>0</v>
      </c>
      <c r="BR17">
        <v>1</v>
      </c>
      <c r="BS17">
        <v>0</v>
      </c>
      <c r="BT17" s="10">
        <v>0</v>
      </c>
      <c r="BU17">
        <v>-4.2648743800000002</v>
      </c>
      <c r="BV17">
        <v>0.17994256</v>
      </c>
      <c r="BW17">
        <v>2.5512239999999999E-2</v>
      </c>
      <c r="BX17">
        <v>1.7140852600000001</v>
      </c>
      <c r="BY17">
        <v>1.2451467300000001</v>
      </c>
      <c r="BZ17">
        <v>4.38303536</v>
      </c>
      <c r="CA17">
        <v>1.0542348399999999</v>
      </c>
      <c r="CB17">
        <v>2.36271349</v>
      </c>
      <c r="CC17">
        <v>0</v>
      </c>
      <c r="CD17">
        <v>1.26633956</v>
      </c>
      <c r="CE17">
        <v>1.2966537600000001</v>
      </c>
      <c r="CF17">
        <v>-0.34830556000000001</v>
      </c>
      <c r="CG17">
        <v>0.60595251999999999</v>
      </c>
      <c r="CH17">
        <v>-0.27080598</v>
      </c>
      <c r="CI17">
        <v>0.69837139000000004</v>
      </c>
      <c r="CJ17">
        <v>2.3914729999999999E-2</v>
      </c>
      <c r="CK17">
        <v>-0.35324707</v>
      </c>
      <c r="CL17">
        <v>-4.8291489999999999E-2</v>
      </c>
      <c r="CM17">
        <v>0.58076517999999999</v>
      </c>
      <c r="CN17">
        <v>0.72541518999999999</v>
      </c>
      <c r="CO17">
        <v>-0.20022939000000001</v>
      </c>
      <c r="CP17">
        <v>-0.43475793000000001</v>
      </c>
      <c r="CQ17">
        <v>0.34422587999999998</v>
      </c>
      <c r="CR17">
        <v>-0.48495226000000002</v>
      </c>
      <c r="CS17">
        <v>0.18250256000000001</v>
      </c>
      <c r="CT17">
        <v>-0.16623276000000001</v>
      </c>
      <c r="CU17">
        <v>-9.4743999999999995E-2</v>
      </c>
      <c r="CV17">
        <v>-1.1689752</v>
      </c>
      <c r="CW17">
        <v>-0.52188942000000005</v>
      </c>
      <c r="CX17">
        <v>0.65815442999999996</v>
      </c>
      <c r="CY17">
        <v>9.3649330000000003E-2</v>
      </c>
      <c r="CZ17">
        <v>-0.16819777</v>
      </c>
      <c r="DA17">
        <v>-0.25450494000000001</v>
      </c>
      <c r="DB17">
        <v>0.25513289</v>
      </c>
      <c r="DC17">
        <v>2.5920289999999999E-2</v>
      </c>
      <c r="DD17">
        <v>-2.5292350000000002E-2</v>
      </c>
      <c r="DE17">
        <v>0.26950531</v>
      </c>
      <c r="DF17">
        <v>-0.26887736000000001</v>
      </c>
      <c r="DG17">
        <v>0.1029841</v>
      </c>
      <c r="DH17">
        <v>-0.10235616</v>
      </c>
      <c r="DI17">
        <v>-0.19042195000000001</v>
      </c>
      <c r="DJ17">
        <v>7.7531719999999998E-2</v>
      </c>
      <c r="DK17">
        <v>-0.19522661999999999</v>
      </c>
      <c r="DL17">
        <v>-0.13095082</v>
      </c>
      <c r="DM17">
        <v>-6.0513240000000003E-2</v>
      </c>
      <c r="DN17">
        <v>0.50020885000000004</v>
      </c>
      <c r="DO17">
        <v>0.35778246000000002</v>
      </c>
      <c r="DP17">
        <v>-0.64273818000000005</v>
      </c>
      <c r="DQ17">
        <v>0.94671483000000001</v>
      </c>
      <c r="DR17">
        <v>-0.66113116000000005</v>
      </c>
      <c r="DS17">
        <v>7.7932630000000003E-2</v>
      </c>
      <c r="DT17">
        <v>-0.79014932000000004</v>
      </c>
      <c r="DU17">
        <v>1.3610861400000001</v>
      </c>
      <c r="DV17" s="10">
        <v>-0.64824150000000003</v>
      </c>
      <c r="DW17" s="8" t="s">
        <v>218</v>
      </c>
      <c r="DX17" t="s">
        <v>219</v>
      </c>
      <c r="DY17" t="s">
        <v>5158</v>
      </c>
      <c r="DZ17" t="s">
        <v>5158</v>
      </c>
      <c r="EA17" t="s">
        <v>5195</v>
      </c>
      <c r="EB17" t="s">
        <v>5196</v>
      </c>
      <c r="EC17" t="s">
        <v>5197</v>
      </c>
      <c r="ED17" s="10" t="s">
        <v>220</v>
      </c>
      <c r="EE17" s="20">
        <v>35209</v>
      </c>
      <c r="EF17" s="21">
        <v>39164</v>
      </c>
      <c r="EG17" t="s">
        <v>221</v>
      </c>
      <c r="EH17" t="s">
        <v>5142</v>
      </c>
      <c r="EI17" s="22">
        <v>44302</v>
      </c>
      <c r="EJ17" t="b">
        <f>F17=H17</f>
        <v>0</v>
      </c>
    </row>
    <row r="18" spans="1:140" x14ac:dyDescent="0.2">
      <c r="A18" s="36" t="s">
        <v>118</v>
      </c>
      <c r="B18" s="36" t="s">
        <v>119</v>
      </c>
      <c r="C18" s="36" t="s">
        <v>202</v>
      </c>
      <c r="D18" s="37">
        <v>4853642755</v>
      </c>
      <c r="E18" s="4">
        <v>0.59017435358460102</v>
      </c>
      <c r="F18" s="28" t="b">
        <v>0</v>
      </c>
      <c r="G18" s="29">
        <f t="shared" si="1"/>
        <v>0.99710545722805299</v>
      </c>
      <c r="H18" s="5" t="b">
        <f t="shared" si="0"/>
        <v>1</v>
      </c>
      <c r="I18" s="8">
        <v>69</v>
      </c>
      <c r="J18">
        <v>1</v>
      </c>
      <c r="K18">
        <v>32</v>
      </c>
      <c r="L18">
        <v>1312</v>
      </c>
      <c r="M18">
        <v>8</v>
      </c>
      <c r="N18">
        <v>2</v>
      </c>
      <c r="O18">
        <v>78.420510125633896</v>
      </c>
      <c r="P18">
        <v>4</v>
      </c>
      <c r="Q18">
        <v>1</v>
      </c>
      <c r="R18">
        <v>4</v>
      </c>
      <c r="S18" s="10">
        <v>66.599999999999994</v>
      </c>
      <c r="T18" s="8">
        <v>1.48046563654304</v>
      </c>
      <c r="U18">
        <v>7.5957643648752104E-3</v>
      </c>
      <c r="V18">
        <v>0.64828506625381199</v>
      </c>
      <c r="W18">
        <v>-0.21718533807261001</v>
      </c>
      <c r="X18">
        <v>0.98157978018903103</v>
      </c>
      <c r="Y18">
        <v>-0.70788554533318204</v>
      </c>
      <c r="Z18">
        <v>0.96165952499688701</v>
      </c>
      <c r="AA18">
        <v>1.4284752725705201</v>
      </c>
      <c r="AB18">
        <v>-0.772121299578298</v>
      </c>
      <c r="AC18">
        <v>1.42236659638262</v>
      </c>
      <c r="AD18" s="10">
        <v>-1.7472024605590399</v>
      </c>
      <c r="AE18" s="8">
        <v>0</v>
      </c>
      <c r="AF18">
        <v>0</v>
      </c>
      <c r="AG18">
        <v>0</v>
      </c>
      <c r="AH18">
        <v>1</v>
      </c>
      <c r="AI18">
        <v>0</v>
      </c>
      <c r="AJ18">
        <v>0</v>
      </c>
      <c r="AK18">
        <v>0</v>
      </c>
      <c r="AL18">
        <v>0</v>
      </c>
      <c r="AM18">
        <v>0</v>
      </c>
      <c r="AN18">
        <v>0</v>
      </c>
      <c r="AO18">
        <v>0</v>
      </c>
      <c r="AP18">
        <v>0</v>
      </c>
      <c r="AQ18">
        <v>0</v>
      </c>
      <c r="AR18">
        <v>0</v>
      </c>
      <c r="AS18">
        <v>0</v>
      </c>
      <c r="AT18">
        <v>0</v>
      </c>
      <c r="AU18">
        <v>0</v>
      </c>
      <c r="AV18">
        <v>0</v>
      </c>
      <c r="AW18">
        <v>0</v>
      </c>
      <c r="AX18">
        <v>0</v>
      </c>
      <c r="AY18">
        <v>1</v>
      </c>
      <c r="AZ18">
        <v>0</v>
      </c>
      <c r="BA18">
        <v>1</v>
      </c>
      <c r="BB18">
        <v>0</v>
      </c>
      <c r="BC18">
        <v>1</v>
      </c>
      <c r="BD18">
        <v>0</v>
      </c>
      <c r="BE18">
        <v>1</v>
      </c>
      <c r="BF18">
        <v>0</v>
      </c>
      <c r="BG18">
        <v>1</v>
      </c>
      <c r="BH18">
        <v>0</v>
      </c>
      <c r="BI18">
        <v>0</v>
      </c>
      <c r="BJ18">
        <v>0</v>
      </c>
      <c r="BK18">
        <v>0</v>
      </c>
      <c r="BL18">
        <v>0</v>
      </c>
      <c r="BM18">
        <v>1</v>
      </c>
      <c r="BN18">
        <v>0</v>
      </c>
      <c r="BO18">
        <v>0</v>
      </c>
      <c r="BP18">
        <v>0</v>
      </c>
      <c r="BQ18">
        <v>0</v>
      </c>
      <c r="BR18">
        <v>0</v>
      </c>
      <c r="BS18">
        <v>1</v>
      </c>
      <c r="BT18" s="10">
        <v>0</v>
      </c>
      <c r="BU18">
        <v>-4.2648743800000002</v>
      </c>
      <c r="BV18">
        <v>0.17994256</v>
      </c>
      <c r="BW18">
        <v>2.5512239999999999E-2</v>
      </c>
      <c r="BX18">
        <v>1.7140852600000001</v>
      </c>
      <c r="BY18">
        <v>1.2451467300000001</v>
      </c>
      <c r="BZ18">
        <v>4.38303536</v>
      </c>
      <c r="CA18">
        <v>1.0542348399999999</v>
      </c>
      <c r="CB18">
        <v>2.36271349</v>
      </c>
      <c r="CC18">
        <v>0</v>
      </c>
      <c r="CD18">
        <v>1.26633956</v>
      </c>
      <c r="CE18">
        <v>1.2966537600000001</v>
      </c>
      <c r="CF18">
        <v>-0.34830556000000001</v>
      </c>
      <c r="CG18">
        <v>0.60595251999999999</v>
      </c>
      <c r="CH18">
        <v>-0.27080598</v>
      </c>
      <c r="CI18">
        <v>0.69837139000000004</v>
      </c>
      <c r="CJ18">
        <v>2.3914729999999999E-2</v>
      </c>
      <c r="CK18">
        <v>-0.35324707</v>
      </c>
      <c r="CL18">
        <v>-4.8291489999999999E-2</v>
      </c>
      <c r="CM18">
        <v>0.58076517999999999</v>
      </c>
      <c r="CN18">
        <v>0.72541518999999999</v>
      </c>
      <c r="CO18">
        <v>-0.20022939000000001</v>
      </c>
      <c r="CP18">
        <v>-0.43475793000000001</v>
      </c>
      <c r="CQ18">
        <v>0.34422587999999998</v>
      </c>
      <c r="CR18">
        <v>-0.48495226000000002</v>
      </c>
      <c r="CS18">
        <v>0.18250256000000001</v>
      </c>
      <c r="CT18">
        <v>-0.16623276000000001</v>
      </c>
      <c r="CU18">
        <v>-9.4743999999999995E-2</v>
      </c>
      <c r="CV18">
        <v>-1.1689752</v>
      </c>
      <c r="CW18">
        <v>-0.52188942000000005</v>
      </c>
      <c r="CX18">
        <v>0.65815442999999996</v>
      </c>
      <c r="CY18">
        <v>9.3649330000000003E-2</v>
      </c>
      <c r="CZ18">
        <v>-0.16819777</v>
      </c>
      <c r="DA18">
        <v>-0.25450494000000001</v>
      </c>
      <c r="DB18">
        <v>0.25513289</v>
      </c>
      <c r="DC18">
        <v>2.5920289999999999E-2</v>
      </c>
      <c r="DD18">
        <v>-2.5292350000000002E-2</v>
      </c>
      <c r="DE18">
        <v>0.26950531</v>
      </c>
      <c r="DF18">
        <v>-0.26887736000000001</v>
      </c>
      <c r="DG18">
        <v>0.1029841</v>
      </c>
      <c r="DH18">
        <v>-0.10235616</v>
      </c>
      <c r="DI18">
        <v>-0.19042195000000001</v>
      </c>
      <c r="DJ18">
        <v>7.7531719999999998E-2</v>
      </c>
      <c r="DK18">
        <v>-0.19522661999999999</v>
      </c>
      <c r="DL18">
        <v>-0.13095082</v>
      </c>
      <c r="DM18">
        <v>-6.0513240000000003E-2</v>
      </c>
      <c r="DN18">
        <v>0.50020885000000004</v>
      </c>
      <c r="DO18">
        <v>0.35778246000000002</v>
      </c>
      <c r="DP18">
        <v>-0.64273818000000005</v>
      </c>
      <c r="DQ18">
        <v>0.94671483000000001</v>
      </c>
      <c r="DR18">
        <v>-0.66113116000000005</v>
      </c>
      <c r="DS18">
        <v>7.7932630000000003E-2</v>
      </c>
      <c r="DT18">
        <v>-0.79014932000000004</v>
      </c>
      <c r="DU18">
        <v>1.3610861400000001</v>
      </c>
      <c r="DV18" s="10">
        <v>-0.64824150000000003</v>
      </c>
      <c r="DW18" s="8" t="s">
        <v>223</v>
      </c>
      <c r="DX18" t="s">
        <v>224</v>
      </c>
      <c r="DY18" t="s">
        <v>5154</v>
      </c>
      <c r="DZ18" t="s">
        <v>5153</v>
      </c>
      <c r="EA18" t="s">
        <v>5187</v>
      </c>
      <c r="EB18" t="s">
        <v>5198</v>
      </c>
      <c r="EC18" t="s">
        <v>5199</v>
      </c>
      <c r="ED18" s="10" t="s">
        <v>225</v>
      </c>
      <c r="EE18" s="20">
        <v>36388</v>
      </c>
      <c r="EF18" s="21">
        <v>37852</v>
      </c>
      <c r="EG18" t="s">
        <v>226</v>
      </c>
      <c r="EH18" t="s">
        <v>5145</v>
      </c>
      <c r="EI18" s="22">
        <v>45386</v>
      </c>
      <c r="EJ18" t="b">
        <f>F18=H18</f>
        <v>0</v>
      </c>
    </row>
    <row r="19" spans="1:140" x14ac:dyDescent="0.2">
      <c r="A19" s="8" t="s">
        <v>227</v>
      </c>
      <c r="B19" s="8" t="s">
        <v>127</v>
      </c>
      <c r="C19" s="8" t="s">
        <v>154</v>
      </c>
      <c r="D19" s="2" t="s">
        <v>228</v>
      </c>
      <c r="E19" s="4">
        <v>0.196232961160029</v>
      </c>
      <c r="F19" s="28" t="b">
        <v>0</v>
      </c>
      <c r="G19" s="29">
        <f t="shared" si="1"/>
        <v>0.62316611687573786</v>
      </c>
      <c r="H19" s="5" t="b">
        <f t="shared" si="0"/>
        <v>1</v>
      </c>
      <c r="I19" s="8">
        <v>68</v>
      </c>
      <c r="J19">
        <v>1</v>
      </c>
      <c r="K19">
        <v>22</v>
      </c>
      <c r="L19">
        <v>60</v>
      </c>
      <c r="M19">
        <v>10</v>
      </c>
      <c r="N19">
        <v>2</v>
      </c>
      <c r="O19">
        <v>21.949813913347899</v>
      </c>
      <c r="P19">
        <v>4</v>
      </c>
      <c r="Q19">
        <v>5</v>
      </c>
      <c r="R19">
        <v>1</v>
      </c>
      <c r="S19" s="10">
        <v>72.900000000000006</v>
      </c>
      <c r="T19" s="8">
        <v>1.3865274616354899</v>
      </c>
      <c r="U19">
        <v>7.5957643648752104E-3</v>
      </c>
      <c r="V19">
        <v>-0.64376289837760303</v>
      </c>
      <c r="W19">
        <v>-1.67670624876694</v>
      </c>
      <c r="X19">
        <v>1.61793620170542</v>
      </c>
      <c r="Y19">
        <v>-0.70788554533318204</v>
      </c>
      <c r="Z19">
        <v>-0.98153640412457599</v>
      </c>
      <c r="AA19">
        <v>0.71867389489572897</v>
      </c>
      <c r="AB19">
        <v>0.68128349962791002</v>
      </c>
      <c r="AC19">
        <v>1.42236659638262</v>
      </c>
      <c r="AD19" s="10">
        <v>-0.38784765950662198</v>
      </c>
      <c r="AE19" s="8">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1</v>
      </c>
      <c r="BA19">
        <v>1</v>
      </c>
      <c r="BB19">
        <v>0</v>
      </c>
      <c r="BC19">
        <v>0</v>
      </c>
      <c r="BD19">
        <v>1</v>
      </c>
      <c r="BE19">
        <v>1</v>
      </c>
      <c r="BF19">
        <v>0</v>
      </c>
      <c r="BG19">
        <v>0</v>
      </c>
      <c r="BH19">
        <v>0</v>
      </c>
      <c r="BI19">
        <v>0</v>
      </c>
      <c r="BJ19">
        <v>0</v>
      </c>
      <c r="BK19">
        <v>0</v>
      </c>
      <c r="BL19">
        <v>1</v>
      </c>
      <c r="BM19">
        <v>1</v>
      </c>
      <c r="BN19">
        <v>0</v>
      </c>
      <c r="BO19">
        <v>0</v>
      </c>
      <c r="BP19">
        <v>0</v>
      </c>
      <c r="BQ19">
        <v>0</v>
      </c>
      <c r="BR19">
        <v>1</v>
      </c>
      <c r="BS19">
        <v>0</v>
      </c>
      <c r="BT19" s="10">
        <v>0</v>
      </c>
      <c r="BU19">
        <v>-4.2648743800000002</v>
      </c>
      <c r="BV19">
        <v>0.17994256</v>
      </c>
      <c r="BW19">
        <v>2.5512239999999999E-2</v>
      </c>
      <c r="BX19">
        <v>1.7140852600000001</v>
      </c>
      <c r="BY19">
        <v>1.2451467300000001</v>
      </c>
      <c r="BZ19">
        <v>4.38303536</v>
      </c>
      <c r="CA19">
        <v>1.0542348399999999</v>
      </c>
      <c r="CB19">
        <v>2.36271349</v>
      </c>
      <c r="CC19">
        <v>0</v>
      </c>
      <c r="CD19">
        <v>1.26633956</v>
      </c>
      <c r="CE19">
        <v>1.2966537600000001</v>
      </c>
      <c r="CF19">
        <v>-0.34830556000000001</v>
      </c>
      <c r="CG19">
        <v>0.60595251999999999</v>
      </c>
      <c r="CH19">
        <v>-0.27080598</v>
      </c>
      <c r="CI19">
        <v>0.69837139000000004</v>
      </c>
      <c r="CJ19">
        <v>2.3914729999999999E-2</v>
      </c>
      <c r="CK19">
        <v>-0.35324707</v>
      </c>
      <c r="CL19">
        <v>-4.8291489999999999E-2</v>
      </c>
      <c r="CM19">
        <v>0.58076517999999999</v>
      </c>
      <c r="CN19">
        <v>0.72541518999999999</v>
      </c>
      <c r="CO19">
        <v>-0.20022939000000001</v>
      </c>
      <c r="CP19">
        <v>-0.43475793000000001</v>
      </c>
      <c r="CQ19">
        <v>0.34422587999999998</v>
      </c>
      <c r="CR19">
        <v>-0.48495226000000002</v>
      </c>
      <c r="CS19">
        <v>0.18250256000000001</v>
      </c>
      <c r="CT19">
        <v>-0.16623276000000001</v>
      </c>
      <c r="CU19">
        <v>-9.4743999999999995E-2</v>
      </c>
      <c r="CV19">
        <v>-1.1689752</v>
      </c>
      <c r="CW19">
        <v>-0.52188942000000005</v>
      </c>
      <c r="CX19">
        <v>0.65815442999999996</v>
      </c>
      <c r="CY19">
        <v>9.3649330000000003E-2</v>
      </c>
      <c r="CZ19">
        <v>-0.16819777</v>
      </c>
      <c r="DA19">
        <v>-0.25450494000000001</v>
      </c>
      <c r="DB19">
        <v>0.25513289</v>
      </c>
      <c r="DC19">
        <v>2.5920289999999999E-2</v>
      </c>
      <c r="DD19">
        <v>-2.5292350000000002E-2</v>
      </c>
      <c r="DE19">
        <v>0.26950531</v>
      </c>
      <c r="DF19">
        <v>-0.26887736000000001</v>
      </c>
      <c r="DG19">
        <v>0.1029841</v>
      </c>
      <c r="DH19">
        <v>-0.10235616</v>
      </c>
      <c r="DI19">
        <v>-0.19042195000000001</v>
      </c>
      <c r="DJ19">
        <v>7.7531719999999998E-2</v>
      </c>
      <c r="DK19">
        <v>-0.19522661999999999</v>
      </c>
      <c r="DL19">
        <v>-0.13095082</v>
      </c>
      <c r="DM19">
        <v>-6.0513240000000003E-2</v>
      </c>
      <c r="DN19">
        <v>0.50020885000000004</v>
      </c>
      <c r="DO19">
        <v>0.35778246000000002</v>
      </c>
      <c r="DP19">
        <v>-0.64273818000000005</v>
      </c>
      <c r="DQ19">
        <v>0.94671483000000001</v>
      </c>
      <c r="DR19">
        <v>-0.66113116000000005</v>
      </c>
      <c r="DS19">
        <v>7.7932630000000003E-2</v>
      </c>
      <c r="DT19">
        <v>-0.79014932000000004</v>
      </c>
      <c r="DU19">
        <v>1.3610861400000001</v>
      </c>
      <c r="DV19" s="10">
        <v>-0.64824150000000003</v>
      </c>
      <c r="DW19" s="8" t="s">
        <v>229</v>
      </c>
      <c r="DX19" t="s">
        <v>230</v>
      </c>
      <c r="DY19" t="s">
        <v>5154</v>
      </c>
      <c r="DZ19" t="s">
        <v>5158</v>
      </c>
      <c r="EA19" t="s">
        <v>5194</v>
      </c>
      <c r="EB19" t="s">
        <v>5200</v>
      </c>
      <c r="EC19" t="s">
        <v>5201</v>
      </c>
      <c r="ED19" s="10" t="s">
        <v>231</v>
      </c>
      <c r="EE19" s="20">
        <v>36494</v>
      </c>
      <c r="EF19" s="21">
        <v>37281</v>
      </c>
      <c r="EG19" t="s">
        <v>232</v>
      </c>
      <c r="EH19" t="s">
        <v>5143</v>
      </c>
      <c r="EI19" s="22">
        <v>45426</v>
      </c>
      <c r="EJ19" t="b">
        <f>F19=H19</f>
        <v>0</v>
      </c>
    </row>
    <row r="20" spans="1:140" x14ac:dyDescent="0.2">
      <c r="A20" s="8" t="s">
        <v>233</v>
      </c>
      <c r="B20" s="8" t="s">
        <v>119</v>
      </c>
      <c r="C20" s="8" t="s">
        <v>147</v>
      </c>
      <c r="D20" s="2" t="s">
        <v>234</v>
      </c>
      <c r="E20" s="4">
        <v>0.40985045875082798</v>
      </c>
      <c r="F20" s="28" t="b">
        <v>0</v>
      </c>
      <c r="G20" s="29">
        <f t="shared" si="1"/>
        <v>5.4717476508643251E-5</v>
      </c>
      <c r="H20" s="5" t="b">
        <f t="shared" si="0"/>
        <v>0</v>
      </c>
      <c r="I20" s="8">
        <v>56</v>
      </c>
      <c r="J20">
        <v>2</v>
      </c>
      <c r="K20">
        <v>15</v>
      </c>
      <c r="L20">
        <v>1218</v>
      </c>
      <c r="M20">
        <v>5</v>
      </c>
      <c r="N20">
        <v>2</v>
      </c>
      <c r="O20">
        <v>52.425229375414098</v>
      </c>
      <c r="P20">
        <v>4</v>
      </c>
      <c r="Q20">
        <v>1</v>
      </c>
      <c r="R20">
        <v>5</v>
      </c>
      <c r="S20" s="10">
        <v>64.599999999999994</v>
      </c>
      <c r="T20" s="8">
        <v>0.25926936274484702</v>
      </c>
      <c r="U20">
        <v>1.0203643463482399</v>
      </c>
      <c r="V20">
        <v>-1.5481964736195899</v>
      </c>
      <c r="W20">
        <v>-0.32676598152729702</v>
      </c>
      <c r="X20">
        <v>2.70451479144465E-2</v>
      </c>
      <c r="Y20">
        <v>-0.70788554533318204</v>
      </c>
      <c r="Z20">
        <v>6.7143836004784102E-2</v>
      </c>
      <c r="AA20">
        <v>0.71867389489572897</v>
      </c>
      <c r="AB20">
        <v>-1.4988236991813999</v>
      </c>
      <c r="AC20">
        <v>-0.68484317603607703</v>
      </c>
      <c r="AD20" s="10">
        <v>-2.1787436672423501</v>
      </c>
      <c r="AE20" s="8">
        <v>0</v>
      </c>
      <c r="AF20">
        <v>0</v>
      </c>
      <c r="AG20">
        <v>0</v>
      </c>
      <c r="AH20">
        <v>0</v>
      </c>
      <c r="AI20">
        <v>0</v>
      </c>
      <c r="AJ20">
        <v>0</v>
      </c>
      <c r="AK20">
        <v>0</v>
      </c>
      <c r="AL20">
        <v>0</v>
      </c>
      <c r="AM20">
        <v>0</v>
      </c>
      <c r="AN20">
        <v>0</v>
      </c>
      <c r="AO20">
        <v>0</v>
      </c>
      <c r="AP20">
        <v>0</v>
      </c>
      <c r="AQ20">
        <v>1</v>
      </c>
      <c r="AR20">
        <v>0</v>
      </c>
      <c r="AS20">
        <v>0</v>
      </c>
      <c r="AT20">
        <v>0</v>
      </c>
      <c r="AU20">
        <v>0</v>
      </c>
      <c r="AV20">
        <v>0</v>
      </c>
      <c r="AW20">
        <v>0</v>
      </c>
      <c r="AX20">
        <v>0</v>
      </c>
      <c r="AY20">
        <v>0</v>
      </c>
      <c r="AZ20">
        <v>1</v>
      </c>
      <c r="BA20">
        <v>0</v>
      </c>
      <c r="BB20">
        <v>1</v>
      </c>
      <c r="BC20">
        <v>1</v>
      </c>
      <c r="BD20">
        <v>0</v>
      </c>
      <c r="BE20">
        <v>0</v>
      </c>
      <c r="BF20">
        <v>1</v>
      </c>
      <c r="BG20">
        <v>0</v>
      </c>
      <c r="BH20">
        <v>0</v>
      </c>
      <c r="BI20">
        <v>0</v>
      </c>
      <c r="BJ20">
        <v>0</v>
      </c>
      <c r="BK20">
        <v>1</v>
      </c>
      <c r="BL20">
        <v>0</v>
      </c>
      <c r="BM20">
        <v>0</v>
      </c>
      <c r="BN20">
        <v>0</v>
      </c>
      <c r="BO20">
        <v>0</v>
      </c>
      <c r="BP20">
        <v>1</v>
      </c>
      <c r="BQ20">
        <v>1</v>
      </c>
      <c r="BR20">
        <v>0</v>
      </c>
      <c r="BS20">
        <v>0</v>
      </c>
      <c r="BT20" s="10">
        <v>0</v>
      </c>
      <c r="BU20">
        <v>-4.2648743800000002</v>
      </c>
      <c r="BV20">
        <v>0.17994256</v>
      </c>
      <c r="BW20">
        <v>2.5512239999999999E-2</v>
      </c>
      <c r="BX20">
        <v>1.7140852600000001</v>
      </c>
      <c r="BY20">
        <v>1.2451467300000001</v>
      </c>
      <c r="BZ20">
        <v>4.38303536</v>
      </c>
      <c r="CA20">
        <v>1.0542348399999999</v>
      </c>
      <c r="CB20">
        <v>2.36271349</v>
      </c>
      <c r="CC20">
        <v>0</v>
      </c>
      <c r="CD20">
        <v>1.26633956</v>
      </c>
      <c r="CE20">
        <v>1.2966537600000001</v>
      </c>
      <c r="CF20">
        <v>-0.34830556000000001</v>
      </c>
      <c r="CG20">
        <v>0.60595251999999999</v>
      </c>
      <c r="CH20">
        <v>-0.27080598</v>
      </c>
      <c r="CI20">
        <v>0.69837139000000004</v>
      </c>
      <c r="CJ20">
        <v>2.3914729999999999E-2</v>
      </c>
      <c r="CK20">
        <v>-0.35324707</v>
      </c>
      <c r="CL20">
        <v>-4.8291489999999999E-2</v>
      </c>
      <c r="CM20">
        <v>0.58076517999999999</v>
      </c>
      <c r="CN20">
        <v>0.72541518999999999</v>
      </c>
      <c r="CO20">
        <v>-0.20022939000000001</v>
      </c>
      <c r="CP20">
        <v>-0.43475793000000001</v>
      </c>
      <c r="CQ20">
        <v>0.34422587999999998</v>
      </c>
      <c r="CR20">
        <v>-0.48495226000000002</v>
      </c>
      <c r="CS20">
        <v>0.18250256000000001</v>
      </c>
      <c r="CT20">
        <v>-0.16623276000000001</v>
      </c>
      <c r="CU20">
        <v>-9.4743999999999995E-2</v>
      </c>
      <c r="CV20">
        <v>-1.1689752</v>
      </c>
      <c r="CW20">
        <v>-0.52188942000000005</v>
      </c>
      <c r="CX20">
        <v>0.65815442999999996</v>
      </c>
      <c r="CY20">
        <v>9.3649330000000003E-2</v>
      </c>
      <c r="CZ20">
        <v>-0.16819777</v>
      </c>
      <c r="DA20">
        <v>-0.25450494000000001</v>
      </c>
      <c r="DB20">
        <v>0.25513289</v>
      </c>
      <c r="DC20">
        <v>2.5920289999999999E-2</v>
      </c>
      <c r="DD20">
        <v>-2.5292350000000002E-2</v>
      </c>
      <c r="DE20">
        <v>0.26950531</v>
      </c>
      <c r="DF20">
        <v>-0.26887736000000001</v>
      </c>
      <c r="DG20">
        <v>0.1029841</v>
      </c>
      <c r="DH20">
        <v>-0.10235616</v>
      </c>
      <c r="DI20">
        <v>-0.19042195000000001</v>
      </c>
      <c r="DJ20">
        <v>7.7531719999999998E-2</v>
      </c>
      <c r="DK20">
        <v>-0.19522661999999999</v>
      </c>
      <c r="DL20">
        <v>-0.13095082</v>
      </c>
      <c r="DM20">
        <v>-6.0513240000000003E-2</v>
      </c>
      <c r="DN20">
        <v>0.50020885000000004</v>
      </c>
      <c r="DO20">
        <v>0.35778246000000002</v>
      </c>
      <c r="DP20">
        <v>-0.64273818000000005</v>
      </c>
      <c r="DQ20">
        <v>0.94671483000000001</v>
      </c>
      <c r="DR20">
        <v>-0.66113116000000005</v>
      </c>
      <c r="DS20">
        <v>7.7932630000000003E-2</v>
      </c>
      <c r="DT20">
        <v>-0.79014932000000004</v>
      </c>
      <c r="DU20">
        <v>1.3610861400000001</v>
      </c>
      <c r="DV20" s="10">
        <v>-0.64824150000000003</v>
      </c>
      <c r="DW20" s="8" t="s">
        <v>235</v>
      </c>
      <c r="DX20" t="s">
        <v>236</v>
      </c>
      <c r="DY20" t="s">
        <v>5165</v>
      </c>
      <c r="DZ20" t="s">
        <v>5154</v>
      </c>
      <c r="EA20" t="s">
        <v>5202</v>
      </c>
      <c r="EB20" t="s">
        <v>5203</v>
      </c>
      <c r="EC20" t="s">
        <v>5204</v>
      </c>
      <c r="ED20" s="10" t="s">
        <v>213</v>
      </c>
      <c r="EE20" s="20">
        <v>34526</v>
      </c>
      <c r="EF20" s="21">
        <v>39441</v>
      </c>
      <c r="EG20" t="s">
        <v>237</v>
      </c>
      <c r="EH20" t="s">
        <v>5146</v>
      </c>
      <c r="EI20" s="22">
        <v>44960</v>
      </c>
      <c r="EJ20" t="b">
        <f>F20=H20</f>
        <v>1</v>
      </c>
    </row>
    <row r="21" spans="1:140" x14ac:dyDescent="0.2">
      <c r="A21" s="8" t="s">
        <v>238</v>
      </c>
      <c r="B21" s="8" t="s">
        <v>119</v>
      </c>
      <c r="C21" s="8" t="s">
        <v>147</v>
      </c>
      <c r="D21" s="2" t="s">
        <v>239</v>
      </c>
      <c r="E21" s="4">
        <v>0.34509908542151801</v>
      </c>
      <c r="F21" s="28" t="b">
        <v>0</v>
      </c>
      <c r="G21" s="29">
        <f t="shared" si="1"/>
        <v>0.90865055476453027</v>
      </c>
      <c r="H21" s="5" t="b">
        <f t="shared" si="0"/>
        <v>1</v>
      </c>
      <c r="I21" s="8">
        <v>56</v>
      </c>
      <c r="J21">
        <v>1</v>
      </c>
      <c r="K21">
        <v>17</v>
      </c>
      <c r="L21">
        <v>313</v>
      </c>
      <c r="M21">
        <v>10</v>
      </c>
      <c r="N21">
        <v>2</v>
      </c>
      <c r="O21">
        <v>93.241209377425605</v>
      </c>
      <c r="P21">
        <v>2</v>
      </c>
      <c r="Q21">
        <v>3</v>
      </c>
      <c r="R21">
        <v>5</v>
      </c>
      <c r="S21" s="10">
        <v>76.2</v>
      </c>
      <c r="T21" s="8">
        <v>0.25926936274484702</v>
      </c>
      <c r="U21">
        <v>7.5957643648752104E-3</v>
      </c>
      <c r="V21">
        <v>-1.2897868806933099</v>
      </c>
      <c r="W21">
        <v>-1.3817711126601799</v>
      </c>
      <c r="X21">
        <v>1.61793620170542</v>
      </c>
      <c r="Y21">
        <v>-0.70788554533318204</v>
      </c>
      <c r="Z21">
        <v>1.4716500932829799</v>
      </c>
      <c r="AA21">
        <v>0.71867389489572897</v>
      </c>
      <c r="AB21">
        <v>-0.772121299578298</v>
      </c>
      <c r="AC21">
        <v>1.42236659638262</v>
      </c>
      <c r="AD21" s="10">
        <v>0.32419533152083402</v>
      </c>
      <c r="AE21" s="8">
        <v>0</v>
      </c>
      <c r="AF21">
        <v>0</v>
      </c>
      <c r="AG21">
        <v>0</v>
      </c>
      <c r="AH21">
        <v>0</v>
      </c>
      <c r="AI21">
        <v>0</v>
      </c>
      <c r="AJ21">
        <v>0</v>
      </c>
      <c r="AK21">
        <v>0</v>
      </c>
      <c r="AL21">
        <v>0</v>
      </c>
      <c r="AM21">
        <v>0</v>
      </c>
      <c r="AN21">
        <v>0</v>
      </c>
      <c r="AO21">
        <v>0</v>
      </c>
      <c r="AP21">
        <v>1</v>
      </c>
      <c r="AQ21">
        <v>0</v>
      </c>
      <c r="AR21">
        <v>0</v>
      </c>
      <c r="AS21">
        <v>0</v>
      </c>
      <c r="AT21">
        <v>0</v>
      </c>
      <c r="AU21">
        <v>0</v>
      </c>
      <c r="AV21">
        <v>0</v>
      </c>
      <c r="AW21">
        <v>0</v>
      </c>
      <c r="AX21">
        <v>0</v>
      </c>
      <c r="AY21">
        <v>0</v>
      </c>
      <c r="AZ21">
        <v>1</v>
      </c>
      <c r="BA21">
        <v>1</v>
      </c>
      <c r="BB21">
        <v>0</v>
      </c>
      <c r="BC21">
        <v>0</v>
      </c>
      <c r="BD21">
        <v>1</v>
      </c>
      <c r="BE21">
        <v>1</v>
      </c>
      <c r="BF21">
        <v>0</v>
      </c>
      <c r="BG21">
        <v>0</v>
      </c>
      <c r="BH21">
        <v>0</v>
      </c>
      <c r="BI21">
        <v>1</v>
      </c>
      <c r="BJ21">
        <v>0</v>
      </c>
      <c r="BK21">
        <v>0</v>
      </c>
      <c r="BL21">
        <v>0</v>
      </c>
      <c r="BM21">
        <v>1</v>
      </c>
      <c r="BN21">
        <v>0</v>
      </c>
      <c r="BO21">
        <v>0</v>
      </c>
      <c r="BP21">
        <v>0</v>
      </c>
      <c r="BQ21">
        <v>1</v>
      </c>
      <c r="BR21">
        <v>0</v>
      </c>
      <c r="BS21">
        <v>0</v>
      </c>
      <c r="BT21" s="10">
        <v>0</v>
      </c>
      <c r="BU21">
        <v>-4.2648743800000002</v>
      </c>
      <c r="BV21">
        <v>0.17994256</v>
      </c>
      <c r="BW21">
        <v>2.5512239999999999E-2</v>
      </c>
      <c r="BX21">
        <v>1.7140852600000001</v>
      </c>
      <c r="BY21">
        <v>1.2451467300000001</v>
      </c>
      <c r="BZ21">
        <v>4.38303536</v>
      </c>
      <c r="CA21">
        <v>1.0542348399999999</v>
      </c>
      <c r="CB21">
        <v>2.36271349</v>
      </c>
      <c r="CC21">
        <v>0</v>
      </c>
      <c r="CD21">
        <v>1.26633956</v>
      </c>
      <c r="CE21">
        <v>1.2966537600000001</v>
      </c>
      <c r="CF21">
        <v>-0.34830556000000001</v>
      </c>
      <c r="CG21">
        <v>0.60595251999999999</v>
      </c>
      <c r="CH21">
        <v>-0.27080598</v>
      </c>
      <c r="CI21">
        <v>0.69837139000000004</v>
      </c>
      <c r="CJ21">
        <v>2.3914729999999999E-2</v>
      </c>
      <c r="CK21">
        <v>-0.35324707</v>
      </c>
      <c r="CL21">
        <v>-4.8291489999999999E-2</v>
      </c>
      <c r="CM21">
        <v>0.58076517999999999</v>
      </c>
      <c r="CN21">
        <v>0.72541518999999999</v>
      </c>
      <c r="CO21">
        <v>-0.20022939000000001</v>
      </c>
      <c r="CP21">
        <v>-0.43475793000000001</v>
      </c>
      <c r="CQ21">
        <v>0.34422587999999998</v>
      </c>
      <c r="CR21">
        <v>-0.48495226000000002</v>
      </c>
      <c r="CS21">
        <v>0.18250256000000001</v>
      </c>
      <c r="CT21">
        <v>-0.16623276000000001</v>
      </c>
      <c r="CU21">
        <v>-9.4743999999999995E-2</v>
      </c>
      <c r="CV21">
        <v>-1.1689752</v>
      </c>
      <c r="CW21">
        <v>-0.52188942000000005</v>
      </c>
      <c r="CX21">
        <v>0.65815442999999996</v>
      </c>
      <c r="CY21">
        <v>9.3649330000000003E-2</v>
      </c>
      <c r="CZ21">
        <v>-0.16819777</v>
      </c>
      <c r="DA21">
        <v>-0.25450494000000001</v>
      </c>
      <c r="DB21">
        <v>0.25513289</v>
      </c>
      <c r="DC21">
        <v>2.5920289999999999E-2</v>
      </c>
      <c r="DD21">
        <v>-2.5292350000000002E-2</v>
      </c>
      <c r="DE21">
        <v>0.26950531</v>
      </c>
      <c r="DF21">
        <v>-0.26887736000000001</v>
      </c>
      <c r="DG21">
        <v>0.1029841</v>
      </c>
      <c r="DH21">
        <v>-0.10235616</v>
      </c>
      <c r="DI21">
        <v>-0.19042195000000001</v>
      </c>
      <c r="DJ21">
        <v>7.7531719999999998E-2</v>
      </c>
      <c r="DK21">
        <v>-0.19522661999999999</v>
      </c>
      <c r="DL21">
        <v>-0.13095082</v>
      </c>
      <c r="DM21">
        <v>-6.0513240000000003E-2</v>
      </c>
      <c r="DN21">
        <v>0.50020885000000004</v>
      </c>
      <c r="DO21">
        <v>0.35778246000000002</v>
      </c>
      <c r="DP21">
        <v>-0.64273818000000005</v>
      </c>
      <c r="DQ21">
        <v>0.94671483000000001</v>
      </c>
      <c r="DR21">
        <v>-0.66113116000000005</v>
      </c>
      <c r="DS21">
        <v>7.7932630000000003E-2</v>
      </c>
      <c r="DT21">
        <v>-0.79014932000000004</v>
      </c>
      <c r="DU21">
        <v>1.3610861400000001</v>
      </c>
      <c r="DV21" s="10">
        <v>-0.64824150000000003</v>
      </c>
      <c r="DW21" s="8" t="s">
        <v>240</v>
      </c>
      <c r="DX21" t="s">
        <v>241</v>
      </c>
      <c r="DY21" t="s">
        <v>5154</v>
      </c>
      <c r="DZ21" t="s">
        <v>5154</v>
      </c>
      <c r="EA21" t="s">
        <v>5205</v>
      </c>
      <c r="EB21" t="s">
        <v>5206</v>
      </c>
      <c r="EC21" t="s">
        <v>5195</v>
      </c>
      <c r="ED21" s="10" t="s">
        <v>242</v>
      </c>
      <c r="EE21" s="20">
        <v>35068</v>
      </c>
      <c r="EF21" s="21">
        <v>37522</v>
      </c>
      <c r="EG21" t="s">
        <v>243</v>
      </c>
      <c r="EH21" t="s">
        <v>5142</v>
      </c>
      <c r="EI21" s="22">
        <v>43755</v>
      </c>
      <c r="EJ21" t="b">
        <f>F21=H21</f>
        <v>0</v>
      </c>
    </row>
    <row r="22" spans="1:140" x14ac:dyDescent="0.2">
      <c r="A22" s="8" t="s">
        <v>244</v>
      </c>
      <c r="B22" s="8" t="s">
        <v>168</v>
      </c>
      <c r="C22" s="8" t="s">
        <v>245</v>
      </c>
      <c r="D22" s="2" t="s">
        <v>246</v>
      </c>
      <c r="E22" s="4">
        <v>0.46891688978992302</v>
      </c>
      <c r="F22" s="28" t="b">
        <v>0</v>
      </c>
      <c r="G22" s="29">
        <f t="shared" si="1"/>
        <v>5.8186797063774276E-2</v>
      </c>
      <c r="H22" s="5" t="b">
        <f t="shared" si="0"/>
        <v>0</v>
      </c>
      <c r="I22" s="8">
        <v>49</v>
      </c>
      <c r="J22">
        <v>1</v>
      </c>
      <c r="K22">
        <v>35</v>
      </c>
      <c r="L22">
        <v>2412</v>
      </c>
      <c r="M22">
        <v>6</v>
      </c>
      <c r="N22">
        <v>2</v>
      </c>
      <c r="O22">
        <v>18.625111561628501</v>
      </c>
      <c r="P22">
        <v>5</v>
      </c>
      <c r="Q22">
        <v>3</v>
      </c>
      <c r="R22">
        <v>4</v>
      </c>
      <c r="S22" s="10">
        <v>73.599999999999994</v>
      </c>
      <c r="T22" s="8">
        <v>-0.39829786160802699</v>
      </c>
      <c r="U22">
        <v>7.5957643648752104E-3</v>
      </c>
      <c r="V22">
        <v>1.0358994556432299</v>
      </c>
      <c r="W22">
        <v>1.0651413406524399</v>
      </c>
      <c r="X22">
        <v>0.34522335867264098</v>
      </c>
      <c r="Y22">
        <v>-0.70788554533318204</v>
      </c>
      <c r="Z22">
        <v>-1.0959417242062499</v>
      </c>
      <c r="AA22">
        <v>8.8725172209350497E-3</v>
      </c>
      <c r="AB22">
        <v>-1.4988236991813999</v>
      </c>
      <c r="AC22">
        <v>1.42236659638262</v>
      </c>
      <c r="AD22" s="10">
        <v>-0.23680823716746699</v>
      </c>
      <c r="AE22" s="8">
        <v>1</v>
      </c>
      <c r="AF22">
        <v>0</v>
      </c>
      <c r="AG22">
        <v>0</v>
      </c>
      <c r="AH22">
        <v>0</v>
      </c>
      <c r="AI22">
        <v>0</v>
      </c>
      <c r="AJ22">
        <v>0</v>
      </c>
      <c r="AK22">
        <v>0</v>
      </c>
      <c r="AL22">
        <v>0</v>
      </c>
      <c r="AM22">
        <v>0</v>
      </c>
      <c r="AN22">
        <v>0</v>
      </c>
      <c r="AO22">
        <v>0</v>
      </c>
      <c r="AP22">
        <v>0</v>
      </c>
      <c r="AQ22">
        <v>0</v>
      </c>
      <c r="AR22">
        <v>0</v>
      </c>
      <c r="AS22">
        <v>0</v>
      </c>
      <c r="AT22">
        <v>0</v>
      </c>
      <c r="AU22">
        <v>0</v>
      </c>
      <c r="AV22">
        <v>0</v>
      </c>
      <c r="AW22">
        <v>0</v>
      </c>
      <c r="AX22">
        <v>0</v>
      </c>
      <c r="AY22">
        <v>1</v>
      </c>
      <c r="AZ22">
        <v>0</v>
      </c>
      <c r="BA22">
        <v>1</v>
      </c>
      <c r="BB22">
        <v>0</v>
      </c>
      <c r="BC22">
        <v>0</v>
      </c>
      <c r="BD22">
        <v>1</v>
      </c>
      <c r="BE22">
        <v>0</v>
      </c>
      <c r="BF22">
        <v>1</v>
      </c>
      <c r="BG22">
        <v>0</v>
      </c>
      <c r="BH22">
        <v>0</v>
      </c>
      <c r="BI22">
        <v>0</v>
      </c>
      <c r="BJ22">
        <v>0</v>
      </c>
      <c r="BK22">
        <v>1</v>
      </c>
      <c r="BL22">
        <v>0</v>
      </c>
      <c r="BM22">
        <v>0</v>
      </c>
      <c r="BN22">
        <v>0</v>
      </c>
      <c r="BO22">
        <v>1</v>
      </c>
      <c r="BP22">
        <v>0</v>
      </c>
      <c r="BQ22">
        <v>0</v>
      </c>
      <c r="BR22">
        <v>0</v>
      </c>
      <c r="BS22">
        <v>0</v>
      </c>
      <c r="BT22" s="10">
        <v>1</v>
      </c>
      <c r="BU22">
        <v>-4.2648743800000002</v>
      </c>
      <c r="BV22">
        <v>0.17994256</v>
      </c>
      <c r="BW22">
        <v>2.5512239999999999E-2</v>
      </c>
      <c r="BX22">
        <v>1.7140852600000001</v>
      </c>
      <c r="BY22">
        <v>1.2451467300000001</v>
      </c>
      <c r="BZ22">
        <v>4.38303536</v>
      </c>
      <c r="CA22">
        <v>1.0542348399999999</v>
      </c>
      <c r="CB22">
        <v>2.36271349</v>
      </c>
      <c r="CC22">
        <v>0</v>
      </c>
      <c r="CD22">
        <v>1.26633956</v>
      </c>
      <c r="CE22">
        <v>1.2966537600000001</v>
      </c>
      <c r="CF22">
        <v>-0.34830556000000001</v>
      </c>
      <c r="CG22">
        <v>0.60595251999999999</v>
      </c>
      <c r="CH22">
        <v>-0.27080598</v>
      </c>
      <c r="CI22">
        <v>0.69837139000000004</v>
      </c>
      <c r="CJ22">
        <v>2.3914729999999999E-2</v>
      </c>
      <c r="CK22">
        <v>-0.35324707</v>
      </c>
      <c r="CL22">
        <v>-4.8291489999999999E-2</v>
      </c>
      <c r="CM22">
        <v>0.58076517999999999</v>
      </c>
      <c r="CN22">
        <v>0.72541518999999999</v>
      </c>
      <c r="CO22">
        <v>-0.20022939000000001</v>
      </c>
      <c r="CP22">
        <v>-0.43475793000000001</v>
      </c>
      <c r="CQ22">
        <v>0.34422587999999998</v>
      </c>
      <c r="CR22">
        <v>-0.48495226000000002</v>
      </c>
      <c r="CS22">
        <v>0.18250256000000001</v>
      </c>
      <c r="CT22">
        <v>-0.16623276000000001</v>
      </c>
      <c r="CU22">
        <v>-9.4743999999999995E-2</v>
      </c>
      <c r="CV22">
        <v>-1.1689752</v>
      </c>
      <c r="CW22">
        <v>-0.52188942000000005</v>
      </c>
      <c r="CX22">
        <v>0.65815442999999996</v>
      </c>
      <c r="CY22">
        <v>9.3649330000000003E-2</v>
      </c>
      <c r="CZ22">
        <v>-0.16819777</v>
      </c>
      <c r="DA22">
        <v>-0.25450494000000001</v>
      </c>
      <c r="DB22">
        <v>0.25513289</v>
      </c>
      <c r="DC22">
        <v>2.5920289999999999E-2</v>
      </c>
      <c r="DD22">
        <v>-2.5292350000000002E-2</v>
      </c>
      <c r="DE22">
        <v>0.26950531</v>
      </c>
      <c r="DF22">
        <v>-0.26887736000000001</v>
      </c>
      <c r="DG22">
        <v>0.1029841</v>
      </c>
      <c r="DH22">
        <v>-0.10235616</v>
      </c>
      <c r="DI22">
        <v>-0.19042195000000001</v>
      </c>
      <c r="DJ22">
        <v>7.7531719999999998E-2</v>
      </c>
      <c r="DK22">
        <v>-0.19522661999999999</v>
      </c>
      <c r="DL22">
        <v>-0.13095082</v>
      </c>
      <c r="DM22">
        <v>-6.0513240000000003E-2</v>
      </c>
      <c r="DN22">
        <v>0.50020885000000004</v>
      </c>
      <c r="DO22">
        <v>0.35778246000000002</v>
      </c>
      <c r="DP22">
        <v>-0.64273818000000005</v>
      </c>
      <c r="DQ22">
        <v>0.94671483000000001</v>
      </c>
      <c r="DR22">
        <v>-0.66113116000000005</v>
      </c>
      <c r="DS22">
        <v>7.7932630000000003E-2</v>
      </c>
      <c r="DT22">
        <v>-0.79014932000000004</v>
      </c>
      <c r="DU22">
        <v>1.3610861400000001</v>
      </c>
      <c r="DV22" s="10">
        <v>-0.64824150000000003</v>
      </c>
      <c r="DW22" s="8" t="s">
        <v>247</v>
      </c>
      <c r="DX22" t="s">
        <v>248</v>
      </c>
      <c r="DY22" t="s">
        <v>5153</v>
      </c>
      <c r="DZ22" t="s">
        <v>5165</v>
      </c>
      <c r="EA22" t="s">
        <v>5207</v>
      </c>
      <c r="EB22" t="s">
        <v>5208</v>
      </c>
      <c r="EC22" t="s">
        <v>5209</v>
      </c>
      <c r="ED22" s="10" t="s">
        <v>249</v>
      </c>
      <c r="EE22" s="20">
        <v>35521</v>
      </c>
      <c r="EF22" s="21">
        <v>37542</v>
      </c>
      <c r="EG22" t="s">
        <v>250</v>
      </c>
      <c r="EH22" t="s">
        <v>5146</v>
      </c>
      <c r="EI22" s="22">
        <v>45450</v>
      </c>
      <c r="EJ22" t="b">
        <f>F22=H22</f>
        <v>1</v>
      </c>
    </row>
    <row r="23" spans="1:140" x14ac:dyDescent="0.2">
      <c r="A23" s="8" t="s">
        <v>251</v>
      </c>
      <c r="B23" s="8" t="s">
        <v>119</v>
      </c>
      <c r="C23" s="8" t="s">
        <v>147</v>
      </c>
      <c r="D23" s="2" t="s">
        <v>252</v>
      </c>
      <c r="E23" s="4">
        <v>0.38617914240137602</v>
      </c>
      <c r="F23" s="28" t="b">
        <v>0</v>
      </c>
      <c r="G23" s="29">
        <f t="shared" si="1"/>
        <v>0.72569988125960716</v>
      </c>
      <c r="H23" s="5" t="b">
        <f t="shared" si="0"/>
        <v>1</v>
      </c>
      <c r="I23" s="8">
        <v>60</v>
      </c>
      <c r="J23">
        <v>3</v>
      </c>
      <c r="K23">
        <v>27</v>
      </c>
      <c r="L23">
        <v>3261</v>
      </c>
      <c r="M23">
        <v>9</v>
      </c>
      <c r="N23">
        <v>4</v>
      </c>
      <c r="O23">
        <v>32.256237867354699</v>
      </c>
      <c r="P23">
        <v>5</v>
      </c>
      <c r="Q23">
        <v>2</v>
      </c>
      <c r="R23">
        <v>4</v>
      </c>
      <c r="S23" s="10">
        <v>81.5</v>
      </c>
      <c r="T23" s="8">
        <v>0.63502206237506098</v>
      </c>
      <c r="U23">
        <v>2.03313292833161</v>
      </c>
      <c r="V23">
        <v>2.2610839381047498E-3</v>
      </c>
      <c r="W23">
        <v>2.0548643863229601</v>
      </c>
      <c r="X23">
        <v>1.2997579909472201</v>
      </c>
      <c r="Y23">
        <v>0.68524713920936597</v>
      </c>
      <c r="Z23">
        <v>-0.62688518828090201</v>
      </c>
      <c r="AA23">
        <v>1.4284752725705201</v>
      </c>
      <c r="AB23">
        <v>-0.772121299578298</v>
      </c>
      <c r="AC23">
        <v>-1.38724643350897</v>
      </c>
      <c r="AD23" s="10">
        <v>1.4677795292315901</v>
      </c>
      <c r="AE23" s="8">
        <v>0</v>
      </c>
      <c r="AF23">
        <v>0</v>
      </c>
      <c r="AG23">
        <v>0</v>
      </c>
      <c r="AH23">
        <v>0</v>
      </c>
      <c r="AI23">
        <v>0</v>
      </c>
      <c r="AJ23">
        <v>1</v>
      </c>
      <c r="AK23">
        <v>0</v>
      </c>
      <c r="AL23">
        <v>0</v>
      </c>
      <c r="AM23">
        <v>0</v>
      </c>
      <c r="AN23">
        <v>0</v>
      </c>
      <c r="AO23">
        <v>0</v>
      </c>
      <c r="AP23">
        <v>0</v>
      </c>
      <c r="AQ23">
        <v>0</v>
      </c>
      <c r="AR23">
        <v>0</v>
      </c>
      <c r="AS23">
        <v>0</v>
      </c>
      <c r="AT23">
        <v>0</v>
      </c>
      <c r="AU23">
        <v>0</v>
      </c>
      <c r="AV23">
        <v>0</v>
      </c>
      <c r="AW23">
        <v>0</v>
      </c>
      <c r="AX23">
        <v>0</v>
      </c>
      <c r="AY23">
        <v>0</v>
      </c>
      <c r="AZ23">
        <v>1</v>
      </c>
      <c r="BA23">
        <v>0</v>
      </c>
      <c r="BB23">
        <v>1</v>
      </c>
      <c r="BC23">
        <v>1</v>
      </c>
      <c r="BD23">
        <v>0</v>
      </c>
      <c r="BE23">
        <v>1</v>
      </c>
      <c r="BF23">
        <v>0</v>
      </c>
      <c r="BG23">
        <v>0</v>
      </c>
      <c r="BH23">
        <v>0</v>
      </c>
      <c r="BI23">
        <v>0</v>
      </c>
      <c r="BJ23">
        <v>1</v>
      </c>
      <c r="BK23">
        <v>0</v>
      </c>
      <c r="BL23">
        <v>0</v>
      </c>
      <c r="BM23">
        <v>1</v>
      </c>
      <c r="BN23">
        <v>0</v>
      </c>
      <c r="BO23">
        <v>0</v>
      </c>
      <c r="BP23">
        <v>0</v>
      </c>
      <c r="BQ23">
        <v>1</v>
      </c>
      <c r="BR23">
        <v>0</v>
      </c>
      <c r="BS23">
        <v>0</v>
      </c>
      <c r="BT23" s="10">
        <v>0</v>
      </c>
      <c r="BU23">
        <v>-4.2648743800000002</v>
      </c>
      <c r="BV23">
        <v>0.17994256</v>
      </c>
      <c r="BW23">
        <v>2.5512239999999999E-2</v>
      </c>
      <c r="BX23">
        <v>1.7140852600000001</v>
      </c>
      <c r="BY23">
        <v>1.2451467300000001</v>
      </c>
      <c r="BZ23">
        <v>4.38303536</v>
      </c>
      <c r="CA23">
        <v>1.0542348399999999</v>
      </c>
      <c r="CB23">
        <v>2.36271349</v>
      </c>
      <c r="CC23">
        <v>0</v>
      </c>
      <c r="CD23">
        <v>1.26633956</v>
      </c>
      <c r="CE23">
        <v>1.2966537600000001</v>
      </c>
      <c r="CF23">
        <v>-0.34830556000000001</v>
      </c>
      <c r="CG23">
        <v>0.60595251999999999</v>
      </c>
      <c r="CH23">
        <v>-0.27080598</v>
      </c>
      <c r="CI23">
        <v>0.69837139000000004</v>
      </c>
      <c r="CJ23">
        <v>2.3914729999999999E-2</v>
      </c>
      <c r="CK23">
        <v>-0.35324707</v>
      </c>
      <c r="CL23">
        <v>-4.8291489999999999E-2</v>
      </c>
      <c r="CM23">
        <v>0.58076517999999999</v>
      </c>
      <c r="CN23">
        <v>0.72541518999999999</v>
      </c>
      <c r="CO23">
        <v>-0.20022939000000001</v>
      </c>
      <c r="CP23">
        <v>-0.43475793000000001</v>
      </c>
      <c r="CQ23">
        <v>0.34422587999999998</v>
      </c>
      <c r="CR23">
        <v>-0.48495226000000002</v>
      </c>
      <c r="CS23">
        <v>0.18250256000000001</v>
      </c>
      <c r="CT23">
        <v>-0.16623276000000001</v>
      </c>
      <c r="CU23">
        <v>-9.4743999999999995E-2</v>
      </c>
      <c r="CV23">
        <v>-1.1689752</v>
      </c>
      <c r="CW23">
        <v>-0.52188942000000005</v>
      </c>
      <c r="CX23">
        <v>0.65815442999999996</v>
      </c>
      <c r="CY23">
        <v>9.3649330000000003E-2</v>
      </c>
      <c r="CZ23">
        <v>-0.16819777</v>
      </c>
      <c r="DA23">
        <v>-0.25450494000000001</v>
      </c>
      <c r="DB23">
        <v>0.25513289</v>
      </c>
      <c r="DC23">
        <v>2.5920289999999999E-2</v>
      </c>
      <c r="DD23">
        <v>-2.5292350000000002E-2</v>
      </c>
      <c r="DE23">
        <v>0.26950531</v>
      </c>
      <c r="DF23">
        <v>-0.26887736000000001</v>
      </c>
      <c r="DG23">
        <v>0.1029841</v>
      </c>
      <c r="DH23">
        <v>-0.10235616</v>
      </c>
      <c r="DI23">
        <v>-0.19042195000000001</v>
      </c>
      <c r="DJ23">
        <v>7.7531719999999998E-2</v>
      </c>
      <c r="DK23">
        <v>-0.19522661999999999</v>
      </c>
      <c r="DL23">
        <v>-0.13095082</v>
      </c>
      <c r="DM23">
        <v>-6.0513240000000003E-2</v>
      </c>
      <c r="DN23">
        <v>0.50020885000000004</v>
      </c>
      <c r="DO23">
        <v>0.35778246000000002</v>
      </c>
      <c r="DP23">
        <v>-0.64273818000000005</v>
      </c>
      <c r="DQ23">
        <v>0.94671483000000001</v>
      </c>
      <c r="DR23">
        <v>-0.66113116000000005</v>
      </c>
      <c r="DS23">
        <v>7.7932630000000003E-2</v>
      </c>
      <c r="DT23">
        <v>-0.79014932000000004</v>
      </c>
      <c r="DU23">
        <v>1.3610861400000001</v>
      </c>
      <c r="DV23" s="10">
        <v>-0.64824150000000003</v>
      </c>
      <c r="DW23" s="8" t="s">
        <v>253</v>
      </c>
      <c r="DX23" t="s">
        <v>254</v>
      </c>
      <c r="DY23" t="s">
        <v>5154</v>
      </c>
      <c r="DZ23" t="s">
        <v>5154</v>
      </c>
      <c r="EA23" t="s">
        <v>5210</v>
      </c>
      <c r="EB23" t="s">
        <v>5211</v>
      </c>
      <c r="EC23" t="s">
        <v>5212</v>
      </c>
      <c r="ED23" s="10" t="s">
        <v>255</v>
      </c>
      <c r="EE23" s="20">
        <v>35930</v>
      </c>
      <c r="EF23" s="21">
        <v>38791</v>
      </c>
      <c r="EG23" t="s">
        <v>256</v>
      </c>
      <c r="EH23" t="s">
        <v>5144</v>
      </c>
      <c r="EI23" s="22">
        <v>43968</v>
      </c>
      <c r="EJ23" t="b">
        <f>F23=H23</f>
        <v>0</v>
      </c>
    </row>
    <row r="24" spans="1:140" x14ac:dyDescent="0.2">
      <c r="A24" s="8" t="s">
        <v>257</v>
      </c>
      <c r="B24" s="8" t="s">
        <v>127</v>
      </c>
      <c r="C24" s="8" t="s">
        <v>154</v>
      </c>
      <c r="D24" s="2">
        <f>1-208-754-1062</f>
        <v>-2023</v>
      </c>
      <c r="E24" s="4">
        <v>0.33698566119931</v>
      </c>
      <c r="F24" s="28" t="b">
        <v>0</v>
      </c>
      <c r="G24" s="29">
        <f t="shared" si="1"/>
        <v>0.33116725573713018</v>
      </c>
      <c r="H24" s="5" t="b">
        <f t="shared" si="0"/>
        <v>0</v>
      </c>
      <c r="I24" s="8">
        <v>70</v>
      </c>
      <c r="J24">
        <v>2</v>
      </c>
      <c r="K24">
        <v>38</v>
      </c>
      <c r="L24">
        <v>678</v>
      </c>
      <c r="M24">
        <v>9</v>
      </c>
      <c r="N24">
        <v>5</v>
      </c>
      <c r="O24">
        <v>2.6428305996552899</v>
      </c>
      <c r="P24">
        <v>5</v>
      </c>
      <c r="Q24">
        <v>3</v>
      </c>
      <c r="R24">
        <v>5</v>
      </c>
      <c r="S24" s="10">
        <v>75.599999999999994</v>
      </c>
      <c r="T24" s="8">
        <v>1.5744038114505901</v>
      </c>
      <c r="U24">
        <v>1.0203643463482399</v>
      </c>
      <c r="V24">
        <v>1.4235138450326601</v>
      </c>
      <c r="W24">
        <v>-0.95627180562868797</v>
      </c>
      <c r="X24">
        <v>1.2997579909472201</v>
      </c>
      <c r="Y24">
        <v>1.38181348148064</v>
      </c>
      <c r="Z24">
        <v>-1.6459031269598601</v>
      </c>
      <c r="AA24">
        <v>8.8725172209350497E-3</v>
      </c>
      <c r="AB24">
        <v>-4.5418899975194001E-2</v>
      </c>
      <c r="AC24">
        <v>-0.68484317603607703</v>
      </c>
      <c r="AD24" s="10">
        <v>0.19473296951583999</v>
      </c>
      <c r="AE24" s="8">
        <v>0</v>
      </c>
      <c r="AF24">
        <v>0</v>
      </c>
      <c r="AG24">
        <v>0</v>
      </c>
      <c r="AH24">
        <v>0</v>
      </c>
      <c r="AI24">
        <v>0</v>
      </c>
      <c r="AJ24">
        <v>0</v>
      </c>
      <c r="AK24">
        <v>0</v>
      </c>
      <c r="AL24">
        <v>0</v>
      </c>
      <c r="AM24">
        <v>0</v>
      </c>
      <c r="AN24">
        <v>0</v>
      </c>
      <c r="AO24">
        <v>0</v>
      </c>
      <c r="AP24">
        <v>0</v>
      </c>
      <c r="AQ24">
        <v>0</v>
      </c>
      <c r="AR24">
        <v>0</v>
      </c>
      <c r="AS24">
        <v>0</v>
      </c>
      <c r="AT24">
        <v>0</v>
      </c>
      <c r="AU24">
        <v>1</v>
      </c>
      <c r="AV24">
        <v>0</v>
      </c>
      <c r="AW24">
        <v>0</v>
      </c>
      <c r="AX24">
        <v>0</v>
      </c>
      <c r="AY24">
        <v>0</v>
      </c>
      <c r="AZ24">
        <v>1</v>
      </c>
      <c r="BA24">
        <v>0</v>
      </c>
      <c r="BB24">
        <v>1</v>
      </c>
      <c r="BC24">
        <v>0</v>
      </c>
      <c r="BD24">
        <v>1</v>
      </c>
      <c r="BE24">
        <v>1</v>
      </c>
      <c r="BF24">
        <v>0</v>
      </c>
      <c r="BG24">
        <v>0</v>
      </c>
      <c r="BH24">
        <v>0</v>
      </c>
      <c r="BI24">
        <v>0</v>
      </c>
      <c r="BJ24">
        <v>0</v>
      </c>
      <c r="BK24">
        <v>0</v>
      </c>
      <c r="BL24">
        <v>1</v>
      </c>
      <c r="BM24">
        <v>1</v>
      </c>
      <c r="BN24">
        <v>0</v>
      </c>
      <c r="BO24">
        <v>0</v>
      </c>
      <c r="BP24">
        <v>0</v>
      </c>
      <c r="BQ24">
        <v>0</v>
      </c>
      <c r="BR24">
        <v>0</v>
      </c>
      <c r="BS24">
        <v>0</v>
      </c>
      <c r="BT24" s="10">
        <v>1</v>
      </c>
      <c r="BU24">
        <v>-4.2648743800000002</v>
      </c>
      <c r="BV24">
        <v>0.17994256</v>
      </c>
      <c r="BW24">
        <v>2.5512239999999999E-2</v>
      </c>
      <c r="BX24">
        <v>1.7140852600000001</v>
      </c>
      <c r="BY24">
        <v>1.2451467300000001</v>
      </c>
      <c r="BZ24">
        <v>4.38303536</v>
      </c>
      <c r="CA24">
        <v>1.0542348399999999</v>
      </c>
      <c r="CB24">
        <v>2.36271349</v>
      </c>
      <c r="CC24">
        <v>0</v>
      </c>
      <c r="CD24">
        <v>1.26633956</v>
      </c>
      <c r="CE24">
        <v>1.2966537600000001</v>
      </c>
      <c r="CF24">
        <v>-0.34830556000000001</v>
      </c>
      <c r="CG24">
        <v>0.60595251999999999</v>
      </c>
      <c r="CH24">
        <v>-0.27080598</v>
      </c>
      <c r="CI24">
        <v>0.69837139000000004</v>
      </c>
      <c r="CJ24">
        <v>2.3914729999999999E-2</v>
      </c>
      <c r="CK24">
        <v>-0.35324707</v>
      </c>
      <c r="CL24">
        <v>-4.8291489999999999E-2</v>
      </c>
      <c r="CM24">
        <v>0.58076517999999999</v>
      </c>
      <c r="CN24">
        <v>0.72541518999999999</v>
      </c>
      <c r="CO24">
        <v>-0.20022939000000001</v>
      </c>
      <c r="CP24">
        <v>-0.43475793000000001</v>
      </c>
      <c r="CQ24">
        <v>0.34422587999999998</v>
      </c>
      <c r="CR24">
        <v>-0.48495226000000002</v>
      </c>
      <c r="CS24">
        <v>0.18250256000000001</v>
      </c>
      <c r="CT24">
        <v>-0.16623276000000001</v>
      </c>
      <c r="CU24">
        <v>-9.4743999999999995E-2</v>
      </c>
      <c r="CV24">
        <v>-1.1689752</v>
      </c>
      <c r="CW24">
        <v>-0.52188942000000005</v>
      </c>
      <c r="CX24">
        <v>0.65815442999999996</v>
      </c>
      <c r="CY24">
        <v>9.3649330000000003E-2</v>
      </c>
      <c r="CZ24">
        <v>-0.16819777</v>
      </c>
      <c r="DA24">
        <v>-0.25450494000000001</v>
      </c>
      <c r="DB24">
        <v>0.25513289</v>
      </c>
      <c r="DC24">
        <v>2.5920289999999999E-2</v>
      </c>
      <c r="DD24">
        <v>-2.5292350000000002E-2</v>
      </c>
      <c r="DE24">
        <v>0.26950531</v>
      </c>
      <c r="DF24">
        <v>-0.26887736000000001</v>
      </c>
      <c r="DG24">
        <v>0.1029841</v>
      </c>
      <c r="DH24">
        <v>-0.10235616</v>
      </c>
      <c r="DI24">
        <v>-0.19042195000000001</v>
      </c>
      <c r="DJ24">
        <v>7.7531719999999998E-2</v>
      </c>
      <c r="DK24">
        <v>-0.19522661999999999</v>
      </c>
      <c r="DL24">
        <v>-0.13095082</v>
      </c>
      <c r="DM24">
        <v>-6.0513240000000003E-2</v>
      </c>
      <c r="DN24">
        <v>0.50020885000000004</v>
      </c>
      <c r="DO24">
        <v>0.35778246000000002</v>
      </c>
      <c r="DP24">
        <v>-0.64273818000000005</v>
      </c>
      <c r="DQ24">
        <v>0.94671483000000001</v>
      </c>
      <c r="DR24">
        <v>-0.66113116000000005</v>
      </c>
      <c r="DS24">
        <v>7.7932630000000003E-2</v>
      </c>
      <c r="DT24">
        <v>-0.79014932000000004</v>
      </c>
      <c r="DU24">
        <v>1.3610861400000001</v>
      </c>
      <c r="DV24" s="10">
        <v>-0.64824150000000003</v>
      </c>
      <c r="DW24" s="8" t="s">
        <v>258</v>
      </c>
      <c r="DX24" t="s">
        <v>259</v>
      </c>
      <c r="DY24" t="s">
        <v>5154</v>
      </c>
      <c r="DZ24" t="s">
        <v>5165</v>
      </c>
      <c r="EA24" t="s">
        <v>5213</v>
      </c>
      <c r="EB24" t="s">
        <v>5214</v>
      </c>
      <c r="EC24" t="s">
        <v>5215</v>
      </c>
      <c r="ED24" s="10" t="s">
        <v>260</v>
      </c>
      <c r="EE24" s="20">
        <v>34625</v>
      </c>
      <c r="EF24" s="21">
        <v>38363</v>
      </c>
      <c r="EG24" t="s">
        <v>261</v>
      </c>
      <c r="EH24" t="s">
        <v>5143</v>
      </c>
      <c r="EI24" s="22">
        <v>44304</v>
      </c>
      <c r="EJ24" t="b">
        <f>F24=H24</f>
        <v>1</v>
      </c>
    </row>
    <row r="25" spans="1:140" x14ac:dyDescent="0.2">
      <c r="A25" s="8" t="s">
        <v>262</v>
      </c>
      <c r="B25" s="8" t="s">
        <v>119</v>
      </c>
      <c r="C25" s="8" t="s">
        <v>216</v>
      </c>
      <c r="D25" s="2" t="s">
        <v>263</v>
      </c>
      <c r="E25" s="4">
        <v>0.35383111959507502</v>
      </c>
      <c r="F25" s="28" t="b">
        <v>0</v>
      </c>
      <c r="G25" s="29">
        <f t="shared" si="1"/>
        <v>2.7126038746696757E-3</v>
      </c>
      <c r="H25" s="5" t="b">
        <f t="shared" si="0"/>
        <v>0</v>
      </c>
      <c r="I25" s="8">
        <v>40</v>
      </c>
      <c r="J25">
        <v>1</v>
      </c>
      <c r="K25">
        <v>19</v>
      </c>
      <c r="L25">
        <v>251</v>
      </c>
      <c r="M25">
        <v>6</v>
      </c>
      <c r="N25">
        <v>2</v>
      </c>
      <c r="O25">
        <v>47.2572264642045</v>
      </c>
      <c r="P25">
        <v>4</v>
      </c>
      <c r="Q25">
        <v>2</v>
      </c>
      <c r="R25">
        <v>5</v>
      </c>
      <c r="S25" s="10">
        <v>71.599999999999994</v>
      </c>
      <c r="T25" s="8">
        <v>-1.2437414357759999</v>
      </c>
      <c r="U25">
        <v>7.5957643648752104E-3</v>
      </c>
      <c r="V25">
        <v>-1.03137728776702</v>
      </c>
      <c r="W25">
        <v>-1.4540477072792299</v>
      </c>
      <c r="X25">
        <v>0.34522335867264098</v>
      </c>
      <c r="Y25">
        <v>-0.70788554533318204</v>
      </c>
      <c r="Z25">
        <v>-0.110690738249419</v>
      </c>
      <c r="AA25">
        <v>8.8725172209350497E-3</v>
      </c>
      <c r="AB25">
        <v>-4.5418899975194001E-2</v>
      </c>
      <c r="AC25">
        <v>0.71996333890972197</v>
      </c>
      <c r="AD25" s="10">
        <v>-0.66834944385077399</v>
      </c>
      <c r="AE25" s="8">
        <v>0</v>
      </c>
      <c r="AF25">
        <v>0</v>
      </c>
      <c r="AG25">
        <v>0</v>
      </c>
      <c r="AH25">
        <v>0</v>
      </c>
      <c r="AI25">
        <v>1</v>
      </c>
      <c r="AJ25">
        <v>0</v>
      </c>
      <c r="AK25">
        <v>0</v>
      </c>
      <c r="AL25">
        <v>0</v>
      </c>
      <c r="AM25">
        <v>0</v>
      </c>
      <c r="AN25">
        <v>0</v>
      </c>
      <c r="AO25">
        <v>0</v>
      </c>
      <c r="AP25">
        <v>0</v>
      </c>
      <c r="AQ25">
        <v>0</v>
      </c>
      <c r="AR25">
        <v>0</v>
      </c>
      <c r="AS25">
        <v>0</v>
      </c>
      <c r="AT25">
        <v>0</v>
      </c>
      <c r="AU25">
        <v>0</v>
      </c>
      <c r="AV25">
        <v>0</v>
      </c>
      <c r="AW25">
        <v>0</v>
      </c>
      <c r="AX25">
        <v>0</v>
      </c>
      <c r="AY25">
        <v>0</v>
      </c>
      <c r="AZ25">
        <v>1</v>
      </c>
      <c r="BA25">
        <v>1</v>
      </c>
      <c r="BB25">
        <v>0</v>
      </c>
      <c r="BC25">
        <v>1</v>
      </c>
      <c r="BD25">
        <v>0</v>
      </c>
      <c r="BE25">
        <v>1</v>
      </c>
      <c r="BF25">
        <v>0</v>
      </c>
      <c r="BG25">
        <v>1</v>
      </c>
      <c r="BH25">
        <v>0</v>
      </c>
      <c r="BI25">
        <v>0</v>
      </c>
      <c r="BJ25">
        <v>0</v>
      </c>
      <c r="BK25">
        <v>0</v>
      </c>
      <c r="BL25">
        <v>0</v>
      </c>
      <c r="BM25">
        <v>1</v>
      </c>
      <c r="BN25">
        <v>0</v>
      </c>
      <c r="BO25">
        <v>0</v>
      </c>
      <c r="BP25">
        <v>0</v>
      </c>
      <c r="BQ25">
        <v>1</v>
      </c>
      <c r="BR25">
        <v>0</v>
      </c>
      <c r="BS25">
        <v>0</v>
      </c>
      <c r="BT25" s="10">
        <v>0</v>
      </c>
      <c r="BU25">
        <v>-4.2648743800000002</v>
      </c>
      <c r="BV25">
        <v>0.17994256</v>
      </c>
      <c r="BW25">
        <v>2.5512239999999999E-2</v>
      </c>
      <c r="BX25">
        <v>1.7140852600000001</v>
      </c>
      <c r="BY25">
        <v>1.2451467300000001</v>
      </c>
      <c r="BZ25">
        <v>4.38303536</v>
      </c>
      <c r="CA25">
        <v>1.0542348399999999</v>
      </c>
      <c r="CB25">
        <v>2.36271349</v>
      </c>
      <c r="CC25">
        <v>0</v>
      </c>
      <c r="CD25">
        <v>1.26633956</v>
      </c>
      <c r="CE25">
        <v>1.2966537600000001</v>
      </c>
      <c r="CF25">
        <v>-0.34830556000000001</v>
      </c>
      <c r="CG25">
        <v>0.60595251999999999</v>
      </c>
      <c r="CH25">
        <v>-0.27080598</v>
      </c>
      <c r="CI25">
        <v>0.69837139000000004</v>
      </c>
      <c r="CJ25">
        <v>2.3914729999999999E-2</v>
      </c>
      <c r="CK25">
        <v>-0.35324707</v>
      </c>
      <c r="CL25">
        <v>-4.8291489999999999E-2</v>
      </c>
      <c r="CM25">
        <v>0.58076517999999999</v>
      </c>
      <c r="CN25">
        <v>0.72541518999999999</v>
      </c>
      <c r="CO25">
        <v>-0.20022939000000001</v>
      </c>
      <c r="CP25">
        <v>-0.43475793000000001</v>
      </c>
      <c r="CQ25">
        <v>0.34422587999999998</v>
      </c>
      <c r="CR25">
        <v>-0.48495226000000002</v>
      </c>
      <c r="CS25">
        <v>0.18250256000000001</v>
      </c>
      <c r="CT25">
        <v>-0.16623276000000001</v>
      </c>
      <c r="CU25">
        <v>-9.4743999999999995E-2</v>
      </c>
      <c r="CV25">
        <v>-1.1689752</v>
      </c>
      <c r="CW25">
        <v>-0.52188942000000005</v>
      </c>
      <c r="CX25">
        <v>0.65815442999999996</v>
      </c>
      <c r="CY25">
        <v>9.3649330000000003E-2</v>
      </c>
      <c r="CZ25">
        <v>-0.16819777</v>
      </c>
      <c r="DA25">
        <v>-0.25450494000000001</v>
      </c>
      <c r="DB25">
        <v>0.25513289</v>
      </c>
      <c r="DC25">
        <v>2.5920289999999999E-2</v>
      </c>
      <c r="DD25">
        <v>-2.5292350000000002E-2</v>
      </c>
      <c r="DE25">
        <v>0.26950531</v>
      </c>
      <c r="DF25">
        <v>-0.26887736000000001</v>
      </c>
      <c r="DG25">
        <v>0.1029841</v>
      </c>
      <c r="DH25">
        <v>-0.10235616</v>
      </c>
      <c r="DI25">
        <v>-0.19042195000000001</v>
      </c>
      <c r="DJ25">
        <v>7.7531719999999998E-2</v>
      </c>
      <c r="DK25">
        <v>-0.19522661999999999</v>
      </c>
      <c r="DL25">
        <v>-0.13095082</v>
      </c>
      <c r="DM25">
        <v>-6.0513240000000003E-2</v>
      </c>
      <c r="DN25">
        <v>0.50020885000000004</v>
      </c>
      <c r="DO25">
        <v>0.35778246000000002</v>
      </c>
      <c r="DP25">
        <v>-0.64273818000000005</v>
      </c>
      <c r="DQ25">
        <v>0.94671483000000001</v>
      </c>
      <c r="DR25">
        <v>-0.66113116000000005</v>
      </c>
      <c r="DS25">
        <v>7.7932630000000003E-2</v>
      </c>
      <c r="DT25">
        <v>-0.79014932000000004</v>
      </c>
      <c r="DU25">
        <v>1.3610861400000001</v>
      </c>
      <c r="DV25" s="10">
        <v>-0.64824150000000003</v>
      </c>
      <c r="DW25" s="8" t="s">
        <v>264</v>
      </c>
      <c r="DX25" t="s">
        <v>265</v>
      </c>
      <c r="DY25" t="s">
        <v>5154</v>
      </c>
      <c r="DZ25" t="s">
        <v>5154</v>
      </c>
      <c r="EA25" t="s">
        <v>5216</v>
      </c>
      <c r="EB25" t="s">
        <v>5217</v>
      </c>
      <c r="EC25" t="s">
        <v>5218</v>
      </c>
      <c r="ED25" s="10" t="s">
        <v>266</v>
      </c>
      <c r="EE25" s="20">
        <v>38099</v>
      </c>
      <c r="EF25" s="21">
        <v>39100</v>
      </c>
      <c r="EG25" t="s">
        <v>267</v>
      </c>
      <c r="EH25" t="s">
        <v>5145</v>
      </c>
      <c r="EI25" s="22">
        <v>45449</v>
      </c>
      <c r="EJ25" t="b">
        <f>F25=H25</f>
        <v>1</v>
      </c>
    </row>
    <row r="26" spans="1:140" x14ac:dyDescent="0.2">
      <c r="A26" s="8" t="s">
        <v>268</v>
      </c>
      <c r="B26" s="8" t="s">
        <v>119</v>
      </c>
      <c r="C26" s="8" t="s">
        <v>188</v>
      </c>
      <c r="D26" s="2" t="s">
        <v>269</v>
      </c>
      <c r="E26" s="4">
        <v>0.48389875640563801</v>
      </c>
      <c r="F26" s="28" t="b">
        <v>0</v>
      </c>
      <c r="G26" s="29">
        <f t="shared" si="1"/>
        <v>0.38827329210623623</v>
      </c>
      <c r="H26" s="5" t="b">
        <f t="shared" si="0"/>
        <v>0</v>
      </c>
      <c r="I26" s="8">
        <v>38</v>
      </c>
      <c r="J26">
        <v>5</v>
      </c>
      <c r="K26">
        <v>18</v>
      </c>
      <c r="L26">
        <v>1917</v>
      </c>
      <c r="M26">
        <v>8</v>
      </c>
      <c r="N26">
        <v>3</v>
      </c>
      <c r="O26">
        <v>98.616044869486004</v>
      </c>
      <c r="P26">
        <v>5</v>
      </c>
      <c r="Q26">
        <v>4</v>
      </c>
      <c r="R26">
        <v>2</v>
      </c>
      <c r="S26" s="10">
        <v>70.099999999999994</v>
      </c>
      <c r="T26" s="8">
        <v>-1.4316177855911101</v>
      </c>
      <c r="U26">
        <v>4.0586700922983399</v>
      </c>
      <c r="V26">
        <v>-1.16058208423016</v>
      </c>
      <c r="W26">
        <v>0.48809433522617002</v>
      </c>
      <c r="X26">
        <v>0.98157978018903103</v>
      </c>
      <c r="Y26">
        <v>-1.13192030619081E-2</v>
      </c>
      <c r="Z26">
        <v>1.6566019204856499</v>
      </c>
      <c r="AA26">
        <v>1.4284752725705201</v>
      </c>
      <c r="AB26">
        <v>-1.4988236991813999</v>
      </c>
      <c r="AC26">
        <v>-0.68484317603607703</v>
      </c>
      <c r="AD26" s="10">
        <v>-0.99200534886325498</v>
      </c>
      <c r="AE26" s="8">
        <v>0</v>
      </c>
      <c r="AF26">
        <v>0</v>
      </c>
      <c r="AG26">
        <v>0</v>
      </c>
      <c r="AH26">
        <v>0</v>
      </c>
      <c r="AI26">
        <v>0</v>
      </c>
      <c r="AJ26">
        <v>0</v>
      </c>
      <c r="AK26">
        <v>0</v>
      </c>
      <c r="AL26">
        <v>0</v>
      </c>
      <c r="AM26">
        <v>0</v>
      </c>
      <c r="AN26">
        <v>0</v>
      </c>
      <c r="AO26">
        <v>0</v>
      </c>
      <c r="AP26">
        <v>0</v>
      </c>
      <c r="AQ26">
        <v>0</v>
      </c>
      <c r="AR26">
        <v>0</v>
      </c>
      <c r="AS26">
        <v>0</v>
      </c>
      <c r="AT26">
        <v>0</v>
      </c>
      <c r="AU26">
        <v>1</v>
      </c>
      <c r="AV26">
        <v>0</v>
      </c>
      <c r="AW26">
        <v>0</v>
      </c>
      <c r="AX26">
        <v>0</v>
      </c>
      <c r="AY26">
        <v>0</v>
      </c>
      <c r="AZ26">
        <v>1</v>
      </c>
      <c r="BA26">
        <v>0</v>
      </c>
      <c r="BB26">
        <v>1</v>
      </c>
      <c r="BC26">
        <v>0</v>
      </c>
      <c r="BD26">
        <v>1</v>
      </c>
      <c r="BE26">
        <v>0</v>
      </c>
      <c r="BF26">
        <v>1</v>
      </c>
      <c r="BG26">
        <v>1</v>
      </c>
      <c r="BH26">
        <v>0</v>
      </c>
      <c r="BI26">
        <v>0</v>
      </c>
      <c r="BJ26">
        <v>0</v>
      </c>
      <c r="BK26">
        <v>0</v>
      </c>
      <c r="BL26">
        <v>0</v>
      </c>
      <c r="BM26">
        <v>1</v>
      </c>
      <c r="BN26">
        <v>0</v>
      </c>
      <c r="BO26">
        <v>0</v>
      </c>
      <c r="BP26">
        <v>0</v>
      </c>
      <c r="BQ26">
        <v>1</v>
      </c>
      <c r="BR26">
        <v>0</v>
      </c>
      <c r="BS26">
        <v>0</v>
      </c>
      <c r="BT26" s="10">
        <v>0</v>
      </c>
      <c r="BU26">
        <v>-4.2648743800000002</v>
      </c>
      <c r="BV26">
        <v>0.17994256</v>
      </c>
      <c r="BW26">
        <v>2.5512239999999999E-2</v>
      </c>
      <c r="BX26">
        <v>1.7140852600000001</v>
      </c>
      <c r="BY26">
        <v>1.2451467300000001</v>
      </c>
      <c r="BZ26">
        <v>4.38303536</v>
      </c>
      <c r="CA26">
        <v>1.0542348399999999</v>
      </c>
      <c r="CB26">
        <v>2.36271349</v>
      </c>
      <c r="CC26">
        <v>0</v>
      </c>
      <c r="CD26">
        <v>1.26633956</v>
      </c>
      <c r="CE26">
        <v>1.2966537600000001</v>
      </c>
      <c r="CF26">
        <v>-0.34830556000000001</v>
      </c>
      <c r="CG26">
        <v>0.60595251999999999</v>
      </c>
      <c r="CH26">
        <v>-0.27080598</v>
      </c>
      <c r="CI26">
        <v>0.69837139000000004</v>
      </c>
      <c r="CJ26">
        <v>2.3914729999999999E-2</v>
      </c>
      <c r="CK26">
        <v>-0.35324707</v>
      </c>
      <c r="CL26">
        <v>-4.8291489999999999E-2</v>
      </c>
      <c r="CM26">
        <v>0.58076517999999999</v>
      </c>
      <c r="CN26">
        <v>0.72541518999999999</v>
      </c>
      <c r="CO26">
        <v>-0.20022939000000001</v>
      </c>
      <c r="CP26">
        <v>-0.43475793000000001</v>
      </c>
      <c r="CQ26">
        <v>0.34422587999999998</v>
      </c>
      <c r="CR26">
        <v>-0.48495226000000002</v>
      </c>
      <c r="CS26">
        <v>0.18250256000000001</v>
      </c>
      <c r="CT26">
        <v>-0.16623276000000001</v>
      </c>
      <c r="CU26">
        <v>-9.4743999999999995E-2</v>
      </c>
      <c r="CV26">
        <v>-1.1689752</v>
      </c>
      <c r="CW26">
        <v>-0.52188942000000005</v>
      </c>
      <c r="CX26">
        <v>0.65815442999999996</v>
      </c>
      <c r="CY26">
        <v>9.3649330000000003E-2</v>
      </c>
      <c r="CZ26">
        <v>-0.16819777</v>
      </c>
      <c r="DA26">
        <v>-0.25450494000000001</v>
      </c>
      <c r="DB26">
        <v>0.25513289</v>
      </c>
      <c r="DC26">
        <v>2.5920289999999999E-2</v>
      </c>
      <c r="DD26">
        <v>-2.5292350000000002E-2</v>
      </c>
      <c r="DE26">
        <v>0.26950531</v>
      </c>
      <c r="DF26">
        <v>-0.26887736000000001</v>
      </c>
      <c r="DG26">
        <v>0.1029841</v>
      </c>
      <c r="DH26">
        <v>-0.10235616</v>
      </c>
      <c r="DI26">
        <v>-0.19042195000000001</v>
      </c>
      <c r="DJ26">
        <v>7.7531719999999998E-2</v>
      </c>
      <c r="DK26">
        <v>-0.19522661999999999</v>
      </c>
      <c r="DL26">
        <v>-0.13095082</v>
      </c>
      <c r="DM26">
        <v>-6.0513240000000003E-2</v>
      </c>
      <c r="DN26">
        <v>0.50020885000000004</v>
      </c>
      <c r="DO26">
        <v>0.35778246000000002</v>
      </c>
      <c r="DP26">
        <v>-0.64273818000000005</v>
      </c>
      <c r="DQ26">
        <v>0.94671483000000001</v>
      </c>
      <c r="DR26">
        <v>-0.66113116000000005</v>
      </c>
      <c r="DS26">
        <v>7.7932630000000003E-2</v>
      </c>
      <c r="DT26">
        <v>-0.79014932000000004</v>
      </c>
      <c r="DU26">
        <v>1.3610861400000001</v>
      </c>
      <c r="DV26" s="10">
        <v>-0.64824150000000003</v>
      </c>
      <c r="DW26" s="8" t="s">
        <v>270</v>
      </c>
      <c r="DX26" t="s">
        <v>271</v>
      </c>
      <c r="DY26" t="s">
        <v>5154</v>
      </c>
      <c r="DZ26" t="s">
        <v>5154</v>
      </c>
      <c r="EA26" t="s">
        <v>5219</v>
      </c>
      <c r="EB26" t="s">
        <v>5220</v>
      </c>
      <c r="EC26" t="s">
        <v>5221</v>
      </c>
      <c r="ED26" s="10" t="s">
        <v>272</v>
      </c>
      <c r="EE26" s="20">
        <v>38016</v>
      </c>
      <c r="EF26" s="21">
        <v>38756</v>
      </c>
      <c r="EG26" t="s">
        <v>273</v>
      </c>
      <c r="EH26" t="s">
        <v>5145</v>
      </c>
      <c r="EI26" s="22">
        <v>44506</v>
      </c>
      <c r="EJ26" t="b">
        <f>F26=H26</f>
        <v>1</v>
      </c>
    </row>
    <row r="27" spans="1:140" x14ac:dyDescent="0.2">
      <c r="A27" s="8" t="s">
        <v>274</v>
      </c>
      <c r="B27" s="8" t="s">
        <v>168</v>
      </c>
      <c r="C27" s="8" t="s">
        <v>275</v>
      </c>
      <c r="D27" s="2" t="s">
        <v>276</v>
      </c>
      <c r="E27" s="4">
        <v>0.31393216211251102</v>
      </c>
      <c r="F27" s="28" t="b">
        <v>0</v>
      </c>
      <c r="G27" s="29">
        <f t="shared" si="1"/>
        <v>9.5212997980494672E-3</v>
      </c>
      <c r="H27" s="5" t="b">
        <f t="shared" si="0"/>
        <v>0</v>
      </c>
      <c r="I27" s="8">
        <v>50</v>
      </c>
      <c r="J27">
        <v>1</v>
      </c>
      <c r="K27">
        <v>21</v>
      </c>
      <c r="L27">
        <v>1684</v>
      </c>
      <c r="M27">
        <v>8</v>
      </c>
      <c r="N27">
        <v>1</v>
      </c>
      <c r="O27">
        <v>26.132747722922399</v>
      </c>
      <c r="P27">
        <v>4</v>
      </c>
      <c r="Q27">
        <v>1</v>
      </c>
      <c r="R27">
        <v>1</v>
      </c>
      <c r="S27" s="10">
        <v>76.599999999999994</v>
      </c>
      <c r="T27" s="8">
        <v>-0.30435968670047298</v>
      </c>
      <c r="U27">
        <v>7.5957643648752104E-3</v>
      </c>
      <c r="V27">
        <v>-0.77296769484074401</v>
      </c>
      <c r="W27">
        <v>0.216474229641681</v>
      </c>
      <c r="X27">
        <v>0.98157978018903103</v>
      </c>
      <c r="Y27">
        <v>-1.4044518876044501</v>
      </c>
      <c r="Z27">
        <v>-0.83759874272239199</v>
      </c>
      <c r="AA27">
        <v>-0.70092886045385905</v>
      </c>
      <c r="AB27">
        <v>-1.4988236991813999</v>
      </c>
      <c r="AC27">
        <v>1.42236659638262</v>
      </c>
      <c r="AD27" s="10">
        <v>0.410503572857494</v>
      </c>
      <c r="AE27" s="8">
        <v>0</v>
      </c>
      <c r="AF27">
        <v>0</v>
      </c>
      <c r="AG27">
        <v>0</v>
      </c>
      <c r="AH27">
        <v>0</v>
      </c>
      <c r="AI27">
        <v>0</v>
      </c>
      <c r="AJ27">
        <v>0</v>
      </c>
      <c r="AK27">
        <v>1</v>
      </c>
      <c r="AL27">
        <v>0</v>
      </c>
      <c r="AM27">
        <v>0</v>
      </c>
      <c r="AN27">
        <v>0</v>
      </c>
      <c r="AO27">
        <v>0</v>
      </c>
      <c r="AP27">
        <v>0</v>
      </c>
      <c r="AQ27">
        <v>0</v>
      </c>
      <c r="AR27">
        <v>0</v>
      </c>
      <c r="AS27">
        <v>0</v>
      </c>
      <c r="AT27">
        <v>0</v>
      </c>
      <c r="AU27">
        <v>0</v>
      </c>
      <c r="AV27">
        <v>0</v>
      </c>
      <c r="AW27">
        <v>0</v>
      </c>
      <c r="AX27">
        <v>0</v>
      </c>
      <c r="AY27">
        <v>1</v>
      </c>
      <c r="AZ27">
        <v>0</v>
      </c>
      <c r="BA27">
        <v>1</v>
      </c>
      <c r="BB27">
        <v>0</v>
      </c>
      <c r="BC27">
        <v>0</v>
      </c>
      <c r="BD27">
        <v>1</v>
      </c>
      <c r="BE27">
        <v>0</v>
      </c>
      <c r="BF27">
        <v>1</v>
      </c>
      <c r="BG27">
        <v>0</v>
      </c>
      <c r="BH27">
        <v>0</v>
      </c>
      <c r="BI27">
        <v>1</v>
      </c>
      <c r="BJ27">
        <v>0</v>
      </c>
      <c r="BK27">
        <v>0</v>
      </c>
      <c r="BL27">
        <v>0</v>
      </c>
      <c r="BM27">
        <v>0</v>
      </c>
      <c r="BN27">
        <v>0</v>
      </c>
      <c r="BO27">
        <v>1</v>
      </c>
      <c r="BP27">
        <v>0</v>
      </c>
      <c r="BQ27">
        <v>0</v>
      </c>
      <c r="BR27">
        <v>0</v>
      </c>
      <c r="BS27">
        <v>0</v>
      </c>
      <c r="BT27" s="10">
        <v>1</v>
      </c>
      <c r="BU27">
        <v>-4.2648743800000002</v>
      </c>
      <c r="BV27">
        <v>0.17994256</v>
      </c>
      <c r="BW27">
        <v>2.5512239999999999E-2</v>
      </c>
      <c r="BX27">
        <v>1.7140852600000001</v>
      </c>
      <c r="BY27">
        <v>1.2451467300000001</v>
      </c>
      <c r="BZ27">
        <v>4.38303536</v>
      </c>
      <c r="CA27">
        <v>1.0542348399999999</v>
      </c>
      <c r="CB27">
        <v>2.36271349</v>
      </c>
      <c r="CC27">
        <v>0</v>
      </c>
      <c r="CD27">
        <v>1.26633956</v>
      </c>
      <c r="CE27">
        <v>1.2966537600000001</v>
      </c>
      <c r="CF27">
        <v>-0.34830556000000001</v>
      </c>
      <c r="CG27">
        <v>0.60595251999999999</v>
      </c>
      <c r="CH27">
        <v>-0.27080598</v>
      </c>
      <c r="CI27">
        <v>0.69837139000000004</v>
      </c>
      <c r="CJ27">
        <v>2.3914729999999999E-2</v>
      </c>
      <c r="CK27">
        <v>-0.35324707</v>
      </c>
      <c r="CL27">
        <v>-4.8291489999999999E-2</v>
      </c>
      <c r="CM27">
        <v>0.58076517999999999</v>
      </c>
      <c r="CN27">
        <v>0.72541518999999999</v>
      </c>
      <c r="CO27">
        <v>-0.20022939000000001</v>
      </c>
      <c r="CP27">
        <v>-0.43475793000000001</v>
      </c>
      <c r="CQ27">
        <v>0.34422587999999998</v>
      </c>
      <c r="CR27">
        <v>-0.48495226000000002</v>
      </c>
      <c r="CS27">
        <v>0.18250256000000001</v>
      </c>
      <c r="CT27">
        <v>-0.16623276000000001</v>
      </c>
      <c r="CU27">
        <v>-9.4743999999999995E-2</v>
      </c>
      <c r="CV27">
        <v>-1.1689752</v>
      </c>
      <c r="CW27">
        <v>-0.52188942000000005</v>
      </c>
      <c r="CX27">
        <v>0.65815442999999996</v>
      </c>
      <c r="CY27">
        <v>9.3649330000000003E-2</v>
      </c>
      <c r="CZ27">
        <v>-0.16819777</v>
      </c>
      <c r="DA27">
        <v>-0.25450494000000001</v>
      </c>
      <c r="DB27">
        <v>0.25513289</v>
      </c>
      <c r="DC27">
        <v>2.5920289999999999E-2</v>
      </c>
      <c r="DD27">
        <v>-2.5292350000000002E-2</v>
      </c>
      <c r="DE27">
        <v>0.26950531</v>
      </c>
      <c r="DF27">
        <v>-0.26887736000000001</v>
      </c>
      <c r="DG27">
        <v>0.1029841</v>
      </c>
      <c r="DH27">
        <v>-0.10235616</v>
      </c>
      <c r="DI27">
        <v>-0.19042195000000001</v>
      </c>
      <c r="DJ27">
        <v>7.7531719999999998E-2</v>
      </c>
      <c r="DK27">
        <v>-0.19522661999999999</v>
      </c>
      <c r="DL27">
        <v>-0.13095082</v>
      </c>
      <c r="DM27">
        <v>-6.0513240000000003E-2</v>
      </c>
      <c r="DN27">
        <v>0.50020885000000004</v>
      </c>
      <c r="DO27">
        <v>0.35778246000000002</v>
      </c>
      <c r="DP27">
        <v>-0.64273818000000005</v>
      </c>
      <c r="DQ27">
        <v>0.94671483000000001</v>
      </c>
      <c r="DR27">
        <v>-0.66113116000000005</v>
      </c>
      <c r="DS27">
        <v>7.7932630000000003E-2</v>
      </c>
      <c r="DT27">
        <v>-0.79014932000000004</v>
      </c>
      <c r="DU27">
        <v>1.3610861400000001</v>
      </c>
      <c r="DV27" s="10">
        <v>-0.64824150000000003</v>
      </c>
      <c r="DW27" s="8" t="s">
        <v>277</v>
      </c>
      <c r="DX27" t="s">
        <v>278</v>
      </c>
      <c r="DY27" t="s">
        <v>5153</v>
      </c>
      <c r="DZ27" t="s">
        <v>5165</v>
      </c>
      <c r="EA27" t="s">
        <v>5175</v>
      </c>
      <c r="EB27" t="s">
        <v>5222</v>
      </c>
      <c r="EC27" t="s">
        <v>5223</v>
      </c>
      <c r="ED27" s="10" t="s">
        <v>279</v>
      </c>
      <c r="EE27" s="20">
        <v>35761</v>
      </c>
      <c r="EF27" s="21">
        <v>39479</v>
      </c>
      <c r="EG27" t="s">
        <v>280</v>
      </c>
      <c r="EH27" t="s">
        <v>5142</v>
      </c>
      <c r="EI27" s="22">
        <v>45182</v>
      </c>
      <c r="EJ27" t="b">
        <f>F27=H27</f>
        <v>1</v>
      </c>
    </row>
    <row r="28" spans="1:140" x14ac:dyDescent="0.2">
      <c r="A28" s="8" t="s">
        <v>281</v>
      </c>
      <c r="B28" s="8" t="s">
        <v>168</v>
      </c>
      <c r="C28" s="8" t="s">
        <v>147</v>
      </c>
      <c r="D28" s="2">
        <v>7108640304</v>
      </c>
      <c r="E28" s="4">
        <v>0.50984081906317003</v>
      </c>
      <c r="F28" s="28" t="b">
        <v>0</v>
      </c>
      <c r="G28" s="29">
        <f t="shared" si="1"/>
        <v>1.4005541719227127E-2</v>
      </c>
      <c r="H28" s="5" t="b">
        <f t="shared" si="0"/>
        <v>0</v>
      </c>
      <c r="I28" s="8">
        <v>46</v>
      </c>
      <c r="J28">
        <v>0</v>
      </c>
      <c r="K28">
        <v>28</v>
      </c>
      <c r="L28">
        <v>2417</v>
      </c>
      <c r="M28">
        <v>4</v>
      </c>
      <c r="N28">
        <v>2</v>
      </c>
      <c r="O28">
        <v>94.920409531584994</v>
      </c>
      <c r="P28">
        <v>1</v>
      </c>
      <c r="Q28">
        <v>5</v>
      </c>
      <c r="R28">
        <v>1</v>
      </c>
      <c r="S28" s="10">
        <v>73.8</v>
      </c>
      <c r="T28" s="8">
        <v>-0.68011238633068705</v>
      </c>
      <c r="U28">
        <v>-1.00517281761849</v>
      </c>
      <c r="V28">
        <v>0.13146588040124599</v>
      </c>
      <c r="W28">
        <v>1.0709700982830099</v>
      </c>
      <c r="X28">
        <v>-0.29113306284374801</v>
      </c>
      <c r="Y28">
        <v>-0.70788554533318204</v>
      </c>
      <c r="Z28">
        <v>1.5294325383847001</v>
      </c>
      <c r="AA28">
        <v>-1.4107302381286499</v>
      </c>
      <c r="AB28">
        <v>-1.4988236991813999</v>
      </c>
      <c r="AC28">
        <v>-1.38724643350897</v>
      </c>
      <c r="AD28" s="10">
        <v>-0.193654116499136</v>
      </c>
      <c r="AE28" s="8">
        <v>0</v>
      </c>
      <c r="AF28">
        <v>0</v>
      </c>
      <c r="AG28">
        <v>0</v>
      </c>
      <c r="AH28">
        <v>0</v>
      </c>
      <c r="AI28">
        <v>0</v>
      </c>
      <c r="AJ28">
        <v>0</v>
      </c>
      <c r="AK28">
        <v>0</v>
      </c>
      <c r="AL28">
        <v>0</v>
      </c>
      <c r="AM28">
        <v>0</v>
      </c>
      <c r="AN28">
        <v>0</v>
      </c>
      <c r="AO28">
        <v>0</v>
      </c>
      <c r="AP28">
        <v>0</v>
      </c>
      <c r="AQ28">
        <v>0</v>
      </c>
      <c r="AR28">
        <v>0</v>
      </c>
      <c r="AS28">
        <v>0</v>
      </c>
      <c r="AT28">
        <v>0</v>
      </c>
      <c r="AU28">
        <v>0</v>
      </c>
      <c r="AV28">
        <v>0</v>
      </c>
      <c r="AW28">
        <v>1</v>
      </c>
      <c r="AX28">
        <v>0</v>
      </c>
      <c r="AY28">
        <v>0</v>
      </c>
      <c r="AZ28">
        <v>1</v>
      </c>
      <c r="BA28">
        <v>1</v>
      </c>
      <c r="BB28">
        <v>0</v>
      </c>
      <c r="BC28">
        <v>1</v>
      </c>
      <c r="BD28">
        <v>0</v>
      </c>
      <c r="BE28">
        <v>0</v>
      </c>
      <c r="BF28">
        <v>1</v>
      </c>
      <c r="BG28">
        <v>0</v>
      </c>
      <c r="BH28">
        <v>0</v>
      </c>
      <c r="BI28">
        <v>0</v>
      </c>
      <c r="BJ28">
        <v>0</v>
      </c>
      <c r="BK28">
        <v>1</v>
      </c>
      <c r="BL28">
        <v>0</v>
      </c>
      <c r="BM28">
        <v>0</v>
      </c>
      <c r="BN28">
        <v>0</v>
      </c>
      <c r="BO28">
        <v>1</v>
      </c>
      <c r="BP28">
        <v>0</v>
      </c>
      <c r="BQ28">
        <v>0</v>
      </c>
      <c r="BR28">
        <v>1</v>
      </c>
      <c r="BS28">
        <v>0</v>
      </c>
      <c r="BT28" s="10">
        <v>0</v>
      </c>
      <c r="BU28">
        <v>-4.2648743800000002</v>
      </c>
      <c r="BV28">
        <v>0.17994256</v>
      </c>
      <c r="BW28">
        <v>2.5512239999999999E-2</v>
      </c>
      <c r="BX28">
        <v>1.7140852600000001</v>
      </c>
      <c r="BY28">
        <v>1.2451467300000001</v>
      </c>
      <c r="BZ28">
        <v>4.38303536</v>
      </c>
      <c r="CA28">
        <v>1.0542348399999999</v>
      </c>
      <c r="CB28">
        <v>2.36271349</v>
      </c>
      <c r="CC28">
        <v>0</v>
      </c>
      <c r="CD28">
        <v>1.26633956</v>
      </c>
      <c r="CE28">
        <v>1.2966537600000001</v>
      </c>
      <c r="CF28">
        <v>-0.34830556000000001</v>
      </c>
      <c r="CG28">
        <v>0.60595251999999999</v>
      </c>
      <c r="CH28">
        <v>-0.27080598</v>
      </c>
      <c r="CI28">
        <v>0.69837139000000004</v>
      </c>
      <c r="CJ28">
        <v>2.3914729999999999E-2</v>
      </c>
      <c r="CK28">
        <v>-0.35324707</v>
      </c>
      <c r="CL28">
        <v>-4.8291489999999999E-2</v>
      </c>
      <c r="CM28">
        <v>0.58076517999999999</v>
      </c>
      <c r="CN28">
        <v>0.72541518999999999</v>
      </c>
      <c r="CO28">
        <v>-0.20022939000000001</v>
      </c>
      <c r="CP28">
        <v>-0.43475793000000001</v>
      </c>
      <c r="CQ28">
        <v>0.34422587999999998</v>
      </c>
      <c r="CR28">
        <v>-0.48495226000000002</v>
      </c>
      <c r="CS28">
        <v>0.18250256000000001</v>
      </c>
      <c r="CT28">
        <v>-0.16623276000000001</v>
      </c>
      <c r="CU28">
        <v>-9.4743999999999995E-2</v>
      </c>
      <c r="CV28">
        <v>-1.1689752</v>
      </c>
      <c r="CW28">
        <v>-0.52188942000000005</v>
      </c>
      <c r="CX28">
        <v>0.65815442999999996</v>
      </c>
      <c r="CY28">
        <v>9.3649330000000003E-2</v>
      </c>
      <c r="CZ28">
        <v>-0.16819777</v>
      </c>
      <c r="DA28">
        <v>-0.25450494000000001</v>
      </c>
      <c r="DB28">
        <v>0.25513289</v>
      </c>
      <c r="DC28">
        <v>2.5920289999999999E-2</v>
      </c>
      <c r="DD28">
        <v>-2.5292350000000002E-2</v>
      </c>
      <c r="DE28">
        <v>0.26950531</v>
      </c>
      <c r="DF28">
        <v>-0.26887736000000001</v>
      </c>
      <c r="DG28">
        <v>0.1029841</v>
      </c>
      <c r="DH28">
        <v>-0.10235616</v>
      </c>
      <c r="DI28">
        <v>-0.19042195000000001</v>
      </c>
      <c r="DJ28">
        <v>7.7531719999999998E-2</v>
      </c>
      <c r="DK28">
        <v>-0.19522661999999999</v>
      </c>
      <c r="DL28">
        <v>-0.13095082</v>
      </c>
      <c r="DM28">
        <v>-6.0513240000000003E-2</v>
      </c>
      <c r="DN28">
        <v>0.50020885000000004</v>
      </c>
      <c r="DO28">
        <v>0.35778246000000002</v>
      </c>
      <c r="DP28">
        <v>-0.64273818000000005</v>
      </c>
      <c r="DQ28">
        <v>0.94671483000000001</v>
      </c>
      <c r="DR28">
        <v>-0.66113116000000005</v>
      </c>
      <c r="DS28">
        <v>7.7932630000000003E-2</v>
      </c>
      <c r="DT28">
        <v>-0.79014932000000004</v>
      </c>
      <c r="DU28">
        <v>1.3610861400000001</v>
      </c>
      <c r="DV28" s="10">
        <v>-0.64824150000000003</v>
      </c>
      <c r="DW28" s="8" t="s">
        <v>282</v>
      </c>
      <c r="DX28" t="s">
        <v>283</v>
      </c>
      <c r="DY28" t="s">
        <v>5153</v>
      </c>
      <c r="DZ28" t="s">
        <v>5158</v>
      </c>
      <c r="EA28" t="s">
        <v>5224</v>
      </c>
      <c r="EB28" t="s">
        <v>5225</v>
      </c>
      <c r="EC28" t="s">
        <v>5226</v>
      </c>
      <c r="ED28" s="10" t="s">
        <v>284</v>
      </c>
      <c r="EE28" s="20">
        <v>35923</v>
      </c>
      <c r="EF28" s="21">
        <v>36875</v>
      </c>
      <c r="EG28" t="s">
        <v>285</v>
      </c>
      <c r="EH28" t="s">
        <v>5146</v>
      </c>
      <c r="EI28" s="22">
        <v>44534</v>
      </c>
      <c r="EJ28" t="b">
        <f>F28=H28</f>
        <v>1</v>
      </c>
    </row>
    <row r="29" spans="1:140" x14ac:dyDescent="0.2">
      <c r="A29" s="8" t="s">
        <v>286</v>
      </c>
      <c r="B29" s="8" t="s">
        <v>127</v>
      </c>
      <c r="C29" s="8" t="s">
        <v>209</v>
      </c>
      <c r="D29" s="2" t="s">
        <v>287</v>
      </c>
      <c r="E29" s="4">
        <v>0.506141339116147</v>
      </c>
      <c r="F29" s="28" t="b">
        <v>0</v>
      </c>
      <c r="G29" s="29">
        <f t="shared" si="1"/>
        <v>0.85855403446052936</v>
      </c>
      <c r="H29" s="5" t="b">
        <f t="shared" si="0"/>
        <v>1</v>
      </c>
      <c r="I29" s="8">
        <v>64</v>
      </c>
      <c r="J29">
        <v>1</v>
      </c>
      <c r="K29">
        <v>36</v>
      </c>
      <c r="L29">
        <v>1392</v>
      </c>
      <c r="M29">
        <v>8</v>
      </c>
      <c r="N29">
        <v>4</v>
      </c>
      <c r="O29">
        <v>6.4040028914071501</v>
      </c>
      <c r="P29">
        <v>5</v>
      </c>
      <c r="Q29">
        <v>3</v>
      </c>
      <c r="R29">
        <v>4</v>
      </c>
      <c r="S29" s="10">
        <v>80.400000000000006</v>
      </c>
      <c r="T29" s="8">
        <v>1.0107747620052701</v>
      </c>
      <c r="U29">
        <v>7.5957643648752104E-3</v>
      </c>
      <c r="V29">
        <v>1.1651042521063699</v>
      </c>
      <c r="W29">
        <v>-0.123925215983515</v>
      </c>
      <c r="X29">
        <v>0.98157978018903103</v>
      </c>
      <c r="Y29">
        <v>0.68524713920936597</v>
      </c>
      <c r="Z29">
        <v>-1.51647857269933</v>
      </c>
      <c r="AA29">
        <v>1.4284752725705201</v>
      </c>
      <c r="AB29">
        <v>-4.5418899975194001E-2</v>
      </c>
      <c r="AC29">
        <v>0.71996333890972197</v>
      </c>
      <c r="AD29" s="10">
        <v>1.23043186555578</v>
      </c>
      <c r="AE29" s="8">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1</v>
      </c>
      <c r="BA29">
        <v>0</v>
      </c>
      <c r="BB29">
        <v>1</v>
      </c>
      <c r="BC29">
        <v>1</v>
      </c>
      <c r="BD29">
        <v>0</v>
      </c>
      <c r="BE29">
        <v>1</v>
      </c>
      <c r="BF29">
        <v>0</v>
      </c>
      <c r="BG29">
        <v>0</v>
      </c>
      <c r="BH29">
        <v>0</v>
      </c>
      <c r="BI29">
        <v>0</v>
      </c>
      <c r="BJ29">
        <v>1</v>
      </c>
      <c r="BK29">
        <v>0</v>
      </c>
      <c r="BL29">
        <v>0</v>
      </c>
      <c r="BM29">
        <v>0</v>
      </c>
      <c r="BN29">
        <v>0</v>
      </c>
      <c r="BO29">
        <v>1</v>
      </c>
      <c r="BP29">
        <v>0</v>
      </c>
      <c r="BQ29">
        <v>1</v>
      </c>
      <c r="BR29">
        <v>0</v>
      </c>
      <c r="BS29">
        <v>0</v>
      </c>
      <c r="BT29" s="10">
        <v>0</v>
      </c>
      <c r="BU29">
        <v>-4.2648743800000002</v>
      </c>
      <c r="BV29">
        <v>0.17994256</v>
      </c>
      <c r="BW29">
        <v>2.5512239999999999E-2</v>
      </c>
      <c r="BX29">
        <v>1.7140852600000001</v>
      </c>
      <c r="BY29">
        <v>1.2451467300000001</v>
      </c>
      <c r="BZ29">
        <v>4.38303536</v>
      </c>
      <c r="CA29">
        <v>1.0542348399999999</v>
      </c>
      <c r="CB29">
        <v>2.36271349</v>
      </c>
      <c r="CC29">
        <v>0</v>
      </c>
      <c r="CD29">
        <v>1.26633956</v>
      </c>
      <c r="CE29">
        <v>1.2966537600000001</v>
      </c>
      <c r="CF29">
        <v>-0.34830556000000001</v>
      </c>
      <c r="CG29">
        <v>0.60595251999999999</v>
      </c>
      <c r="CH29">
        <v>-0.27080598</v>
      </c>
      <c r="CI29">
        <v>0.69837139000000004</v>
      </c>
      <c r="CJ29">
        <v>2.3914729999999999E-2</v>
      </c>
      <c r="CK29">
        <v>-0.35324707</v>
      </c>
      <c r="CL29">
        <v>-4.8291489999999999E-2</v>
      </c>
      <c r="CM29">
        <v>0.58076517999999999</v>
      </c>
      <c r="CN29">
        <v>0.72541518999999999</v>
      </c>
      <c r="CO29">
        <v>-0.20022939000000001</v>
      </c>
      <c r="CP29">
        <v>-0.43475793000000001</v>
      </c>
      <c r="CQ29">
        <v>0.34422587999999998</v>
      </c>
      <c r="CR29">
        <v>-0.48495226000000002</v>
      </c>
      <c r="CS29">
        <v>0.18250256000000001</v>
      </c>
      <c r="CT29">
        <v>-0.16623276000000001</v>
      </c>
      <c r="CU29">
        <v>-9.4743999999999995E-2</v>
      </c>
      <c r="CV29">
        <v>-1.1689752</v>
      </c>
      <c r="CW29">
        <v>-0.52188942000000005</v>
      </c>
      <c r="CX29">
        <v>0.65815442999999996</v>
      </c>
      <c r="CY29">
        <v>9.3649330000000003E-2</v>
      </c>
      <c r="CZ29">
        <v>-0.16819777</v>
      </c>
      <c r="DA29">
        <v>-0.25450494000000001</v>
      </c>
      <c r="DB29">
        <v>0.25513289</v>
      </c>
      <c r="DC29">
        <v>2.5920289999999999E-2</v>
      </c>
      <c r="DD29">
        <v>-2.5292350000000002E-2</v>
      </c>
      <c r="DE29">
        <v>0.26950531</v>
      </c>
      <c r="DF29">
        <v>-0.26887736000000001</v>
      </c>
      <c r="DG29">
        <v>0.1029841</v>
      </c>
      <c r="DH29">
        <v>-0.10235616</v>
      </c>
      <c r="DI29">
        <v>-0.19042195000000001</v>
      </c>
      <c r="DJ29">
        <v>7.7531719999999998E-2</v>
      </c>
      <c r="DK29">
        <v>-0.19522661999999999</v>
      </c>
      <c r="DL29">
        <v>-0.13095082</v>
      </c>
      <c r="DM29">
        <v>-6.0513240000000003E-2</v>
      </c>
      <c r="DN29">
        <v>0.50020885000000004</v>
      </c>
      <c r="DO29">
        <v>0.35778246000000002</v>
      </c>
      <c r="DP29">
        <v>-0.64273818000000005</v>
      </c>
      <c r="DQ29">
        <v>0.94671483000000001</v>
      </c>
      <c r="DR29">
        <v>-0.66113116000000005</v>
      </c>
      <c r="DS29">
        <v>7.7932630000000003E-2</v>
      </c>
      <c r="DT29">
        <v>-0.79014932000000004</v>
      </c>
      <c r="DU29">
        <v>1.3610861400000001</v>
      </c>
      <c r="DV29" s="10">
        <v>-0.64824150000000003</v>
      </c>
      <c r="DW29" s="8" t="s">
        <v>288</v>
      </c>
      <c r="DX29" t="s">
        <v>289</v>
      </c>
      <c r="DY29" t="s">
        <v>5153</v>
      </c>
      <c r="DZ29" t="s">
        <v>5154</v>
      </c>
      <c r="EA29" t="s">
        <v>5210</v>
      </c>
      <c r="EB29" t="s">
        <v>5227</v>
      </c>
      <c r="EC29" t="s">
        <v>5168</v>
      </c>
      <c r="ED29" s="10" t="s">
        <v>290</v>
      </c>
      <c r="EE29" s="20">
        <v>37644</v>
      </c>
      <c r="EF29" s="21">
        <v>38739</v>
      </c>
      <c r="EG29" t="s">
        <v>291</v>
      </c>
      <c r="EH29" t="s">
        <v>5144</v>
      </c>
      <c r="EI29" s="22">
        <v>45297</v>
      </c>
      <c r="EJ29" t="b">
        <f>F29=H29</f>
        <v>0</v>
      </c>
    </row>
    <row r="30" spans="1:140" x14ac:dyDescent="0.2">
      <c r="A30" s="8" t="s">
        <v>292</v>
      </c>
      <c r="B30" s="8" t="s">
        <v>168</v>
      </c>
      <c r="C30" s="8" t="s">
        <v>120</v>
      </c>
      <c r="D30" s="2">
        <f>1-253-454-4032</f>
        <v>-4738</v>
      </c>
      <c r="E30" s="4">
        <v>0.290619378043735</v>
      </c>
      <c r="F30" s="28" t="b">
        <v>0</v>
      </c>
      <c r="G30" s="29">
        <f t="shared" si="1"/>
        <v>0.26275337452154207</v>
      </c>
      <c r="H30" s="5" t="b">
        <f t="shared" si="0"/>
        <v>0</v>
      </c>
      <c r="I30" s="8">
        <v>64</v>
      </c>
      <c r="J30">
        <v>1</v>
      </c>
      <c r="K30">
        <v>18</v>
      </c>
      <c r="L30">
        <v>2834</v>
      </c>
      <c r="M30">
        <v>9</v>
      </c>
      <c r="N30">
        <v>1</v>
      </c>
      <c r="O30">
        <v>55.309689021867896</v>
      </c>
      <c r="P30">
        <v>3</v>
      </c>
      <c r="Q30">
        <v>3</v>
      </c>
      <c r="R30">
        <v>4</v>
      </c>
      <c r="S30" s="10">
        <v>78.7</v>
      </c>
      <c r="T30" s="8">
        <v>1.0107747620052701</v>
      </c>
      <c r="U30">
        <v>7.5957643648752104E-3</v>
      </c>
      <c r="V30">
        <v>-1.16058208423016</v>
      </c>
      <c r="W30">
        <v>1.55708848467242</v>
      </c>
      <c r="X30">
        <v>1.2997579909472201</v>
      </c>
      <c r="Y30">
        <v>-1.4044518876044501</v>
      </c>
      <c r="Z30">
        <v>0.16640009843217801</v>
      </c>
      <c r="AA30">
        <v>8.8725172209350497E-3</v>
      </c>
      <c r="AB30">
        <v>-4.5418899975194001E-2</v>
      </c>
      <c r="AC30">
        <v>-1.38724643350897</v>
      </c>
      <c r="AD30" s="10">
        <v>0.86362183987496799</v>
      </c>
      <c r="AE30" s="8">
        <v>0</v>
      </c>
      <c r="AF30">
        <v>1</v>
      </c>
      <c r="AG30">
        <v>0</v>
      </c>
      <c r="AH30">
        <v>0</v>
      </c>
      <c r="AI30">
        <v>0</v>
      </c>
      <c r="AJ30">
        <v>0</v>
      </c>
      <c r="AK30">
        <v>0</v>
      </c>
      <c r="AL30">
        <v>0</v>
      </c>
      <c r="AM30">
        <v>0</v>
      </c>
      <c r="AN30">
        <v>0</v>
      </c>
      <c r="AO30">
        <v>0</v>
      </c>
      <c r="AP30">
        <v>0</v>
      </c>
      <c r="AQ30">
        <v>0</v>
      </c>
      <c r="AR30">
        <v>0</v>
      </c>
      <c r="AS30">
        <v>0</v>
      </c>
      <c r="AT30">
        <v>0</v>
      </c>
      <c r="AU30">
        <v>0</v>
      </c>
      <c r="AV30">
        <v>0</v>
      </c>
      <c r="AW30">
        <v>0</v>
      </c>
      <c r="AX30">
        <v>0</v>
      </c>
      <c r="AY30">
        <v>0</v>
      </c>
      <c r="AZ30">
        <v>1</v>
      </c>
      <c r="BA30">
        <v>0</v>
      </c>
      <c r="BB30">
        <v>1</v>
      </c>
      <c r="BC30">
        <v>1</v>
      </c>
      <c r="BD30">
        <v>0</v>
      </c>
      <c r="BE30">
        <v>0</v>
      </c>
      <c r="BF30">
        <v>1</v>
      </c>
      <c r="BG30">
        <v>0</v>
      </c>
      <c r="BH30">
        <v>0</v>
      </c>
      <c r="BI30">
        <v>1</v>
      </c>
      <c r="BJ30">
        <v>0</v>
      </c>
      <c r="BK30">
        <v>0</v>
      </c>
      <c r="BL30">
        <v>0</v>
      </c>
      <c r="BM30">
        <v>0</v>
      </c>
      <c r="BN30">
        <v>1</v>
      </c>
      <c r="BO30">
        <v>0</v>
      </c>
      <c r="BP30">
        <v>0</v>
      </c>
      <c r="BQ30">
        <v>0</v>
      </c>
      <c r="BR30">
        <v>0</v>
      </c>
      <c r="BS30">
        <v>1</v>
      </c>
      <c r="BT30" s="10">
        <v>0</v>
      </c>
      <c r="BU30">
        <v>-4.2648743800000002</v>
      </c>
      <c r="BV30">
        <v>0.17994256</v>
      </c>
      <c r="BW30">
        <v>2.5512239999999999E-2</v>
      </c>
      <c r="BX30">
        <v>1.7140852600000001</v>
      </c>
      <c r="BY30">
        <v>1.2451467300000001</v>
      </c>
      <c r="BZ30">
        <v>4.38303536</v>
      </c>
      <c r="CA30">
        <v>1.0542348399999999</v>
      </c>
      <c r="CB30">
        <v>2.36271349</v>
      </c>
      <c r="CC30">
        <v>0</v>
      </c>
      <c r="CD30">
        <v>1.26633956</v>
      </c>
      <c r="CE30">
        <v>1.2966537600000001</v>
      </c>
      <c r="CF30">
        <v>-0.34830556000000001</v>
      </c>
      <c r="CG30">
        <v>0.60595251999999999</v>
      </c>
      <c r="CH30">
        <v>-0.27080598</v>
      </c>
      <c r="CI30">
        <v>0.69837139000000004</v>
      </c>
      <c r="CJ30">
        <v>2.3914729999999999E-2</v>
      </c>
      <c r="CK30">
        <v>-0.35324707</v>
      </c>
      <c r="CL30">
        <v>-4.8291489999999999E-2</v>
      </c>
      <c r="CM30">
        <v>0.58076517999999999</v>
      </c>
      <c r="CN30">
        <v>0.72541518999999999</v>
      </c>
      <c r="CO30">
        <v>-0.20022939000000001</v>
      </c>
      <c r="CP30">
        <v>-0.43475793000000001</v>
      </c>
      <c r="CQ30">
        <v>0.34422587999999998</v>
      </c>
      <c r="CR30">
        <v>-0.48495226000000002</v>
      </c>
      <c r="CS30">
        <v>0.18250256000000001</v>
      </c>
      <c r="CT30">
        <v>-0.16623276000000001</v>
      </c>
      <c r="CU30">
        <v>-9.4743999999999995E-2</v>
      </c>
      <c r="CV30">
        <v>-1.1689752</v>
      </c>
      <c r="CW30">
        <v>-0.52188942000000005</v>
      </c>
      <c r="CX30">
        <v>0.65815442999999996</v>
      </c>
      <c r="CY30">
        <v>9.3649330000000003E-2</v>
      </c>
      <c r="CZ30">
        <v>-0.16819777</v>
      </c>
      <c r="DA30">
        <v>-0.25450494000000001</v>
      </c>
      <c r="DB30">
        <v>0.25513289</v>
      </c>
      <c r="DC30">
        <v>2.5920289999999999E-2</v>
      </c>
      <c r="DD30">
        <v>-2.5292350000000002E-2</v>
      </c>
      <c r="DE30">
        <v>0.26950531</v>
      </c>
      <c r="DF30">
        <v>-0.26887736000000001</v>
      </c>
      <c r="DG30">
        <v>0.1029841</v>
      </c>
      <c r="DH30">
        <v>-0.10235616</v>
      </c>
      <c r="DI30">
        <v>-0.19042195000000001</v>
      </c>
      <c r="DJ30">
        <v>7.7531719999999998E-2</v>
      </c>
      <c r="DK30">
        <v>-0.19522661999999999</v>
      </c>
      <c r="DL30">
        <v>-0.13095082</v>
      </c>
      <c r="DM30">
        <v>-6.0513240000000003E-2</v>
      </c>
      <c r="DN30">
        <v>0.50020885000000004</v>
      </c>
      <c r="DO30">
        <v>0.35778246000000002</v>
      </c>
      <c r="DP30">
        <v>-0.64273818000000005</v>
      </c>
      <c r="DQ30">
        <v>0.94671483000000001</v>
      </c>
      <c r="DR30">
        <v>-0.66113116000000005</v>
      </c>
      <c r="DS30">
        <v>7.7932630000000003E-2</v>
      </c>
      <c r="DT30">
        <v>-0.79014932000000004</v>
      </c>
      <c r="DU30">
        <v>1.3610861400000001</v>
      </c>
      <c r="DV30" s="10">
        <v>-0.64824150000000003</v>
      </c>
      <c r="DW30" s="8" t="s">
        <v>293</v>
      </c>
      <c r="DX30" t="s">
        <v>294</v>
      </c>
      <c r="DY30" t="s">
        <v>5158</v>
      </c>
      <c r="DZ30" t="s">
        <v>5153</v>
      </c>
      <c r="EA30" t="s">
        <v>5186</v>
      </c>
      <c r="EB30" t="s">
        <v>5206</v>
      </c>
      <c r="EC30" t="s">
        <v>5228</v>
      </c>
      <c r="ED30" s="10" t="s">
        <v>295</v>
      </c>
      <c r="EE30" s="20">
        <v>35349</v>
      </c>
      <c r="EF30" s="21">
        <v>36871</v>
      </c>
      <c r="EG30" t="s">
        <v>296</v>
      </c>
      <c r="EH30" t="s">
        <v>5142</v>
      </c>
      <c r="EI30" s="22">
        <v>45160</v>
      </c>
      <c r="EJ30" t="b">
        <f>F30=H30</f>
        <v>1</v>
      </c>
    </row>
    <row r="31" spans="1:140" x14ac:dyDescent="0.2">
      <c r="A31" s="8" t="s">
        <v>297</v>
      </c>
      <c r="B31" s="8" t="s">
        <v>127</v>
      </c>
      <c r="C31" s="8" t="s">
        <v>188</v>
      </c>
      <c r="D31" s="2" t="s">
        <v>298</v>
      </c>
      <c r="E31" s="4">
        <v>0.34637277423348301</v>
      </c>
      <c r="F31" s="28" t="b">
        <v>0</v>
      </c>
      <c r="G31" s="29">
        <f t="shared" si="1"/>
        <v>0.59535932439839634</v>
      </c>
      <c r="H31" s="5" t="b">
        <f t="shared" si="0"/>
        <v>1</v>
      </c>
      <c r="I31" s="8">
        <v>49</v>
      </c>
      <c r="J31">
        <v>3</v>
      </c>
      <c r="K31">
        <v>29</v>
      </c>
      <c r="L31">
        <v>1061</v>
      </c>
      <c r="M31">
        <v>10</v>
      </c>
      <c r="N31">
        <v>2</v>
      </c>
      <c r="O31">
        <v>50.6863871167415</v>
      </c>
      <c r="P31">
        <v>2</v>
      </c>
      <c r="Q31">
        <v>3</v>
      </c>
      <c r="R31">
        <v>4</v>
      </c>
      <c r="S31" s="10">
        <v>74</v>
      </c>
      <c r="T31" s="8">
        <v>-0.39829786160802699</v>
      </c>
      <c r="U31">
        <v>2.03313292833161</v>
      </c>
      <c r="V31">
        <v>0.260670676864387</v>
      </c>
      <c r="W31">
        <v>-0.50978897112714605</v>
      </c>
      <c r="X31">
        <v>1.61793620170542</v>
      </c>
      <c r="Y31">
        <v>-0.70788554533318204</v>
      </c>
      <c r="Z31">
        <v>7.3090646087520198E-3</v>
      </c>
      <c r="AA31">
        <v>-0.70092886045385905</v>
      </c>
      <c r="AB31">
        <v>-4.5418899975194001E-2</v>
      </c>
      <c r="AC31">
        <v>1.7560081436822399E-2</v>
      </c>
      <c r="AD31" s="10">
        <v>-0.15049999583080401</v>
      </c>
      <c r="AE31" s="8">
        <v>0</v>
      </c>
      <c r="AF31">
        <v>0</v>
      </c>
      <c r="AG31">
        <v>0</v>
      </c>
      <c r="AH31">
        <v>0</v>
      </c>
      <c r="AI31">
        <v>1</v>
      </c>
      <c r="AJ31">
        <v>0</v>
      </c>
      <c r="AK31">
        <v>0</v>
      </c>
      <c r="AL31">
        <v>0</v>
      </c>
      <c r="AM31">
        <v>0</v>
      </c>
      <c r="AN31">
        <v>0</v>
      </c>
      <c r="AO31">
        <v>0</v>
      </c>
      <c r="AP31">
        <v>0</v>
      </c>
      <c r="AQ31">
        <v>0</v>
      </c>
      <c r="AR31">
        <v>0</v>
      </c>
      <c r="AS31">
        <v>0</v>
      </c>
      <c r="AT31">
        <v>0</v>
      </c>
      <c r="AU31">
        <v>0</v>
      </c>
      <c r="AV31">
        <v>0</v>
      </c>
      <c r="AW31">
        <v>0</v>
      </c>
      <c r="AX31">
        <v>0</v>
      </c>
      <c r="AY31">
        <v>1</v>
      </c>
      <c r="AZ31">
        <v>0</v>
      </c>
      <c r="BA31">
        <v>1</v>
      </c>
      <c r="BB31">
        <v>0</v>
      </c>
      <c r="BC31">
        <v>0</v>
      </c>
      <c r="BD31">
        <v>1</v>
      </c>
      <c r="BE31">
        <v>1</v>
      </c>
      <c r="BF31">
        <v>0</v>
      </c>
      <c r="BG31">
        <v>1</v>
      </c>
      <c r="BH31">
        <v>0</v>
      </c>
      <c r="BI31">
        <v>0</v>
      </c>
      <c r="BJ31">
        <v>0</v>
      </c>
      <c r="BK31">
        <v>0</v>
      </c>
      <c r="BL31">
        <v>0</v>
      </c>
      <c r="BM31">
        <v>0</v>
      </c>
      <c r="BN31">
        <v>0</v>
      </c>
      <c r="BO31">
        <v>0</v>
      </c>
      <c r="BP31">
        <v>1</v>
      </c>
      <c r="BQ31">
        <v>1</v>
      </c>
      <c r="BR31">
        <v>0</v>
      </c>
      <c r="BS31">
        <v>0</v>
      </c>
      <c r="BT31" s="10">
        <v>0</v>
      </c>
      <c r="BU31">
        <v>-4.2648743800000002</v>
      </c>
      <c r="BV31">
        <v>0.17994256</v>
      </c>
      <c r="BW31">
        <v>2.5512239999999999E-2</v>
      </c>
      <c r="BX31">
        <v>1.7140852600000001</v>
      </c>
      <c r="BY31">
        <v>1.2451467300000001</v>
      </c>
      <c r="BZ31">
        <v>4.38303536</v>
      </c>
      <c r="CA31">
        <v>1.0542348399999999</v>
      </c>
      <c r="CB31">
        <v>2.36271349</v>
      </c>
      <c r="CC31">
        <v>0</v>
      </c>
      <c r="CD31">
        <v>1.26633956</v>
      </c>
      <c r="CE31">
        <v>1.2966537600000001</v>
      </c>
      <c r="CF31">
        <v>-0.34830556000000001</v>
      </c>
      <c r="CG31">
        <v>0.60595251999999999</v>
      </c>
      <c r="CH31">
        <v>-0.27080598</v>
      </c>
      <c r="CI31">
        <v>0.69837139000000004</v>
      </c>
      <c r="CJ31">
        <v>2.3914729999999999E-2</v>
      </c>
      <c r="CK31">
        <v>-0.35324707</v>
      </c>
      <c r="CL31">
        <v>-4.8291489999999999E-2</v>
      </c>
      <c r="CM31">
        <v>0.58076517999999999</v>
      </c>
      <c r="CN31">
        <v>0.72541518999999999</v>
      </c>
      <c r="CO31">
        <v>-0.20022939000000001</v>
      </c>
      <c r="CP31">
        <v>-0.43475793000000001</v>
      </c>
      <c r="CQ31">
        <v>0.34422587999999998</v>
      </c>
      <c r="CR31">
        <v>-0.48495226000000002</v>
      </c>
      <c r="CS31">
        <v>0.18250256000000001</v>
      </c>
      <c r="CT31">
        <v>-0.16623276000000001</v>
      </c>
      <c r="CU31">
        <v>-9.4743999999999995E-2</v>
      </c>
      <c r="CV31">
        <v>-1.1689752</v>
      </c>
      <c r="CW31">
        <v>-0.52188942000000005</v>
      </c>
      <c r="CX31">
        <v>0.65815442999999996</v>
      </c>
      <c r="CY31">
        <v>9.3649330000000003E-2</v>
      </c>
      <c r="CZ31">
        <v>-0.16819777</v>
      </c>
      <c r="DA31">
        <v>-0.25450494000000001</v>
      </c>
      <c r="DB31">
        <v>0.25513289</v>
      </c>
      <c r="DC31">
        <v>2.5920289999999999E-2</v>
      </c>
      <c r="DD31">
        <v>-2.5292350000000002E-2</v>
      </c>
      <c r="DE31">
        <v>0.26950531</v>
      </c>
      <c r="DF31">
        <v>-0.26887736000000001</v>
      </c>
      <c r="DG31">
        <v>0.1029841</v>
      </c>
      <c r="DH31">
        <v>-0.10235616</v>
      </c>
      <c r="DI31">
        <v>-0.19042195000000001</v>
      </c>
      <c r="DJ31">
        <v>7.7531719999999998E-2</v>
      </c>
      <c r="DK31">
        <v>-0.19522661999999999</v>
      </c>
      <c r="DL31">
        <v>-0.13095082</v>
      </c>
      <c r="DM31">
        <v>-6.0513240000000003E-2</v>
      </c>
      <c r="DN31">
        <v>0.50020885000000004</v>
      </c>
      <c r="DO31">
        <v>0.35778246000000002</v>
      </c>
      <c r="DP31">
        <v>-0.64273818000000005</v>
      </c>
      <c r="DQ31">
        <v>0.94671483000000001</v>
      </c>
      <c r="DR31">
        <v>-0.66113116000000005</v>
      </c>
      <c r="DS31">
        <v>7.7932630000000003E-2</v>
      </c>
      <c r="DT31">
        <v>-0.79014932000000004</v>
      </c>
      <c r="DU31">
        <v>1.3610861400000001</v>
      </c>
      <c r="DV31" s="10">
        <v>-0.64824150000000003</v>
      </c>
      <c r="DW31" s="8" t="s">
        <v>299</v>
      </c>
      <c r="DX31" t="s">
        <v>300</v>
      </c>
      <c r="DY31" t="s">
        <v>5165</v>
      </c>
      <c r="DZ31" t="s">
        <v>5154</v>
      </c>
      <c r="EA31" t="s">
        <v>5229</v>
      </c>
      <c r="EB31" t="s">
        <v>5206</v>
      </c>
      <c r="EC31" t="s">
        <v>5207</v>
      </c>
      <c r="ED31" s="10" t="s">
        <v>301</v>
      </c>
      <c r="EE31" s="20">
        <v>34767</v>
      </c>
      <c r="EF31" s="21">
        <v>35721</v>
      </c>
      <c r="EG31" t="s">
        <v>302</v>
      </c>
      <c r="EH31" t="s">
        <v>5145</v>
      </c>
      <c r="EI31" s="22">
        <v>44174</v>
      </c>
      <c r="EJ31" t="b">
        <f>F31=H31</f>
        <v>0</v>
      </c>
    </row>
    <row r="32" spans="1:140" x14ac:dyDescent="0.2">
      <c r="A32" s="8" t="s">
        <v>303</v>
      </c>
      <c r="B32" s="8" t="s">
        <v>119</v>
      </c>
      <c r="C32" s="8" t="s">
        <v>245</v>
      </c>
      <c r="D32" s="2" t="s">
        <v>304</v>
      </c>
      <c r="E32" s="4">
        <v>0.48153082004304798</v>
      </c>
      <c r="F32" s="28" t="b">
        <v>0</v>
      </c>
      <c r="G32" s="29">
        <f t="shared" si="1"/>
        <v>2.2504009051987042E-2</v>
      </c>
      <c r="H32" s="5" t="b">
        <f t="shared" si="0"/>
        <v>0</v>
      </c>
      <c r="I32" s="8">
        <v>45</v>
      </c>
      <c r="J32">
        <v>3</v>
      </c>
      <c r="K32">
        <v>21</v>
      </c>
      <c r="L32">
        <v>1711</v>
      </c>
      <c r="M32">
        <v>6</v>
      </c>
      <c r="N32">
        <v>3</v>
      </c>
      <c r="O32">
        <v>73.265410021524104</v>
      </c>
      <c r="P32">
        <v>2</v>
      </c>
      <c r="Q32">
        <v>5</v>
      </c>
      <c r="R32">
        <v>3</v>
      </c>
      <c r="S32" s="10">
        <v>72.5</v>
      </c>
      <c r="T32" s="8">
        <v>-0.77405056123824101</v>
      </c>
      <c r="U32">
        <v>2.03313292833161</v>
      </c>
      <c r="V32">
        <v>-0.77296769484074401</v>
      </c>
      <c r="W32">
        <v>0.24794952084675001</v>
      </c>
      <c r="X32">
        <v>0.34522335867264098</v>
      </c>
      <c r="Y32">
        <v>-1.13192030619081E-2</v>
      </c>
      <c r="Z32">
        <v>0.784268945308223</v>
      </c>
      <c r="AA32">
        <v>1.4284752725705201</v>
      </c>
      <c r="AB32">
        <v>-4.5418899975194001E-2</v>
      </c>
      <c r="AC32">
        <v>-0.68484317603607703</v>
      </c>
      <c r="AD32" s="10">
        <v>-0.47415590084328502</v>
      </c>
      <c r="AE32" s="8">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1</v>
      </c>
      <c r="BA32">
        <v>0</v>
      </c>
      <c r="BB32">
        <v>1</v>
      </c>
      <c r="BC32">
        <v>0</v>
      </c>
      <c r="BD32">
        <v>1</v>
      </c>
      <c r="BE32">
        <v>0</v>
      </c>
      <c r="BF32">
        <v>1</v>
      </c>
      <c r="BG32">
        <v>0</v>
      </c>
      <c r="BH32">
        <v>0</v>
      </c>
      <c r="BI32">
        <v>0</v>
      </c>
      <c r="BJ32">
        <v>0</v>
      </c>
      <c r="BK32">
        <v>1</v>
      </c>
      <c r="BL32">
        <v>0</v>
      </c>
      <c r="BM32">
        <v>0</v>
      </c>
      <c r="BN32">
        <v>1</v>
      </c>
      <c r="BO32">
        <v>0</v>
      </c>
      <c r="BP32">
        <v>0</v>
      </c>
      <c r="BQ32">
        <v>0</v>
      </c>
      <c r="BR32">
        <v>1</v>
      </c>
      <c r="BS32">
        <v>0</v>
      </c>
      <c r="BT32" s="10">
        <v>0</v>
      </c>
      <c r="BU32">
        <v>-4.2648743800000002</v>
      </c>
      <c r="BV32">
        <v>0.17994256</v>
      </c>
      <c r="BW32">
        <v>2.5512239999999999E-2</v>
      </c>
      <c r="BX32">
        <v>1.7140852600000001</v>
      </c>
      <c r="BY32">
        <v>1.2451467300000001</v>
      </c>
      <c r="BZ32">
        <v>4.38303536</v>
      </c>
      <c r="CA32">
        <v>1.0542348399999999</v>
      </c>
      <c r="CB32">
        <v>2.36271349</v>
      </c>
      <c r="CC32">
        <v>0</v>
      </c>
      <c r="CD32">
        <v>1.26633956</v>
      </c>
      <c r="CE32">
        <v>1.2966537600000001</v>
      </c>
      <c r="CF32">
        <v>-0.34830556000000001</v>
      </c>
      <c r="CG32">
        <v>0.60595251999999999</v>
      </c>
      <c r="CH32">
        <v>-0.27080598</v>
      </c>
      <c r="CI32">
        <v>0.69837139000000004</v>
      </c>
      <c r="CJ32">
        <v>2.3914729999999999E-2</v>
      </c>
      <c r="CK32">
        <v>-0.35324707</v>
      </c>
      <c r="CL32">
        <v>-4.8291489999999999E-2</v>
      </c>
      <c r="CM32">
        <v>0.58076517999999999</v>
      </c>
      <c r="CN32">
        <v>0.72541518999999999</v>
      </c>
      <c r="CO32">
        <v>-0.20022939000000001</v>
      </c>
      <c r="CP32">
        <v>-0.43475793000000001</v>
      </c>
      <c r="CQ32">
        <v>0.34422587999999998</v>
      </c>
      <c r="CR32">
        <v>-0.48495226000000002</v>
      </c>
      <c r="CS32">
        <v>0.18250256000000001</v>
      </c>
      <c r="CT32">
        <v>-0.16623276000000001</v>
      </c>
      <c r="CU32">
        <v>-9.4743999999999995E-2</v>
      </c>
      <c r="CV32">
        <v>-1.1689752</v>
      </c>
      <c r="CW32">
        <v>-0.52188942000000005</v>
      </c>
      <c r="CX32">
        <v>0.65815442999999996</v>
      </c>
      <c r="CY32">
        <v>9.3649330000000003E-2</v>
      </c>
      <c r="CZ32">
        <v>-0.16819777</v>
      </c>
      <c r="DA32">
        <v>-0.25450494000000001</v>
      </c>
      <c r="DB32">
        <v>0.25513289</v>
      </c>
      <c r="DC32">
        <v>2.5920289999999999E-2</v>
      </c>
      <c r="DD32">
        <v>-2.5292350000000002E-2</v>
      </c>
      <c r="DE32">
        <v>0.26950531</v>
      </c>
      <c r="DF32">
        <v>-0.26887736000000001</v>
      </c>
      <c r="DG32">
        <v>0.1029841</v>
      </c>
      <c r="DH32">
        <v>-0.10235616</v>
      </c>
      <c r="DI32">
        <v>-0.19042195000000001</v>
      </c>
      <c r="DJ32">
        <v>7.7531719999999998E-2</v>
      </c>
      <c r="DK32">
        <v>-0.19522661999999999</v>
      </c>
      <c r="DL32">
        <v>-0.13095082</v>
      </c>
      <c r="DM32">
        <v>-6.0513240000000003E-2</v>
      </c>
      <c r="DN32">
        <v>0.50020885000000004</v>
      </c>
      <c r="DO32">
        <v>0.35778246000000002</v>
      </c>
      <c r="DP32">
        <v>-0.64273818000000005</v>
      </c>
      <c r="DQ32">
        <v>0.94671483000000001</v>
      </c>
      <c r="DR32">
        <v>-0.66113116000000005</v>
      </c>
      <c r="DS32">
        <v>7.7932630000000003E-2</v>
      </c>
      <c r="DT32">
        <v>-0.79014932000000004</v>
      </c>
      <c r="DU32">
        <v>1.3610861400000001</v>
      </c>
      <c r="DV32" s="10">
        <v>-0.64824150000000003</v>
      </c>
      <c r="DW32" s="8" t="s">
        <v>305</v>
      </c>
      <c r="DX32" t="s">
        <v>306</v>
      </c>
      <c r="DY32" t="s">
        <v>5158</v>
      </c>
      <c r="DZ32" t="s">
        <v>5158</v>
      </c>
      <c r="EA32" t="s">
        <v>5230</v>
      </c>
      <c r="EB32" t="s">
        <v>5231</v>
      </c>
      <c r="EC32" t="s">
        <v>5181</v>
      </c>
      <c r="ED32" s="10" t="s">
        <v>185</v>
      </c>
      <c r="EE32" s="20">
        <v>36898</v>
      </c>
      <c r="EF32" s="21">
        <v>38314</v>
      </c>
      <c r="EG32" t="s">
        <v>307</v>
      </c>
      <c r="EH32" t="s">
        <v>5146</v>
      </c>
      <c r="EI32" s="22">
        <v>44619</v>
      </c>
      <c r="EJ32" t="b">
        <f>F32=H32</f>
        <v>1</v>
      </c>
    </row>
    <row r="33" spans="1:140" x14ac:dyDescent="0.2">
      <c r="A33" s="8" t="s">
        <v>308</v>
      </c>
      <c r="B33" s="8" t="s">
        <v>119</v>
      </c>
      <c r="C33" s="8" t="s">
        <v>245</v>
      </c>
      <c r="D33" s="2" t="s">
        <v>309</v>
      </c>
      <c r="E33" s="4">
        <v>0.55747304793910901</v>
      </c>
      <c r="F33" s="28" t="b">
        <v>0</v>
      </c>
      <c r="G33" s="29">
        <f t="shared" si="1"/>
        <v>0.64874281648977794</v>
      </c>
      <c r="H33" s="5" t="b">
        <f t="shared" si="0"/>
        <v>1</v>
      </c>
      <c r="I33" s="8">
        <v>57</v>
      </c>
      <c r="J33">
        <v>3</v>
      </c>
      <c r="K33">
        <v>40</v>
      </c>
      <c r="L33">
        <v>1208</v>
      </c>
      <c r="M33">
        <v>7</v>
      </c>
      <c r="N33">
        <v>3</v>
      </c>
      <c r="O33">
        <v>73.736523969554895</v>
      </c>
      <c r="P33">
        <v>2</v>
      </c>
      <c r="Q33">
        <v>5</v>
      </c>
      <c r="R33">
        <v>3</v>
      </c>
      <c r="S33" s="10">
        <v>70.7</v>
      </c>
      <c r="T33" s="8">
        <v>0.35320753765240098</v>
      </c>
      <c r="U33">
        <v>2.03313292833161</v>
      </c>
      <c r="V33">
        <v>1.6819234379589401</v>
      </c>
      <c r="W33">
        <v>-0.33842349678843398</v>
      </c>
      <c r="X33">
        <v>0.66340156943083595</v>
      </c>
      <c r="Y33">
        <v>-1.13192030619081E-2</v>
      </c>
      <c r="Z33">
        <v>0.80048030389541502</v>
      </c>
      <c r="AA33">
        <v>0.71867389489572897</v>
      </c>
      <c r="AB33">
        <v>-0.772121299578298</v>
      </c>
      <c r="AC33">
        <v>-0.68484317603607703</v>
      </c>
      <c r="AD33" s="10">
        <v>-0.86254298685826103</v>
      </c>
      <c r="AE33" s="8">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0</v>
      </c>
      <c r="BA33">
        <v>1</v>
      </c>
      <c r="BB33">
        <v>0</v>
      </c>
      <c r="BC33">
        <v>1</v>
      </c>
      <c r="BD33">
        <v>0</v>
      </c>
      <c r="BE33">
        <v>0</v>
      </c>
      <c r="BF33">
        <v>1</v>
      </c>
      <c r="BG33">
        <v>0</v>
      </c>
      <c r="BH33">
        <v>1</v>
      </c>
      <c r="BI33">
        <v>0</v>
      </c>
      <c r="BJ33">
        <v>0</v>
      </c>
      <c r="BK33">
        <v>0</v>
      </c>
      <c r="BL33">
        <v>0</v>
      </c>
      <c r="BM33">
        <v>0</v>
      </c>
      <c r="BN33">
        <v>0</v>
      </c>
      <c r="BO33">
        <v>0</v>
      </c>
      <c r="BP33">
        <v>1</v>
      </c>
      <c r="BQ33">
        <v>1</v>
      </c>
      <c r="BR33">
        <v>0</v>
      </c>
      <c r="BS33">
        <v>0</v>
      </c>
      <c r="BT33" s="10">
        <v>0</v>
      </c>
      <c r="BU33">
        <v>-4.2648743800000002</v>
      </c>
      <c r="BV33">
        <v>0.17994256</v>
      </c>
      <c r="BW33">
        <v>2.5512239999999999E-2</v>
      </c>
      <c r="BX33">
        <v>1.7140852600000001</v>
      </c>
      <c r="BY33">
        <v>1.2451467300000001</v>
      </c>
      <c r="BZ33">
        <v>4.38303536</v>
      </c>
      <c r="CA33">
        <v>1.0542348399999999</v>
      </c>
      <c r="CB33">
        <v>2.36271349</v>
      </c>
      <c r="CC33">
        <v>0</v>
      </c>
      <c r="CD33">
        <v>1.26633956</v>
      </c>
      <c r="CE33">
        <v>1.2966537600000001</v>
      </c>
      <c r="CF33">
        <v>-0.34830556000000001</v>
      </c>
      <c r="CG33">
        <v>0.60595251999999999</v>
      </c>
      <c r="CH33">
        <v>-0.27080598</v>
      </c>
      <c r="CI33">
        <v>0.69837139000000004</v>
      </c>
      <c r="CJ33">
        <v>2.3914729999999999E-2</v>
      </c>
      <c r="CK33">
        <v>-0.35324707</v>
      </c>
      <c r="CL33">
        <v>-4.8291489999999999E-2</v>
      </c>
      <c r="CM33">
        <v>0.58076517999999999</v>
      </c>
      <c r="CN33">
        <v>0.72541518999999999</v>
      </c>
      <c r="CO33">
        <v>-0.20022939000000001</v>
      </c>
      <c r="CP33">
        <v>-0.43475793000000001</v>
      </c>
      <c r="CQ33">
        <v>0.34422587999999998</v>
      </c>
      <c r="CR33">
        <v>-0.48495226000000002</v>
      </c>
      <c r="CS33">
        <v>0.18250256000000001</v>
      </c>
      <c r="CT33">
        <v>-0.16623276000000001</v>
      </c>
      <c r="CU33">
        <v>-9.4743999999999995E-2</v>
      </c>
      <c r="CV33">
        <v>-1.1689752</v>
      </c>
      <c r="CW33">
        <v>-0.52188942000000005</v>
      </c>
      <c r="CX33">
        <v>0.65815442999999996</v>
      </c>
      <c r="CY33">
        <v>9.3649330000000003E-2</v>
      </c>
      <c r="CZ33">
        <v>-0.16819777</v>
      </c>
      <c r="DA33">
        <v>-0.25450494000000001</v>
      </c>
      <c r="DB33">
        <v>0.25513289</v>
      </c>
      <c r="DC33">
        <v>2.5920289999999999E-2</v>
      </c>
      <c r="DD33">
        <v>-2.5292350000000002E-2</v>
      </c>
      <c r="DE33">
        <v>0.26950531</v>
      </c>
      <c r="DF33">
        <v>-0.26887736000000001</v>
      </c>
      <c r="DG33">
        <v>0.1029841</v>
      </c>
      <c r="DH33">
        <v>-0.10235616</v>
      </c>
      <c r="DI33">
        <v>-0.19042195000000001</v>
      </c>
      <c r="DJ33">
        <v>7.7531719999999998E-2</v>
      </c>
      <c r="DK33">
        <v>-0.19522661999999999</v>
      </c>
      <c r="DL33">
        <v>-0.13095082</v>
      </c>
      <c r="DM33">
        <v>-6.0513240000000003E-2</v>
      </c>
      <c r="DN33">
        <v>0.50020885000000004</v>
      </c>
      <c r="DO33">
        <v>0.35778246000000002</v>
      </c>
      <c r="DP33">
        <v>-0.64273818000000005</v>
      </c>
      <c r="DQ33">
        <v>0.94671483000000001</v>
      </c>
      <c r="DR33">
        <v>-0.66113116000000005</v>
      </c>
      <c r="DS33">
        <v>7.7932630000000003E-2</v>
      </c>
      <c r="DT33">
        <v>-0.79014932000000004</v>
      </c>
      <c r="DU33">
        <v>1.3610861400000001</v>
      </c>
      <c r="DV33" s="10">
        <v>-0.64824150000000003</v>
      </c>
      <c r="DW33" s="8" t="s">
        <v>310</v>
      </c>
      <c r="DX33" t="s">
        <v>311</v>
      </c>
      <c r="DY33" t="s">
        <v>5165</v>
      </c>
      <c r="DZ33" t="s">
        <v>5154</v>
      </c>
      <c r="EA33" t="s">
        <v>5232</v>
      </c>
      <c r="EB33" t="s">
        <v>5233</v>
      </c>
      <c r="EC33" t="s">
        <v>5234</v>
      </c>
      <c r="ED33" s="10" t="s">
        <v>312</v>
      </c>
      <c r="EE33" s="20">
        <v>37485</v>
      </c>
      <c r="EF33" s="21">
        <v>38292</v>
      </c>
      <c r="EG33" t="s">
        <v>313</v>
      </c>
      <c r="EH33" t="s">
        <v>5147</v>
      </c>
      <c r="EI33" s="22">
        <v>45416</v>
      </c>
      <c r="EJ33" t="b">
        <f>F33=H33</f>
        <v>0</v>
      </c>
    </row>
    <row r="34" spans="1:140" x14ac:dyDescent="0.2">
      <c r="A34" s="8" t="s">
        <v>314</v>
      </c>
      <c r="B34" s="8" t="s">
        <v>168</v>
      </c>
      <c r="C34" s="8" t="s">
        <v>147</v>
      </c>
      <c r="D34" s="2" t="s">
        <v>315</v>
      </c>
      <c r="E34" s="4">
        <v>0.73375088327203797</v>
      </c>
      <c r="F34" s="28" t="b">
        <v>1</v>
      </c>
      <c r="G34" s="29">
        <f t="shared" si="1"/>
        <v>1.5933281459722319E-3</v>
      </c>
      <c r="H34" s="5" t="b">
        <f t="shared" si="0"/>
        <v>0</v>
      </c>
      <c r="I34" s="8">
        <v>52</v>
      </c>
      <c r="J34">
        <v>1</v>
      </c>
      <c r="K34">
        <v>18</v>
      </c>
      <c r="L34">
        <v>1703</v>
      </c>
      <c r="M34">
        <v>1</v>
      </c>
      <c r="N34">
        <v>5</v>
      </c>
      <c r="O34">
        <v>48.542108302685698</v>
      </c>
      <c r="P34">
        <v>1</v>
      </c>
      <c r="Q34">
        <v>4</v>
      </c>
      <c r="R34">
        <v>5</v>
      </c>
      <c r="S34" s="10">
        <v>75.099999999999994</v>
      </c>
      <c r="T34" s="8">
        <v>-0.116483336885366</v>
      </c>
      <c r="U34">
        <v>7.5957643648752104E-3</v>
      </c>
      <c r="V34">
        <v>-1.16058208423016</v>
      </c>
      <c r="W34">
        <v>0.23862350863784099</v>
      </c>
      <c r="X34">
        <v>-1.2456676951183301</v>
      </c>
      <c r="Y34">
        <v>1.38181348148064</v>
      </c>
      <c r="Z34">
        <v>-6.6477060618229E-2</v>
      </c>
      <c r="AA34">
        <v>0.71867389489572897</v>
      </c>
      <c r="AB34">
        <v>0.68128349962791002</v>
      </c>
      <c r="AC34">
        <v>1.42236659638262</v>
      </c>
      <c r="AD34" s="10">
        <v>8.6847667845013299E-2</v>
      </c>
      <c r="AE34" s="8">
        <v>0</v>
      </c>
      <c r="AF34">
        <v>0</v>
      </c>
      <c r="AG34">
        <v>0</v>
      </c>
      <c r="AH34">
        <v>0</v>
      </c>
      <c r="AI34">
        <v>0</v>
      </c>
      <c r="AJ34">
        <v>0</v>
      </c>
      <c r="AK34">
        <v>0</v>
      </c>
      <c r="AL34">
        <v>0</v>
      </c>
      <c r="AM34">
        <v>0</v>
      </c>
      <c r="AN34">
        <v>0</v>
      </c>
      <c r="AO34">
        <v>0</v>
      </c>
      <c r="AP34">
        <v>0</v>
      </c>
      <c r="AQ34">
        <v>0</v>
      </c>
      <c r="AR34">
        <v>0</v>
      </c>
      <c r="AS34">
        <v>1</v>
      </c>
      <c r="AT34">
        <v>0</v>
      </c>
      <c r="AU34">
        <v>0</v>
      </c>
      <c r="AV34">
        <v>0</v>
      </c>
      <c r="AW34">
        <v>0</v>
      </c>
      <c r="AX34">
        <v>0</v>
      </c>
      <c r="AY34">
        <v>0</v>
      </c>
      <c r="AZ34">
        <v>1</v>
      </c>
      <c r="BA34">
        <v>0</v>
      </c>
      <c r="BB34">
        <v>1</v>
      </c>
      <c r="BC34">
        <v>1</v>
      </c>
      <c r="BD34">
        <v>0</v>
      </c>
      <c r="BE34">
        <v>1</v>
      </c>
      <c r="BF34">
        <v>0</v>
      </c>
      <c r="BG34">
        <v>0</v>
      </c>
      <c r="BH34">
        <v>1</v>
      </c>
      <c r="BI34">
        <v>0</v>
      </c>
      <c r="BJ34">
        <v>0</v>
      </c>
      <c r="BK34">
        <v>0</v>
      </c>
      <c r="BL34">
        <v>0</v>
      </c>
      <c r="BM34">
        <v>1</v>
      </c>
      <c r="BN34">
        <v>0</v>
      </c>
      <c r="BO34">
        <v>0</v>
      </c>
      <c r="BP34">
        <v>0</v>
      </c>
      <c r="BQ34">
        <v>1</v>
      </c>
      <c r="BR34">
        <v>0</v>
      </c>
      <c r="BS34">
        <v>0</v>
      </c>
      <c r="BT34" s="10">
        <v>0</v>
      </c>
      <c r="BU34">
        <v>-4.2648743800000002</v>
      </c>
      <c r="BV34">
        <v>0.17994256</v>
      </c>
      <c r="BW34">
        <v>2.5512239999999999E-2</v>
      </c>
      <c r="BX34">
        <v>1.7140852600000001</v>
      </c>
      <c r="BY34">
        <v>1.2451467300000001</v>
      </c>
      <c r="BZ34">
        <v>4.38303536</v>
      </c>
      <c r="CA34">
        <v>1.0542348399999999</v>
      </c>
      <c r="CB34">
        <v>2.36271349</v>
      </c>
      <c r="CC34">
        <v>0</v>
      </c>
      <c r="CD34">
        <v>1.26633956</v>
      </c>
      <c r="CE34">
        <v>1.2966537600000001</v>
      </c>
      <c r="CF34">
        <v>-0.34830556000000001</v>
      </c>
      <c r="CG34">
        <v>0.60595251999999999</v>
      </c>
      <c r="CH34">
        <v>-0.27080598</v>
      </c>
      <c r="CI34">
        <v>0.69837139000000004</v>
      </c>
      <c r="CJ34">
        <v>2.3914729999999999E-2</v>
      </c>
      <c r="CK34">
        <v>-0.35324707</v>
      </c>
      <c r="CL34">
        <v>-4.8291489999999999E-2</v>
      </c>
      <c r="CM34">
        <v>0.58076517999999999</v>
      </c>
      <c r="CN34">
        <v>0.72541518999999999</v>
      </c>
      <c r="CO34">
        <v>-0.20022939000000001</v>
      </c>
      <c r="CP34">
        <v>-0.43475793000000001</v>
      </c>
      <c r="CQ34">
        <v>0.34422587999999998</v>
      </c>
      <c r="CR34">
        <v>-0.48495226000000002</v>
      </c>
      <c r="CS34">
        <v>0.18250256000000001</v>
      </c>
      <c r="CT34">
        <v>-0.16623276000000001</v>
      </c>
      <c r="CU34">
        <v>-9.4743999999999995E-2</v>
      </c>
      <c r="CV34">
        <v>-1.1689752</v>
      </c>
      <c r="CW34">
        <v>-0.52188942000000005</v>
      </c>
      <c r="CX34">
        <v>0.65815442999999996</v>
      </c>
      <c r="CY34">
        <v>9.3649330000000003E-2</v>
      </c>
      <c r="CZ34">
        <v>-0.16819777</v>
      </c>
      <c r="DA34">
        <v>-0.25450494000000001</v>
      </c>
      <c r="DB34">
        <v>0.25513289</v>
      </c>
      <c r="DC34">
        <v>2.5920289999999999E-2</v>
      </c>
      <c r="DD34">
        <v>-2.5292350000000002E-2</v>
      </c>
      <c r="DE34">
        <v>0.26950531</v>
      </c>
      <c r="DF34">
        <v>-0.26887736000000001</v>
      </c>
      <c r="DG34">
        <v>0.1029841</v>
      </c>
      <c r="DH34">
        <v>-0.10235616</v>
      </c>
      <c r="DI34">
        <v>-0.19042195000000001</v>
      </c>
      <c r="DJ34">
        <v>7.7531719999999998E-2</v>
      </c>
      <c r="DK34">
        <v>-0.19522661999999999</v>
      </c>
      <c r="DL34">
        <v>-0.13095082</v>
      </c>
      <c r="DM34">
        <v>-6.0513240000000003E-2</v>
      </c>
      <c r="DN34">
        <v>0.50020885000000004</v>
      </c>
      <c r="DO34">
        <v>0.35778246000000002</v>
      </c>
      <c r="DP34">
        <v>-0.64273818000000005</v>
      </c>
      <c r="DQ34">
        <v>0.94671483000000001</v>
      </c>
      <c r="DR34">
        <v>-0.66113116000000005</v>
      </c>
      <c r="DS34">
        <v>7.7932630000000003E-2</v>
      </c>
      <c r="DT34">
        <v>-0.79014932000000004</v>
      </c>
      <c r="DU34">
        <v>1.3610861400000001</v>
      </c>
      <c r="DV34" s="10">
        <v>-0.64824150000000003</v>
      </c>
      <c r="DW34" s="8" t="s">
        <v>316</v>
      </c>
      <c r="DX34" t="s">
        <v>317</v>
      </c>
      <c r="DY34" t="s">
        <v>5154</v>
      </c>
      <c r="DZ34" t="s">
        <v>5154</v>
      </c>
      <c r="EA34" t="s">
        <v>5235</v>
      </c>
      <c r="EB34" t="s">
        <v>5193</v>
      </c>
      <c r="EC34" t="s">
        <v>5177</v>
      </c>
      <c r="ED34" s="10" t="s">
        <v>318</v>
      </c>
      <c r="EE34" s="20">
        <v>36231</v>
      </c>
      <c r="EF34" s="21">
        <v>37594</v>
      </c>
      <c r="EG34" t="s">
        <v>319</v>
      </c>
      <c r="EH34" t="s">
        <v>5147</v>
      </c>
      <c r="EI34" s="22">
        <v>44202</v>
      </c>
      <c r="EJ34" t="b">
        <f>F34=H34</f>
        <v>0</v>
      </c>
    </row>
    <row r="35" spans="1:140" x14ac:dyDescent="0.2">
      <c r="A35" s="8" t="s">
        <v>320</v>
      </c>
      <c r="B35" s="8" t="s">
        <v>127</v>
      </c>
      <c r="C35" s="8" t="s">
        <v>120</v>
      </c>
      <c r="D35" s="2" t="s">
        <v>321</v>
      </c>
      <c r="E35" s="4">
        <v>0.419643648625802</v>
      </c>
      <c r="F35" s="28" t="b">
        <v>0</v>
      </c>
      <c r="G35" s="29">
        <f t="shared" si="1"/>
        <v>0.22235200911038494</v>
      </c>
      <c r="H35" s="5" t="b">
        <f t="shared" si="0"/>
        <v>0</v>
      </c>
      <c r="I35" s="8">
        <v>57</v>
      </c>
      <c r="J35">
        <v>2</v>
      </c>
      <c r="K35">
        <v>28</v>
      </c>
      <c r="L35">
        <v>735</v>
      </c>
      <c r="M35">
        <v>7</v>
      </c>
      <c r="N35">
        <v>5</v>
      </c>
      <c r="O35">
        <v>18.030157646234802</v>
      </c>
      <c r="P35">
        <v>3</v>
      </c>
      <c r="Q35">
        <v>2</v>
      </c>
      <c r="R35">
        <v>1</v>
      </c>
      <c r="S35" s="10">
        <v>74.2</v>
      </c>
      <c r="T35" s="8">
        <v>0.35320753765240098</v>
      </c>
      <c r="U35">
        <v>1.0203643463482399</v>
      </c>
      <c r="V35">
        <v>0.13146588040124599</v>
      </c>
      <c r="W35">
        <v>-0.88982396864020796</v>
      </c>
      <c r="X35">
        <v>0.66340156943083595</v>
      </c>
      <c r="Y35">
        <v>1.38181348148064</v>
      </c>
      <c r="Z35">
        <v>-1.1164145021947101</v>
      </c>
      <c r="AA35">
        <v>-0.70092886045385905</v>
      </c>
      <c r="AB35">
        <v>-1.4988236991813999</v>
      </c>
      <c r="AC35">
        <v>1.42236659638262</v>
      </c>
      <c r="AD35" s="10">
        <v>-0.107345875162473</v>
      </c>
      <c r="AE35" s="8">
        <v>0</v>
      </c>
      <c r="AF35">
        <v>0</v>
      </c>
      <c r="AG35">
        <v>0</v>
      </c>
      <c r="AH35">
        <v>0</v>
      </c>
      <c r="AI35">
        <v>0</v>
      </c>
      <c r="AJ35">
        <v>0</v>
      </c>
      <c r="AK35">
        <v>0</v>
      </c>
      <c r="AL35">
        <v>0</v>
      </c>
      <c r="AM35">
        <v>0</v>
      </c>
      <c r="AN35">
        <v>0</v>
      </c>
      <c r="AO35">
        <v>0</v>
      </c>
      <c r="AP35">
        <v>0</v>
      </c>
      <c r="AQ35">
        <v>0</v>
      </c>
      <c r="AR35">
        <v>0</v>
      </c>
      <c r="AS35">
        <v>1</v>
      </c>
      <c r="AT35">
        <v>0</v>
      </c>
      <c r="AU35">
        <v>0</v>
      </c>
      <c r="AV35">
        <v>0</v>
      </c>
      <c r="AW35">
        <v>0</v>
      </c>
      <c r="AX35">
        <v>0</v>
      </c>
      <c r="AY35">
        <v>0</v>
      </c>
      <c r="AZ35">
        <v>1</v>
      </c>
      <c r="BA35">
        <v>0</v>
      </c>
      <c r="BB35">
        <v>1</v>
      </c>
      <c r="BC35">
        <v>1</v>
      </c>
      <c r="BD35">
        <v>0</v>
      </c>
      <c r="BE35">
        <v>1</v>
      </c>
      <c r="BF35">
        <v>0</v>
      </c>
      <c r="BG35">
        <v>0</v>
      </c>
      <c r="BH35">
        <v>0</v>
      </c>
      <c r="BI35">
        <v>0</v>
      </c>
      <c r="BJ35">
        <v>1</v>
      </c>
      <c r="BK35">
        <v>0</v>
      </c>
      <c r="BL35">
        <v>0</v>
      </c>
      <c r="BM35">
        <v>1</v>
      </c>
      <c r="BN35">
        <v>0</v>
      </c>
      <c r="BO35">
        <v>0</v>
      </c>
      <c r="BP35">
        <v>0</v>
      </c>
      <c r="BQ35">
        <v>0</v>
      </c>
      <c r="BR35">
        <v>0</v>
      </c>
      <c r="BS35">
        <v>1</v>
      </c>
      <c r="BT35" s="10">
        <v>0</v>
      </c>
      <c r="BU35">
        <v>-4.2648743800000002</v>
      </c>
      <c r="BV35">
        <v>0.17994256</v>
      </c>
      <c r="BW35">
        <v>2.5512239999999999E-2</v>
      </c>
      <c r="BX35">
        <v>1.7140852600000001</v>
      </c>
      <c r="BY35">
        <v>1.2451467300000001</v>
      </c>
      <c r="BZ35">
        <v>4.38303536</v>
      </c>
      <c r="CA35">
        <v>1.0542348399999999</v>
      </c>
      <c r="CB35">
        <v>2.36271349</v>
      </c>
      <c r="CC35">
        <v>0</v>
      </c>
      <c r="CD35">
        <v>1.26633956</v>
      </c>
      <c r="CE35">
        <v>1.2966537600000001</v>
      </c>
      <c r="CF35">
        <v>-0.34830556000000001</v>
      </c>
      <c r="CG35">
        <v>0.60595251999999999</v>
      </c>
      <c r="CH35">
        <v>-0.27080598</v>
      </c>
      <c r="CI35">
        <v>0.69837139000000004</v>
      </c>
      <c r="CJ35">
        <v>2.3914729999999999E-2</v>
      </c>
      <c r="CK35">
        <v>-0.35324707</v>
      </c>
      <c r="CL35">
        <v>-4.8291489999999999E-2</v>
      </c>
      <c r="CM35">
        <v>0.58076517999999999</v>
      </c>
      <c r="CN35">
        <v>0.72541518999999999</v>
      </c>
      <c r="CO35">
        <v>-0.20022939000000001</v>
      </c>
      <c r="CP35">
        <v>-0.43475793000000001</v>
      </c>
      <c r="CQ35">
        <v>0.34422587999999998</v>
      </c>
      <c r="CR35">
        <v>-0.48495226000000002</v>
      </c>
      <c r="CS35">
        <v>0.18250256000000001</v>
      </c>
      <c r="CT35">
        <v>-0.16623276000000001</v>
      </c>
      <c r="CU35">
        <v>-9.4743999999999995E-2</v>
      </c>
      <c r="CV35">
        <v>-1.1689752</v>
      </c>
      <c r="CW35">
        <v>-0.52188942000000005</v>
      </c>
      <c r="CX35">
        <v>0.65815442999999996</v>
      </c>
      <c r="CY35">
        <v>9.3649330000000003E-2</v>
      </c>
      <c r="CZ35">
        <v>-0.16819777</v>
      </c>
      <c r="DA35">
        <v>-0.25450494000000001</v>
      </c>
      <c r="DB35">
        <v>0.25513289</v>
      </c>
      <c r="DC35">
        <v>2.5920289999999999E-2</v>
      </c>
      <c r="DD35">
        <v>-2.5292350000000002E-2</v>
      </c>
      <c r="DE35">
        <v>0.26950531</v>
      </c>
      <c r="DF35">
        <v>-0.26887736000000001</v>
      </c>
      <c r="DG35">
        <v>0.1029841</v>
      </c>
      <c r="DH35">
        <v>-0.10235616</v>
      </c>
      <c r="DI35">
        <v>-0.19042195000000001</v>
      </c>
      <c r="DJ35">
        <v>7.7531719999999998E-2</v>
      </c>
      <c r="DK35">
        <v>-0.19522661999999999</v>
      </c>
      <c r="DL35">
        <v>-0.13095082</v>
      </c>
      <c r="DM35">
        <v>-6.0513240000000003E-2</v>
      </c>
      <c r="DN35">
        <v>0.50020885000000004</v>
      </c>
      <c r="DO35">
        <v>0.35778246000000002</v>
      </c>
      <c r="DP35">
        <v>-0.64273818000000005</v>
      </c>
      <c r="DQ35">
        <v>0.94671483000000001</v>
      </c>
      <c r="DR35">
        <v>-0.66113116000000005</v>
      </c>
      <c r="DS35">
        <v>7.7932630000000003E-2</v>
      </c>
      <c r="DT35">
        <v>-0.79014932000000004</v>
      </c>
      <c r="DU35">
        <v>1.3610861400000001</v>
      </c>
      <c r="DV35" s="10">
        <v>-0.64824150000000003</v>
      </c>
      <c r="DW35" s="8" t="s">
        <v>322</v>
      </c>
      <c r="DX35" t="s">
        <v>323</v>
      </c>
      <c r="DY35" t="s">
        <v>5154</v>
      </c>
      <c r="DZ35" t="s">
        <v>5153</v>
      </c>
      <c r="EA35" t="s">
        <v>5236</v>
      </c>
      <c r="EB35" t="s">
        <v>5237</v>
      </c>
      <c r="EC35" t="s">
        <v>5238</v>
      </c>
      <c r="ED35" s="10" t="s">
        <v>199</v>
      </c>
      <c r="EE35" s="20">
        <v>35737</v>
      </c>
      <c r="EF35" s="21">
        <v>36239</v>
      </c>
      <c r="EG35" t="s">
        <v>324</v>
      </c>
      <c r="EH35" t="s">
        <v>5144</v>
      </c>
      <c r="EI35" s="22">
        <v>45182</v>
      </c>
      <c r="EJ35" t="b">
        <f>F35=H35</f>
        <v>1</v>
      </c>
    </row>
    <row r="36" spans="1:140" x14ac:dyDescent="0.2">
      <c r="A36" s="8" t="s">
        <v>325</v>
      </c>
      <c r="B36" s="8" t="s">
        <v>119</v>
      </c>
      <c r="C36" s="8" t="s">
        <v>181</v>
      </c>
      <c r="D36" s="2" t="s">
        <v>326</v>
      </c>
      <c r="E36" s="4">
        <v>0.68619905045847396</v>
      </c>
      <c r="F36" s="28" t="b">
        <v>1</v>
      </c>
      <c r="G36" s="29">
        <f t="shared" si="1"/>
        <v>2.4963831338871336E-3</v>
      </c>
      <c r="H36" s="5" t="b">
        <f t="shared" si="0"/>
        <v>0</v>
      </c>
      <c r="I36" s="8">
        <v>60</v>
      </c>
      <c r="J36">
        <v>0</v>
      </c>
      <c r="K36">
        <v>33</v>
      </c>
      <c r="L36">
        <v>1904</v>
      </c>
      <c r="M36">
        <v>2</v>
      </c>
      <c r="N36">
        <v>2</v>
      </c>
      <c r="O36">
        <v>35.599525229236903</v>
      </c>
      <c r="P36">
        <v>5</v>
      </c>
      <c r="Q36">
        <v>5</v>
      </c>
      <c r="R36">
        <v>1</v>
      </c>
      <c r="S36" s="10">
        <v>70.7</v>
      </c>
      <c r="T36" s="8">
        <v>0.63502206237506098</v>
      </c>
      <c r="U36">
        <v>-1.00517281761849</v>
      </c>
      <c r="V36">
        <v>0.77748986271695397</v>
      </c>
      <c r="W36">
        <v>0.47293956538669202</v>
      </c>
      <c r="X36">
        <v>-0.92748948436013701</v>
      </c>
      <c r="Y36">
        <v>-0.70788554533318204</v>
      </c>
      <c r="Z36">
        <v>-0.51184034507460796</v>
      </c>
      <c r="AA36">
        <v>1.4284752725705201</v>
      </c>
      <c r="AB36">
        <v>-1.4988236991813999</v>
      </c>
      <c r="AC36">
        <v>1.42236659638262</v>
      </c>
      <c r="AD36" s="10">
        <v>-0.86254298685826103</v>
      </c>
      <c r="AE36" s="8">
        <v>0</v>
      </c>
      <c r="AF36">
        <v>0</v>
      </c>
      <c r="AG36">
        <v>0</v>
      </c>
      <c r="AH36">
        <v>0</v>
      </c>
      <c r="AI36">
        <v>0</v>
      </c>
      <c r="AJ36">
        <v>1</v>
      </c>
      <c r="AK36">
        <v>0</v>
      </c>
      <c r="AL36">
        <v>0</v>
      </c>
      <c r="AM36">
        <v>0</v>
      </c>
      <c r="AN36">
        <v>0</v>
      </c>
      <c r="AO36">
        <v>0</v>
      </c>
      <c r="AP36">
        <v>0</v>
      </c>
      <c r="AQ36">
        <v>0</v>
      </c>
      <c r="AR36">
        <v>0</v>
      </c>
      <c r="AS36">
        <v>0</v>
      </c>
      <c r="AT36">
        <v>0</v>
      </c>
      <c r="AU36">
        <v>0</v>
      </c>
      <c r="AV36">
        <v>0</v>
      </c>
      <c r="AW36">
        <v>0</v>
      </c>
      <c r="AX36">
        <v>0</v>
      </c>
      <c r="AY36">
        <v>0</v>
      </c>
      <c r="AZ36">
        <v>1</v>
      </c>
      <c r="BA36">
        <v>1</v>
      </c>
      <c r="BB36">
        <v>0</v>
      </c>
      <c r="BC36">
        <v>0</v>
      </c>
      <c r="BD36">
        <v>1</v>
      </c>
      <c r="BE36">
        <v>0</v>
      </c>
      <c r="BF36">
        <v>1</v>
      </c>
      <c r="BG36">
        <v>0</v>
      </c>
      <c r="BH36">
        <v>0</v>
      </c>
      <c r="BI36">
        <v>0</v>
      </c>
      <c r="BJ36">
        <v>1</v>
      </c>
      <c r="BK36">
        <v>0</v>
      </c>
      <c r="BL36">
        <v>0</v>
      </c>
      <c r="BM36">
        <v>0</v>
      </c>
      <c r="BN36">
        <v>0</v>
      </c>
      <c r="BO36">
        <v>1</v>
      </c>
      <c r="BP36">
        <v>0</v>
      </c>
      <c r="BQ36">
        <v>0</v>
      </c>
      <c r="BR36">
        <v>0</v>
      </c>
      <c r="BS36">
        <v>1</v>
      </c>
      <c r="BT36" s="10">
        <v>0</v>
      </c>
      <c r="BU36">
        <v>-4.2648743800000002</v>
      </c>
      <c r="BV36">
        <v>0.17994256</v>
      </c>
      <c r="BW36">
        <v>2.5512239999999999E-2</v>
      </c>
      <c r="BX36">
        <v>1.7140852600000001</v>
      </c>
      <c r="BY36">
        <v>1.2451467300000001</v>
      </c>
      <c r="BZ36">
        <v>4.38303536</v>
      </c>
      <c r="CA36">
        <v>1.0542348399999999</v>
      </c>
      <c r="CB36">
        <v>2.36271349</v>
      </c>
      <c r="CC36">
        <v>0</v>
      </c>
      <c r="CD36">
        <v>1.26633956</v>
      </c>
      <c r="CE36">
        <v>1.2966537600000001</v>
      </c>
      <c r="CF36">
        <v>-0.34830556000000001</v>
      </c>
      <c r="CG36">
        <v>0.60595251999999999</v>
      </c>
      <c r="CH36">
        <v>-0.27080598</v>
      </c>
      <c r="CI36">
        <v>0.69837139000000004</v>
      </c>
      <c r="CJ36">
        <v>2.3914729999999999E-2</v>
      </c>
      <c r="CK36">
        <v>-0.35324707</v>
      </c>
      <c r="CL36">
        <v>-4.8291489999999999E-2</v>
      </c>
      <c r="CM36">
        <v>0.58076517999999999</v>
      </c>
      <c r="CN36">
        <v>0.72541518999999999</v>
      </c>
      <c r="CO36">
        <v>-0.20022939000000001</v>
      </c>
      <c r="CP36">
        <v>-0.43475793000000001</v>
      </c>
      <c r="CQ36">
        <v>0.34422587999999998</v>
      </c>
      <c r="CR36">
        <v>-0.48495226000000002</v>
      </c>
      <c r="CS36">
        <v>0.18250256000000001</v>
      </c>
      <c r="CT36">
        <v>-0.16623276000000001</v>
      </c>
      <c r="CU36">
        <v>-9.4743999999999995E-2</v>
      </c>
      <c r="CV36">
        <v>-1.1689752</v>
      </c>
      <c r="CW36">
        <v>-0.52188942000000005</v>
      </c>
      <c r="CX36">
        <v>0.65815442999999996</v>
      </c>
      <c r="CY36">
        <v>9.3649330000000003E-2</v>
      </c>
      <c r="CZ36">
        <v>-0.16819777</v>
      </c>
      <c r="DA36">
        <v>-0.25450494000000001</v>
      </c>
      <c r="DB36">
        <v>0.25513289</v>
      </c>
      <c r="DC36">
        <v>2.5920289999999999E-2</v>
      </c>
      <c r="DD36">
        <v>-2.5292350000000002E-2</v>
      </c>
      <c r="DE36">
        <v>0.26950531</v>
      </c>
      <c r="DF36">
        <v>-0.26887736000000001</v>
      </c>
      <c r="DG36">
        <v>0.1029841</v>
      </c>
      <c r="DH36">
        <v>-0.10235616</v>
      </c>
      <c r="DI36">
        <v>-0.19042195000000001</v>
      </c>
      <c r="DJ36">
        <v>7.7531719999999998E-2</v>
      </c>
      <c r="DK36">
        <v>-0.19522661999999999</v>
      </c>
      <c r="DL36">
        <v>-0.13095082</v>
      </c>
      <c r="DM36">
        <v>-6.0513240000000003E-2</v>
      </c>
      <c r="DN36">
        <v>0.50020885000000004</v>
      </c>
      <c r="DO36">
        <v>0.35778246000000002</v>
      </c>
      <c r="DP36">
        <v>-0.64273818000000005</v>
      </c>
      <c r="DQ36">
        <v>0.94671483000000001</v>
      </c>
      <c r="DR36">
        <v>-0.66113116000000005</v>
      </c>
      <c r="DS36">
        <v>7.7932630000000003E-2</v>
      </c>
      <c r="DT36">
        <v>-0.79014932000000004</v>
      </c>
      <c r="DU36">
        <v>1.3610861400000001</v>
      </c>
      <c r="DV36" s="10">
        <v>-0.64824150000000003</v>
      </c>
      <c r="DW36" s="8" t="s">
        <v>327</v>
      </c>
      <c r="DX36" t="s">
        <v>328</v>
      </c>
      <c r="DY36" t="s">
        <v>5153</v>
      </c>
      <c r="DZ36" t="s">
        <v>5153</v>
      </c>
      <c r="EA36" t="s">
        <v>5213</v>
      </c>
      <c r="EB36" t="s">
        <v>5196</v>
      </c>
      <c r="EC36" t="s">
        <v>5239</v>
      </c>
      <c r="ED36" s="10" t="s">
        <v>329</v>
      </c>
      <c r="EE36" s="20">
        <v>35017</v>
      </c>
      <c r="EF36" s="21">
        <v>38291</v>
      </c>
      <c r="EG36" t="s">
        <v>330</v>
      </c>
      <c r="EH36" t="s">
        <v>5144</v>
      </c>
      <c r="EI36" s="22">
        <v>45073</v>
      </c>
      <c r="EJ36" t="b">
        <f>F36=H36</f>
        <v>0</v>
      </c>
    </row>
    <row r="37" spans="1:140" x14ac:dyDescent="0.2">
      <c r="A37" s="8" t="s">
        <v>331</v>
      </c>
      <c r="B37" s="8" t="s">
        <v>168</v>
      </c>
      <c r="C37" s="8" t="s">
        <v>332</v>
      </c>
      <c r="D37" s="2" t="s">
        <v>333</v>
      </c>
      <c r="E37" s="4">
        <v>0.429724997881686</v>
      </c>
      <c r="F37" s="28" t="b">
        <v>0</v>
      </c>
      <c r="G37" s="29">
        <f t="shared" si="1"/>
        <v>0.74927170585375558</v>
      </c>
      <c r="H37" s="5" t="b">
        <f t="shared" si="0"/>
        <v>1</v>
      </c>
      <c r="I37" s="8">
        <v>42</v>
      </c>
      <c r="J37">
        <v>1</v>
      </c>
      <c r="K37">
        <v>30</v>
      </c>
      <c r="L37">
        <v>1444</v>
      </c>
      <c r="M37">
        <v>9</v>
      </c>
      <c r="N37">
        <v>1</v>
      </c>
      <c r="O37">
        <v>89.862498940842997</v>
      </c>
      <c r="P37">
        <v>5</v>
      </c>
      <c r="Q37">
        <v>2</v>
      </c>
      <c r="R37">
        <v>3</v>
      </c>
      <c r="S37" s="10">
        <v>77.7</v>
      </c>
      <c r="T37" s="8">
        <v>-1.0558650859609</v>
      </c>
      <c r="U37">
        <v>7.5957643648752104E-3</v>
      </c>
      <c r="V37">
        <v>0.38987547332752898</v>
      </c>
      <c r="W37">
        <v>-6.3306136625603804E-2</v>
      </c>
      <c r="X37">
        <v>1.2997579909472201</v>
      </c>
      <c r="Y37">
        <v>-1.4044518876044501</v>
      </c>
      <c r="Z37">
        <v>1.3553863174413201</v>
      </c>
      <c r="AA37">
        <v>0.71867389489572897</v>
      </c>
      <c r="AB37">
        <v>-0.772121299578298</v>
      </c>
      <c r="AC37">
        <v>0.71996333890972197</v>
      </c>
      <c r="AD37" s="10">
        <v>0.647851236533315</v>
      </c>
      <c r="AE37" s="8">
        <v>0</v>
      </c>
      <c r="AF37">
        <v>0</v>
      </c>
      <c r="AG37">
        <v>0</v>
      </c>
      <c r="AH37">
        <v>0</v>
      </c>
      <c r="AI37">
        <v>0</v>
      </c>
      <c r="AJ37">
        <v>0</v>
      </c>
      <c r="AK37">
        <v>0</v>
      </c>
      <c r="AL37">
        <v>0</v>
      </c>
      <c r="AM37">
        <v>0</v>
      </c>
      <c r="AN37">
        <v>0</v>
      </c>
      <c r="AO37">
        <v>0</v>
      </c>
      <c r="AP37">
        <v>0</v>
      </c>
      <c r="AQ37">
        <v>0</v>
      </c>
      <c r="AR37">
        <v>1</v>
      </c>
      <c r="AS37">
        <v>0</v>
      </c>
      <c r="AT37">
        <v>0</v>
      </c>
      <c r="AU37">
        <v>0</v>
      </c>
      <c r="AV37">
        <v>0</v>
      </c>
      <c r="AW37">
        <v>0</v>
      </c>
      <c r="AX37">
        <v>0</v>
      </c>
      <c r="AY37">
        <v>1</v>
      </c>
      <c r="AZ37">
        <v>0</v>
      </c>
      <c r="BA37">
        <v>1</v>
      </c>
      <c r="BB37">
        <v>0</v>
      </c>
      <c r="BC37">
        <v>0</v>
      </c>
      <c r="BD37">
        <v>1</v>
      </c>
      <c r="BE37">
        <v>1</v>
      </c>
      <c r="BF37">
        <v>0</v>
      </c>
      <c r="BG37">
        <v>0</v>
      </c>
      <c r="BH37">
        <v>0</v>
      </c>
      <c r="BI37">
        <v>1</v>
      </c>
      <c r="BJ37">
        <v>0</v>
      </c>
      <c r="BK37">
        <v>0</v>
      </c>
      <c r="BL37">
        <v>0</v>
      </c>
      <c r="BM37">
        <v>0</v>
      </c>
      <c r="BN37">
        <v>1</v>
      </c>
      <c r="BO37">
        <v>0</v>
      </c>
      <c r="BP37">
        <v>0</v>
      </c>
      <c r="BQ37">
        <v>0</v>
      </c>
      <c r="BR37">
        <v>1</v>
      </c>
      <c r="BS37">
        <v>0</v>
      </c>
      <c r="BT37" s="10">
        <v>0</v>
      </c>
      <c r="BU37">
        <v>-4.2648743800000002</v>
      </c>
      <c r="BV37">
        <v>0.17994256</v>
      </c>
      <c r="BW37">
        <v>2.5512239999999999E-2</v>
      </c>
      <c r="BX37">
        <v>1.7140852600000001</v>
      </c>
      <c r="BY37">
        <v>1.2451467300000001</v>
      </c>
      <c r="BZ37">
        <v>4.38303536</v>
      </c>
      <c r="CA37">
        <v>1.0542348399999999</v>
      </c>
      <c r="CB37">
        <v>2.36271349</v>
      </c>
      <c r="CC37">
        <v>0</v>
      </c>
      <c r="CD37">
        <v>1.26633956</v>
      </c>
      <c r="CE37">
        <v>1.2966537600000001</v>
      </c>
      <c r="CF37">
        <v>-0.34830556000000001</v>
      </c>
      <c r="CG37">
        <v>0.60595251999999999</v>
      </c>
      <c r="CH37">
        <v>-0.27080598</v>
      </c>
      <c r="CI37">
        <v>0.69837139000000004</v>
      </c>
      <c r="CJ37">
        <v>2.3914729999999999E-2</v>
      </c>
      <c r="CK37">
        <v>-0.35324707</v>
      </c>
      <c r="CL37">
        <v>-4.8291489999999999E-2</v>
      </c>
      <c r="CM37">
        <v>0.58076517999999999</v>
      </c>
      <c r="CN37">
        <v>0.72541518999999999</v>
      </c>
      <c r="CO37">
        <v>-0.20022939000000001</v>
      </c>
      <c r="CP37">
        <v>-0.43475793000000001</v>
      </c>
      <c r="CQ37">
        <v>0.34422587999999998</v>
      </c>
      <c r="CR37">
        <v>-0.48495226000000002</v>
      </c>
      <c r="CS37">
        <v>0.18250256000000001</v>
      </c>
      <c r="CT37">
        <v>-0.16623276000000001</v>
      </c>
      <c r="CU37">
        <v>-9.4743999999999995E-2</v>
      </c>
      <c r="CV37">
        <v>-1.1689752</v>
      </c>
      <c r="CW37">
        <v>-0.52188942000000005</v>
      </c>
      <c r="CX37">
        <v>0.65815442999999996</v>
      </c>
      <c r="CY37">
        <v>9.3649330000000003E-2</v>
      </c>
      <c r="CZ37">
        <v>-0.16819777</v>
      </c>
      <c r="DA37">
        <v>-0.25450494000000001</v>
      </c>
      <c r="DB37">
        <v>0.25513289</v>
      </c>
      <c r="DC37">
        <v>2.5920289999999999E-2</v>
      </c>
      <c r="DD37">
        <v>-2.5292350000000002E-2</v>
      </c>
      <c r="DE37">
        <v>0.26950531</v>
      </c>
      <c r="DF37">
        <v>-0.26887736000000001</v>
      </c>
      <c r="DG37">
        <v>0.1029841</v>
      </c>
      <c r="DH37">
        <v>-0.10235616</v>
      </c>
      <c r="DI37">
        <v>-0.19042195000000001</v>
      </c>
      <c r="DJ37">
        <v>7.7531719999999998E-2</v>
      </c>
      <c r="DK37">
        <v>-0.19522661999999999</v>
      </c>
      <c r="DL37">
        <v>-0.13095082</v>
      </c>
      <c r="DM37">
        <v>-6.0513240000000003E-2</v>
      </c>
      <c r="DN37">
        <v>0.50020885000000004</v>
      </c>
      <c r="DO37">
        <v>0.35778246000000002</v>
      </c>
      <c r="DP37">
        <v>-0.64273818000000005</v>
      </c>
      <c r="DQ37">
        <v>0.94671483000000001</v>
      </c>
      <c r="DR37">
        <v>-0.66113116000000005</v>
      </c>
      <c r="DS37">
        <v>7.7932630000000003E-2</v>
      </c>
      <c r="DT37">
        <v>-0.79014932000000004</v>
      </c>
      <c r="DU37">
        <v>1.3610861400000001</v>
      </c>
      <c r="DV37" s="10">
        <v>-0.64824150000000003</v>
      </c>
      <c r="DW37" s="8" t="s">
        <v>334</v>
      </c>
      <c r="DX37" t="s">
        <v>335</v>
      </c>
      <c r="DY37" t="s">
        <v>5158</v>
      </c>
      <c r="DZ37" t="s">
        <v>5158</v>
      </c>
      <c r="EA37" t="s">
        <v>5240</v>
      </c>
      <c r="EB37" t="s">
        <v>5241</v>
      </c>
      <c r="EC37" t="s">
        <v>5242</v>
      </c>
      <c r="ED37" s="10" t="s">
        <v>336</v>
      </c>
      <c r="EE37" s="20">
        <v>37019</v>
      </c>
      <c r="EF37" s="21">
        <v>38743</v>
      </c>
      <c r="EG37" t="s">
        <v>337</v>
      </c>
      <c r="EH37" t="s">
        <v>5142</v>
      </c>
      <c r="EI37" s="22">
        <v>44143</v>
      </c>
      <c r="EJ37" t="b">
        <f>F37=H37</f>
        <v>0</v>
      </c>
    </row>
    <row r="38" spans="1:140" x14ac:dyDescent="0.2">
      <c r="A38" s="8" t="s">
        <v>338</v>
      </c>
      <c r="B38" s="8" t="s">
        <v>119</v>
      </c>
      <c r="C38" s="8" t="s">
        <v>147</v>
      </c>
      <c r="D38" s="2" t="s">
        <v>339</v>
      </c>
      <c r="E38" s="4">
        <v>0.496283898243912</v>
      </c>
      <c r="F38" s="28" t="b">
        <v>0</v>
      </c>
      <c r="G38" s="29">
        <f t="shared" si="1"/>
        <v>0.99646788566054401</v>
      </c>
      <c r="H38" s="5" t="b">
        <f t="shared" si="0"/>
        <v>1</v>
      </c>
      <c r="I38" s="8">
        <v>39</v>
      </c>
      <c r="J38">
        <v>0</v>
      </c>
      <c r="K38">
        <v>40</v>
      </c>
      <c r="L38">
        <v>1339</v>
      </c>
      <c r="M38">
        <v>9</v>
      </c>
      <c r="N38">
        <v>5</v>
      </c>
      <c r="O38">
        <v>93.141949121956401</v>
      </c>
      <c r="P38">
        <v>1</v>
      </c>
      <c r="Q38">
        <v>3</v>
      </c>
      <c r="R38">
        <v>1</v>
      </c>
      <c r="S38" s="10">
        <v>70.7</v>
      </c>
      <c r="T38" s="8">
        <v>-1.33767961068356</v>
      </c>
      <c r="U38">
        <v>-1.00517281761849</v>
      </c>
      <c r="V38">
        <v>1.6819234379589401</v>
      </c>
      <c r="W38">
        <v>-0.185710046867541</v>
      </c>
      <c r="X38">
        <v>1.2997579909472201</v>
      </c>
      <c r="Y38">
        <v>1.38181348148064</v>
      </c>
      <c r="Z38">
        <v>1.46823447886189</v>
      </c>
      <c r="AA38">
        <v>-1.4107302381286499</v>
      </c>
      <c r="AB38">
        <v>-0.772121299578298</v>
      </c>
      <c r="AC38">
        <v>-1.38724643350897</v>
      </c>
      <c r="AD38" s="10">
        <v>-0.86254298685826103</v>
      </c>
      <c r="AE38" s="8">
        <v>0</v>
      </c>
      <c r="AF38">
        <v>0</v>
      </c>
      <c r="AG38">
        <v>0</v>
      </c>
      <c r="AH38">
        <v>0</v>
      </c>
      <c r="AI38">
        <v>0</v>
      </c>
      <c r="AJ38">
        <v>0</v>
      </c>
      <c r="AK38">
        <v>0</v>
      </c>
      <c r="AL38">
        <v>0</v>
      </c>
      <c r="AM38">
        <v>0</v>
      </c>
      <c r="AN38">
        <v>0</v>
      </c>
      <c r="AO38">
        <v>0</v>
      </c>
      <c r="AP38">
        <v>0</v>
      </c>
      <c r="AQ38">
        <v>0</v>
      </c>
      <c r="AR38">
        <v>0</v>
      </c>
      <c r="AS38">
        <v>0</v>
      </c>
      <c r="AT38">
        <v>1</v>
      </c>
      <c r="AU38">
        <v>0</v>
      </c>
      <c r="AV38">
        <v>0</v>
      </c>
      <c r="AW38">
        <v>0</v>
      </c>
      <c r="AX38">
        <v>0</v>
      </c>
      <c r="AY38">
        <v>0</v>
      </c>
      <c r="AZ38">
        <v>1</v>
      </c>
      <c r="BA38">
        <v>1</v>
      </c>
      <c r="BB38">
        <v>0</v>
      </c>
      <c r="BC38">
        <v>1</v>
      </c>
      <c r="BD38">
        <v>0</v>
      </c>
      <c r="BE38">
        <v>0</v>
      </c>
      <c r="BF38">
        <v>1</v>
      </c>
      <c r="BG38">
        <v>0</v>
      </c>
      <c r="BH38">
        <v>0</v>
      </c>
      <c r="BI38">
        <v>0</v>
      </c>
      <c r="BJ38">
        <v>0</v>
      </c>
      <c r="BK38">
        <v>1</v>
      </c>
      <c r="BL38">
        <v>0</v>
      </c>
      <c r="BM38">
        <v>0</v>
      </c>
      <c r="BN38">
        <v>0</v>
      </c>
      <c r="BO38">
        <v>1</v>
      </c>
      <c r="BP38">
        <v>0</v>
      </c>
      <c r="BQ38">
        <v>0</v>
      </c>
      <c r="BR38">
        <v>1</v>
      </c>
      <c r="BS38">
        <v>0</v>
      </c>
      <c r="BT38" s="10">
        <v>0</v>
      </c>
      <c r="BU38">
        <v>-4.2648743800000002</v>
      </c>
      <c r="BV38">
        <v>0.17994256</v>
      </c>
      <c r="BW38">
        <v>2.5512239999999999E-2</v>
      </c>
      <c r="BX38">
        <v>1.7140852600000001</v>
      </c>
      <c r="BY38">
        <v>1.2451467300000001</v>
      </c>
      <c r="BZ38">
        <v>4.38303536</v>
      </c>
      <c r="CA38">
        <v>1.0542348399999999</v>
      </c>
      <c r="CB38">
        <v>2.36271349</v>
      </c>
      <c r="CC38">
        <v>0</v>
      </c>
      <c r="CD38">
        <v>1.26633956</v>
      </c>
      <c r="CE38">
        <v>1.2966537600000001</v>
      </c>
      <c r="CF38">
        <v>-0.34830556000000001</v>
      </c>
      <c r="CG38">
        <v>0.60595251999999999</v>
      </c>
      <c r="CH38">
        <v>-0.27080598</v>
      </c>
      <c r="CI38">
        <v>0.69837139000000004</v>
      </c>
      <c r="CJ38">
        <v>2.3914729999999999E-2</v>
      </c>
      <c r="CK38">
        <v>-0.35324707</v>
      </c>
      <c r="CL38">
        <v>-4.8291489999999999E-2</v>
      </c>
      <c r="CM38">
        <v>0.58076517999999999</v>
      </c>
      <c r="CN38">
        <v>0.72541518999999999</v>
      </c>
      <c r="CO38">
        <v>-0.20022939000000001</v>
      </c>
      <c r="CP38">
        <v>-0.43475793000000001</v>
      </c>
      <c r="CQ38">
        <v>0.34422587999999998</v>
      </c>
      <c r="CR38">
        <v>-0.48495226000000002</v>
      </c>
      <c r="CS38">
        <v>0.18250256000000001</v>
      </c>
      <c r="CT38">
        <v>-0.16623276000000001</v>
      </c>
      <c r="CU38">
        <v>-9.4743999999999995E-2</v>
      </c>
      <c r="CV38">
        <v>-1.1689752</v>
      </c>
      <c r="CW38">
        <v>-0.52188942000000005</v>
      </c>
      <c r="CX38">
        <v>0.65815442999999996</v>
      </c>
      <c r="CY38">
        <v>9.3649330000000003E-2</v>
      </c>
      <c r="CZ38">
        <v>-0.16819777</v>
      </c>
      <c r="DA38">
        <v>-0.25450494000000001</v>
      </c>
      <c r="DB38">
        <v>0.25513289</v>
      </c>
      <c r="DC38">
        <v>2.5920289999999999E-2</v>
      </c>
      <c r="DD38">
        <v>-2.5292350000000002E-2</v>
      </c>
      <c r="DE38">
        <v>0.26950531</v>
      </c>
      <c r="DF38">
        <v>-0.26887736000000001</v>
      </c>
      <c r="DG38">
        <v>0.1029841</v>
      </c>
      <c r="DH38">
        <v>-0.10235616</v>
      </c>
      <c r="DI38">
        <v>-0.19042195000000001</v>
      </c>
      <c r="DJ38">
        <v>7.7531719999999998E-2</v>
      </c>
      <c r="DK38">
        <v>-0.19522661999999999</v>
      </c>
      <c r="DL38">
        <v>-0.13095082</v>
      </c>
      <c r="DM38">
        <v>-6.0513240000000003E-2</v>
      </c>
      <c r="DN38">
        <v>0.50020885000000004</v>
      </c>
      <c r="DO38">
        <v>0.35778246000000002</v>
      </c>
      <c r="DP38">
        <v>-0.64273818000000005</v>
      </c>
      <c r="DQ38">
        <v>0.94671483000000001</v>
      </c>
      <c r="DR38">
        <v>-0.66113116000000005</v>
      </c>
      <c r="DS38">
        <v>7.7932630000000003E-2</v>
      </c>
      <c r="DT38">
        <v>-0.79014932000000004</v>
      </c>
      <c r="DU38">
        <v>1.3610861400000001</v>
      </c>
      <c r="DV38" s="10">
        <v>-0.64824150000000003</v>
      </c>
      <c r="DW38" s="8" t="s">
        <v>340</v>
      </c>
      <c r="DX38" t="s">
        <v>341</v>
      </c>
      <c r="DY38" t="s">
        <v>5153</v>
      </c>
      <c r="DZ38" t="s">
        <v>5158</v>
      </c>
      <c r="EA38" t="s">
        <v>5243</v>
      </c>
      <c r="EB38" t="s">
        <v>5227</v>
      </c>
      <c r="EC38" t="s">
        <v>5244</v>
      </c>
      <c r="ED38" s="10" t="s">
        <v>342</v>
      </c>
      <c r="EE38" s="20">
        <v>35763</v>
      </c>
      <c r="EF38" s="21">
        <v>38462</v>
      </c>
      <c r="EG38" t="s">
        <v>343</v>
      </c>
      <c r="EH38" t="s">
        <v>5146</v>
      </c>
      <c r="EI38" s="22">
        <v>44781</v>
      </c>
      <c r="EJ38" t="b">
        <f>F38=H38</f>
        <v>0</v>
      </c>
    </row>
    <row r="39" spans="1:140" x14ac:dyDescent="0.2">
      <c r="A39" s="8" t="s">
        <v>344</v>
      </c>
      <c r="B39" s="8" t="s">
        <v>127</v>
      </c>
      <c r="C39" s="8" t="s">
        <v>181</v>
      </c>
      <c r="D39" s="2" t="s">
        <v>345</v>
      </c>
      <c r="E39" s="4">
        <v>0.64260104528872697</v>
      </c>
      <c r="F39" s="28" t="b">
        <v>1</v>
      </c>
      <c r="G39" s="29">
        <f t="shared" si="1"/>
        <v>0.26672547622703457</v>
      </c>
      <c r="H39" s="5" t="b">
        <f t="shared" si="0"/>
        <v>0</v>
      </c>
      <c r="I39" s="8">
        <v>63</v>
      </c>
      <c r="J39">
        <v>1</v>
      </c>
      <c r="K39">
        <v>26</v>
      </c>
      <c r="L39">
        <v>1799</v>
      </c>
      <c r="M39">
        <v>4</v>
      </c>
      <c r="N39">
        <v>4</v>
      </c>
      <c r="O39">
        <v>56.300522644363802</v>
      </c>
      <c r="P39">
        <v>2</v>
      </c>
      <c r="Q39">
        <v>4</v>
      </c>
      <c r="R39">
        <v>5</v>
      </c>
      <c r="S39" s="10">
        <v>77.7</v>
      </c>
      <c r="T39" s="8">
        <v>0.91683658709772198</v>
      </c>
      <c r="U39">
        <v>7.5957643648752104E-3</v>
      </c>
      <c r="V39">
        <v>-0.126943712525036</v>
      </c>
      <c r="W39">
        <v>0.35053565514475499</v>
      </c>
      <c r="X39">
        <v>-0.29113306284374801</v>
      </c>
      <c r="Y39">
        <v>0.68524713920936597</v>
      </c>
      <c r="Z39">
        <v>0.20049537245594301</v>
      </c>
      <c r="AA39">
        <v>-0.70092886045385905</v>
      </c>
      <c r="AB39">
        <v>1.4079858992310099</v>
      </c>
      <c r="AC39">
        <v>1.42236659638262</v>
      </c>
      <c r="AD39" s="10">
        <v>0.647851236533315</v>
      </c>
      <c r="AE39" s="8">
        <v>0</v>
      </c>
      <c r="AF39">
        <v>0</v>
      </c>
      <c r="AG39">
        <v>0</v>
      </c>
      <c r="AH39">
        <v>0</v>
      </c>
      <c r="AI39">
        <v>0</v>
      </c>
      <c r="AJ39">
        <v>0</v>
      </c>
      <c r="AK39">
        <v>0</v>
      </c>
      <c r="AL39">
        <v>0</v>
      </c>
      <c r="AM39">
        <v>0</v>
      </c>
      <c r="AN39">
        <v>0</v>
      </c>
      <c r="AO39">
        <v>0</v>
      </c>
      <c r="AP39">
        <v>0</v>
      </c>
      <c r="AQ39">
        <v>0</v>
      </c>
      <c r="AR39">
        <v>0</v>
      </c>
      <c r="AS39">
        <v>1</v>
      </c>
      <c r="AT39">
        <v>0</v>
      </c>
      <c r="AU39">
        <v>0</v>
      </c>
      <c r="AV39">
        <v>0</v>
      </c>
      <c r="AW39">
        <v>0</v>
      </c>
      <c r="AX39">
        <v>0</v>
      </c>
      <c r="AY39">
        <v>0</v>
      </c>
      <c r="AZ39">
        <v>1</v>
      </c>
      <c r="BA39">
        <v>0</v>
      </c>
      <c r="BB39">
        <v>1</v>
      </c>
      <c r="BC39">
        <v>0</v>
      </c>
      <c r="BD39">
        <v>1</v>
      </c>
      <c r="BE39">
        <v>1</v>
      </c>
      <c r="BF39">
        <v>0</v>
      </c>
      <c r="BG39">
        <v>0</v>
      </c>
      <c r="BH39">
        <v>0</v>
      </c>
      <c r="BI39">
        <v>0</v>
      </c>
      <c r="BJ39">
        <v>1</v>
      </c>
      <c r="BK39">
        <v>0</v>
      </c>
      <c r="BL39">
        <v>0</v>
      </c>
      <c r="BM39">
        <v>1</v>
      </c>
      <c r="BN39">
        <v>0</v>
      </c>
      <c r="BO39">
        <v>0</v>
      </c>
      <c r="BP39">
        <v>0</v>
      </c>
      <c r="BQ39">
        <v>0</v>
      </c>
      <c r="BR39">
        <v>0</v>
      </c>
      <c r="BS39">
        <v>0</v>
      </c>
      <c r="BT39" s="10">
        <v>1</v>
      </c>
      <c r="BU39">
        <v>-4.2648743800000002</v>
      </c>
      <c r="BV39">
        <v>0.17994256</v>
      </c>
      <c r="BW39">
        <v>2.5512239999999999E-2</v>
      </c>
      <c r="BX39">
        <v>1.7140852600000001</v>
      </c>
      <c r="BY39">
        <v>1.2451467300000001</v>
      </c>
      <c r="BZ39">
        <v>4.38303536</v>
      </c>
      <c r="CA39">
        <v>1.0542348399999999</v>
      </c>
      <c r="CB39">
        <v>2.36271349</v>
      </c>
      <c r="CC39">
        <v>0</v>
      </c>
      <c r="CD39">
        <v>1.26633956</v>
      </c>
      <c r="CE39">
        <v>1.2966537600000001</v>
      </c>
      <c r="CF39">
        <v>-0.34830556000000001</v>
      </c>
      <c r="CG39">
        <v>0.60595251999999999</v>
      </c>
      <c r="CH39">
        <v>-0.27080598</v>
      </c>
      <c r="CI39">
        <v>0.69837139000000004</v>
      </c>
      <c r="CJ39">
        <v>2.3914729999999999E-2</v>
      </c>
      <c r="CK39">
        <v>-0.35324707</v>
      </c>
      <c r="CL39">
        <v>-4.8291489999999999E-2</v>
      </c>
      <c r="CM39">
        <v>0.58076517999999999</v>
      </c>
      <c r="CN39">
        <v>0.72541518999999999</v>
      </c>
      <c r="CO39">
        <v>-0.20022939000000001</v>
      </c>
      <c r="CP39">
        <v>-0.43475793000000001</v>
      </c>
      <c r="CQ39">
        <v>0.34422587999999998</v>
      </c>
      <c r="CR39">
        <v>-0.48495226000000002</v>
      </c>
      <c r="CS39">
        <v>0.18250256000000001</v>
      </c>
      <c r="CT39">
        <v>-0.16623276000000001</v>
      </c>
      <c r="CU39">
        <v>-9.4743999999999995E-2</v>
      </c>
      <c r="CV39">
        <v>-1.1689752</v>
      </c>
      <c r="CW39">
        <v>-0.52188942000000005</v>
      </c>
      <c r="CX39">
        <v>0.65815442999999996</v>
      </c>
      <c r="CY39">
        <v>9.3649330000000003E-2</v>
      </c>
      <c r="CZ39">
        <v>-0.16819777</v>
      </c>
      <c r="DA39">
        <v>-0.25450494000000001</v>
      </c>
      <c r="DB39">
        <v>0.25513289</v>
      </c>
      <c r="DC39">
        <v>2.5920289999999999E-2</v>
      </c>
      <c r="DD39">
        <v>-2.5292350000000002E-2</v>
      </c>
      <c r="DE39">
        <v>0.26950531</v>
      </c>
      <c r="DF39">
        <v>-0.26887736000000001</v>
      </c>
      <c r="DG39">
        <v>0.1029841</v>
      </c>
      <c r="DH39">
        <v>-0.10235616</v>
      </c>
      <c r="DI39">
        <v>-0.19042195000000001</v>
      </c>
      <c r="DJ39">
        <v>7.7531719999999998E-2</v>
      </c>
      <c r="DK39">
        <v>-0.19522661999999999</v>
      </c>
      <c r="DL39">
        <v>-0.13095082</v>
      </c>
      <c r="DM39">
        <v>-6.0513240000000003E-2</v>
      </c>
      <c r="DN39">
        <v>0.50020885000000004</v>
      </c>
      <c r="DO39">
        <v>0.35778246000000002</v>
      </c>
      <c r="DP39">
        <v>-0.64273818000000005</v>
      </c>
      <c r="DQ39">
        <v>0.94671483000000001</v>
      </c>
      <c r="DR39">
        <v>-0.66113116000000005</v>
      </c>
      <c r="DS39">
        <v>7.7932630000000003E-2</v>
      </c>
      <c r="DT39">
        <v>-0.79014932000000004</v>
      </c>
      <c r="DU39">
        <v>1.3610861400000001</v>
      </c>
      <c r="DV39" s="10">
        <v>-0.64824150000000003</v>
      </c>
      <c r="DW39" s="8" t="s">
        <v>346</v>
      </c>
      <c r="DX39" t="s">
        <v>347</v>
      </c>
      <c r="DY39" t="s">
        <v>5154</v>
      </c>
      <c r="DZ39" t="s">
        <v>5165</v>
      </c>
      <c r="EA39" t="s">
        <v>5245</v>
      </c>
      <c r="EB39" t="s">
        <v>5246</v>
      </c>
      <c r="EC39" t="s">
        <v>5155</v>
      </c>
      <c r="ED39" s="10" t="s">
        <v>348</v>
      </c>
      <c r="EE39" s="20">
        <v>37793</v>
      </c>
      <c r="EF39" s="21">
        <v>38546</v>
      </c>
      <c r="EG39" t="s">
        <v>349</v>
      </c>
      <c r="EH39" t="s">
        <v>5144</v>
      </c>
      <c r="EI39" s="22">
        <v>44646</v>
      </c>
      <c r="EJ39" t="b">
        <f>F39=H39</f>
        <v>0</v>
      </c>
    </row>
    <row r="40" spans="1:140" x14ac:dyDescent="0.2">
      <c r="A40" s="8" t="s">
        <v>350</v>
      </c>
      <c r="B40" s="8" t="s">
        <v>168</v>
      </c>
      <c r="C40" s="8" t="s">
        <v>188</v>
      </c>
      <c r="D40" s="2" t="s">
        <v>351</v>
      </c>
      <c r="E40" s="4">
        <v>0.63237993762364697</v>
      </c>
      <c r="F40" s="28" t="b">
        <v>1</v>
      </c>
      <c r="G40" s="29">
        <f t="shared" si="1"/>
        <v>0.99939328389676496</v>
      </c>
      <c r="H40" s="5" t="b">
        <f t="shared" si="0"/>
        <v>1</v>
      </c>
      <c r="I40" s="8">
        <v>45</v>
      </c>
      <c r="J40">
        <v>0</v>
      </c>
      <c r="K40">
        <v>38</v>
      </c>
      <c r="L40">
        <v>2416</v>
      </c>
      <c r="M40">
        <v>7</v>
      </c>
      <c r="N40">
        <v>5</v>
      </c>
      <c r="O40">
        <v>66.189968811823803</v>
      </c>
      <c r="P40">
        <v>3</v>
      </c>
      <c r="Q40">
        <v>1</v>
      </c>
      <c r="R40">
        <v>5</v>
      </c>
      <c r="S40" s="10">
        <v>71.599999999999994</v>
      </c>
      <c r="T40" s="8">
        <v>-0.77405056123824101</v>
      </c>
      <c r="U40">
        <v>-1.00517281761849</v>
      </c>
      <c r="V40">
        <v>1.4235138450326601</v>
      </c>
      <c r="W40">
        <v>1.0698043467569001</v>
      </c>
      <c r="X40">
        <v>0.66340156943083595</v>
      </c>
      <c r="Y40">
        <v>1.38181348148064</v>
      </c>
      <c r="Z40">
        <v>0.54079809267799495</v>
      </c>
      <c r="AA40">
        <v>8.8725172209350497E-3</v>
      </c>
      <c r="AB40">
        <v>1.4079858992310099</v>
      </c>
      <c r="AC40">
        <v>1.7560081436822399E-2</v>
      </c>
      <c r="AD40" s="10">
        <v>-0.66834944385077399</v>
      </c>
      <c r="AE40" s="8">
        <v>0</v>
      </c>
      <c r="AF40">
        <v>0</v>
      </c>
      <c r="AG40">
        <v>0</v>
      </c>
      <c r="AH40">
        <v>0</v>
      </c>
      <c r="AI40">
        <v>0</v>
      </c>
      <c r="AJ40">
        <v>0</v>
      </c>
      <c r="AK40">
        <v>0</v>
      </c>
      <c r="AL40">
        <v>0</v>
      </c>
      <c r="AM40">
        <v>0</v>
      </c>
      <c r="AN40">
        <v>0</v>
      </c>
      <c r="AO40">
        <v>0</v>
      </c>
      <c r="AP40">
        <v>0</v>
      </c>
      <c r="AQ40">
        <v>0</v>
      </c>
      <c r="AR40">
        <v>0</v>
      </c>
      <c r="AS40">
        <v>0</v>
      </c>
      <c r="AT40">
        <v>0</v>
      </c>
      <c r="AU40">
        <v>0</v>
      </c>
      <c r="AV40">
        <v>1</v>
      </c>
      <c r="AW40">
        <v>0</v>
      </c>
      <c r="AX40">
        <v>0</v>
      </c>
      <c r="AY40">
        <v>1</v>
      </c>
      <c r="AZ40">
        <v>0</v>
      </c>
      <c r="BA40">
        <v>1</v>
      </c>
      <c r="BB40">
        <v>0</v>
      </c>
      <c r="BC40">
        <v>1</v>
      </c>
      <c r="BD40">
        <v>0</v>
      </c>
      <c r="BE40">
        <v>0</v>
      </c>
      <c r="BF40">
        <v>1</v>
      </c>
      <c r="BG40">
        <v>0</v>
      </c>
      <c r="BH40">
        <v>1</v>
      </c>
      <c r="BI40">
        <v>0</v>
      </c>
      <c r="BJ40">
        <v>0</v>
      </c>
      <c r="BK40">
        <v>0</v>
      </c>
      <c r="BL40">
        <v>0</v>
      </c>
      <c r="BM40">
        <v>1</v>
      </c>
      <c r="BN40">
        <v>0</v>
      </c>
      <c r="BO40">
        <v>0</v>
      </c>
      <c r="BP40">
        <v>0</v>
      </c>
      <c r="BQ40">
        <v>0</v>
      </c>
      <c r="BR40">
        <v>0</v>
      </c>
      <c r="BS40">
        <v>0</v>
      </c>
      <c r="BT40" s="10">
        <v>1</v>
      </c>
      <c r="BU40">
        <v>-4.2648743800000002</v>
      </c>
      <c r="BV40">
        <v>0.17994256</v>
      </c>
      <c r="BW40">
        <v>2.5512239999999999E-2</v>
      </c>
      <c r="BX40">
        <v>1.7140852600000001</v>
      </c>
      <c r="BY40">
        <v>1.2451467300000001</v>
      </c>
      <c r="BZ40">
        <v>4.38303536</v>
      </c>
      <c r="CA40">
        <v>1.0542348399999999</v>
      </c>
      <c r="CB40">
        <v>2.36271349</v>
      </c>
      <c r="CC40">
        <v>0</v>
      </c>
      <c r="CD40">
        <v>1.26633956</v>
      </c>
      <c r="CE40">
        <v>1.2966537600000001</v>
      </c>
      <c r="CF40">
        <v>-0.34830556000000001</v>
      </c>
      <c r="CG40">
        <v>0.60595251999999999</v>
      </c>
      <c r="CH40">
        <v>-0.27080598</v>
      </c>
      <c r="CI40">
        <v>0.69837139000000004</v>
      </c>
      <c r="CJ40">
        <v>2.3914729999999999E-2</v>
      </c>
      <c r="CK40">
        <v>-0.35324707</v>
      </c>
      <c r="CL40">
        <v>-4.8291489999999999E-2</v>
      </c>
      <c r="CM40">
        <v>0.58076517999999999</v>
      </c>
      <c r="CN40">
        <v>0.72541518999999999</v>
      </c>
      <c r="CO40">
        <v>-0.20022939000000001</v>
      </c>
      <c r="CP40">
        <v>-0.43475793000000001</v>
      </c>
      <c r="CQ40">
        <v>0.34422587999999998</v>
      </c>
      <c r="CR40">
        <v>-0.48495226000000002</v>
      </c>
      <c r="CS40">
        <v>0.18250256000000001</v>
      </c>
      <c r="CT40">
        <v>-0.16623276000000001</v>
      </c>
      <c r="CU40">
        <v>-9.4743999999999995E-2</v>
      </c>
      <c r="CV40">
        <v>-1.1689752</v>
      </c>
      <c r="CW40">
        <v>-0.52188942000000005</v>
      </c>
      <c r="CX40">
        <v>0.65815442999999996</v>
      </c>
      <c r="CY40">
        <v>9.3649330000000003E-2</v>
      </c>
      <c r="CZ40">
        <v>-0.16819777</v>
      </c>
      <c r="DA40">
        <v>-0.25450494000000001</v>
      </c>
      <c r="DB40">
        <v>0.25513289</v>
      </c>
      <c r="DC40">
        <v>2.5920289999999999E-2</v>
      </c>
      <c r="DD40">
        <v>-2.5292350000000002E-2</v>
      </c>
      <c r="DE40">
        <v>0.26950531</v>
      </c>
      <c r="DF40">
        <v>-0.26887736000000001</v>
      </c>
      <c r="DG40">
        <v>0.1029841</v>
      </c>
      <c r="DH40">
        <v>-0.10235616</v>
      </c>
      <c r="DI40">
        <v>-0.19042195000000001</v>
      </c>
      <c r="DJ40">
        <v>7.7531719999999998E-2</v>
      </c>
      <c r="DK40">
        <v>-0.19522661999999999</v>
      </c>
      <c r="DL40">
        <v>-0.13095082</v>
      </c>
      <c r="DM40">
        <v>-6.0513240000000003E-2</v>
      </c>
      <c r="DN40">
        <v>0.50020885000000004</v>
      </c>
      <c r="DO40">
        <v>0.35778246000000002</v>
      </c>
      <c r="DP40">
        <v>-0.64273818000000005</v>
      </c>
      <c r="DQ40">
        <v>0.94671483000000001</v>
      </c>
      <c r="DR40">
        <v>-0.66113116000000005</v>
      </c>
      <c r="DS40">
        <v>7.7932630000000003E-2</v>
      </c>
      <c r="DT40">
        <v>-0.79014932000000004</v>
      </c>
      <c r="DU40">
        <v>1.3610861400000001</v>
      </c>
      <c r="DV40" s="10">
        <v>-0.64824150000000003</v>
      </c>
      <c r="DW40" s="8" t="s">
        <v>352</v>
      </c>
      <c r="DX40" t="s">
        <v>353</v>
      </c>
      <c r="DY40" t="s">
        <v>5154</v>
      </c>
      <c r="DZ40" t="s">
        <v>5165</v>
      </c>
      <c r="EA40" t="s">
        <v>5247</v>
      </c>
      <c r="EB40" t="s">
        <v>5248</v>
      </c>
      <c r="EC40" t="s">
        <v>5192</v>
      </c>
      <c r="ED40" s="10" t="s">
        <v>354</v>
      </c>
      <c r="EE40" s="20">
        <v>37566</v>
      </c>
      <c r="EF40" s="21">
        <v>38731</v>
      </c>
      <c r="EG40" t="s">
        <v>355</v>
      </c>
      <c r="EH40" t="s">
        <v>5147</v>
      </c>
      <c r="EI40" s="22">
        <v>44438</v>
      </c>
      <c r="EJ40" t="b">
        <f>F40=H40</f>
        <v>1</v>
      </c>
    </row>
    <row r="41" spans="1:140" x14ac:dyDescent="0.2">
      <c r="A41" s="8" t="s">
        <v>356</v>
      </c>
      <c r="B41" s="8" t="s">
        <v>119</v>
      </c>
      <c r="C41" s="8" t="s">
        <v>188</v>
      </c>
      <c r="D41" s="2" t="s">
        <v>357</v>
      </c>
      <c r="E41" s="4">
        <v>0.69438541724632297</v>
      </c>
      <c r="F41" s="28" t="b">
        <v>1</v>
      </c>
      <c r="G41" s="29">
        <f t="shared" si="1"/>
        <v>4.5905313895746799E-2</v>
      </c>
      <c r="H41" s="5" t="b">
        <f t="shared" si="0"/>
        <v>0</v>
      </c>
      <c r="I41" s="8">
        <v>48</v>
      </c>
      <c r="J41">
        <v>3</v>
      </c>
      <c r="K41">
        <v>22</v>
      </c>
      <c r="L41">
        <v>1796</v>
      </c>
      <c r="M41">
        <v>3</v>
      </c>
      <c r="N41">
        <v>1</v>
      </c>
      <c r="O41">
        <v>90.526041956494893</v>
      </c>
      <c r="P41">
        <v>4</v>
      </c>
      <c r="Q41">
        <v>5</v>
      </c>
      <c r="R41">
        <v>3</v>
      </c>
      <c r="S41" s="10">
        <v>84.7</v>
      </c>
      <c r="T41" s="8">
        <v>-0.49223603651558001</v>
      </c>
      <c r="U41">
        <v>2.03313292833161</v>
      </c>
      <c r="V41">
        <v>-0.64376289837760303</v>
      </c>
      <c r="W41">
        <v>0.347038400566414</v>
      </c>
      <c r="X41">
        <v>-0.60931127360194304</v>
      </c>
      <c r="Y41">
        <v>-1.4044518876044501</v>
      </c>
      <c r="Z41">
        <v>1.3782192940698399</v>
      </c>
      <c r="AA41">
        <v>0.71867389489572897</v>
      </c>
      <c r="AB41">
        <v>1.4079858992310099</v>
      </c>
      <c r="AC41">
        <v>1.7560081436822399E-2</v>
      </c>
      <c r="AD41" s="10">
        <v>2.1582454599248901</v>
      </c>
      <c r="AE41" s="8">
        <v>0</v>
      </c>
      <c r="AF41">
        <v>0</v>
      </c>
      <c r="AG41">
        <v>0</v>
      </c>
      <c r="AH41">
        <v>1</v>
      </c>
      <c r="AI41">
        <v>0</v>
      </c>
      <c r="AJ41">
        <v>0</v>
      </c>
      <c r="AK41">
        <v>0</v>
      </c>
      <c r="AL41">
        <v>0</v>
      </c>
      <c r="AM41">
        <v>0</v>
      </c>
      <c r="AN41">
        <v>0</v>
      </c>
      <c r="AO41">
        <v>0</v>
      </c>
      <c r="AP41">
        <v>0</v>
      </c>
      <c r="AQ41">
        <v>0</v>
      </c>
      <c r="AR41">
        <v>0</v>
      </c>
      <c r="AS41">
        <v>0</v>
      </c>
      <c r="AT41">
        <v>0</v>
      </c>
      <c r="AU41">
        <v>0</v>
      </c>
      <c r="AV41">
        <v>0</v>
      </c>
      <c r="AW41">
        <v>0</v>
      </c>
      <c r="AX41">
        <v>0</v>
      </c>
      <c r="AY41">
        <v>0</v>
      </c>
      <c r="AZ41">
        <v>1</v>
      </c>
      <c r="BA41">
        <v>1</v>
      </c>
      <c r="BB41">
        <v>0</v>
      </c>
      <c r="BC41">
        <v>1</v>
      </c>
      <c r="BD41">
        <v>0</v>
      </c>
      <c r="BE41">
        <v>1</v>
      </c>
      <c r="BF41">
        <v>0</v>
      </c>
      <c r="BG41">
        <v>0</v>
      </c>
      <c r="BH41">
        <v>1</v>
      </c>
      <c r="BI41">
        <v>0</v>
      </c>
      <c r="BJ41">
        <v>0</v>
      </c>
      <c r="BK41">
        <v>0</v>
      </c>
      <c r="BL41">
        <v>0</v>
      </c>
      <c r="BM41">
        <v>0</v>
      </c>
      <c r="BN41">
        <v>0</v>
      </c>
      <c r="BO41">
        <v>1</v>
      </c>
      <c r="BP41">
        <v>0</v>
      </c>
      <c r="BQ41">
        <v>1</v>
      </c>
      <c r="BR41">
        <v>0</v>
      </c>
      <c r="BS41">
        <v>0</v>
      </c>
      <c r="BT41" s="10">
        <v>0</v>
      </c>
      <c r="BU41">
        <v>-4.2648743800000002</v>
      </c>
      <c r="BV41">
        <v>0.17994256</v>
      </c>
      <c r="BW41">
        <v>2.5512239999999999E-2</v>
      </c>
      <c r="BX41">
        <v>1.7140852600000001</v>
      </c>
      <c r="BY41">
        <v>1.2451467300000001</v>
      </c>
      <c r="BZ41">
        <v>4.38303536</v>
      </c>
      <c r="CA41">
        <v>1.0542348399999999</v>
      </c>
      <c r="CB41">
        <v>2.36271349</v>
      </c>
      <c r="CC41">
        <v>0</v>
      </c>
      <c r="CD41">
        <v>1.26633956</v>
      </c>
      <c r="CE41">
        <v>1.2966537600000001</v>
      </c>
      <c r="CF41">
        <v>-0.34830556000000001</v>
      </c>
      <c r="CG41">
        <v>0.60595251999999999</v>
      </c>
      <c r="CH41">
        <v>-0.27080598</v>
      </c>
      <c r="CI41">
        <v>0.69837139000000004</v>
      </c>
      <c r="CJ41">
        <v>2.3914729999999999E-2</v>
      </c>
      <c r="CK41">
        <v>-0.35324707</v>
      </c>
      <c r="CL41">
        <v>-4.8291489999999999E-2</v>
      </c>
      <c r="CM41">
        <v>0.58076517999999999</v>
      </c>
      <c r="CN41">
        <v>0.72541518999999999</v>
      </c>
      <c r="CO41">
        <v>-0.20022939000000001</v>
      </c>
      <c r="CP41">
        <v>-0.43475793000000001</v>
      </c>
      <c r="CQ41">
        <v>0.34422587999999998</v>
      </c>
      <c r="CR41">
        <v>-0.48495226000000002</v>
      </c>
      <c r="CS41">
        <v>0.18250256000000001</v>
      </c>
      <c r="CT41">
        <v>-0.16623276000000001</v>
      </c>
      <c r="CU41">
        <v>-9.4743999999999995E-2</v>
      </c>
      <c r="CV41">
        <v>-1.1689752</v>
      </c>
      <c r="CW41">
        <v>-0.52188942000000005</v>
      </c>
      <c r="CX41">
        <v>0.65815442999999996</v>
      </c>
      <c r="CY41">
        <v>9.3649330000000003E-2</v>
      </c>
      <c r="CZ41">
        <v>-0.16819777</v>
      </c>
      <c r="DA41">
        <v>-0.25450494000000001</v>
      </c>
      <c r="DB41">
        <v>0.25513289</v>
      </c>
      <c r="DC41">
        <v>2.5920289999999999E-2</v>
      </c>
      <c r="DD41">
        <v>-2.5292350000000002E-2</v>
      </c>
      <c r="DE41">
        <v>0.26950531</v>
      </c>
      <c r="DF41">
        <v>-0.26887736000000001</v>
      </c>
      <c r="DG41">
        <v>0.1029841</v>
      </c>
      <c r="DH41">
        <v>-0.10235616</v>
      </c>
      <c r="DI41">
        <v>-0.19042195000000001</v>
      </c>
      <c r="DJ41">
        <v>7.7531719999999998E-2</v>
      </c>
      <c r="DK41">
        <v>-0.19522661999999999</v>
      </c>
      <c r="DL41">
        <v>-0.13095082</v>
      </c>
      <c r="DM41">
        <v>-6.0513240000000003E-2</v>
      </c>
      <c r="DN41">
        <v>0.50020885000000004</v>
      </c>
      <c r="DO41">
        <v>0.35778246000000002</v>
      </c>
      <c r="DP41">
        <v>-0.64273818000000005</v>
      </c>
      <c r="DQ41">
        <v>0.94671483000000001</v>
      </c>
      <c r="DR41">
        <v>-0.66113116000000005</v>
      </c>
      <c r="DS41">
        <v>7.7932630000000003E-2</v>
      </c>
      <c r="DT41">
        <v>-0.79014932000000004</v>
      </c>
      <c r="DU41">
        <v>1.3610861400000001</v>
      </c>
      <c r="DV41" s="10">
        <v>-0.64824150000000003</v>
      </c>
      <c r="DW41" s="8" t="s">
        <v>358</v>
      </c>
      <c r="DX41" t="s">
        <v>359</v>
      </c>
      <c r="DY41" t="s">
        <v>5153</v>
      </c>
      <c r="DZ41" t="s">
        <v>5154</v>
      </c>
      <c r="EA41" t="s">
        <v>5249</v>
      </c>
      <c r="EB41" t="s">
        <v>5250</v>
      </c>
      <c r="EC41" t="s">
        <v>5236</v>
      </c>
      <c r="ED41" s="10" t="s">
        <v>360</v>
      </c>
      <c r="EE41" s="20">
        <v>35169</v>
      </c>
      <c r="EF41" s="21">
        <v>39721</v>
      </c>
      <c r="EG41" t="s">
        <v>361</v>
      </c>
      <c r="EH41" t="s">
        <v>5147</v>
      </c>
      <c r="EI41" s="22">
        <v>45390</v>
      </c>
      <c r="EJ41" t="b">
        <f>F41=H41</f>
        <v>0</v>
      </c>
    </row>
    <row r="42" spans="1:140" x14ac:dyDescent="0.2">
      <c r="A42" s="8" t="s">
        <v>362</v>
      </c>
      <c r="B42" s="8" t="s">
        <v>127</v>
      </c>
      <c r="C42" s="8" t="s">
        <v>363</v>
      </c>
      <c r="D42" s="2" t="s">
        <v>364</v>
      </c>
      <c r="E42" s="4">
        <v>0.62857528940122298</v>
      </c>
      <c r="F42" s="28" t="b">
        <v>1</v>
      </c>
      <c r="G42" s="29">
        <f t="shared" si="1"/>
        <v>7.3285592137254757E-5</v>
      </c>
      <c r="H42" s="5" t="b">
        <f t="shared" si="0"/>
        <v>0</v>
      </c>
      <c r="I42" s="8">
        <v>63</v>
      </c>
      <c r="J42">
        <v>4</v>
      </c>
      <c r="K42">
        <v>19</v>
      </c>
      <c r="L42">
        <v>2665</v>
      </c>
      <c r="M42">
        <v>0</v>
      </c>
      <c r="N42">
        <v>2</v>
      </c>
      <c r="O42">
        <v>31.7876447006118</v>
      </c>
      <c r="P42">
        <v>3</v>
      </c>
      <c r="Q42">
        <v>1</v>
      </c>
      <c r="R42">
        <v>1</v>
      </c>
      <c r="S42" s="10">
        <v>65.599999999999994</v>
      </c>
      <c r="T42" s="8">
        <v>0.91683658709772198</v>
      </c>
      <c r="U42">
        <v>3.04590151031497</v>
      </c>
      <c r="V42">
        <v>-1.03137728776702</v>
      </c>
      <c r="W42">
        <v>1.3600764767592</v>
      </c>
      <c r="X42">
        <v>-1.5638459058765199</v>
      </c>
      <c r="Y42">
        <v>-0.70788554533318204</v>
      </c>
      <c r="Z42">
        <v>-0.64300980503090399</v>
      </c>
      <c r="AA42">
        <v>8.8725172209350497E-3</v>
      </c>
      <c r="AB42">
        <v>-1.4988236991813999</v>
      </c>
      <c r="AC42">
        <v>1.42236659638262</v>
      </c>
      <c r="AD42" s="10">
        <v>-1.9629730639006899</v>
      </c>
      <c r="AE42" s="8">
        <v>0</v>
      </c>
      <c r="AF42">
        <v>0</v>
      </c>
      <c r="AG42">
        <v>0</v>
      </c>
      <c r="AH42">
        <v>0</v>
      </c>
      <c r="AI42">
        <v>0</v>
      </c>
      <c r="AJ42">
        <v>0</v>
      </c>
      <c r="AK42">
        <v>0</v>
      </c>
      <c r="AL42">
        <v>1</v>
      </c>
      <c r="AM42">
        <v>0</v>
      </c>
      <c r="AN42">
        <v>0</v>
      </c>
      <c r="AO42">
        <v>0</v>
      </c>
      <c r="AP42">
        <v>0</v>
      </c>
      <c r="AQ42">
        <v>0</v>
      </c>
      <c r="AR42">
        <v>0</v>
      </c>
      <c r="AS42">
        <v>0</v>
      </c>
      <c r="AT42">
        <v>0</v>
      </c>
      <c r="AU42">
        <v>0</v>
      </c>
      <c r="AV42">
        <v>0</v>
      </c>
      <c r="AW42">
        <v>0</v>
      </c>
      <c r="AX42">
        <v>0</v>
      </c>
      <c r="AY42">
        <v>1</v>
      </c>
      <c r="AZ42">
        <v>0</v>
      </c>
      <c r="BA42">
        <v>0</v>
      </c>
      <c r="BB42">
        <v>1</v>
      </c>
      <c r="BC42">
        <v>1</v>
      </c>
      <c r="BD42">
        <v>0</v>
      </c>
      <c r="BE42">
        <v>1</v>
      </c>
      <c r="BF42">
        <v>0</v>
      </c>
      <c r="BG42">
        <v>0</v>
      </c>
      <c r="BH42">
        <v>0</v>
      </c>
      <c r="BI42">
        <v>0</v>
      </c>
      <c r="BJ42">
        <v>0</v>
      </c>
      <c r="BK42">
        <v>1</v>
      </c>
      <c r="BL42">
        <v>0</v>
      </c>
      <c r="BM42">
        <v>0</v>
      </c>
      <c r="BN42">
        <v>0</v>
      </c>
      <c r="BO42">
        <v>1</v>
      </c>
      <c r="BP42">
        <v>0</v>
      </c>
      <c r="BQ42">
        <v>0</v>
      </c>
      <c r="BR42">
        <v>0</v>
      </c>
      <c r="BS42">
        <v>1</v>
      </c>
      <c r="BT42" s="10">
        <v>0</v>
      </c>
      <c r="BU42">
        <v>-4.2648743800000002</v>
      </c>
      <c r="BV42">
        <v>0.17994256</v>
      </c>
      <c r="BW42">
        <v>2.5512239999999999E-2</v>
      </c>
      <c r="BX42">
        <v>1.7140852600000001</v>
      </c>
      <c r="BY42">
        <v>1.2451467300000001</v>
      </c>
      <c r="BZ42">
        <v>4.38303536</v>
      </c>
      <c r="CA42">
        <v>1.0542348399999999</v>
      </c>
      <c r="CB42">
        <v>2.36271349</v>
      </c>
      <c r="CC42">
        <v>0</v>
      </c>
      <c r="CD42">
        <v>1.26633956</v>
      </c>
      <c r="CE42">
        <v>1.2966537600000001</v>
      </c>
      <c r="CF42">
        <v>-0.34830556000000001</v>
      </c>
      <c r="CG42">
        <v>0.60595251999999999</v>
      </c>
      <c r="CH42">
        <v>-0.27080598</v>
      </c>
      <c r="CI42">
        <v>0.69837139000000004</v>
      </c>
      <c r="CJ42">
        <v>2.3914729999999999E-2</v>
      </c>
      <c r="CK42">
        <v>-0.35324707</v>
      </c>
      <c r="CL42">
        <v>-4.8291489999999999E-2</v>
      </c>
      <c r="CM42">
        <v>0.58076517999999999</v>
      </c>
      <c r="CN42">
        <v>0.72541518999999999</v>
      </c>
      <c r="CO42">
        <v>-0.20022939000000001</v>
      </c>
      <c r="CP42">
        <v>-0.43475793000000001</v>
      </c>
      <c r="CQ42">
        <v>0.34422587999999998</v>
      </c>
      <c r="CR42">
        <v>-0.48495226000000002</v>
      </c>
      <c r="CS42">
        <v>0.18250256000000001</v>
      </c>
      <c r="CT42">
        <v>-0.16623276000000001</v>
      </c>
      <c r="CU42">
        <v>-9.4743999999999995E-2</v>
      </c>
      <c r="CV42">
        <v>-1.1689752</v>
      </c>
      <c r="CW42">
        <v>-0.52188942000000005</v>
      </c>
      <c r="CX42">
        <v>0.65815442999999996</v>
      </c>
      <c r="CY42">
        <v>9.3649330000000003E-2</v>
      </c>
      <c r="CZ42">
        <v>-0.16819777</v>
      </c>
      <c r="DA42">
        <v>-0.25450494000000001</v>
      </c>
      <c r="DB42">
        <v>0.25513289</v>
      </c>
      <c r="DC42">
        <v>2.5920289999999999E-2</v>
      </c>
      <c r="DD42">
        <v>-2.5292350000000002E-2</v>
      </c>
      <c r="DE42">
        <v>0.26950531</v>
      </c>
      <c r="DF42">
        <v>-0.26887736000000001</v>
      </c>
      <c r="DG42">
        <v>0.1029841</v>
      </c>
      <c r="DH42">
        <v>-0.10235616</v>
      </c>
      <c r="DI42">
        <v>-0.19042195000000001</v>
      </c>
      <c r="DJ42">
        <v>7.7531719999999998E-2</v>
      </c>
      <c r="DK42">
        <v>-0.19522661999999999</v>
      </c>
      <c r="DL42">
        <v>-0.13095082</v>
      </c>
      <c r="DM42">
        <v>-6.0513240000000003E-2</v>
      </c>
      <c r="DN42">
        <v>0.50020885000000004</v>
      </c>
      <c r="DO42">
        <v>0.35778246000000002</v>
      </c>
      <c r="DP42">
        <v>-0.64273818000000005</v>
      </c>
      <c r="DQ42">
        <v>0.94671483000000001</v>
      </c>
      <c r="DR42">
        <v>-0.66113116000000005</v>
      </c>
      <c r="DS42">
        <v>7.7932630000000003E-2</v>
      </c>
      <c r="DT42">
        <v>-0.79014932000000004</v>
      </c>
      <c r="DU42">
        <v>1.3610861400000001</v>
      </c>
      <c r="DV42" s="10">
        <v>-0.64824150000000003</v>
      </c>
      <c r="DW42" s="8" t="s">
        <v>365</v>
      </c>
      <c r="DX42" t="s">
        <v>366</v>
      </c>
      <c r="DY42" t="s">
        <v>5153</v>
      </c>
      <c r="DZ42" t="s">
        <v>5153</v>
      </c>
      <c r="EA42" t="s">
        <v>5251</v>
      </c>
      <c r="EB42" t="s">
        <v>5252</v>
      </c>
      <c r="EC42" t="s">
        <v>5253</v>
      </c>
      <c r="ED42" s="10" t="s">
        <v>367</v>
      </c>
      <c r="EE42" s="20">
        <v>35093</v>
      </c>
      <c r="EF42" s="21">
        <v>35476</v>
      </c>
      <c r="EG42" t="s">
        <v>368</v>
      </c>
      <c r="EH42" t="s">
        <v>5146</v>
      </c>
      <c r="EI42" s="22">
        <v>43852</v>
      </c>
      <c r="EJ42" t="b">
        <f>F42=H42</f>
        <v>0</v>
      </c>
    </row>
    <row r="43" spans="1:140" x14ac:dyDescent="0.2">
      <c r="A43" s="8" t="s">
        <v>369</v>
      </c>
      <c r="B43" s="8" t="s">
        <v>168</v>
      </c>
      <c r="C43" s="8" t="s">
        <v>161</v>
      </c>
      <c r="D43" s="2" t="s">
        <v>370</v>
      </c>
      <c r="E43" s="4">
        <v>0.57267078432483198</v>
      </c>
      <c r="F43" s="28" t="b">
        <v>0</v>
      </c>
      <c r="G43" s="29">
        <f t="shared" si="1"/>
        <v>6.6778106193418049E-5</v>
      </c>
      <c r="H43" s="5" t="b">
        <f t="shared" si="0"/>
        <v>0</v>
      </c>
      <c r="I43" s="8">
        <v>66</v>
      </c>
      <c r="J43">
        <v>2</v>
      </c>
      <c r="K43">
        <v>22</v>
      </c>
      <c r="L43">
        <v>2384</v>
      </c>
      <c r="M43">
        <v>2</v>
      </c>
      <c r="N43">
        <v>2</v>
      </c>
      <c r="O43">
        <v>43.002058829082998</v>
      </c>
      <c r="P43">
        <v>1</v>
      </c>
      <c r="Q43">
        <v>5</v>
      </c>
      <c r="R43">
        <v>2</v>
      </c>
      <c r="S43" s="10">
        <v>67.400000000000006</v>
      </c>
      <c r="T43" s="8">
        <v>1.19865111182038</v>
      </c>
      <c r="U43">
        <v>1.0203643463482399</v>
      </c>
      <c r="V43">
        <v>-0.64376289837760303</v>
      </c>
      <c r="W43">
        <v>1.0325002979212601</v>
      </c>
      <c r="X43">
        <v>-0.92748948436013701</v>
      </c>
      <c r="Y43">
        <v>-0.70788554533318204</v>
      </c>
      <c r="Z43">
        <v>-0.25711401582357601</v>
      </c>
      <c r="AA43">
        <v>0.71867389489572897</v>
      </c>
      <c r="AB43">
        <v>-1.4988236991813999</v>
      </c>
      <c r="AC43">
        <v>0.71996333890972197</v>
      </c>
      <c r="AD43" s="10">
        <v>-1.5745859778857101</v>
      </c>
      <c r="AE43" s="8">
        <v>0</v>
      </c>
      <c r="AF43">
        <v>0</v>
      </c>
      <c r="AG43">
        <v>0</v>
      </c>
      <c r="AH43">
        <v>0</v>
      </c>
      <c r="AI43">
        <v>0</v>
      </c>
      <c r="AJ43">
        <v>1</v>
      </c>
      <c r="AK43">
        <v>0</v>
      </c>
      <c r="AL43">
        <v>0</v>
      </c>
      <c r="AM43">
        <v>0</v>
      </c>
      <c r="AN43">
        <v>0</v>
      </c>
      <c r="AO43">
        <v>0</v>
      </c>
      <c r="AP43">
        <v>0</v>
      </c>
      <c r="AQ43">
        <v>0</v>
      </c>
      <c r="AR43">
        <v>0</v>
      </c>
      <c r="AS43">
        <v>0</v>
      </c>
      <c r="AT43">
        <v>0</v>
      </c>
      <c r="AU43">
        <v>0</v>
      </c>
      <c r="AV43">
        <v>0</v>
      </c>
      <c r="AW43">
        <v>0</v>
      </c>
      <c r="AX43">
        <v>0</v>
      </c>
      <c r="AY43">
        <v>1</v>
      </c>
      <c r="AZ43">
        <v>0</v>
      </c>
      <c r="BA43">
        <v>1</v>
      </c>
      <c r="BB43">
        <v>0</v>
      </c>
      <c r="BC43">
        <v>0</v>
      </c>
      <c r="BD43">
        <v>1</v>
      </c>
      <c r="BE43">
        <v>1</v>
      </c>
      <c r="BF43">
        <v>0</v>
      </c>
      <c r="BG43">
        <v>0</v>
      </c>
      <c r="BH43">
        <v>0</v>
      </c>
      <c r="BI43">
        <v>1</v>
      </c>
      <c r="BJ43">
        <v>0</v>
      </c>
      <c r="BK43">
        <v>0</v>
      </c>
      <c r="BL43">
        <v>0</v>
      </c>
      <c r="BM43">
        <v>0</v>
      </c>
      <c r="BN43">
        <v>0</v>
      </c>
      <c r="BO43">
        <v>0</v>
      </c>
      <c r="BP43">
        <v>1</v>
      </c>
      <c r="BQ43">
        <v>0</v>
      </c>
      <c r="BR43">
        <v>0</v>
      </c>
      <c r="BS43">
        <v>1</v>
      </c>
      <c r="BT43" s="10">
        <v>0</v>
      </c>
      <c r="BU43">
        <v>-4.2648743800000002</v>
      </c>
      <c r="BV43">
        <v>0.17994256</v>
      </c>
      <c r="BW43">
        <v>2.5512239999999999E-2</v>
      </c>
      <c r="BX43">
        <v>1.7140852600000001</v>
      </c>
      <c r="BY43">
        <v>1.2451467300000001</v>
      </c>
      <c r="BZ43">
        <v>4.38303536</v>
      </c>
      <c r="CA43">
        <v>1.0542348399999999</v>
      </c>
      <c r="CB43">
        <v>2.36271349</v>
      </c>
      <c r="CC43">
        <v>0</v>
      </c>
      <c r="CD43">
        <v>1.26633956</v>
      </c>
      <c r="CE43">
        <v>1.2966537600000001</v>
      </c>
      <c r="CF43">
        <v>-0.34830556000000001</v>
      </c>
      <c r="CG43">
        <v>0.60595251999999999</v>
      </c>
      <c r="CH43">
        <v>-0.27080598</v>
      </c>
      <c r="CI43">
        <v>0.69837139000000004</v>
      </c>
      <c r="CJ43">
        <v>2.3914729999999999E-2</v>
      </c>
      <c r="CK43">
        <v>-0.35324707</v>
      </c>
      <c r="CL43">
        <v>-4.8291489999999999E-2</v>
      </c>
      <c r="CM43">
        <v>0.58076517999999999</v>
      </c>
      <c r="CN43">
        <v>0.72541518999999999</v>
      </c>
      <c r="CO43">
        <v>-0.20022939000000001</v>
      </c>
      <c r="CP43">
        <v>-0.43475793000000001</v>
      </c>
      <c r="CQ43">
        <v>0.34422587999999998</v>
      </c>
      <c r="CR43">
        <v>-0.48495226000000002</v>
      </c>
      <c r="CS43">
        <v>0.18250256000000001</v>
      </c>
      <c r="CT43">
        <v>-0.16623276000000001</v>
      </c>
      <c r="CU43">
        <v>-9.4743999999999995E-2</v>
      </c>
      <c r="CV43">
        <v>-1.1689752</v>
      </c>
      <c r="CW43">
        <v>-0.52188942000000005</v>
      </c>
      <c r="CX43">
        <v>0.65815442999999996</v>
      </c>
      <c r="CY43">
        <v>9.3649330000000003E-2</v>
      </c>
      <c r="CZ43">
        <v>-0.16819777</v>
      </c>
      <c r="DA43">
        <v>-0.25450494000000001</v>
      </c>
      <c r="DB43">
        <v>0.25513289</v>
      </c>
      <c r="DC43">
        <v>2.5920289999999999E-2</v>
      </c>
      <c r="DD43">
        <v>-2.5292350000000002E-2</v>
      </c>
      <c r="DE43">
        <v>0.26950531</v>
      </c>
      <c r="DF43">
        <v>-0.26887736000000001</v>
      </c>
      <c r="DG43">
        <v>0.1029841</v>
      </c>
      <c r="DH43">
        <v>-0.10235616</v>
      </c>
      <c r="DI43">
        <v>-0.19042195000000001</v>
      </c>
      <c r="DJ43">
        <v>7.7531719999999998E-2</v>
      </c>
      <c r="DK43">
        <v>-0.19522661999999999</v>
      </c>
      <c r="DL43">
        <v>-0.13095082</v>
      </c>
      <c r="DM43">
        <v>-6.0513240000000003E-2</v>
      </c>
      <c r="DN43">
        <v>0.50020885000000004</v>
      </c>
      <c r="DO43">
        <v>0.35778246000000002</v>
      </c>
      <c r="DP43">
        <v>-0.64273818000000005</v>
      </c>
      <c r="DQ43">
        <v>0.94671483000000001</v>
      </c>
      <c r="DR43">
        <v>-0.66113116000000005</v>
      </c>
      <c r="DS43">
        <v>7.7932630000000003E-2</v>
      </c>
      <c r="DT43">
        <v>-0.79014932000000004</v>
      </c>
      <c r="DU43">
        <v>1.3610861400000001</v>
      </c>
      <c r="DV43" s="10">
        <v>-0.64824150000000003</v>
      </c>
      <c r="DW43" s="8" t="s">
        <v>371</v>
      </c>
      <c r="DX43" t="s">
        <v>372</v>
      </c>
      <c r="DY43" t="s">
        <v>5165</v>
      </c>
      <c r="DZ43" t="s">
        <v>5153</v>
      </c>
      <c r="EA43" t="s">
        <v>5254</v>
      </c>
      <c r="EB43" t="s">
        <v>5196</v>
      </c>
      <c r="EC43" t="s">
        <v>5255</v>
      </c>
      <c r="ED43" s="10" t="s">
        <v>373</v>
      </c>
      <c r="EE43" s="20">
        <v>34604</v>
      </c>
      <c r="EF43" s="21">
        <v>37574</v>
      </c>
      <c r="EG43" t="s">
        <v>374</v>
      </c>
      <c r="EH43" t="s">
        <v>5142</v>
      </c>
      <c r="EI43" s="22">
        <v>43752</v>
      </c>
      <c r="EJ43" t="b">
        <f>F43=H43</f>
        <v>1</v>
      </c>
    </row>
    <row r="44" spans="1:140" x14ac:dyDescent="0.2">
      <c r="A44" s="8" t="s">
        <v>375</v>
      </c>
      <c r="B44" s="8" t="s">
        <v>168</v>
      </c>
      <c r="C44" s="8" t="s">
        <v>181</v>
      </c>
      <c r="D44" s="2" t="s">
        <v>376</v>
      </c>
      <c r="E44" s="4">
        <v>0.57099767955015501</v>
      </c>
      <c r="F44" s="28" t="b">
        <v>0</v>
      </c>
      <c r="G44" s="29">
        <f t="shared" si="1"/>
        <v>5.312426855885073E-5</v>
      </c>
      <c r="H44" s="5" t="b">
        <f t="shared" si="0"/>
        <v>0</v>
      </c>
      <c r="I44" s="8">
        <v>46</v>
      </c>
      <c r="J44">
        <v>1</v>
      </c>
      <c r="K44">
        <v>37</v>
      </c>
      <c r="L44">
        <v>658</v>
      </c>
      <c r="M44">
        <v>1</v>
      </c>
      <c r="N44">
        <v>1</v>
      </c>
      <c r="O44">
        <v>53.648839775077498</v>
      </c>
      <c r="P44">
        <v>4</v>
      </c>
      <c r="Q44">
        <v>5</v>
      </c>
      <c r="R44">
        <v>3</v>
      </c>
      <c r="S44" s="10">
        <v>68.900000000000006</v>
      </c>
      <c r="T44" s="8">
        <v>-0.68011238633068705</v>
      </c>
      <c r="U44">
        <v>7.5957643648752104E-3</v>
      </c>
      <c r="V44">
        <v>1.2943090485695199</v>
      </c>
      <c r="W44">
        <v>-0.97958683615096198</v>
      </c>
      <c r="X44">
        <v>-1.2456676951183301</v>
      </c>
      <c r="Y44">
        <v>-1.4044518876044501</v>
      </c>
      <c r="Z44">
        <v>0.109249120815128</v>
      </c>
      <c r="AA44">
        <v>-1.4107302381286499</v>
      </c>
      <c r="AB44">
        <v>-0.772121299578298</v>
      </c>
      <c r="AC44">
        <v>0.71996333890972197</v>
      </c>
      <c r="AD44" s="10">
        <v>-1.25093007287323</v>
      </c>
      <c r="AE44" s="8">
        <v>0</v>
      </c>
      <c r="AF44">
        <v>0</v>
      </c>
      <c r="AG44">
        <v>0</v>
      </c>
      <c r="AH44">
        <v>0</v>
      </c>
      <c r="AI44">
        <v>0</v>
      </c>
      <c r="AJ44">
        <v>0</v>
      </c>
      <c r="AK44">
        <v>0</v>
      </c>
      <c r="AL44">
        <v>0</v>
      </c>
      <c r="AM44">
        <v>0</v>
      </c>
      <c r="AN44">
        <v>0</v>
      </c>
      <c r="AO44">
        <v>0</v>
      </c>
      <c r="AP44">
        <v>0</v>
      </c>
      <c r="AQ44">
        <v>0</v>
      </c>
      <c r="AR44">
        <v>0</v>
      </c>
      <c r="AS44">
        <v>1</v>
      </c>
      <c r="AT44">
        <v>0</v>
      </c>
      <c r="AU44">
        <v>0</v>
      </c>
      <c r="AV44">
        <v>0</v>
      </c>
      <c r="AW44">
        <v>0</v>
      </c>
      <c r="AX44">
        <v>0</v>
      </c>
      <c r="AY44">
        <v>1</v>
      </c>
      <c r="AZ44">
        <v>0</v>
      </c>
      <c r="BA44">
        <v>1</v>
      </c>
      <c r="BB44">
        <v>0</v>
      </c>
      <c r="BC44">
        <v>1</v>
      </c>
      <c r="BD44">
        <v>0</v>
      </c>
      <c r="BE44">
        <v>1</v>
      </c>
      <c r="BF44">
        <v>0</v>
      </c>
      <c r="BG44">
        <v>0</v>
      </c>
      <c r="BH44">
        <v>1</v>
      </c>
      <c r="BI44">
        <v>0</v>
      </c>
      <c r="BJ44">
        <v>0</v>
      </c>
      <c r="BK44">
        <v>0</v>
      </c>
      <c r="BL44">
        <v>0</v>
      </c>
      <c r="BM44">
        <v>1</v>
      </c>
      <c r="BN44">
        <v>0</v>
      </c>
      <c r="BO44">
        <v>0</v>
      </c>
      <c r="BP44">
        <v>0</v>
      </c>
      <c r="BQ44">
        <v>0</v>
      </c>
      <c r="BR44">
        <v>0</v>
      </c>
      <c r="BS44">
        <v>0</v>
      </c>
      <c r="BT44" s="10">
        <v>1</v>
      </c>
      <c r="BU44">
        <v>-4.2648743800000002</v>
      </c>
      <c r="BV44">
        <v>0.17994256</v>
      </c>
      <c r="BW44">
        <v>2.5512239999999999E-2</v>
      </c>
      <c r="BX44">
        <v>1.7140852600000001</v>
      </c>
      <c r="BY44">
        <v>1.2451467300000001</v>
      </c>
      <c r="BZ44">
        <v>4.38303536</v>
      </c>
      <c r="CA44">
        <v>1.0542348399999999</v>
      </c>
      <c r="CB44">
        <v>2.36271349</v>
      </c>
      <c r="CC44">
        <v>0</v>
      </c>
      <c r="CD44">
        <v>1.26633956</v>
      </c>
      <c r="CE44">
        <v>1.2966537600000001</v>
      </c>
      <c r="CF44">
        <v>-0.34830556000000001</v>
      </c>
      <c r="CG44">
        <v>0.60595251999999999</v>
      </c>
      <c r="CH44">
        <v>-0.27080598</v>
      </c>
      <c r="CI44">
        <v>0.69837139000000004</v>
      </c>
      <c r="CJ44">
        <v>2.3914729999999999E-2</v>
      </c>
      <c r="CK44">
        <v>-0.35324707</v>
      </c>
      <c r="CL44">
        <v>-4.8291489999999999E-2</v>
      </c>
      <c r="CM44">
        <v>0.58076517999999999</v>
      </c>
      <c r="CN44">
        <v>0.72541518999999999</v>
      </c>
      <c r="CO44">
        <v>-0.20022939000000001</v>
      </c>
      <c r="CP44">
        <v>-0.43475793000000001</v>
      </c>
      <c r="CQ44">
        <v>0.34422587999999998</v>
      </c>
      <c r="CR44">
        <v>-0.48495226000000002</v>
      </c>
      <c r="CS44">
        <v>0.18250256000000001</v>
      </c>
      <c r="CT44">
        <v>-0.16623276000000001</v>
      </c>
      <c r="CU44">
        <v>-9.4743999999999995E-2</v>
      </c>
      <c r="CV44">
        <v>-1.1689752</v>
      </c>
      <c r="CW44">
        <v>-0.52188942000000005</v>
      </c>
      <c r="CX44">
        <v>0.65815442999999996</v>
      </c>
      <c r="CY44">
        <v>9.3649330000000003E-2</v>
      </c>
      <c r="CZ44">
        <v>-0.16819777</v>
      </c>
      <c r="DA44">
        <v>-0.25450494000000001</v>
      </c>
      <c r="DB44">
        <v>0.25513289</v>
      </c>
      <c r="DC44">
        <v>2.5920289999999999E-2</v>
      </c>
      <c r="DD44">
        <v>-2.5292350000000002E-2</v>
      </c>
      <c r="DE44">
        <v>0.26950531</v>
      </c>
      <c r="DF44">
        <v>-0.26887736000000001</v>
      </c>
      <c r="DG44">
        <v>0.1029841</v>
      </c>
      <c r="DH44">
        <v>-0.10235616</v>
      </c>
      <c r="DI44">
        <v>-0.19042195000000001</v>
      </c>
      <c r="DJ44">
        <v>7.7531719999999998E-2</v>
      </c>
      <c r="DK44">
        <v>-0.19522661999999999</v>
      </c>
      <c r="DL44">
        <v>-0.13095082</v>
      </c>
      <c r="DM44">
        <v>-6.0513240000000003E-2</v>
      </c>
      <c r="DN44">
        <v>0.50020885000000004</v>
      </c>
      <c r="DO44">
        <v>0.35778246000000002</v>
      </c>
      <c r="DP44">
        <v>-0.64273818000000005</v>
      </c>
      <c r="DQ44">
        <v>0.94671483000000001</v>
      </c>
      <c r="DR44">
        <v>-0.66113116000000005</v>
      </c>
      <c r="DS44">
        <v>7.7932630000000003E-2</v>
      </c>
      <c r="DT44">
        <v>-0.79014932000000004</v>
      </c>
      <c r="DU44">
        <v>1.3610861400000001</v>
      </c>
      <c r="DV44" s="10">
        <v>-0.64824150000000003</v>
      </c>
      <c r="DW44" s="8" t="s">
        <v>377</v>
      </c>
      <c r="DX44" t="s">
        <v>378</v>
      </c>
      <c r="DY44" t="s">
        <v>5154</v>
      </c>
      <c r="DZ44" t="s">
        <v>5165</v>
      </c>
      <c r="EA44" t="s">
        <v>5209</v>
      </c>
      <c r="EB44" t="s">
        <v>5256</v>
      </c>
      <c r="EC44" t="s">
        <v>5257</v>
      </c>
      <c r="ED44" s="10" t="s">
        <v>379</v>
      </c>
      <c r="EE44" s="20">
        <v>35860</v>
      </c>
      <c r="EF44" s="21">
        <v>38092</v>
      </c>
      <c r="EG44" t="s">
        <v>380</v>
      </c>
      <c r="EH44" t="s">
        <v>5147</v>
      </c>
      <c r="EI44" s="22">
        <v>44464</v>
      </c>
      <c r="EJ44" t="b">
        <f>F44=H44</f>
        <v>1</v>
      </c>
    </row>
    <row r="45" spans="1:140" x14ac:dyDescent="0.2">
      <c r="A45" s="8" t="s">
        <v>381</v>
      </c>
      <c r="B45" s="8" t="s">
        <v>119</v>
      </c>
      <c r="C45" s="8" t="s">
        <v>188</v>
      </c>
      <c r="D45" s="2" t="s">
        <v>382</v>
      </c>
      <c r="E45" s="4">
        <v>0.72069130642879597</v>
      </c>
      <c r="F45" s="28" t="b">
        <v>1</v>
      </c>
      <c r="G45" s="29">
        <f t="shared" si="1"/>
        <v>1.7122982388215531E-3</v>
      </c>
      <c r="H45" s="5" t="b">
        <f t="shared" si="0"/>
        <v>0</v>
      </c>
      <c r="I45" s="8">
        <v>40</v>
      </c>
      <c r="J45">
        <v>0</v>
      </c>
      <c r="K45">
        <v>37</v>
      </c>
      <c r="L45">
        <v>1872</v>
      </c>
      <c r="M45">
        <v>0</v>
      </c>
      <c r="N45">
        <v>3</v>
      </c>
      <c r="O45">
        <v>67.845653214398197</v>
      </c>
      <c r="P45">
        <v>2</v>
      </c>
      <c r="Q45">
        <v>3</v>
      </c>
      <c r="R45">
        <v>2</v>
      </c>
      <c r="S45" s="10">
        <v>73.8</v>
      </c>
      <c r="T45" s="8">
        <v>-1.2437414357759999</v>
      </c>
      <c r="U45">
        <v>-1.00517281761849</v>
      </c>
      <c r="V45">
        <v>1.2943090485695199</v>
      </c>
      <c r="W45">
        <v>0.43563551655105398</v>
      </c>
      <c r="X45">
        <v>-1.5638459058765199</v>
      </c>
      <c r="Y45">
        <v>-1.13192030619081E-2</v>
      </c>
      <c r="Z45">
        <v>0.59777134441368796</v>
      </c>
      <c r="AA45">
        <v>-1.4107302381286499</v>
      </c>
      <c r="AB45">
        <v>0.68128349962791002</v>
      </c>
      <c r="AC45">
        <v>-0.68484317603607703</v>
      </c>
      <c r="AD45" s="10">
        <v>-0.193654116499136</v>
      </c>
      <c r="AE45" s="8">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1</v>
      </c>
      <c r="BA45">
        <v>1</v>
      </c>
      <c r="BB45">
        <v>0</v>
      </c>
      <c r="BC45">
        <v>0</v>
      </c>
      <c r="BD45">
        <v>1</v>
      </c>
      <c r="BE45">
        <v>1</v>
      </c>
      <c r="BF45">
        <v>0</v>
      </c>
      <c r="BG45">
        <v>0</v>
      </c>
      <c r="BH45">
        <v>0</v>
      </c>
      <c r="BI45">
        <v>0</v>
      </c>
      <c r="BJ45">
        <v>0</v>
      </c>
      <c r="BK45">
        <v>1</v>
      </c>
      <c r="BL45">
        <v>0</v>
      </c>
      <c r="BM45">
        <v>0</v>
      </c>
      <c r="BN45">
        <v>1</v>
      </c>
      <c r="BO45">
        <v>0</v>
      </c>
      <c r="BP45">
        <v>0</v>
      </c>
      <c r="BQ45">
        <v>0</v>
      </c>
      <c r="BR45">
        <v>0</v>
      </c>
      <c r="BS45">
        <v>1</v>
      </c>
      <c r="BT45" s="10">
        <v>0</v>
      </c>
      <c r="BU45">
        <v>-4.2648743800000002</v>
      </c>
      <c r="BV45">
        <v>0.17994256</v>
      </c>
      <c r="BW45">
        <v>2.5512239999999999E-2</v>
      </c>
      <c r="BX45">
        <v>1.7140852600000001</v>
      </c>
      <c r="BY45">
        <v>1.2451467300000001</v>
      </c>
      <c r="BZ45">
        <v>4.38303536</v>
      </c>
      <c r="CA45">
        <v>1.0542348399999999</v>
      </c>
      <c r="CB45">
        <v>2.36271349</v>
      </c>
      <c r="CC45">
        <v>0</v>
      </c>
      <c r="CD45">
        <v>1.26633956</v>
      </c>
      <c r="CE45">
        <v>1.2966537600000001</v>
      </c>
      <c r="CF45">
        <v>-0.34830556000000001</v>
      </c>
      <c r="CG45">
        <v>0.60595251999999999</v>
      </c>
      <c r="CH45">
        <v>-0.27080598</v>
      </c>
      <c r="CI45">
        <v>0.69837139000000004</v>
      </c>
      <c r="CJ45">
        <v>2.3914729999999999E-2</v>
      </c>
      <c r="CK45">
        <v>-0.35324707</v>
      </c>
      <c r="CL45">
        <v>-4.8291489999999999E-2</v>
      </c>
      <c r="CM45">
        <v>0.58076517999999999</v>
      </c>
      <c r="CN45">
        <v>0.72541518999999999</v>
      </c>
      <c r="CO45">
        <v>-0.20022939000000001</v>
      </c>
      <c r="CP45">
        <v>-0.43475793000000001</v>
      </c>
      <c r="CQ45">
        <v>0.34422587999999998</v>
      </c>
      <c r="CR45">
        <v>-0.48495226000000002</v>
      </c>
      <c r="CS45">
        <v>0.18250256000000001</v>
      </c>
      <c r="CT45">
        <v>-0.16623276000000001</v>
      </c>
      <c r="CU45">
        <v>-9.4743999999999995E-2</v>
      </c>
      <c r="CV45">
        <v>-1.1689752</v>
      </c>
      <c r="CW45">
        <v>-0.52188942000000005</v>
      </c>
      <c r="CX45">
        <v>0.65815442999999996</v>
      </c>
      <c r="CY45">
        <v>9.3649330000000003E-2</v>
      </c>
      <c r="CZ45">
        <v>-0.16819777</v>
      </c>
      <c r="DA45">
        <v>-0.25450494000000001</v>
      </c>
      <c r="DB45">
        <v>0.25513289</v>
      </c>
      <c r="DC45">
        <v>2.5920289999999999E-2</v>
      </c>
      <c r="DD45">
        <v>-2.5292350000000002E-2</v>
      </c>
      <c r="DE45">
        <v>0.26950531</v>
      </c>
      <c r="DF45">
        <v>-0.26887736000000001</v>
      </c>
      <c r="DG45">
        <v>0.1029841</v>
      </c>
      <c r="DH45">
        <v>-0.10235616</v>
      </c>
      <c r="DI45">
        <v>-0.19042195000000001</v>
      </c>
      <c r="DJ45">
        <v>7.7531719999999998E-2</v>
      </c>
      <c r="DK45">
        <v>-0.19522661999999999</v>
      </c>
      <c r="DL45">
        <v>-0.13095082</v>
      </c>
      <c r="DM45">
        <v>-6.0513240000000003E-2</v>
      </c>
      <c r="DN45">
        <v>0.50020885000000004</v>
      </c>
      <c r="DO45">
        <v>0.35778246000000002</v>
      </c>
      <c r="DP45">
        <v>-0.64273818000000005</v>
      </c>
      <c r="DQ45">
        <v>0.94671483000000001</v>
      </c>
      <c r="DR45">
        <v>-0.66113116000000005</v>
      </c>
      <c r="DS45">
        <v>7.7932630000000003E-2</v>
      </c>
      <c r="DT45">
        <v>-0.79014932000000004</v>
      </c>
      <c r="DU45">
        <v>1.3610861400000001</v>
      </c>
      <c r="DV45" s="10">
        <v>-0.64824150000000003</v>
      </c>
      <c r="DW45" s="8" t="s">
        <v>383</v>
      </c>
      <c r="DX45" t="s">
        <v>384</v>
      </c>
      <c r="DY45" t="s">
        <v>5158</v>
      </c>
      <c r="DZ45" t="s">
        <v>5153</v>
      </c>
      <c r="EA45" t="s">
        <v>5258</v>
      </c>
      <c r="EB45" t="s">
        <v>5259</v>
      </c>
      <c r="EC45" t="s">
        <v>5260</v>
      </c>
      <c r="ED45" s="10" t="s">
        <v>151</v>
      </c>
      <c r="EE45" s="20">
        <v>35716</v>
      </c>
      <c r="EF45" s="21">
        <v>36361</v>
      </c>
      <c r="EG45" t="s">
        <v>385</v>
      </c>
      <c r="EH45" t="s">
        <v>5146</v>
      </c>
      <c r="EI45" s="22">
        <v>45368</v>
      </c>
      <c r="EJ45" t="b">
        <f>F45=H45</f>
        <v>0</v>
      </c>
    </row>
    <row r="46" spans="1:140" x14ac:dyDescent="0.2">
      <c r="A46" s="8" t="s">
        <v>386</v>
      </c>
      <c r="B46" s="8" t="s">
        <v>168</v>
      </c>
      <c r="C46" s="8" t="s">
        <v>188</v>
      </c>
      <c r="D46" s="2" t="s">
        <v>387</v>
      </c>
      <c r="E46" s="4">
        <v>0.461660983990062</v>
      </c>
      <c r="F46" s="28" t="b">
        <v>0</v>
      </c>
      <c r="G46" s="29">
        <f t="shared" si="1"/>
        <v>3.0868679987460965E-4</v>
      </c>
      <c r="H46" s="5" t="b">
        <f t="shared" si="0"/>
        <v>0</v>
      </c>
      <c r="I46" s="8">
        <v>45</v>
      </c>
      <c r="J46">
        <v>1</v>
      </c>
      <c r="K46">
        <v>17</v>
      </c>
      <c r="L46">
        <v>1303</v>
      </c>
      <c r="M46">
        <v>5</v>
      </c>
      <c r="N46">
        <v>5</v>
      </c>
      <c r="O46">
        <v>43.330491995031203</v>
      </c>
      <c r="P46">
        <v>4</v>
      </c>
      <c r="Q46">
        <v>3</v>
      </c>
      <c r="R46">
        <v>3</v>
      </c>
      <c r="S46" s="10">
        <v>76.3</v>
      </c>
      <c r="T46" s="8">
        <v>-0.77405056123824101</v>
      </c>
      <c r="U46">
        <v>7.5957643648752104E-3</v>
      </c>
      <c r="V46">
        <v>-1.2897868806933099</v>
      </c>
      <c r="W46">
        <v>-0.22767710180763301</v>
      </c>
      <c r="X46">
        <v>2.70451479144465E-2</v>
      </c>
      <c r="Y46">
        <v>1.38181348148064</v>
      </c>
      <c r="Z46">
        <v>-0.24581240217497199</v>
      </c>
      <c r="AA46">
        <v>8.8725172209350497E-3</v>
      </c>
      <c r="AB46">
        <v>-1.4988236991813999</v>
      </c>
      <c r="AC46">
        <v>1.7560081436822399E-2</v>
      </c>
      <c r="AD46" s="10">
        <v>0.34577239185499797</v>
      </c>
      <c r="AE46" s="8">
        <v>0</v>
      </c>
      <c r="AF46">
        <v>0</v>
      </c>
      <c r="AG46">
        <v>0</v>
      </c>
      <c r="AH46">
        <v>0</v>
      </c>
      <c r="AI46">
        <v>0</v>
      </c>
      <c r="AJ46">
        <v>0</v>
      </c>
      <c r="AK46">
        <v>0</v>
      </c>
      <c r="AL46">
        <v>0</v>
      </c>
      <c r="AM46">
        <v>0</v>
      </c>
      <c r="AN46">
        <v>0</v>
      </c>
      <c r="AO46">
        <v>0</v>
      </c>
      <c r="AP46">
        <v>0</v>
      </c>
      <c r="AQ46">
        <v>0</v>
      </c>
      <c r="AR46">
        <v>0</v>
      </c>
      <c r="AS46">
        <v>1</v>
      </c>
      <c r="AT46">
        <v>0</v>
      </c>
      <c r="AU46">
        <v>0</v>
      </c>
      <c r="AV46">
        <v>0</v>
      </c>
      <c r="AW46">
        <v>0</v>
      </c>
      <c r="AX46">
        <v>0</v>
      </c>
      <c r="AY46">
        <v>0</v>
      </c>
      <c r="AZ46">
        <v>1</v>
      </c>
      <c r="BA46">
        <v>0</v>
      </c>
      <c r="BB46">
        <v>1</v>
      </c>
      <c r="BC46">
        <v>1</v>
      </c>
      <c r="BD46">
        <v>0</v>
      </c>
      <c r="BE46">
        <v>0</v>
      </c>
      <c r="BF46">
        <v>1</v>
      </c>
      <c r="BG46">
        <v>0</v>
      </c>
      <c r="BH46">
        <v>0</v>
      </c>
      <c r="BI46">
        <v>1</v>
      </c>
      <c r="BJ46">
        <v>0</v>
      </c>
      <c r="BK46">
        <v>0</v>
      </c>
      <c r="BL46">
        <v>0</v>
      </c>
      <c r="BM46">
        <v>1</v>
      </c>
      <c r="BN46">
        <v>0</v>
      </c>
      <c r="BO46">
        <v>0</v>
      </c>
      <c r="BP46">
        <v>0</v>
      </c>
      <c r="BQ46">
        <v>0</v>
      </c>
      <c r="BR46">
        <v>0</v>
      </c>
      <c r="BS46">
        <v>0</v>
      </c>
      <c r="BT46" s="10">
        <v>1</v>
      </c>
      <c r="BU46">
        <v>-4.2648743800000002</v>
      </c>
      <c r="BV46">
        <v>0.17994256</v>
      </c>
      <c r="BW46">
        <v>2.5512239999999999E-2</v>
      </c>
      <c r="BX46">
        <v>1.7140852600000001</v>
      </c>
      <c r="BY46">
        <v>1.2451467300000001</v>
      </c>
      <c r="BZ46">
        <v>4.38303536</v>
      </c>
      <c r="CA46">
        <v>1.0542348399999999</v>
      </c>
      <c r="CB46">
        <v>2.36271349</v>
      </c>
      <c r="CC46">
        <v>0</v>
      </c>
      <c r="CD46">
        <v>1.26633956</v>
      </c>
      <c r="CE46">
        <v>1.2966537600000001</v>
      </c>
      <c r="CF46">
        <v>-0.34830556000000001</v>
      </c>
      <c r="CG46">
        <v>0.60595251999999999</v>
      </c>
      <c r="CH46">
        <v>-0.27080598</v>
      </c>
      <c r="CI46">
        <v>0.69837139000000004</v>
      </c>
      <c r="CJ46">
        <v>2.3914729999999999E-2</v>
      </c>
      <c r="CK46">
        <v>-0.35324707</v>
      </c>
      <c r="CL46">
        <v>-4.8291489999999999E-2</v>
      </c>
      <c r="CM46">
        <v>0.58076517999999999</v>
      </c>
      <c r="CN46">
        <v>0.72541518999999999</v>
      </c>
      <c r="CO46">
        <v>-0.20022939000000001</v>
      </c>
      <c r="CP46">
        <v>-0.43475793000000001</v>
      </c>
      <c r="CQ46">
        <v>0.34422587999999998</v>
      </c>
      <c r="CR46">
        <v>-0.48495226000000002</v>
      </c>
      <c r="CS46">
        <v>0.18250256000000001</v>
      </c>
      <c r="CT46">
        <v>-0.16623276000000001</v>
      </c>
      <c r="CU46">
        <v>-9.4743999999999995E-2</v>
      </c>
      <c r="CV46">
        <v>-1.1689752</v>
      </c>
      <c r="CW46">
        <v>-0.52188942000000005</v>
      </c>
      <c r="CX46">
        <v>0.65815442999999996</v>
      </c>
      <c r="CY46">
        <v>9.3649330000000003E-2</v>
      </c>
      <c r="CZ46">
        <v>-0.16819777</v>
      </c>
      <c r="DA46">
        <v>-0.25450494000000001</v>
      </c>
      <c r="DB46">
        <v>0.25513289</v>
      </c>
      <c r="DC46">
        <v>2.5920289999999999E-2</v>
      </c>
      <c r="DD46">
        <v>-2.5292350000000002E-2</v>
      </c>
      <c r="DE46">
        <v>0.26950531</v>
      </c>
      <c r="DF46">
        <v>-0.26887736000000001</v>
      </c>
      <c r="DG46">
        <v>0.1029841</v>
      </c>
      <c r="DH46">
        <v>-0.10235616</v>
      </c>
      <c r="DI46">
        <v>-0.19042195000000001</v>
      </c>
      <c r="DJ46">
        <v>7.7531719999999998E-2</v>
      </c>
      <c r="DK46">
        <v>-0.19522661999999999</v>
      </c>
      <c r="DL46">
        <v>-0.13095082</v>
      </c>
      <c r="DM46">
        <v>-6.0513240000000003E-2</v>
      </c>
      <c r="DN46">
        <v>0.50020885000000004</v>
      </c>
      <c r="DO46">
        <v>0.35778246000000002</v>
      </c>
      <c r="DP46">
        <v>-0.64273818000000005</v>
      </c>
      <c r="DQ46">
        <v>0.94671483000000001</v>
      </c>
      <c r="DR46">
        <v>-0.66113116000000005</v>
      </c>
      <c r="DS46">
        <v>7.7932630000000003E-2</v>
      </c>
      <c r="DT46">
        <v>-0.79014932000000004</v>
      </c>
      <c r="DU46">
        <v>1.3610861400000001</v>
      </c>
      <c r="DV46" s="10">
        <v>-0.64824150000000003</v>
      </c>
      <c r="DW46" s="8" t="s">
        <v>388</v>
      </c>
      <c r="DX46" t="s">
        <v>389</v>
      </c>
      <c r="DY46" t="s">
        <v>5154</v>
      </c>
      <c r="DZ46" t="s">
        <v>5165</v>
      </c>
      <c r="EA46" t="s">
        <v>5202</v>
      </c>
      <c r="EB46" t="s">
        <v>5261</v>
      </c>
      <c r="EC46" t="s">
        <v>5262</v>
      </c>
      <c r="ED46" s="10" t="s">
        <v>390</v>
      </c>
      <c r="EE46" s="20">
        <v>36363</v>
      </c>
      <c r="EF46" s="21">
        <v>39629</v>
      </c>
      <c r="EG46" t="s">
        <v>391</v>
      </c>
      <c r="EH46" t="s">
        <v>5142</v>
      </c>
      <c r="EI46" s="22">
        <v>44720</v>
      </c>
      <c r="EJ46" t="b">
        <f>F46=H46</f>
        <v>1</v>
      </c>
    </row>
    <row r="47" spans="1:140" x14ac:dyDescent="0.2">
      <c r="A47" s="8" t="s">
        <v>392</v>
      </c>
      <c r="B47" s="8" t="s">
        <v>127</v>
      </c>
      <c r="C47" s="8" t="s">
        <v>128</v>
      </c>
      <c r="D47" s="2" t="s">
        <v>393</v>
      </c>
      <c r="E47" s="4">
        <v>0.44917660948219501</v>
      </c>
      <c r="F47" s="28" t="b">
        <v>0</v>
      </c>
      <c r="G47" s="29">
        <f t="shared" si="1"/>
        <v>0.99629241237763178</v>
      </c>
      <c r="H47" s="5" t="b">
        <f t="shared" si="0"/>
        <v>1</v>
      </c>
      <c r="I47" s="8">
        <v>65</v>
      </c>
      <c r="J47">
        <v>1</v>
      </c>
      <c r="K47">
        <v>20</v>
      </c>
      <c r="L47">
        <v>3158</v>
      </c>
      <c r="M47">
        <v>9</v>
      </c>
      <c r="N47">
        <v>5</v>
      </c>
      <c r="O47">
        <v>37.9216380744313</v>
      </c>
      <c r="P47">
        <v>3</v>
      </c>
      <c r="Q47">
        <v>5</v>
      </c>
      <c r="R47">
        <v>3</v>
      </c>
      <c r="S47" s="10">
        <v>71.900000000000006</v>
      </c>
      <c r="T47" s="8">
        <v>1.1047129369128199</v>
      </c>
      <c r="U47">
        <v>7.5957643648752104E-3</v>
      </c>
      <c r="V47">
        <v>-0.90217249130388599</v>
      </c>
      <c r="W47">
        <v>1.93479197913325</v>
      </c>
      <c r="X47">
        <v>1.2997579909472201</v>
      </c>
      <c r="Y47">
        <v>1.38181348148064</v>
      </c>
      <c r="Z47">
        <v>-0.43193482716175102</v>
      </c>
      <c r="AA47">
        <v>0.71867389489572897</v>
      </c>
      <c r="AB47">
        <v>1.4079858992310099</v>
      </c>
      <c r="AC47">
        <v>0.71996333890972197</v>
      </c>
      <c r="AD47" s="10">
        <v>-0.60361826284827602</v>
      </c>
      <c r="AE47" s="8">
        <v>0</v>
      </c>
      <c r="AF47">
        <v>0</v>
      </c>
      <c r="AG47">
        <v>0</v>
      </c>
      <c r="AH47">
        <v>0</v>
      </c>
      <c r="AI47">
        <v>1</v>
      </c>
      <c r="AJ47">
        <v>0</v>
      </c>
      <c r="AK47">
        <v>0</v>
      </c>
      <c r="AL47">
        <v>0</v>
      </c>
      <c r="AM47">
        <v>0</v>
      </c>
      <c r="AN47">
        <v>0</v>
      </c>
      <c r="AO47">
        <v>0</v>
      </c>
      <c r="AP47">
        <v>0</v>
      </c>
      <c r="AQ47">
        <v>0</v>
      </c>
      <c r="AR47">
        <v>0</v>
      </c>
      <c r="AS47">
        <v>0</v>
      </c>
      <c r="AT47">
        <v>0</v>
      </c>
      <c r="AU47">
        <v>0</v>
      </c>
      <c r="AV47">
        <v>0</v>
      </c>
      <c r="AW47">
        <v>0</v>
      </c>
      <c r="AX47">
        <v>0</v>
      </c>
      <c r="AY47">
        <v>0</v>
      </c>
      <c r="AZ47">
        <v>1</v>
      </c>
      <c r="BA47">
        <v>1</v>
      </c>
      <c r="BB47">
        <v>0</v>
      </c>
      <c r="BC47">
        <v>1</v>
      </c>
      <c r="BD47">
        <v>0</v>
      </c>
      <c r="BE47">
        <v>1</v>
      </c>
      <c r="BF47">
        <v>0</v>
      </c>
      <c r="BG47">
        <v>0</v>
      </c>
      <c r="BH47">
        <v>0</v>
      </c>
      <c r="BI47">
        <v>0</v>
      </c>
      <c r="BJ47">
        <v>1</v>
      </c>
      <c r="BK47">
        <v>0</v>
      </c>
      <c r="BL47">
        <v>0</v>
      </c>
      <c r="BM47">
        <v>1</v>
      </c>
      <c r="BN47">
        <v>0</v>
      </c>
      <c r="BO47">
        <v>0</v>
      </c>
      <c r="BP47">
        <v>0</v>
      </c>
      <c r="BQ47">
        <v>0</v>
      </c>
      <c r="BR47">
        <v>1</v>
      </c>
      <c r="BS47">
        <v>0</v>
      </c>
      <c r="BT47" s="10">
        <v>0</v>
      </c>
      <c r="BU47">
        <v>-4.2648743800000002</v>
      </c>
      <c r="BV47">
        <v>0.17994256</v>
      </c>
      <c r="BW47">
        <v>2.5512239999999999E-2</v>
      </c>
      <c r="BX47">
        <v>1.7140852600000001</v>
      </c>
      <c r="BY47">
        <v>1.2451467300000001</v>
      </c>
      <c r="BZ47">
        <v>4.38303536</v>
      </c>
      <c r="CA47">
        <v>1.0542348399999999</v>
      </c>
      <c r="CB47">
        <v>2.36271349</v>
      </c>
      <c r="CC47">
        <v>0</v>
      </c>
      <c r="CD47">
        <v>1.26633956</v>
      </c>
      <c r="CE47">
        <v>1.2966537600000001</v>
      </c>
      <c r="CF47">
        <v>-0.34830556000000001</v>
      </c>
      <c r="CG47">
        <v>0.60595251999999999</v>
      </c>
      <c r="CH47">
        <v>-0.27080598</v>
      </c>
      <c r="CI47">
        <v>0.69837139000000004</v>
      </c>
      <c r="CJ47">
        <v>2.3914729999999999E-2</v>
      </c>
      <c r="CK47">
        <v>-0.35324707</v>
      </c>
      <c r="CL47">
        <v>-4.8291489999999999E-2</v>
      </c>
      <c r="CM47">
        <v>0.58076517999999999</v>
      </c>
      <c r="CN47">
        <v>0.72541518999999999</v>
      </c>
      <c r="CO47">
        <v>-0.20022939000000001</v>
      </c>
      <c r="CP47">
        <v>-0.43475793000000001</v>
      </c>
      <c r="CQ47">
        <v>0.34422587999999998</v>
      </c>
      <c r="CR47">
        <v>-0.48495226000000002</v>
      </c>
      <c r="CS47">
        <v>0.18250256000000001</v>
      </c>
      <c r="CT47">
        <v>-0.16623276000000001</v>
      </c>
      <c r="CU47">
        <v>-9.4743999999999995E-2</v>
      </c>
      <c r="CV47">
        <v>-1.1689752</v>
      </c>
      <c r="CW47">
        <v>-0.52188942000000005</v>
      </c>
      <c r="CX47">
        <v>0.65815442999999996</v>
      </c>
      <c r="CY47">
        <v>9.3649330000000003E-2</v>
      </c>
      <c r="CZ47">
        <v>-0.16819777</v>
      </c>
      <c r="DA47">
        <v>-0.25450494000000001</v>
      </c>
      <c r="DB47">
        <v>0.25513289</v>
      </c>
      <c r="DC47">
        <v>2.5920289999999999E-2</v>
      </c>
      <c r="DD47">
        <v>-2.5292350000000002E-2</v>
      </c>
      <c r="DE47">
        <v>0.26950531</v>
      </c>
      <c r="DF47">
        <v>-0.26887736000000001</v>
      </c>
      <c r="DG47">
        <v>0.1029841</v>
      </c>
      <c r="DH47">
        <v>-0.10235616</v>
      </c>
      <c r="DI47">
        <v>-0.19042195000000001</v>
      </c>
      <c r="DJ47">
        <v>7.7531719999999998E-2</v>
      </c>
      <c r="DK47">
        <v>-0.19522661999999999</v>
      </c>
      <c r="DL47">
        <v>-0.13095082</v>
      </c>
      <c r="DM47">
        <v>-6.0513240000000003E-2</v>
      </c>
      <c r="DN47">
        <v>0.50020885000000004</v>
      </c>
      <c r="DO47">
        <v>0.35778246000000002</v>
      </c>
      <c r="DP47">
        <v>-0.64273818000000005</v>
      </c>
      <c r="DQ47">
        <v>0.94671483000000001</v>
      </c>
      <c r="DR47">
        <v>-0.66113116000000005</v>
      </c>
      <c r="DS47">
        <v>7.7932630000000003E-2</v>
      </c>
      <c r="DT47">
        <v>-0.79014932000000004</v>
      </c>
      <c r="DU47">
        <v>1.3610861400000001</v>
      </c>
      <c r="DV47" s="10">
        <v>-0.64824150000000003</v>
      </c>
      <c r="DW47" s="8" t="s">
        <v>394</v>
      </c>
      <c r="DX47" t="s">
        <v>395</v>
      </c>
      <c r="DY47" t="s">
        <v>5154</v>
      </c>
      <c r="DZ47" t="s">
        <v>5158</v>
      </c>
      <c r="EA47" t="s">
        <v>5263</v>
      </c>
      <c r="EB47" t="s">
        <v>5264</v>
      </c>
      <c r="EC47" t="s">
        <v>5265</v>
      </c>
      <c r="ED47" s="10" t="s">
        <v>396</v>
      </c>
      <c r="EE47" s="20">
        <v>34638</v>
      </c>
      <c r="EF47" s="21">
        <v>37921</v>
      </c>
      <c r="EG47" t="s">
        <v>397</v>
      </c>
      <c r="EH47" t="s">
        <v>5144</v>
      </c>
      <c r="EI47" s="22">
        <v>44505</v>
      </c>
      <c r="EJ47" t="b">
        <f>F47=H47</f>
        <v>0</v>
      </c>
    </row>
    <row r="48" spans="1:140" x14ac:dyDescent="0.2">
      <c r="A48" s="8" t="s">
        <v>398</v>
      </c>
      <c r="B48" s="8" t="s">
        <v>168</v>
      </c>
      <c r="C48" s="8" t="s">
        <v>399</v>
      </c>
      <c r="D48" s="2">
        <v>5867574928</v>
      </c>
      <c r="E48" s="4">
        <v>0.44856358277894998</v>
      </c>
      <c r="F48" s="28" t="b">
        <v>0</v>
      </c>
      <c r="G48" s="29">
        <f t="shared" si="1"/>
        <v>0.69298011853774788</v>
      </c>
      <c r="H48" s="5" t="b">
        <f t="shared" si="0"/>
        <v>1</v>
      </c>
      <c r="I48" s="8">
        <v>69</v>
      </c>
      <c r="J48">
        <v>1</v>
      </c>
      <c r="K48">
        <v>24</v>
      </c>
      <c r="L48">
        <v>1936</v>
      </c>
      <c r="M48">
        <v>8</v>
      </c>
      <c r="N48">
        <v>1</v>
      </c>
      <c r="O48">
        <v>65.948458056141703</v>
      </c>
      <c r="P48">
        <v>3</v>
      </c>
      <c r="Q48">
        <v>4</v>
      </c>
      <c r="R48">
        <v>5</v>
      </c>
      <c r="S48" s="10">
        <v>82.6</v>
      </c>
      <c r="T48" s="8">
        <v>1.48046563654304</v>
      </c>
      <c r="U48">
        <v>7.5957643648752104E-3</v>
      </c>
      <c r="V48">
        <v>-0.38535330545132002</v>
      </c>
      <c r="W48">
        <v>0.51024361422233</v>
      </c>
      <c r="X48">
        <v>0.98157978018903103</v>
      </c>
      <c r="Y48">
        <v>-1.4044518876044501</v>
      </c>
      <c r="Z48">
        <v>0.53248753961670003</v>
      </c>
      <c r="AA48">
        <v>-0.70092886045385905</v>
      </c>
      <c r="AB48">
        <v>1.4079858992310099</v>
      </c>
      <c r="AC48">
        <v>1.7560081436822399E-2</v>
      </c>
      <c r="AD48" s="10">
        <v>1.7051271929074101</v>
      </c>
      <c r="AE48" s="8">
        <v>0</v>
      </c>
      <c r="AF48">
        <v>0</v>
      </c>
      <c r="AG48">
        <v>0</v>
      </c>
      <c r="AH48">
        <v>0</v>
      </c>
      <c r="AI48">
        <v>0</v>
      </c>
      <c r="AJ48">
        <v>0</v>
      </c>
      <c r="AK48">
        <v>0</v>
      </c>
      <c r="AL48">
        <v>0</v>
      </c>
      <c r="AM48">
        <v>0</v>
      </c>
      <c r="AN48">
        <v>0</v>
      </c>
      <c r="AO48">
        <v>0</v>
      </c>
      <c r="AP48">
        <v>0</v>
      </c>
      <c r="AQ48">
        <v>0</v>
      </c>
      <c r="AR48">
        <v>0</v>
      </c>
      <c r="AS48">
        <v>1</v>
      </c>
      <c r="AT48">
        <v>0</v>
      </c>
      <c r="AU48">
        <v>0</v>
      </c>
      <c r="AV48">
        <v>0</v>
      </c>
      <c r="AW48">
        <v>0</v>
      </c>
      <c r="AX48">
        <v>0</v>
      </c>
      <c r="AY48">
        <v>1</v>
      </c>
      <c r="AZ48">
        <v>0</v>
      </c>
      <c r="BA48">
        <v>1</v>
      </c>
      <c r="BB48">
        <v>0</v>
      </c>
      <c r="BC48">
        <v>0</v>
      </c>
      <c r="BD48">
        <v>1</v>
      </c>
      <c r="BE48">
        <v>0</v>
      </c>
      <c r="BF48">
        <v>1</v>
      </c>
      <c r="BG48">
        <v>0</v>
      </c>
      <c r="BH48">
        <v>0</v>
      </c>
      <c r="BI48">
        <v>1</v>
      </c>
      <c r="BJ48">
        <v>0</v>
      </c>
      <c r="BK48">
        <v>0</v>
      </c>
      <c r="BL48">
        <v>0</v>
      </c>
      <c r="BM48">
        <v>1</v>
      </c>
      <c r="BN48">
        <v>0</v>
      </c>
      <c r="BO48">
        <v>0</v>
      </c>
      <c r="BP48">
        <v>0</v>
      </c>
      <c r="BQ48">
        <v>1</v>
      </c>
      <c r="BR48">
        <v>0</v>
      </c>
      <c r="BS48">
        <v>0</v>
      </c>
      <c r="BT48" s="10">
        <v>0</v>
      </c>
      <c r="BU48">
        <v>-4.2648743800000002</v>
      </c>
      <c r="BV48">
        <v>0.17994256</v>
      </c>
      <c r="BW48">
        <v>2.5512239999999999E-2</v>
      </c>
      <c r="BX48">
        <v>1.7140852600000001</v>
      </c>
      <c r="BY48">
        <v>1.2451467300000001</v>
      </c>
      <c r="BZ48">
        <v>4.38303536</v>
      </c>
      <c r="CA48">
        <v>1.0542348399999999</v>
      </c>
      <c r="CB48">
        <v>2.36271349</v>
      </c>
      <c r="CC48">
        <v>0</v>
      </c>
      <c r="CD48">
        <v>1.26633956</v>
      </c>
      <c r="CE48">
        <v>1.2966537600000001</v>
      </c>
      <c r="CF48">
        <v>-0.34830556000000001</v>
      </c>
      <c r="CG48">
        <v>0.60595251999999999</v>
      </c>
      <c r="CH48">
        <v>-0.27080598</v>
      </c>
      <c r="CI48">
        <v>0.69837139000000004</v>
      </c>
      <c r="CJ48">
        <v>2.3914729999999999E-2</v>
      </c>
      <c r="CK48">
        <v>-0.35324707</v>
      </c>
      <c r="CL48">
        <v>-4.8291489999999999E-2</v>
      </c>
      <c r="CM48">
        <v>0.58076517999999999</v>
      </c>
      <c r="CN48">
        <v>0.72541518999999999</v>
      </c>
      <c r="CO48">
        <v>-0.20022939000000001</v>
      </c>
      <c r="CP48">
        <v>-0.43475793000000001</v>
      </c>
      <c r="CQ48">
        <v>0.34422587999999998</v>
      </c>
      <c r="CR48">
        <v>-0.48495226000000002</v>
      </c>
      <c r="CS48">
        <v>0.18250256000000001</v>
      </c>
      <c r="CT48">
        <v>-0.16623276000000001</v>
      </c>
      <c r="CU48">
        <v>-9.4743999999999995E-2</v>
      </c>
      <c r="CV48">
        <v>-1.1689752</v>
      </c>
      <c r="CW48">
        <v>-0.52188942000000005</v>
      </c>
      <c r="CX48">
        <v>0.65815442999999996</v>
      </c>
      <c r="CY48">
        <v>9.3649330000000003E-2</v>
      </c>
      <c r="CZ48">
        <v>-0.16819777</v>
      </c>
      <c r="DA48">
        <v>-0.25450494000000001</v>
      </c>
      <c r="DB48">
        <v>0.25513289</v>
      </c>
      <c r="DC48">
        <v>2.5920289999999999E-2</v>
      </c>
      <c r="DD48">
        <v>-2.5292350000000002E-2</v>
      </c>
      <c r="DE48">
        <v>0.26950531</v>
      </c>
      <c r="DF48">
        <v>-0.26887736000000001</v>
      </c>
      <c r="DG48">
        <v>0.1029841</v>
      </c>
      <c r="DH48">
        <v>-0.10235616</v>
      </c>
      <c r="DI48">
        <v>-0.19042195000000001</v>
      </c>
      <c r="DJ48">
        <v>7.7531719999999998E-2</v>
      </c>
      <c r="DK48">
        <v>-0.19522661999999999</v>
      </c>
      <c r="DL48">
        <v>-0.13095082</v>
      </c>
      <c r="DM48">
        <v>-6.0513240000000003E-2</v>
      </c>
      <c r="DN48">
        <v>0.50020885000000004</v>
      </c>
      <c r="DO48">
        <v>0.35778246000000002</v>
      </c>
      <c r="DP48">
        <v>-0.64273818000000005</v>
      </c>
      <c r="DQ48">
        <v>0.94671483000000001</v>
      </c>
      <c r="DR48">
        <v>-0.66113116000000005</v>
      </c>
      <c r="DS48">
        <v>7.7932630000000003E-2</v>
      </c>
      <c r="DT48">
        <v>-0.79014932000000004</v>
      </c>
      <c r="DU48">
        <v>1.3610861400000001</v>
      </c>
      <c r="DV48" s="10">
        <v>-0.64824150000000003</v>
      </c>
      <c r="DW48" s="8" t="s">
        <v>400</v>
      </c>
      <c r="DX48" t="s">
        <v>401</v>
      </c>
      <c r="DY48" t="s">
        <v>5154</v>
      </c>
      <c r="DZ48" t="s">
        <v>5154</v>
      </c>
      <c r="EA48" t="s">
        <v>5266</v>
      </c>
      <c r="EB48" t="s">
        <v>5156</v>
      </c>
      <c r="EC48" t="s">
        <v>5267</v>
      </c>
      <c r="ED48" s="10" t="s">
        <v>402</v>
      </c>
      <c r="EE48" s="20">
        <v>38099</v>
      </c>
      <c r="EF48" s="21">
        <v>39803</v>
      </c>
      <c r="EG48" t="s">
        <v>403</v>
      </c>
      <c r="EH48" t="s">
        <v>5142</v>
      </c>
      <c r="EI48" s="22">
        <v>44287</v>
      </c>
      <c r="EJ48" t="b">
        <f>F48=H48</f>
        <v>0</v>
      </c>
    </row>
    <row r="49" spans="1:140" x14ac:dyDescent="0.2">
      <c r="A49" s="8" t="s">
        <v>404</v>
      </c>
      <c r="B49" s="8" t="s">
        <v>119</v>
      </c>
      <c r="C49" s="8" t="s">
        <v>216</v>
      </c>
      <c r="D49" s="2" t="s">
        <v>405</v>
      </c>
      <c r="E49" s="4">
        <v>0.79208436440227004</v>
      </c>
      <c r="F49" s="28" t="b">
        <v>1</v>
      </c>
      <c r="G49" s="29">
        <f t="shared" si="1"/>
        <v>0.38419706232759959</v>
      </c>
      <c r="H49" s="5" t="b">
        <f t="shared" si="0"/>
        <v>0</v>
      </c>
      <c r="I49" s="8">
        <v>41</v>
      </c>
      <c r="J49">
        <v>1</v>
      </c>
      <c r="K49">
        <v>37</v>
      </c>
      <c r="L49">
        <v>2921</v>
      </c>
      <c r="M49">
        <v>1</v>
      </c>
      <c r="N49">
        <v>3</v>
      </c>
      <c r="O49">
        <v>88.542182201135105</v>
      </c>
      <c r="P49">
        <v>5</v>
      </c>
      <c r="Q49">
        <v>1</v>
      </c>
      <c r="R49">
        <v>1</v>
      </c>
      <c r="S49" s="10">
        <v>69.8</v>
      </c>
      <c r="T49" s="8">
        <v>-1.1498032608684501</v>
      </c>
      <c r="U49">
        <v>7.5957643648752104E-3</v>
      </c>
      <c r="V49">
        <v>1.2943090485695199</v>
      </c>
      <c r="W49">
        <v>1.65850886744431</v>
      </c>
      <c r="X49">
        <v>-1.2456676951183301</v>
      </c>
      <c r="Y49">
        <v>-1.13192030619081E-2</v>
      </c>
      <c r="Z49">
        <v>1.3099533002157799</v>
      </c>
      <c r="AA49">
        <v>8.8725172209350497E-3</v>
      </c>
      <c r="AB49">
        <v>-4.5418899975194001E-2</v>
      </c>
      <c r="AC49">
        <v>0.71996333890972197</v>
      </c>
      <c r="AD49" s="10">
        <v>-1.0567365298657501</v>
      </c>
      <c r="AE49" s="8">
        <v>0</v>
      </c>
      <c r="AF49">
        <v>0</v>
      </c>
      <c r="AG49">
        <v>0</v>
      </c>
      <c r="AH49">
        <v>0</v>
      </c>
      <c r="AI49">
        <v>0</v>
      </c>
      <c r="AJ49">
        <v>0</v>
      </c>
      <c r="AK49">
        <v>0</v>
      </c>
      <c r="AL49">
        <v>0</v>
      </c>
      <c r="AM49">
        <v>0</v>
      </c>
      <c r="AN49">
        <v>0</v>
      </c>
      <c r="AO49">
        <v>0</v>
      </c>
      <c r="AP49">
        <v>1</v>
      </c>
      <c r="AQ49">
        <v>0</v>
      </c>
      <c r="AR49">
        <v>0</v>
      </c>
      <c r="AS49">
        <v>0</v>
      </c>
      <c r="AT49">
        <v>0</v>
      </c>
      <c r="AU49">
        <v>0</v>
      </c>
      <c r="AV49">
        <v>0</v>
      </c>
      <c r="AW49">
        <v>0</v>
      </c>
      <c r="AX49">
        <v>0</v>
      </c>
      <c r="AY49">
        <v>0</v>
      </c>
      <c r="AZ49">
        <v>1</v>
      </c>
      <c r="BA49">
        <v>1</v>
      </c>
      <c r="BB49">
        <v>0</v>
      </c>
      <c r="BC49">
        <v>0</v>
      </c>
      <c r="BD49">
        <v>1</v>
      </c>
      <c r="BE49">
        <v>1</v>
      </c>
      <c r="BF49">
        <v>0</v>
      </c>
      <c r="BG49">
        <v>0</v>
      </c>
      <c r="BH49">
        <v>0</v>
      </c>
      <c r="BI49">
        <v>0</v>
      </c>
      <c r="BJ49">
        <v>0</v>
      </c>
      <c r="BK49">
        <v>0</v>
      </c>
      <c r="BL49">
        <v>1</v>
      </c>
      <c r="BM49">
        <v>0</v>
      </c>
      <c r="BN49">
        <v>1</v>
      </c>
      <c r="BO49">
        <v>0</v>
      </c>
      <c r="BP49">
        <v>0</v>
      </c>
      <c r="BQ49">
        <v>0</v>
      </c>
      <c r="BR49">
        <v>0</v>
      </c>
      <c r="BS49">
        <v>1</v>
      </c>
      <c r="BT49" s="10">
        <v>0</v>
      </c>
      <c r="BU49">
        <v>-4.2648743800000002</v>
      </c>
      <c r="BV49">
        <v>0.17994256</v>
      </c>
      <c r="BW49">
        <v>2.5512239999999999E-2</v>
      </c>
      <c r="BX49">
        <v>1.7140852600000001</v>
      </c>
      <c r="BY49">
        <v>1.2451467300000001</v>
      </c>
      <c r="BZ49">
        <v>4.38303536</v>
      </c>
      <c r="CA49">
        <v>1.0542348399999999</v>
      </c>
      <c r="CB49">
        <v>2.36271349</v>
      </c>
      <c r="CC49">
        <v>0</v>
      </c>
      <c r="CD49">
        <v>1.26633956</v>
      </c>
      <c r="CE49">
        <v>1.2966537600000001</v>
      </c>
      <c r="CF49">
        <v>-0.34830556000000001</v>
      </c>
      <c r="CG49">
        <v>0.60595251999999999</v>
      </c>
      <c r="CH49">
        <v>-0.27080598</v>
      </c>
      <c r="CI49">
        <v>0.69837139000000004</v>
      </c>
      <c r="CJ49">
        <v>2.3914729999999999E-2</v>
      </c>
      <c r="CK49">
        <v>-0.35324707</v>
      </c>
      <c r="CL49">
        <v>-4.8291489999999999E-2</v>
      </c>
      <c r="CM49">
        <v>0.58076517999999999</v>
      </c>
      <c r="CN49">
        <v>0.72541518999999999</v>
      </c>
      <c r="CO49">
        <v>-0.20022939000000001</v>
      </c>
      <c r="CP49">
        <v>-0.43475793000000001</v>
      </c>
      <c r="CQ49">
        <v>0.34422587999999998</v>
      </c>
      <c r="CR49">
        <v>-0.48495226000000002</v>
      </c>
      <c r="CS49">
        <v>0.18250256000000001</v>
      </c>
      <c r="CT49">
        <v>-0.16623276000000001</v>
      </c>
      <c r="CU49">
        <v>-9.4743999999999995E-2</v>
      </c>
      <c r="CV49">
        <v>-1.1689752</v>
      </c>
      <c r="CW49">
        <v>-0.52188942000000005</v>
      </c>
      <c r="CX49">
        <v>0.65815442999999996</v>
      </c>
      <c r="CY49">
        <v>9.3649330000000003E-2</v>
      </c>
      <c r="CZ49">
        <v>-0.16819777</v>
      </c>
      <c r="DA49">
        <v>-0.25450494000000001</v>
      </c>
      <c r="DB49">
        <v>0.25513289</v>
      </c>
      <c r="DC49">
        <v>2.5920289999999999E-2</v>
      </c>
      <c r="DD49">
        <v>-2.5292350000000002E-2</v>
      </c>
      <c r="DE49">
        <v>0.26950531</v>
      </c>
      <c r="DF49">
        <v>-0.26887736000000001</v>
      </c>
      <c r="DG49">
        <v>0.1029841</v>
      </c>
      <c r="DH49">
        <v>-0.10235616</v>
      </c>
      <c r="DI49">
        <v>-0.19042195000000001</v>
      </c>
      <c r="DJ49">
        <v>7.7531719999999998E-2</v>
      </c>
      <c r="DK49">
        <v>-0.19522661999999999</v>
      </c>
      <c r="DL49">
        <v>-0.13095082</v>
      </c>
      <c r="DM49">
        <v>-6.0513240000000003E-2</v>
      </c>
      <c r="DN49">
        <v>0.50020885000000004</v>
      </c>
      <c r="DO49">
        <v>0.35778246000000002</v>
      </c>
      <c r="DP49">
        <v>-0.64273818000000005</v>
      </c>
      <c r="DQ49">
        <v>0.94671483000000001</v>
      </c>
      <c r="DR49">
        <v>-0.66113116000000005</v>
      </c>
      <c r="DS49">
        <v>7.7932630000000003E-2</v>
      </c>
      <c r="DT49">
        <v>-0.79014932000000004</v>
      </c>
      <c r="DU49">
        <v>1.3610861400000001</v>
      </c>
      <c r="DV49" s="10">
        <v>-0.64824150000000003</v>
      </c>
      <c r="DW49" s="8" t="s">
        <v>406</v>
      </c>
      <c r="DX49" t="s">
        <v>407</v>
      </c>
      <c r="DY49" t="s">
        <v>5158</v>
      </c>
      <c r="DZ49" t="s">
        <v>5153</v>
      </c>
      <c r="EA49" t="s">
        <v>5171</v>
      </c>
      <c r="EB49" t="s">
        <v>5160</v>
      </c>
      <c r="EC49" t="s">
        <v>5180</v>
      </c>
      <c r="ED49" s="10" t="s">
        <v>408</v>
      </c>
      <c r="EE49" s="20">
        <v>37110</v>
      </c>
      <c r="EF49" s="21">
        <v>37468</v>
      </c>
      <c r="EG49" t="s">
        <v>409</v>
      </c>
      <c r="EH49" t="s">
        <v>5143</v>
      </c>
      <c r="EI49" s="22">
        <v>44655</v>
      </c>
      <c r="EJ49" t="b">
        <f>F49=H49</f>
        <v>0</v>
      </c>
    </row>
    <row r="50" spans="1:140" x14ac:dyDescent="0.2">
      <c r="A50" s="8" t="s">
        <v>410</v>
      </c>
      <c r="B50" s="8" t="s">
        <v>168</v>
      </c>
      <c r="C50" s="8" t="s">
        <v>209</v>
      </c>
      <c r="D50" s="2" t="s">
        <v>411</v>
      </c>
      <c r="E50" s="4">
        <v>0.39435049745241502</v>
      </c>
      <c r="F50" s="28" t="b">
        <v>0</v>
      </c>
      <c r="G50" s="29">
        <f t="shared" si="1"/>
        <v>9.7315768647148899E-6</v>
      </c>
      <c r="H50" s="5" t="b">
        <f t="shared" si="0"/>
        <v>0</v>
      </c>
      <c r="I50" s="8">
        <v>49</v>
      </c>
      <c r="J50">
        <v>1</v>
      </c>
      <c r="K50">
        <v>15</v>
      </c>
      <c r="L50">
        <v>295</v>
      </c>
      <c r="M50">
        <v>4</v>
      </c>
      <c r="N50">
        <v>5</v>
      </c>
      <c r="O50">
        <v>22.550248726207901</v>
      </c>
      <c r="P50">
        <v>4</v>
      </c>
      <c r="Q50">
        <v>2</v>
      </c>
      <c r="R50">
        <v>5</v>
      </c>
      <c r="S50" s="10">
        <v>74.099999999999994</v>
      </c>
      <c r="T50" s="8">
        <v>-0.39829786160802699</v>
      </c>
      <c r="U50">
        <v>7.5957643648752104E-3</v>
      </c>
      <c r="V50">
        <v>-1.5481964736195899</v>
      </c>
      <c r="W50">
        <v>-1.40275464013023</v>
      </c>
      <c r="X50">
        <v>-0.29113306284374801</v>
      </c>
      <c r="Y50">
        <v>1.38181348148064</v>
      </c>
      <c r="Z50">
        <v>-0.96087502464261898</v>
      </c>
      <c r="AA50">
        <v>1.4284752725705201</v>
      </c>
      <c r="AB50">
        <v>-4.5418899975194001E-2</v>
      </c>
      <c r="AC50">
        <v>-0.68484317603607703</v>
      </c>
      <c r="AD50" s="10">
        <v>-0.12892293549664</v>
      </c>
      <c r="AE50" s="8">
        <v>0</v>
      </c>
      <c r="AF50">
        <v>0</v>
      </c>
      <c r="AG50">
        <v>1</v>
      </c>
      <c r="AH50">
        <v>0</v>
      </c>
      <c r="AI50">
        <v>0</v>
      </c>
      <c r="AJ50">
        <v>0</v>
      </c>
      <c r="AK50">
        <v>0</v>
      </c>
      <c r="AL50">
        <v>0</v>
      </c>
      <c r="AM50">
        <v>0</v>
      </c>
      <c r="AN50">
        <v>0</v>
      </c>
      <c r="AO50">
        <v>0</v>
      </c>
      <c r="AP50">
        <v>0</v>
      </c>
      <c r="AQ50">
        <v>0</v>
      </c>
      <c r="AR50">
        <v>0</v>
      </c>
      <c r="AS50">
        <v>0</v>
      </c>
      <c r="AT50">
        <v>0</v>
      </c>
      <c r="AU50">
        <v>0</v>
      </c>
      <c r="AV50">
        <v>0</v>
      </c>
      <c r="AW50">
        <v>0</v>
      </c>
      <c r="AX50">
        <v>0</v>
      </c>
      <c r="AY50">
        <v>0</v>
      </c>
      <c r="AZ50">
        <v>1</v>
      </c>
      <c r="BA50">
        <v>1</v>
      </c>
      <c r="BB50">
        <v>0</v>
      </c>
      <c r="BC50">
        <v>0</v>
      </c>
      <c r="BD50">
        <v>1</v>
      </c>
      <c r="BE50">
        <v>0</v>
      </c>
      <c r="BF50">
        <v>1</v>
      </c>
      <c r="BG50">
        <v>0</v>
      </c>
      <c r="BH50">
        <v>0</v>
      </c>
      <c r="BI50">
        <v>0</v>
      </c>
      <c r="BJ50">
        <v>1</v>
      </c>
      <c r="BK50">
        <v>0</v>
      </c>
      <c r="BL50">
        <v>0</v>
      </c>
      <c r="BM50">
        <v>1</v>
      </c>
      <c r="BN50">
        <v>0</v>
      </c>
      <c r="BO50">
        <v>0</v>
      </c>
      <c r="BP50">
        <v>0</v>
      </c>
      <c r="BQ50">
        <v>0</v>
      </c>
      <c r="BR50">
        <v>0</v>
      </c>
      <c r="BS50">
        <v>0</v>
      </c>
      <c r="BT50" s="10">
        <v>1</v>
      </c>
      <c r="BU50">
        <v>-4.2648743800000002</v>
      </c>
      <c r="BV50">
        <v>0.17994256</v>
      </c>
      <c r="BW50">
        <v>2.5512239999999999E-2</v>
      </c>
      <c r="BX50">
        <v>1.7140852600000001</v>
      </c>
      <c r="BY50">
        <v>1.2451467300000001</v>
      </c>
      <c r="BZ50">
        <v>4.38303536</v>
      </c>
      <c r="CA50">
        <v>1.0542348399999999</v>
      </c>
      <c r="CB50">
        <v>2.36271349</v>
      </c>
      <c r="CC50">
        <v>0</v>
      </c>
      <c r="CD50">
        <v>1.26633956</v>
      </c>
      <c r="CE50">
        <v>1.2966537600000001</v>
      </c>
      <c r="CF50">
        <v>-0.34830556000000001</v>
      </c>
      <c r="CG50">
        <v>0.60595251999999999</v>
      </c>
      <c r="CH50">
        <v>-0.27080598</v>
      </c>
      <c r="CI50">
        <v>0.69837139000000004</v>
      </c>
      <c r="CJ50">
        <v>2.3914729999999999E-2</v>
      </c>
      <c r="CK50">
        <v>-0.35324707</v>
      </c>
      <c r="CL50">
        <v>-4.8291489999999999E-2</v>
      </c>
      <c r="CM50">
        <v>0.58076517999999999</v>
      </c>
      <c r="CN50">
        <v>0.72541518999999999</v>
      </c>
      <c r="CO50">
        <v>-0.20022939000000001</v>
      </c>
      <c r="CP50">
        <v>-0.43475793000000001</v>
      </c>
      <c r="CQ50">
        <v>0.34422587999999998</v>
      </c>
      <c r="CR50">
        <v>-0.48495226000000002</v>
      </c>
      <c r="CS50">
        <v>0.18250256000000001</v>
      </c>
      <c r="CT50">
        <v>-0.16623276000000001</v>
      </c>
      <c r="CU50">
        <v>-9.4743999999999995E-2</v>
      </c>
      <c r="CV50">
        <v>-1.1689752</v>
      </c>
      <c r="CW50">
        <v>-0.52188942000000005</v>
      </c>
      <c r="CX50">
        <v>0.65815442999999996</v>
      </c>
      <c r="CY50">
        <v>9.3649330000000003E-2</v>
      </c>
      <c r="CZ50">
        <v>-0.16819777</v>
      </c>
      <c r="DA50">
        <v>-0.25450494000000001</v>
      </c>
      <c r="DB50">
        <v>0.25513289</v>
      </c>
      <c r="DC50">
        <v>2.5920289999999999E-2</v>
      </c>
      <c r="DD50">
        <v>-2.5292350000000002E-2</v>
      </c>
      <c r="DE50">
        <v>0.26950531</v>
      </c>
      <c r="DF50">
        <v>-0.26887736000000001</v>
      </c>
      <c r="DG50">
        <v>0.1029841</v>
      </c>
      <c r="DH50">
        <v>-0.10235616</v>
      </c>
      <c r="DI50">
        <v>-0.19042195000000001</v>
      </c>
      <c r="DJ50">
        <v>7.7531719999999998E-2</v>
      </c>
      <c r="DK50">
        <v>-0.19522661999999999</v>
      </c>
      <c r="DL50">
        <v>-0.13095082</v>
      </c>
      <c r="DM50">
        <v>-6.0513240000000003E-2</v>
      </c>
      <c r="DN50">
        <v>0.50020885000000004</v>
      </c>
      <c r="DO50">
        <v>0.35778246000000002</v>
      </c>
      <c r="DP50">
        <v>-0.64273818000000005</v>
      </c>
      <c r="DQ50">
        <v>0.94671483000000001</v>
      </c>
      <c r="DR50">
        <v>-0.66113116000000005</v>
      </c>
      <c r="DS50">
        <v>7.7932630000000003E-2</v>
      </c>
      <c r="DT50">
        <v>-0.79014932000000004</v>
      </c>
      <c r="DU50">
        <v>1.3610861400000001</v>
      </c>
      <c r="DV50" s="10">
        <v>-0.64824150000000003</v>
      </c>
      <c r="DW50" s="8" t="s">
        <v>412</v>
      </c>
      <c r="DX50" t="s">
        <v>413</v>
      </c>
      <c r="DY50" t="s">
        <v>5154</v>
      </c>
      <c r="DZ50" t="s">
        <v>5165</v>
      </c>
      <c r="EA50" t="s">
        <v>5268</v>
      </c>
      <c r="EB50" t="s">
        <v>5269</v>
      </c>
      <c r="EC50" t="s">
        <v>5270</v>
      </c>
      <c r="ED50" s="10" t="s">
        <v>414</v>
      </c>
      <c r="EE50" s="20">
        <v>34766</v>
      </c>
      <c r="EF50" s="21">
        <v>36358</v>
      </c>
      <c r="EG50" t="s">
        <v>415</v>
      </c>
      <c r="EH50" t="s">
        <v>5144</v>
      </c>
      <c r="EI50" s="22">
        <v>44570</v>
      </c>
      <c r="EJ50" t="b">
        <f>F50=H50</f>
        <v>1</v>
      </c>
    </row>
    <row r="51" spans="1:140" x14ac:dyDescent="0.2">
      <c r="A51" s="8" t="s">
        <v>416</v>
      </c>
      <c r="B51" s="8" t="s">
        <v>119</v>
      </c>
      <c r="C51" s="8" t="s">
        <v>332</v>
      </c>
      <c r="D51" s="2" t="s">
        <v>417</v>
      </c>
      <c r="E51" s="4">
        <v>0.54356195816227004</v>
      </c>
      <c r="F51" s="28" t="b">
        <v>0</v>
      </c>
      <c r="G51" s="29">
        <f t="shared" si="1"/>
        <v>4.9425971485634061E-4</v>
      </c>
      <c r="H51" s="5" t="b">
        <f t="shared" si="0"/>
        <v>0</v>
      </c>
      <c r="I51" s="8">
        <v>42</v>
      </c>
      <c r="J51">
        <v>1</v>
      </c>
      <c r="K51">
        <v>24</v>
      </c>
      <c r="L51">
        <v>2053</v>
      </c>
      <c r="M51">
        <v>4</v>
      </c>
      <c r="N51">
        <v>5</v>
      </c>
      <c r="O51">
        <v>11.780979081135101</v>
      </c>
      <c r="P51">
        <v>5</v>
      </c>
      <c r="Q51">
        <v>2</v>
      </c>
      <c r="R51">
        <v>2</v>
      </c>
      <c r="S51" s="10">
        <v>76.599999999999994</v>
      </c>
      <c r="T51" s="8">
        <v>-1.0558650859609</v>
      </c>
      <c r="U51">
        <v>7.5957643648752104E-3</v>
      </c>
      <c r="V51">
        <v>-0.38535330545132002</v>
      </c>
      <c r="W51">
        <v>0.64663654277763105</v>
      </c>
      <c r="X51">
        <v>-0.29113306284374801</v>
      </c>
      <c r="Y51">
        <v>1.38181348148064</v>
      </c>
      <c r="Z51">
        <v>-1.3314530826011799</v>
      </c>
      <c r="AA51">
        <v>1.4284752725705201</v>
      </c>
      <c r="AB51">
        <v>0.68128349962791002</v>
      </c>
      <c r="AC51">
        <v>-0.68484317603607703</v>
      </c>
      <c r="AD51" s="10">
        <v>0.410503572857494</v>
      </c>
      <c r="AE51" s="8">
        <v>0</v>
      </c>
      <c r="AF51">
        <v>0</v>
      </c>
      <c r="AG51">
        <v>0</v>
      </c>
      <c r="AH51">
        <v>0</v>
      </c>
      <c r="AI51">
        <v>0</v>
      </c>
      <c r="AJ51">
        <v>1</v>
      </c>
      <c r="AK51">
        <v>0</v>
      </c>
      <c r="AL51">
        <v>0</v>
      </c>
      <c r="AM51">
        <v>0</v>
      </c>
      <c r="AN51">
        <v>0</v>
      </c>
      <c r="AO51">
        <v>0</v>
      </c>
      <c r="AP51">
        <v>0</v>
      </c>
      <c r="AQ51">
        <v>0</v>
      </c>
      <c r="AR51">
        <v>0</v>
      </c>
      <c r="AS51">
        <v>0</v>
      </c>
      <c r="AT51">
        <v>0</v>
      </c>
      <c r="AU51">
        <v>0</v>
      </c>
      <c r="AV51">
        <v>0</v>
      </c>
      <c r="AW51">
        <v>0</v>
      </c>
      <c r="AX51">
        <v>0</v>
      </c>
      <c r="AY51">
        <v>1</v>
      </c>
      <c r="AZ51">
        <v>0</v>
      </c>
      <c r="BA51">
        <v>0</v>
      </c>
      <c r="BB51">
        <v>1</v>
      </c>
      <c r="BC51">
        <v>1</v>
      </c>
      <c r="BD51">
        <v>0</v>
      </c>
      <c r="BE51">
        <v>1</v>
      </c>
      <c r="BF51">
        <v>0</v>
      </c>
      <c r="BG51">
        <v>0</v>
      </c>
      <c r="BH51">
        <v>1</v>
      </c>
      <c r="BI51">
        <v>0</v>
      </c>
      <c r="BJ51">
        <v>0</v>
      </c>
      <c r="BK51">
        <v>0</v>
      </c>
      <c r="BL51">
        <v>0</v>
      </c>
      <c r="BM51">
        <v>1</v>
      </c>
      <c r="BN51">
        <v>0</v>
      </c>
      <c r="BO51">
        <v>0</v>
      </c>
      <c r="BP51">
        <v>0</v>
      </c>
      <c r="BQ51">
        <v>0</v>
      </c>
      <c r="BR51">
        <v>0</v>
      </c>
      <c r="BS51">
        <v>0</v>
      </c>
      <c r="BT51" s="10">
        <v>1</v>
      </c>
      <c r="BU51">
        <v>-4.2648743800000002</v>
      </c>
      <c r="BV51">
        <v>0.17994256</v>
      </c>
      <c r="BW51">
        <v>2.5512239999999999E-2</v>
      </c>
      <c r="BX51">
        <v>1.7140852600000001</v>
      </c>
      <c r="BY51">
        <v>1.2451467300000001</v>
      </c>
      <c r="BZ51">
        <v>4.38303536</v>
      </c>
      <c r="CA51">
        <v>1.0542348399999999</v>
      </c>
      <c r="CB51">
        <v>2.36271349</v>
      </c>
      <c r="CC51">
        <v>0</v>
      </c>
      <c r="CD51">
        <v>1.26633956</v>
      </c>
      <c r="CE51">
        <v>1.2966537600000001</v>
      </c>
      <c r="CF51">
        <v>-0.34830556000000001</v>
      </c>
      <c r="CG51">
        <v>0.60595251999999999</v>
      </c>
      <c r="CH51">
        <v>-0.27080598</v>
      </c>
      <c r="CI51">
        <v>0.69837139000000004</v>
      </c>
      <c r="CJ51">
        <v>2.3914729999999999E-2</v>
      </c>
      <c r="CK51">
        <v>-0.35324707</v>
      </c>
      <c r="CL51">
        <v>-4.8291489999999999E-2</v>
      </c>
      <c r="CM51">
        <v>0.58076517999999999</v>
      </c>
      <c r="CN51">
        <v>0.72541518999999999</v>
      </c>
      <c r="CO51">
        <v>-0.20022939000000001</v>
      </c>
      <c r="CP51">
        <v>-0.43475793000000001</v>
      </c>
      <c r="CQ51">
        <v>0.34422587999999998</v>
      </c>
      <c r="CR51">
        <v>-0.48495226000000002</v>
      </c>
      <c r="CS51">
        <v>0.18250256000000001</v>
      </c>
      <c r="CT51">
        <v>-0.16623276000000001</v>
      </c>
      <c r="CU51">
        <v>-9.4743999999999995E-2</v>
      </c>
      <c r="CV51">
        <v>-1.1689752</v>
      </c>
      <c r="CW51">
        <v>-0.52188942000000005</v>
      </c>
      <c r="CX51">
        <v>0.65815442999999996</v>
      </c>
      <c r="CY51">
        <v>9.3649330000000003E-2</v>
      </c>
      <c r="CZ51">
        <v>-0.16819777</v>
      </c>
      <c r="DA51">
        <v>-0.25450494000000001</v>
      </c>
      <c r="DB51">
        <v>0.25513289</v>
      </c>
      <c r="DC51">
        <v>2.5920289999999999E-2</v>
      </c>
      <c r="DD51">
        <v>-2.5292350000000002E-2</v>
      </c>
      <c r="DE51">
        <v>0.26950531</v>
      </c>
      <c r="DF51">
        <v>-0.26887736000000001</v>
      </c>
      <c r="DG51">
        <v>0.1029841</v>
      </c>
      <c r="DH51">
        <v>-0.10235616</v>
      </c>
      <c r="DI51">
        <v>-0.19042195000000001</v>
      </c>
      <c r="DJ51">
        <v>7.7531719999999998E-2</v>
      </c>
      <c r="DK51">
        <v>-0.19522661999999999</v>
      </c>
      <c r="DL51">
        <v>-0.13095082</v>
      </c>
      <c r="DM51">
        <v>-6.0513240000000003E-2</v>
      </c>
      <c r="DN51">
        <v>0.50020885000000004</v>
      </c>
      <c r="DO51">
        <v>0.35778246000000002</v>
      </c>
      <c r="DP51">
        <v>-0.64273818000000005</v>
      </c>
      <c r="DQ51">
        <v>0.94671483000000001</v>
      </c>
      <c r="DR51">
        <v>-0.66113116000000005</v>
      </c>
      <c r="DS51">
        <v>7.7932630000000003E-2</v>
      </c>
      <c r="DT51">
        <v>-0.79014932000000004</v>
      </c>
      <c r="DU51">
        <v>1.3610861400000001</v>
      </c>
      <c r="DV51" s="10">
        <v>-0.64824150000000003</v>
      </c>
      <c r="DW51" s="8" t="s">
        <v>418</v>
      </c>
      <c r="DX51" t="s">
        <v>419</v>
      </c>
      <c r="DY51" t="s">
        <v>5154</v>
      </c>
      <c r="DZ51" t="s">
        <v>5165</v>
      </c>
      <c r="EA51" t="s">
        <v>5271</v>
      </c>
      <c r="EB51" t="s">
        <v>5272</v>
      </c>
      <c r="EC51" t="s">
        <v>5221</v>
      </c>
      <c r="ED51" s="10" t="s">
        <v>178</v>
      </c>
      <c r="EE51" s="20">
        <v>37417</v>
      </c>
      <c r="EF51" s="21">
        <v>38081</v>
      </c>
      <c r="EG51" t="s">
        <v>420</v>
      </c>
      <c r="EH51" t="s">
        <v>5147</v>
      </c>
      <c r="EI51" s="22">
        <v>43837</v>
      </c>
      <c r="EJ51" t="b">
        <f>F51=H51</f>
        <v>1</v>
      </c>
    </row>
    <row r="52" spans="1:140" x14ac:dyDescent="0.2">
      <c r="A52" s="8" t="s">
        <v>421</v>
      </c>
      <c r="B52" s="8" t="s">
        <v>168</v>
      </c>
      <c r="C52" s="8" t="s">
        <v>188</v>
      </c>
      <c r="D52" s="2" t="s">
        <v>422</v>
      </c>
      <c r="E52" s="4">
        <v>0.43061396472660202</v>
      </c>
      <c r="F52" s="28" t="b">
        <v>0</v>
      </c>
      <c r="G52" s="29">
        <f t="shared" si="1"/>
        <v>0.85623770438839619</v>
      </c>
      <c r="H52" s="5" t="b">
        <f t="shared" si="0"/>
        <v>1</v>
      </c>
      <c r="I52" s="8">
        <v>39</v>
      </c>
      <c r="J52">
        <v>1</v>
      </c>
      <c r="K52">
        <v>21</v>
      </c>
      <c r="L52">
        <v>2897</v>
      </c>
      <c r="M52">
        <v>9</v>
      </c>
      <c r="N52">
        <v>5</v>
      </c>
      <c r="O52">
        <v>64.473649029967802</v>
      </c>
      <c r="P52">
        <v>5</v>
      </c>
      <c r="Q52">
        <v>4</v>
      </c>
      <c r="R52">
        <v>5</v>
      </c>
      <c r="S52" s="10">
        <v>74.8</v>
      </c>
      <c r="T52" s="8">
        <v>-1.33767961068356</v>
      </c>
      <c r="U52">
        <v>7.5957643648752104E-3</v>
      </c>
      <c r="V52">
        <v>-0.77296769484074401</v>
      </c>
      <c r="W52">
        <v>1.6305308308175801</v>
      </c>
      <c r="X52">
        <v>1.2997579909472201</v>
      </c>
      <c r="Y52">
        <v>1.38181348148064</v>
      </c>
      <c r="Z52">
        <v>0.48173833537244198</v>
      </c>
      <c r="AA52">
        <v>1.4284752725705201</v>
      </c>
      <c r="AB52">
        <v>-4.5418899975194001E-2</v>
      </c>
      <c r="AC52">
        <v>-0.68484317603607703</v>
      </c>
      <c r="AD52" s="10">
        <v>2.2116486842517699E-2</v>
      </c>
      <c r="AE52" s="8">
        <v>0</v>
      </c>
      <c r="AF52">
        <v>1</v>
      </c>
      <c r="AG52">
        <v>0</v>
      </c>
      <c r="AH52">
        <v>0</v>
      </c>
      <c r="AI52">
        <v>0</v>
      </c>
      <c r="AJ52">
        <v>0</v>
      </c>
      <c r="AK52">
        <v>0</v>
      </c>
      <c r="AL52">
        <v>0</v>
      </c>
      <c r="AM52">
        <v>0</v>
      </c>
      <c r="AN52">
        <v>0</v>
      </c>
      <c r="AO52">
        <v>0</v>
      </c>
      <c r="AP52">
        <v>0</v>
      </c>
      <c r="AQ52">
        <v>0</v>
      </c>
      <c r="AR52">
        <v>0</v>
      </c>
      <c r="AS52">
        <v>0</v>
      </c>
      <c r="AT52">
        <v>0</v>
      </c>
      <c r="AU52">
        <v>0</v>
      </c>
      <c r="AV52">
        <v>0</v>
      </c>
      <c r="AW52">
        <v>0</v>
      </c>
      <c r="AX52">
        <v>0</v>
      </c>
      <c r="AY52">
        <v>1</v>
      </c>
      <c r="AZ52">
        <v>0</v>
      </c>
      <c r="BA52">
        <v>1</v>
      </c>
      <c r="BB52">
        <v>0</v>
      </c>
      <c r="BC52">
        <v>1</v>
      </c>
      <c r="BD52">
        <v>0</v>
      </c>
      <c r="BE52">
        <v>0</v>
      </c>
      <c r="BF52">
        <v>1</v>
      </c>
      <c r="BG52">
        <v>0</v>
      </c>
      <c r="BH52">
        <v>0</v>
      </c>
      <c r="BI52">
        <v>0</v>
      </c>
      <c r="BJ52">
        <v>1</v>
      </c>
      <c r="BK52">
        <v>0</v>
      </c>
      <c r="BL52">
        <v>0</v>
      </c>
      <c r="BM52">
        <v>0</v>
      </c>
      <c r="BN52">
        <v>1</v>
      </c>
      <c r="BO52">
        <v>0</v>
      </c>
      <c r="BP52">
        <v>0</v>
      </c>
      <c r="BQ52">
        <v>0</v>
      </c>
      <c r="BR52">
        <v>0</v>
      </c>
      <c r="BS52">
        <v>0</v>
      </c>
      <c r="BT52" s="10">
        <v>1</v>
      </c>
      <c r="BU52">
        <v>-4.2648743800000002</v>
      </c>
      <c r="BV52">
        <v>0.17994256</v>
      </c>
      <c r="BW52">
        <v>2.5512239999999999E-2</v>
      </c>
      <c r="BX52">
        <v>1.7140852600000001</v>
      </c>
      <c r="BY52">
        <v>1.2451467300000001</v>
      </c>
      <c r="BZ52">
        <v>4.38303536</v>
      </c>
      <c r="CA52">
        <v>1.0542348399999999</v>
      </c>
      <c r="CB52">
        <v>2.36271349</v>
      </c>
      <c r="CC52">
        <v>0</v>
      </c>
      <c r="CD52">
        <v>1.26633956</v>
      </c>
      <c r="CE52">
        <v>1.2966537600000001</v>
      </c>
      <c r="CF52">
        <v>-0.34830556000000001</v>
      </c>
      <c r="CG52">
        <v>0.60595251999999999</v>
      </c>
      <c r="CH52">
        <v>-0.27080598</v>
      </c>
      <c r="CI52">
        <v>0.69837139000000004</v>
      </c>
      <c r="CJ52">
        <v>2.3914729999999999E-2</v>
      </c>
      <c r="CK52">
        <v>-0.35324707</v>
      </c>
      <c r="CL52">
        <v>-4.8291489999999999E-2</v>
      </c>
      <c r="CM52">
        <v>0.58076517999999999</v>
      </c>
      <c r="CN52">
        <v>0.72541518999999999</v>
      </c>
      <c r="CO52">
        <v>-0.20022939000000001</v>
      </c>
      <c r="CP52">
        <v>-0.43475793000000001</v>
      </c>
      <c r="CQ52">
        <v>0.34422587999999998</v>
      </c>
      <c r="CR52">
        <v>-0.48495226000000002</v>
      </c>
      <c r="CS52">
        <v>0.18250256000000001</v>
      </c>
      <c r="CT52">
        <v>-0.16623276000000001</v>
      </c>
      <c r="CU52">
        <v>-9.4743999999999995E-2</v>
      </c>
      <c r="CV52">
        <v>-1.1689752</v>
      </c>
      <c r="CW52">
        <v>-0.52188942000000005</v>
      </c>
      <c r="CX52">
        <v>0.65815442999999996</v>
      </c>
      <c r="CY52">
        <v>9.3649330000000003E-2</v>
      </c>
      <c r="CZ52">
        <v>-0.16819777</v>
      </c>
      <c r="DA52">
        <v>-0.25450494000000001</v>
      </c>
      <c r="DB52">
        <v>0.25513289</v>
      </c>
      <c r="DC52">
        <v>2.5920289999999999E-2</v>
      </c>
      <c r="DD52">
        <v>-2.5292350000000002E-2</v>
      </c>
      <c r="DE52">
        <v>0.26950531</v>
      </c>
      <c r="DF52">
        <v>-0.26887736000000001</v>
      </c>
      <c r="DG52">
        <v>0.1029841</v>
      </c>
      <c r="DH52">
        <v>-0.10235616</v>
      </c>
      <c r="DI52">
        <v>-0.19042195000000001</v>
      </c>
      <c r="DJ52">
        <v>7.7531719999999998E-2</v>
      </c>
      <c r="DK52">
        <v>-0.19522661999999999</v>
      </c>
      <c r="DL52">
        <v>-0.13095082</v>
      </c>
      <c r="DM52">
        <v>-6.0513240000000003E-2</v>
      </c>
      <c r="DN52">
        <v>0.50020885000000004</v>
      </c>
      <c r="DO52">
        <v>0.35778246000000002</v>
      </c>
      <c r="DP52">
        <v>-0.64273818000000005</v>
      </c>
      <c r="DQ52">
        <v>0.94671483000000001</v>
      </c>
      <c r="DR52">
        <v>-0.66113116000000005</v>
      </c>
      <c r="DS52">
        <v>7.7932630000000003E-2</v>
      </c>
      <c r="DT52">
        <v>-0.79014932000000004</v>
      </c>
      <c r="DU52">
        <v>1.3610861400000001</v>
      </c>
      <c r="DV52" s="10">
        <v>-0.64824150000000003</v>
      </c>
      <c r="DW52" s="8" t="s">
        <v>423</v>
      </c>
      <c r="DX52" t="s">
        <v>424</v>
      </c>
      <c r="DY52" t="s">
        <v>5158</v>
      </c>
      <c r="DZ52" t="s">
        <v>5165</v>
      </c>
      <c r="EA52" t="s">
        <v>5192</v>
      </c>
      <c r="EB52" t="s">
        <v>5246</v>
      </c>
      <c r="EC52" t="s">
        <v>5199</v>
      </c>
      <c r="ED52" s="10" t="s">
        <v>425</v>
      </c>
      <c r="EE52" s="20">
        <v>36963</v>
      </c>
      <c r="EF52" s="21">
        <v>39455</v>
      </c>
      <c r="EG52" t="s">
        <v>426</v>
      </c>
      <c r="EH52" t="s">
        <v>5144</v>
      </c>
      <c r="EI52" s="22">
        <v>44035</v>
      </c>
      <c r="EJ52" t="b">
        <f>F52=H52</f>
        <v>0</v>
      </c>
    </row>
    <row r="53" spans="1:140" x14ac:dyDescent="0.2">
      <c r="A53" s="8" t="s">
        <v>427</v>
      </c>
      <c r="B53" s="8" t="s">
        <v>127</v>
      </c>
      <c r="C53" s="8" t="s">
        <v>202</v>
      </c>
      <c r="D53" s="2" t="s">
        <v>428</v>
      </c>
      <c r="E53" s="4">
        <v>0.47142533563324401</v>
      </c>
      <c r="F53" s="28" t="b">
        <v>0</v>
      </c>
      <c r="G53" s="29">
        <f t="shared" si="1"/>
        <v>0.23098522348566733</v>
      </c>
      <c r="H53" s="5" t="b">
        <f t="shared" si="0"/>
        <v>0</v>
      </c>
      <c r="I53" s="8">
        <v>65</v>
      </c>
      <c r="J53">
        <v>2</v>
      </c>
      <c r="K53">
        <v>16</v>
      </c>
      <c r="L53">
        <v>3070</v>
      </c>
      <c r="M53">
        <v>6</v>
      </c>
      <c r="N53">
        <v>3</v>
      </c>
      <c r="O53">
        <v>52.379334483288801</v>
      </c>
      <c r="P53">
        <v>5</v>
      </c>
      <c r="Q53">
        <v>2</v>
      </c>
      <c r="R53">
        <v>5</v>
      </c>
      <c r="S53" s="10">
        <v>72.099999999999994</v>
      </c>
      <c r="T53" s="8">
        <v>1.1047129369128199</v>
      </c>
      <c r="U53">
        <v>1.0203643463482399</v>
      </c>
      <c r="V53">
        <v>-1.4189916771564499</v>
      </c>
      <c r="W53">
        <v>1.8322058448352501</v>
      </c>
      <c r="X53">
        <v>0.34522335867264098</v>
      </c>
      <c r="Y53">
        <v>-1.13192030619081E-2</v>
      </c>
      <c r="Z53">
        <v>6.5564560849224393E-2</v>
      </c>
      <c r="AA53">
        <v>8.8725172209350497E-3</v>
      </c>
      <c r="AB53">
        <v>1.4079858992310099</v>
      </c>
      <c r="AC53">
        <v>0.71996333890972197</v>
      </c>
      <c r="AD53" s="10">
        <v>-0.560464142179948</v>
      </c>
      <c r="AE53" s="8">
        <v>0</v>
      </c>
      <c r="AF53">
        <v>0</v>
      </c>
      <c r="AG53">
        <v>0</v>
      </c>
      <c r="AH53">
        <v>0</v>
      </c>
      <c r="AI53">
        <v>0</v>
      </c>
      <c r="AJ53">
        <v>1</v>
      </c>
      <c r="AK53">
        <v>0</v>
      </c>
      <c r="AL53">
        <v>0</v>
      </c>
      <c r="AM53">
        <v>0</v>
      </c>
      <c r="AN53">
        <v>0</v>
      </c>
      <c r="AO53">
        <v>0</v>
      </c>
      <c r="AP53">
        <v>0</v>
      </c>
      <c r="AQ53">
        <v>0</v>
      </c>
      <c r="AR53">
        <v>0</v>
      </c>
      <c r="AS53">
        <v>0</v>
      </c>
      <c r="AT53">
        <v>0</v>
      </c>
      <c r="AU53">
        <v>0</v>
      </c>
      <c r="AV53">
        <v>0</v>
      </c>
      <c r="AW53">
        <v>0</v>
      </c>
      <c r="AX53">
        <v>0</v>
      </c>
      <c r="AY53">
        <v>0</v>
      </c>
      <c r="AZ53">
        <v>1</v>
      </c>
      <c r="BA53">
        <v>1</v>
      </c>
      <c r="BB53">
        <v>0</v>
      </c>
      <c r="BC53">
        <v>0</v>
      </c>
      <c r="BD53">
        <v>1</v>
      </c>
      <c r="BE53">
        <v>1</v>
      </c>
      <c r="BF53">
        <v>0</v>
      </c>
      <c r="BG53">
        <v>0</v>
      </c>
      <c r="BH53">
        <v>0</v>
      </c>
      <c r="BI53">
        <v>1</v>
      </c>
      <c r="BJ53">
        <v>0</v>
      </c>
      <c r="BK53">
        <v>0</v>
      </c>
      <c r="BL53">
        <v>0</v>
      </c>
      <c r="BM53">
        <v>0</v>
      </c>
      <c r="BN53">
        <v>0</v>
      </c>
      <c r="BO53">
        <v>0</v>
      </c>
      <c r="BP53">
        <v>1</v>
      </c>
      <c r="BQ53">
        <v>0</v>
      </c>
      <c r="BR53">
        <v>1</v>
      </c>
      <c r="BS53">
        <v>0</v>
      </c>
      <c r="BT53" s="10">
        <v>0</v>
      </c>
      <c r="BU53">
        <v>-4.2648743800000002</v>
      </c>
      <c r="BV53">
        <v>0.17994256</v>
      </c>
      <c r="BW53">
        <v>2.5512239999999999E-2</v>
      </c>
      <c r="BX53">
        <v>1.7140852600000001</v>
      </c>
      <c r="BY53">
        <v>1.2451467300000001</v>
      </c>
      <c r="BZ53">
        <v>4.38303536</v>
      </c>
      <c r="CA53">
        <v>1.0542348399999999</v>
      </c>
      <c r="CB53">
        <v>2.36271349</v>
      </c>
      <c r="CC53">
        <v>0</v>
      </c>
      <c r="CD53">
        <v>1.26633956</v>
      </c>
      <c r="CE53">
        <v>1.2966537600000001</v>
      </c>
      <c r="CF53">
        <v>-0.34830556000000001</v>
      </c>
      <c r="CG53">
        <v>0.60595251999999999</v>
      </c>
      <c r="CH53">
        <v>-0.27080598</v>
      </c>
      <c r="CI53">
        <v>0.69837139000000004</v>
      </c>
      <c r="CJ53">
        <v>2.3914729999999999E-2</v>
      </c>
      <c r="CK53">
        <v>-0.35324707</v>
      </c>
      <c r="CL53">
        <v>-4.8291489999999999E-2</v>
      </c>
      <c r="CM53">
        <v>0.58076517999999999</v>
      </c>
      <c r="CN53">
        <v>0.72541518999999999</v>
      </c>
      <c r="CO53">
        <v>-0.20022939000000001</v>
      </c>
      <c r="CP53">
        <v>-0.43475793000000001</v>
      </c>
      <c r="CQ53">
        <v>0.34422587999999998</v>
      </c>
      <c r="CR53">
        <v>-0.48495226000000002</v>
      </c>
      <c r="CS53">
        <v>0.18250256000000001</v>
      </c>
      <c r="CT53">
        <v>-0.16623276000000001</v>
      </c>
      <c r="CU53">
        <v>-9.4743999999999995E-2</v>
      </c>
      <c r="CV53">
        <v>-1.1689752</v>
      </c>
      <c r="CW53">
        <v>-0.52188942000000005</v>
      </c>
      <c r="CX53">
        <v>0.65815442999999996</v>
      </c>
      <c r="CY53">
        <v>9.3649330000000003E-2</v>
      </c>
      <c r="CZ53">
        <v>-0.16819777</v>
      </c>
      <c r="DA53">
        <v>-0.25450494000000001</v>
      </c>
      <c r="DB53">
        <v>0.25513289</v>
      </c>
      <c r="DC53">
        <v>2.5920289999999999E-2</v>
      </c>
      <c r="DD53">
        <v>-2.5292350000000002E-2</v>
      </c>
      <c r="DE53">
        <v>0.26950531</v>
      </c>
      <c r="DF53">
        <v>-0.26887736000000001</v>
      </c>
      <c r="DG53">
        <v>0.1029841</v>
      </c>
      <c r="DH53">
        <v>-0.10235616</v>
      </c>
      <c r="DI53">
        <v>-0.19042195000000001</v>
      </c>
      <c r="DJ53">
        <v>7.7531719999999998E-2</v>
      </c>
      <c r="DK53">
        <v>-0.19522661999999999</v>
      </c>
      <c r="DL53">
        <v>-0.13095082</v>
      </c>
      <c r="DM53">
        <v>-6.0513240000000003E-2</v>
      </c>
      <c r="DN53">
        <v>0.50020885000000004</v>
      </c>
      <c r="DO53">
        <v>0.35778246000000002</v>
      </c>
      <c r="DP53">
        <v>-0.64273818000000005</v>
      </c>
      <c r="DQ53">
        <v>0.94671483000000001</v>
      </c>
      <c r="DR53">
        <v>-0.66113116000000005</v>
      </c>
      <c r="DS53">
        <v>7.7932630000000003E-2</v>
      </c>
      <c r="DT53">
        <v>-0.79014932000000004</v>
      </c>
      <c r="DU53">
        <v>1.3610861400000001</v>
      </c>
      <c r="DV53" s="10">
        <v>-0.64824150000000003</v>
      </c>
      <c r="DW53" s="8" t="s">
        <v>429</v>
      </c>
      <c r="DX53" t="s">
        <v>430</v>
      </c>
      <c r="DY53" t="s">
        <v>5165</v>
      </c>
      <c r="DZ53" t="s">
        <v>5158</v>
      </c>
      <c r="EA53" t="s">
        <v>5215</v>
      </c>
      <c r="EB53" t="s">
        <v>5269</v>
      </c>
      <c r="EC53" t="s">
        <v>5273</v>
      </c>
      <c r="ED53" s="10" t="s">
        <v>431</v>
      </c>
      <c r="EE53" s="20">
        <v>36163</v>
      </c>
      <c r="EF53" s="21">
        <v>37625</v>
      </c>
      <c r="EG53" t="s">
        <v>432</v>
      </c>
      <c r="EH53" t="s">
        <v>5142</v>
      </c>
      <c r="EI53" s="22">
        <v>45439</v>
      </c>
      <c r="EJ53" t="b">
        <f>F53=H53</f>
        <v>1</v>
      </c>
    </row>
    <row r="54" spans="1:140" x14ac:dyDescent="0.2">
      <c r="A54" s="8" t="s">
        <v>433</v>
      </c>
      <c r="B54" s="8" t="s">
        <v>127</v>
      </c>
      <c r="C54" s="8" t="s">
        <v>363</v>
      </c>
      <c r="D54" s="2">
        <f>1-610-719-14</f>
        <v>-1342</v>
      </c>
      <c r="E54" s="4">
        <v>0.50845170167982101</v>
      </c>
      <c r="F54" s="28" t="b">
        <v>0</v>
      </c>
      <c r="G54" s="29">
        <f t="shared" si="1"/>
        <v>3.5187785953461723E-6</v>
      </c>
      <c r="H54" s="5" t="b">
        <f t="shared" si="0"/>
        <v>0</v>
      </c>
      <c r="I54" s="8">
        <v>38</v>
      </c>
      <c r="J54">
        <v>0</v>
      </c>
      <c r="K54">
        <v>18</v>
      </c>
      <c r="L54">
        <v>1771</v>
      </c>
      <c r="M54">
        <v>2</v>
      </c>
      <c r="N54">
        <v>5</v>
      </c>
      <c r="O54">
        <v>14.2258508399105</v>
      </c>
      <c r="P54">
        <v>3</v>
      </c>
      <c r="Q54">
        <v>4</v>
      </c>
      <c r="R54">
        <v>2</v>
      </c>
      <c r="S54" s="10">
        <v>76.900000000000006</v>
      </c>
      <c r="T54" s="8">
        <v>-1.4316177855911101</v>
      </c>
      <c r="U54">
        <v>-1.00517281761849</v>
      </c>
      <c r="V54">
        <v>-1.16058208423016</v>
      </c>
      <c r="W54">
        <v>0.31789461241357098</v>
      </c>
      <c r="X54">
        <v>-0.92748948436013701</v>
      </c>
      <c r="Y54">
        <v>1.38181348148064</v>
      </c>
      <c r="Z54">
        <v>-1.2473233450995</v>
      </c>
      <c r="AA54">
        <v>8.8725172209350497E-3</v>
      </c>
      <c r="AB54">
        <v>-0.772121299578298</v>
      </c>
      <c r="AC54">
        <v>1.42236659638262</v>
      </c>
      <c r="AD54" s="10">
        <v>0.47523475385999198</v>
      </c>
      <c r="AE54" s="8">
        <v>0</v>
      </c>
      <c r="AF54">
        <v>0</v>
      </c>
      <c r="AG54">
        <v>0</v>
      </c>
      <c r="AH54">
        <v>0</v>
      </c>
      <c r="AI54">
        <v>0</v>
      </c>
      <c r="AJ54">
        <v>1</v>
      </c>
      <c r="AK54">
        <v>0</v>
      </c>
      <c r="AL54">
        <v>0</v>
      </c>
      <c r="AM54">
        <v>0</v>
      </c>
      <c r="AN54">
        <v>0</v>
      </c>
      <c r="AO54">
        <v>0</v>
      </c>
      <c r="AP54">
        <v>0</v>
      </c>
      <c r="AQ54">
        <v>0</v>
      </c>
      <c r="AR54">
        <v>0</v>
      </c>
      <c r="AS54">
        <v>0</v>
      </c>
      <c r="AT54">
        <v>0</v>
      </c>
      <c r="AU54">
        <v>0</v>
      </c>
      <c r="AV54">
        <v>0</v>
      </c>
      <c r="AW54">
        <v>0</v>
      </c>
      <c r="AX54">
        <v>0</v>
      </c>
      <c r="AY54">
        <v>0</v>
      </c>
      <c r="AZ54">
        <v>1</v>
      </c>
      <c r="BA54">
        <v>1</v>
      </c>
      <c r="BB54">
        <v>0</v>
      </c>
      <c r="BC54">
        <v>0</v>
      </c>
      <c r="BD54">
        <v>1</v>
      </c>
      <c r="BE54">
        <v>1</v>
      </c>
      <c r="BF54">
        <v>0</v>
      </c>
      <c r="BG54">
        <v>0</v>
      </c>
      <c r="BH54">
        <v>0</v>
      </c>
      <c r="BI54">
        <v>1</v>
      </c>
      <c r="BJ54">
        <v>0</v>
      </c>
      <c r="BK54">
        <v>0</v>
      </c>
      <c r="BL54">
        <v>0</v>
      </c>
      <c r="BM54">
        <v>0</v>
      </c>
      <c r="BN54">
        <v>1</v>
      </c>
      <c r="BO54">
        <v>0</v>
      </c>
      <c r="BP54">
        <v>0</v>
      </c>
      <c r="BQ54">
        <v>0</v>
      </c>
      <c r="BR54">
        <v>1</v>
      </c>
      <c r="BS54">
        <v>0</v>
      </c>
      <c r="BT54" s="10">
        <v>0</v>
      </c>
      <c r="BU54">
        <v>-4.2648743800000002</v>
      </c>
      <c r="BV54">
        <v>0.17994256</v>
      </c>
      <c r="BW54">
        <v>2.5512239999999999E-2</v>
      </c>
      <c r="BX54">
        <v>1.7140852600000001</v>
      </c>
      <c r="BY54">
        <v>1.2451467300000001</v>
      </c>
      <c r="BZ54">
        <v>4.38303536</v>
      </c>
      <c r="CA54">
        <v>1.0542348399999999</v>
      </c>
      <c r="CB54">
        <v>2.36271349</v>
      </c>
      <c r="CC54">
        <v>0</v>
      </c>
      <c r="CD54">
        <v>1.26633956</v>
      </c>
      <c r="CE54">
        <v>1.2966537600000001</v>
      </c>
      <c r="CF54">
        <v>-0.34830556000000001</v>
      </c>
      <c r="CG54">
        <v>0.60595251999999999</v>
      </c>
      <c r="CH54">
        <v>-0.27080598</v>
      </c>
      <c r="CI54">
        <v>0.69837139000000004</v>
      </c>
      <c r="CJ54">
        <v>2.3914729999999999E-2</v>
      </c>
      <c r="CK54">
        <v>-0.35324707</v>
      </c>
      <c r="CL54">
        <v>-4.8291489999999999E-2</v>
      </c>
      <c r="CM54">
        <v>0.58076517999999999</v>
      </c>
      <c r="CN54">
        <v>0.72541518999999999</v>
      </c>
      <c r="CO54">
        <v>-0.20022939000000001</v>
      </c>
      <c r="CP54">
        <v>-0.43475793000000001</v>
      </c>
      <c r="CQ54">
        <v>0.34422587999999998</v>
      </c>
      <c r="CR54">
        <v>-0.48495226000000002</v>
      </c>
      <c r="CS54">
        <v>0.18250256000000001</v>
      </c>
      <c r="CT54">
        <v>-0.16623276000000001</v>
      </c>
      <c r="CU54">
        <v>-9.4743999999999995E-2</v>
      </c>
      <c r="CV54">
        <v>-1.1689752</v>
      </c>
      <c r="CW54">
        <v>-0.52188942000000005</v>
      </c>
      <c r="CX54">
        <v>0.65815442999999996</v>
      </c>
      <c r="CY54">
        <v>9.3649330000000003E-2</v>
      </c>
      <c r="CZ54">
        <v>-0.16819777</v>
      </c>
      <c r="DA54">
        <v>-0.25450494000000001</v>
      </c>
      <c r="DB54">
        <v>0.25513289</v>
      </c>
      <c r="DC54">
        <v>2.5920289999999999E-2</v>
      </c>
      <c r="DD54">
        <v>-2.5292350000000002E-2</v>
      </c>
      <c r="DE54">
        <v>0.26950531</v>
      </c>
      <c r="DF54">
        <v>-0.26887736000000001</v>
      </c>
      <c r="DG54">
        <v>0.1029841</v>
      </c>
      <c r="DH54">
        <v>-0.10235616</v>
      </c>
      <c r="DI54">
        <v>-0.19042195000000001</v>
      </c>
      <c r="DJ54">
        <v>7.7531719999999998E-2</v>
      </c>
      <c r="DK54">
        <v>-0.19522661999999999</v>
      </c>
      <c r="DL54">
        <v>-0.13095082</v>
      </c>
      <c r="DM54">
        <v>-6.0513240000000003E-2</v>
      </c>
      <c r="DN54">
        <v>0.50020885000000004</v>
      </c>
      <c r="DO54">
        <v>0.35778246000000002</v>
      </c>
      <c r="DP54">
        <v>-0.64273818000000005</v>
      </c>
      <c r="DQ54">
        <v>0.94671483000000001</v>
      </c>
      <c r="DR54">
        <v>-0.66113116000000005</v>
      </c>
      <c r="DS54">
        <v>7.7932630000000003E-2</v>
      </c>
      <c r="DT54">
        <v>-0.79014932000000004</v>
      </c>
      <c r="DU54">
        <v>1.3610861400000001</v>
      </c>
      <c r="DV54" s="10">
        <v>-0.64824150000000003</v>
      </c>
      <c r="DW54" s="8" t="s">
        <v>434</v>
      </c>
      <c r="DX54" t="s">
        <v>435</v>
      </c>
      <c r="DY54" t="s">
        <v>5158</v>
      </c>
      <c r="DZ54" t="s">
        <v>5158</v>
      </c>
      <c r="EA54" t="s">
        <v>5274</v>
      </c>
      <c r="EB54" t="s">
        <v>5275</v>
      </c>
      <c r="EC54" t="s">
        <v>5276</v>
      </c>
      <c r="ED54" s="10" t="s">
        <v>436</v>
      </c>
      <c r="EE54" s="20">
        <v>37950</v>
      </c>
      <c r="EF54" s="21">
        <v>38963</v>
      </c>
      <c r="EG54" t="s">
        <v>437</v>
      </c>
      <c r="EH54" t="s">
        <v>5142</v>
      </c>
      <c r="EI54" s="22">
        <v>45275</v>
      </c>
      <c r="EJ54" t="b">
        <f>F54=H54</f>
        <v>1</v>
      </c>
    </row>
    <row r="55" spans="1:140" x14ac:dyDescent="0.2">
      <c r="A55" s="8" t="s">
        <v>438</v>
      </c>
      <c r="B55" s="8" t="s">
        <v>127</v>
      </c>
      <c r="C55" s="8" t="s">
        <v>399</v>
      </c>
      <c r="D55" s="2" t="s">
        <v>439</v>
      </c>
      <c r="E55" s="4">
        <v>0.68465379949148497</v>
      </c>
      <c r="F55" s="28" t="b">
        <v>1</v>
      </c>
      <c r="G55" s="29">
        <f t="shared" si="1"/>
        <v>5.6383997356615707E-2</v>
      </c>
      <c r="H55" s="5" t="b">
        <f t="shared" si="0"/>
        <v>0</v>
      </c>
      <c r="I55" s="8">
        <v>37</v>
      </c>
      <c r="J55">
        <v>1</v>
      </c>
      <c r="K55">
        <v>33</v>
      </c>
      <c r="L55">
        <v>2993</v>
      </c>
      <c r="M55">
        <v>3</v>
      </c>
      <c r="N55">
        <v>5</v>
      </c>
      <c r="O55">
        <v>56.493566412409301</v>
      </c>
      <c r="P55">
        <v>1</v>
      </c>
      <c r="Q55">
        <v>1</v>
      </c>
      <c r="R55">
        <v>5</v>
      </c>
      <c r="S55" s="10">
        <v>80.5</v>
      </c>
      <c r="T55" s="8">
        <v>-1.5255559604986699</v>
      </c>
      <c r="U55">
        <v>7.5957643648752104E-3</v>
      </c>
      <c r="V55">
        <v>0.77748986271695397</v>
      </c>
      <c r="W55">
        <v>1.74244297732449</v>
      </c>
      <c r="X55">
        <v>-0.60931127360194304</v>
      </c>
      <c r="Y55">
        <v>1.38181348148064</v>
      </c>
      <c r="Z55">
        <v>0.20713814276637099</v>
      </c>
      <c r="AA55">
        <v>0.71867389489572897</v>
      </c>
      <c r="AB55">
        <v>-1.4988236991813999</v>
      </c>
      <c r="AC55">
        <v>0.71996333890972197</v>
      </c>
      <c r="AD55" s="10">
        <v>1.2520089258899401</v>
      </c>
      <c r="AE55" s="8">
        <v>0</v>
      </c>
      <c r="AF55">
        <v>0</v>
      </c>
      <c r="AG55">
        <v>0</v>
      </c>
      <c r="AH55">
        <v>0</v>
      </c>
      <c r="AI55">
        <v>0</v>
      </c>
      <c r="AJ55">
        <v>0</v>
      </c>
      <c r="AK55">
        <v>0</v>
      </c>
      <c r="AL55">
        <v>0</v>
      </c>
      <c r="AM55">
        <v>0</v>
      </c>
      <c r="AN55">
        <v>0</v>
      </c>
      <c r="AO55">
        <v>0</v>
      </c>
      <c r="AP55">
        <v>0</v>
      </c>
      <c r="AQ55">
        <v>0</v>
      </c>
      <c r="AR55">
        <v>0</v>
      </c>
      <c r="AS55">
        <v>1</v>
      </c>
      <c r="AT55">
        <v>0</v>
      </c>
      <c r="AU55">
        <v>0</v>
      </c>
      <c r="AV55">
        <v>0</v>
      </c>
      <c r="AW55">
        <v>0</v>
      </c>
      <c r="AX55">
        <v>0</v>
      </c>
      <c r="AY55">
        <v>0</v>
      </c>
      <c r="AZ55">
        <v>1</v>
      </c>
      <c r="BA55">
        <v>0</v>
      </c>
      <c r="BB55">
        <v>1</v>
      </c>
      <c r="BC55">
        <v>0</v>
      </c>
      <c r="BD55">
        <v>1</v>
      </c>
      <c r="BE55">
        <v>1</v>
      </c>
      <c r="BF55">
        <v>0</v>
      </c>
      <c r="BG55">
        <v>0</v>
      </c>
      <c r="BH55">
        <v>0</v>
      </c>
      <c r="BI55">
        <v>0</v>
      </c>
      <c r="BJ55">
        <v>0</v>
      </c>
      <c r="BK55">
        <v>1</v>
      </c>
      <c r="BL55">
        <v>0</v>
      </c>
      <c r="BM55">
        <v>1</v>
      </c>
      <c r="BN55">
        <v>0</v>
      </c>
      <c r="BO55">
        <v>0</v>
      </c>
      <c r="BP55">
        <v>0</v>
      </c>
      <c r="BQ55">
        <v>1</v>
      </c>
      <c r="BR55">
        <v>0</v>
      </c>
      <c r="BS55">
        <v>0</v>
      </c>
      <c r="BT55" s="10">
        <v>0</v>
      </c>
      <c r="BU55">
        <v>-4.2648743800000002</v>
      </c>
      <c r="BV55">
        <v>0.17994256</v>
      </c>
      <c r="BW55">
        <v>2.5512239999999999E-2</v>
      </c>
      <c r="BX55">
        <v>1.7140852600000001</v>
      </c>
      <c r="BY55">
        <v>1.2451467300000001</v>
      </c>
      <c r="BZ55">
        <v>4.38303536</v>
      </c>
      <c r="CA55">
        <v>1.0542348399999999</v>
      </c>
      <c r="CB55">
        <v>2.36271349</v>
      </c>
      <c r="CC55">
        <v>0</v>
      </c>
      <c r="CD55">
        <v>1.26633956</v>
      </c>
      <c r="CE55">
        <v>1.2966537600000001</v>
      </c>
      <c r="CF55">
        <v>-0.34830556000000001</v>
      </c>
      <c r="CG55">
        <v>0.60595251999999999</v>
      </c>
      <c r="CH55">
        <v>-0.27080598</v>
      </c>
      <c r="CI55">
        <v>0.69837139000000004</v>
      </c>
      <c r="CJ55">
        <v>2.3914729999999999E-2</v>
      </c>
      <c r="CK55">
        <v>-0.35324707</v>
      </c>
      <c r="CL55">
        <v>-4.8291489999999999E-2</v>
      </c>
      <c r="CM55">
        <v>0.58076517999999999</v>
      </c>
      <c r="CN55">
        <v>0.72541518999999999</v>
      </c>
      <c r="CO55">
        <v>-0.20022939000000001</v>
      </c>
      <c r="CP55">
        <v>-0.43475793000000001</v>
      </c>
      <c r="CQ55">
        <v>0.34422587999999998</v>
      </c>
      <c r="CR55">
        <v>-0.48495226000000002</v>
      </c>
      <c r="CS55">
        <v>0.18250256000000001</v>
      </c>
      <c r="CT55">
        <v>-0.16623276000000001</v>
      </c>
      <c r="CU55">
        <v>-9.4743999999999995E-2</v>
      </c>
      <c r="CV55">
        <v>-1.1689752</v>
      </c>
      <c r="CW55">
        <v>-0.52188942000000005</v>
      </c>
      <c r="CX55">
        <v>0.65815442999999996</v>
      </c>
      <c r="CY55">
        <v>9.3649330000000003E-2</v>
      </c>
      <c r="CZ55">
        <v>-0.16819777</v>
      </c>
      <c r="DA55">
        <v>-0.25450494000000001</v>
      </c>
      <c r="DB55">
        <v>0.25513289</v>
      </c>
      <c r="DC55">
        <v>2.5920289999999999E-2</v>
      </c>
      <c r="DD55">
        <v>-2.5292350000000002E-2</v>
      </c>
      <c r="DE55">
        <v>0.26950531</v>
      </c>
      <c r="DF55">
        <v>-0.26887736000000001</v>
      </c>
      <c r="DG55">
        <v>0.1029841</v>
      </c>
      <c r="DH55">
        <v>-0.10235616</v>
      </c>
      <c r="DI55">
        <v>-0.19042195000000001</v>
      </c>
      <c r="DJ55">
        <v>7.7531719999999998E-2</v>
      </c>
      <c r="DK55">
        <v>-0.19522661999999999</v>
      </c>
      <c r="DL55">
        <v>-0.13095082</v>
      </c>
      <c r="DM55">
        <v>-6.0513240000000003E-2</v>
      </c>
      <c r="DN55">
        <v>0.50020885000000004</v>
      </c>
      <c r="DO55">
        <v>0.35778246000000002</v>
      </c>
      <c r="DP55">
        <v>-0.64273818000000005</v>
      </c>
      <c r="DQ55">
        <v>0.94671483000000001</v>
      </c>
      <c r="DR55">
        <v>-0.66113116000000005</v>
      </c>
      <c r="DS55">
        <v>7.7932630000000003E-2</v>
      </c>
      <c r="DT55">
        <v>-0.79014932000000004</v>
      </c>
      <c r="DU55">
        <v>1.3610861400000001</v>
      </c>
      <c r="DV55" s="10">
        <v>-0.64824150000000003</v>
      </c>
      <c r="DW55" s="8" t="s">
        <v>440</v>
      </c>
      <c r="DX55" t="s">
        <v>441</v>
      </c>
      <c r="DY55" t="s">
        <v>5154</v>
      </c>
      <c r="DZ55" t="s">
        <v>5154</v>
      </c>
      <c r="EA55" t="s">
        <v>5166</v>
      </c>
      <c r="EB55" t="s">
        <v>5277</v>
      </c>
      <c r="EC55" t="s">
        <v>5204</v>
      </c>
      <c r="ED55" s="10" t="s">
        <v>442</v>
      </c>
      <c r="EE55" s="20">
        <v>37782</v>
      </c>
      <c r="EF55" s="21">
        <v>39710</v>
      </c>
      <c r="EG55" t="s">
        <v>443</v>
      </c>
      <c r="EH55" t="s">
        <v>5146</v>
      </c>
      <c r="EI55" s="22">
        <v>43962</v>
      </c>
      <c r="EJ55" t="b">
        <f>F55=H55</f>
        <v>0</v>
      </c>
    </row>
    <row r="56" spans="1:140" x14ac:dyDescent="0.2">
      <c r="A56" s="8" t="s">
        <v>444</v>
      </c>
      <c r="B56" s="8" t="s">
        <v>127</v>
      </c>
      <c r="C56" s="8" t="s">
        <v>188</v>
      </c>
      <c r="D56" s="2" t="s">
        <v>445</v>
      </c>
      <c r="E56" s="4">
        <v>0.60903389731574897</v>
      </c>
      <c r="F56" s="28" t="b">
        <v>1</v>
      </c>
      <c r="G56" s="29">
        <f t="shared" si="1"/>
        <v>5.827465710229577E-2</v>
      </c>
      <c r="H56" s="5" t="b">
        <f t="shared" si="0"/>
        <v>0</v>
      </c>
      <c r="I56" s="8">
        <v>70</v>
      </c>
      <c r="J56">
        <v>3</v>
      </c>
      <c r="K56">
        <v>16</v>
      </c>
      <c r="L56">
        <v>3437</v>
      </c>
      <c r="M56">
        <v>3</v>
      </c>
      <c r="N56">
        <v>3</v>
      </c>
      <c r="O56">
        <v>97.850281991208007</v>
      </c>
      <c r="P56">
        <v>2</v>
      </c>
      <c r="Q56">
        <v>5</v>
      </c>
      <c r="R56">
        <v>4</v>
      </c>
      <c r="S56" s="10">
        <v>67.099999999999994</v>
      </c>
      <c r="T56" s="8">
        <v>1.5744038114505901</v>
      </c>
      <c r="U56">
        <v>2.03313292833161</v>
      </c>
      <c r="V56">
        <v>-1.4189916771564499</v>
      </c>
      <c r="W56">
        <v>2.2600366549189701</v>
      </c>
      <c r="X56">
        <v>-0.60931127360194304</v>
      </c>
      <c r="Y56">
        <v>-1.13192030619081E-2</v>
      </c>
      <c r="Z56">
        <v>1.6302514872955201</v>
      </c>
      <c r="AA56">
        <v>8.8725172209350497E-3</v>
      </c>
      <c r="AB56">
        <v>1.4079858992310099</v>
      </c>
      <c r="AC56">
        <v>-1.38724643350897</v>
      </c>
      <c r="AD56" s="10">
        <v>-1.6393171588882101</v>
      </c>
      <c r="AE56" s="8">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1</v>
      </c>
      <c r="AZ56">
        <v>0</v>
      </c>
      <c r="BA56">
        <v>0</v>
      </c>
      <c r="BB56">
        <v>1</v>
      </c>
      <c r="BC56">
        <v>1</v>
      </c>
      <c r="BD56">
        <v>0</v>
      </c>
      <c r="BE56">
        <v>0</v>
      </c>
      <c r="BF56">
        <v>1</v>
      </c>
      <c r="BG56">
        <v>0</v>
      </c>
      <c r="BH56">
        <v>0</v>
      </c>
      <c r="BI56">
        <v>1</v>
      </c>
      <c r="BJ56">
        <v>0</v>
      </c>
      <c r="BK56">
        <v>0</v>
      </c>
      <c r="BL56">
        <v>0</v>
      </c>
      <c r="BM56">
        <v>0</v>
      </c>
      <c r="BN56">
        <v>0</v>
      </c>
      <c r="BO56">
        <v>0</v>
      </c>
      <c r="BP56">
        <v>1</v>
      </c>
      <c r="BQ56">
        <v>0</v>
      </c>
      <c r="BR56">
        <v>0</v>
      </c>
      <c r="BS56">
        <v>0</v>
      </c>
      <c r="BT56" s="10">
        <v>1</v>
      </c>
      <c r="BU56">
        <v>-4.2648743800000002</v>
      </c>
      <c r="BV56">
        <v>0.17994256</v>
      </c>
      <c r="BW56">
        <v>2.5512239999999999E-2</v>
      </c>
      <c r="BX56">
        <v>1.7140852600000001</v>
      </c>
      <c r="BY56">
        <v>1.2451467300000001</v>
      </c>
      <c r="BZ56">
        <v>4.38303536</v>
      </c>
      <c r="CA56">
        <v>1.0542348399999999</v>
      </c>
      <c r="CB56">
        <v>2.36271349</v>
      </c>
      <c r="CC56">
        <v>0</v>
      </c>
      <c r="CD56">
        <v>1.26633956</v>
      </c>
      <c r="CE56">
        <v>1.2966537600000001</v>
      </c>
      <c r="CF56">
        <v>-0.34830556000000001</v>
      </c>
      <c r="CG56">
        <v>0.60595251999999999</v>
      </c>
      <c r="CH56">
        <v>-0.27080598</v>
      </c>
      <c r="CI56">
        <v>0.69837139000000004</v>
      </c>
      <c r="CJ56">
        <v>2.3914729999999999E-2</v>
      </c>
      <c r="CK56">
        <v>-0.35324707</v>
      </c>
      <c r="CL56">
        <v>-4.8291489999999999E-2</v>
      </c>
      <c r="CM56">
        <v>0.58076517999999999</v>
      </c>
      <c r="CN56">
        <v>0.72541518999999999</v>
      </c>
      <c r="CO56">
        <v>-0.20022939000000001</v>
      </c>
      <c r="CP56">
        <v>-0.43475793000000001</v>
      </c>
      <c r="CQ56">
        <v>0.34422587999999998</v>
      </c>
      <c r="CR56">
        <v>-0.48495226000000002</v>
      </c>
      <c r="CS56">
        <v>0.18250256000000001</v>
      </c>
      <c r="CT56">
        <v>-0.16623276000000001</v>
      </c>
      <c r="CU56">
        <v>-9.4743999999999995E-2</v>
      </c>
      <c r="CV56">
        <v>-1.1689752</v>
      </c>
      <c r="CW56">
        <v>-0.52188942000000005</v>
      </c>
      <c r="CX56">
        <v>0.65815442999999996</v>
      </c>
      <c r="CY56">
        <v>9.3649330000000003E-2</v>
      </c>
      <c r="CZ56">
        <v>-0.16819777</v>
      </c>
      <c r="DA56">
        <v>-0.25450494000000001</v>
      </c>
      <c r="DB56">
        <v>0.25513289</v>
      </c>
      <c r="DC56">
        <v>2.5920289999999999E-2</v>
      </c>
      <c r="DD56">
        <v>-2.5292350000000002E-2</v>
      </c>
      <c r="DE56">
        <v>0.26950531</v>
      </c>
      <c r="DF56">
        <v>-0.26887736000000001</v>
      </c>
      <c r="DG56">
        <v>0.1029841</v>
      </c>
      <c r="DH56">
        <v>-0.10235616</v>
      </c>
      <c r="DI56">
        <v>-0.19042195000000001</v>
      </c>
      <c r="DJ56">
        <v>7.7531719999999998E-2</v>
      </c>
      <c r="DK56">
        <v>-0.19522661999999999</v>
      </c>
      <c r="DL56">
        <v>-0.13095082</v>
      </c>
      <c r="DM56">
        <v>-6.0513240000000003E-2</v>
      </c>
      <c r="DN56">
        <v>0.50020885000000004</v>
      </c>
      <c r="DO56">
        <v>0.35778246000000002</v>
      </c>
      <c r="DP56">
        <v>-0.64273818000000005</v>
      </c>
      <c r="DQ56">
        <v>0.94671483000000001</v>
      </c>
      <c r="DR56">
        <v>-0.66113116000000005</v>
      </c>
      <c r="DS56">
        <v>7.7932630000000003E-2</v>
      </c>
      <c r="DT56">
        <v>-0.79014932000000004</v>
      </c>
      <c r="DU56">
        <v>1.3610861400000001</v>
      </c>
      <c r="DV56" s="10">
        <v>-0.64824150000000003</v>
      </c>
      <c r="DW56" s="8" t="s">
        <v>446</v>
      </c>
      <c r="DX56" t="s">
        <v>447</v>
      </c>
      <c r="DY56" t="s">
        <v>5165</v>
      </c>
      <c r="DZ56" t="s">
        <v>5165</v>
      </c>
      <c r="EA56" t="s">
        <v>5278</v>
      </c>
      <c r="EB56" t="s">
        <v>5279</v>
      </c>
      <c r="EC56" t="s">
        <v>5280</v>
      </c>
      <c r="ED56" s="10" t="s">
        <v>448</v>
      </c>
      <c r="EE56" s="20">
        <v>36614</v>
      </c>
      <c r="EF56" s="21">
        <v>37910</v>
      </c>
      <c r="EG56" t="s">
        <v>449</v>
      </c>
      <c r="EH56" t="s">
        <v>5142</v>
      </c>
      <c r="EI56" s="22">
        <v>44253</v>
      </c>
      <c r="EJ56" t="b">
        <f>F56=H56</f>
        <v>0</v>
      </c>
    </row>
    <row r="57" spans="1:140" x14ac:dyDescent="0.2">
      <c r="A57" s="8" t="s">
        <v>450</v>
      </c>
      <c r="B57" s="8" t="s">
        <v>119</v>
      </c>
      <c r="C57" s="8" t="s">
        <v>128</v>
      </c>
      <c r="D57" s="2" t="s">
        <v>451</v>
      </c>
      <c r="E57" s="4">
        <v>0.44686302614690598</v>
      </c>
      <c r="F57" s="28" t="b">
        <v>0</v>
      </c>
      <c r="G57" s="29">
        <f t="shared" si="1"/>
        <v>0.44069608283745548</v>
      </c>
      <c r="H57" s="5" t="b">
        <f t="shared" si="0"/>
        <v>0</v>
      </c>
      <c r="I57" s="8">
        <v>53</v>
      </c>
      <c r="J57">
        <v>0</v>
      </c>
      <c r="K57">
        <v>39</v>
      </c>
      <c r="L57">
        <v>2916</v>
      </c>
      <c r="M57">
        <v>7</v>
      </c>
      <c r="N57">
        <v>1</v>
      </c>
      <c r="O57">
        <v>20.931513073453299</v>
      </c>
      <c r="P57">
        <v>4</v>
      </c>
      <c r="Q57">
        <v>4</v>
      </c>
      <c r="R57">
        <v>1</v>
      </c>
      <c r="S57" s="10">
        <v>81.599999999999994</v>
      </c>
      <c r="T57" s="8">
        <v>-2.2545161977812998E-2</v>
      </c>
      <c r="U57">
        <v>-1.00517281761849</v>
      </c>
      <c r="V57">
        <v>1.5527186414958001</v>
      </c>
      <c r="W57">
        <v>1.65268010981374</v>
      </c>
      <c r="X57">
        <v>0.66340156943083595</v>
      </c>
      <c r="Y57">
        <v>-1.4044518876044501</v>
      </c>
      <c r="Z57">
        <v>-1.0165768442010601</v>
      </c>
      <c r="AA57">
        <v>0.71867389489572897</v>
      </c>
      <c r="AB57">
        <v>1.4079858992310099</v>
      </c>
      <c r="AC57">
        <v>-1.38724643350897</v>
      </c>
      <c r="AD57" s="10">
        <v>1.4893565895657599</v>
      </c>
      <c r="AE57" s="8">
        <v>0</v>
      </c>
      <c r="AF57">
        <v>0</v>
      </c>
      <c r="AG57">
        <v>1</v>
      </c>
      <c r="AH57">
        <v>0</v>
      </c>
      <c r="AI57">
        <v>0</v>
      </c>
      <c r="AJ57">
        <v>0</v>
      </c>
      <c r="AK57">
        <v>0</v>
      </c>
      <c r="AL57">
        <v>0</v>
      </c>
      <c r="AM57">
        <v>0</v>
      </c>
      <c r="AN57">
        <v>0</v>
      </c>
      <c r="AO57">
        <v>0</v>
      </c>
      <c r="AP57">
        <v>0</v>
      </c>
      <c r="AQ57">
        <v>0</v>
      </c>
      <c r="AR57">
        <v>0</v>
      </c>
      <c r="AS57">
        <v>0</v>
      </c>
      <c r="AT57">
        <v>0</v>
      </c>
      <c r="AU57">
        <v>0</v>
      </c>
      <c r="AV57">
        <v>0</v>
      </c>
      <c r="AW57">
        <v>0</v>
      </c>
      <c r="AX57">
        <v>0</v>
      </c>
      <c r="AY57">
        <v>0</v>
      </c>
      <c r="AZ57">
        <v>1</v>
      </c>
      <c r="BA57">
        <v>1</v>
      </c>
      <c r="BB57">
        <v>0</v>
      </c>
      <c r="BC57">
        <v>1</v>
      </c>
      <c r="BD57">
        <v>0</v>
      </c>
      <c r="BE57">
        <v>1</v>
      </c>
      <c r="BF57">
        <v>0</v>
      </c>
      <c r="BG57">
        <v>0</v>
      </c>
      <c r="BH57">
        <v>1</v>
      </c>
      <c r="BI57">
        <v>0</v>
      </c>
      <c r="BJ57">
        <v>0</v>
      </c>
      <c r="BK57">
        <v>0</v>
      </c>
      <c r="BL57">
        <v>0</v>
      </c>
      <c r="BM57">
        <v>0</v>
      </c>
      <c r="BN57">
        <v>0</v>
      </c>
      <c r="BO57">
        <v>0</v>
      </c>
      <c r="BP57">
        <v>1</v>
      </c>
      <c r="BQ57">
        <v>1</v>
      </c>
      <c r="BR57">
        <v>0</v>
      </c>
      <c r="BS57">
        <v>0</v>
      </c>
      <c r="BT57" s="10">
        <v>0</v>
      </c>
      <c r="BU57">
        <v>-4.2648743800000002</v>
      </c>
      <c r="BV57">
        <v>0.17994256</v>
      </c>
      <c r="BW57">
        <v>2.5512239999999999E-2</v>
      </c>
      <c r="BX57">
        <v>1.7140852600000001</v>
      </c>
      <c r="BY57">
        <v>1.2451467300000001</v>
      </c>
      <c r="BZ57">
        <v>4.38303536</v>
      </c>
      <c r="CA57">
        <v>1.0542348399999999</v>
      </c>
      <c r="CB57">
        <v>2.36271349</v>
      </c>
      <c r="CC57">
        <v>0</v>
      </c>
      <c r="CD57">
        <v>1.26633956</v>
      </c>
      <c r="CE57">
        <v>1.2966537600000001</v>
      </c>
      <c r="CF57">
        <v>-0.34830556000000001</v>
      </c>
      <c r="CG57">
        <v>0.60595251999999999</v>
      </c>
      <c r="CH57">
        <v>-0.27080598</v>
      </c>
      <c r="CI57">
        <v>0.69837139000000004</v>
      </c>
      <c r="CJ57">
        <v>2.3914729999999999E-2</v>
      </c>
      <c r="CK57">
        <v>-0.35324707</v>
      </c>
      <c r="CL57">
        <v>-4.8291489999999999E-2</v>
      </c>
      <c r="CM57">
        <v>0.58076517999999999</v>
      </c>
      <c r="CN57">
        <v>0.72541518999999999</v>
      </c>
      <c r="CO57">
        <v>-0.20022939000000001</v>
      </c>
      <c r="CP57">
        <v>-0.43475793000000001</v>
      </c>
      <c r="CQ57">
        <v>0.34422587999999998</v>
      </c>
      <c r="CR57">
        <v>-0.48495226000000002</v>
      </c>
      <c r="CS57">
        <v>0.18250256000000001</v>
      </c>
      <c r="CT57">
        <v>-0.16623276000000001</v>
      </c>
      <c r="CU57">
        <v>-9.4743999999999995E-2</v>
      </c>
      <c r="CV57">
        <v>-1.1689752</v>
      </c>
      <c r="CW57">
        <v>-0.52188942000000005</v>
      </c>
      <c r="CX57">
        <v>0.65815442999999996</v>
      </c>
      <c r="CY57">
        <v>9.3649330000000003E-2</v>
      </c>
      <c r="CZ57">
        <v>-0.16819777</v>
      </c>
      <c r="DA57">
        <v>-0.25450494000000001</v>
      </c>
      <c r="DB57">
        <v>0.25513289</v>
      </c>
      <c r="DC57">
        <v>2.5920289999999999E-2</v>
      </c>
      <c r="DD57">
        <v>-2.5292350000000002E-2</v>
      </c>
      <c r="DE57">
        <v>0.26950531</v>
      </c>
      <c r="DF57">
        <v>-0.26887736000000001</v>
      </c>
      <c r="DG57">
        <v>0.1029841</v>
      </c>
      <c r="DH57">
        <v>-0.10235616</v>
      </c>
      <c r="DI57">
        <v>-0.19042195000000001</v>
      </c>
      <c r="DJ57">
        <v>7.7531719999999998E-2</v>
      </c>
      <c r="DK57">
        <v>-0.19522661999999999</v>
      </c>
      <c r="DL57">
        <v>-0.13095082</v>
      </c>
      <c r="DM57">
        <v>-6.0513240000000003E-2</v>
      </c>
      <c r="DN57">
        <v>0.50020885000000004</v>
      </c>
      <c r="DO57">
        <v>0.35778246000000002</v>
      </c>
      <c r="DP57">
        <v>-0.64273818000000005</v>
      </c>
      <c r="DQ57">
        <v>0.94671483000000001</v>
      </c>
      <c r="DR57">
        <v>-0.66113116000000005</v>
      </c>
      <c r="DS57">
        <v>7.7932630000000003E-2</v>
      </c>
      <c r="DT57">
        <v>-0.79014932000000004</v>
      </c>
      <c r="DU57">
        <v>1.3610861400000001</v>
      </c>
      <c r="DV57" s="10">
        <v>-0.64824150000000003</v>
      </c>
      <c r="DW57" s="8" t="s">
        <v>452</v>
      </c>
      <c r="DX57" t="s">
        <v>453</v>
      </c>
      <c r="DY57" t="s">
        <v>5165</v>
      </c>
      <c r="DZ57" t="s">
        <v>5154</v>
      </c>
      <c r="EA57" t="s">
        <v>5281</v>
      </c>
      <c r="EB57" t="s">
        <v>5282</v>
      </c>
      <c r="EC57" t="s">
        <v>5283</v>
      </c>
      <c r="ED57" s="10" t="s">
        <v>454</v>
      </c>
      <c r="EE57" s="20">
        <v>35980</v>
      </c>
      <c r="EF57" s="21">
        <v>38707</v>
      </c>
      <c r="EG57" t="s">
        <v>455</v>
      </c>
      <c r="EH57" t="s">
        <v>5147</v>
      </c>
      <c r="EI57" s="22">
        <v>45318</v>
      </c>
      <c r="EJ57" t="b">
        <f>F57=H57</f>
        <v>1</v>
      </c>
    </row>
    <row r="58" spans="1:140" x14ac:dyDescent="0.2">
      <c r="A58" s="8" t="s">
        <v>456</v>
      </c>
      <c r="B58" s="8" t="s">
        <v>127</v>
      </c>
      <c r="C58" s="8" t="s">
        <v>154</v>
      </c>
      <c r="D58" s="2" t="s">
        <v>457</v>
      </c>
      <c r="E58" s="4">
        <v>0.46586672351403002</v>
      </c>
      <c r="F58" s="28" t="b">
        <v>0</v>
      </c>
      <c r="G58" s="29">
        <f t="shared" si="1"/>
        <v>1.2048646843883908E-6</v>
      </c>
      <c r="H58" s="5" t="b">
        <f t="shared" si="0"/>
        <v>0</v>
      </c>
      <c r="I58" s="8">
        <v>62</v>
      </c>
      <c r="J58">
        <v>0</v>
      </c>
      <c r="K58">
        <v>29</v>
      </c>
      <c r="L58">
        <v>893</v>
      </c>
      <c r="M58">
        <v>2</v>
      </c>
      <c r="N58">
        <v>1</v>
      </c>
      <c r="O58">
        <v>38.458361757015403</v>
      </c>
      <c r="P58">
        <v>5</v>
      </c>
      <c r="Q58">
        <v>3</v>
      </c>
      <c r="R58">
        <v>5</v>
      </c>
      <c r="S58" s="10">
        <v>69.5</v>
      </c>
      <c r="T58" s="8">
        <v>0.82289841219016902</v>
      </c>
      <c r="U58">
        <v>-1.00517281761849</v>
      </c>
      <c r="V58">
        <v>0.260670676864387</v>
      </c>
      <c r="W58">
        <v>-0.70563522751424501</v>
      </c>
      <c r="X58">
        <v>-0.92748948436013701</v>
      </c>
      <c r="Y58">
        <v>-1.4044518876044501</v>
      </c>
      <c r="Z58">
        <v>-0.41346579198039202</v>
      </c>
      <c r="AA58">
        <v>-0.70092886045385905</v>
      </c>
      <c r="AB58">
        <v>-0.772121299578298</v>
      </c>
      <c r="AC58">
        <v>-1.38724643350897</v>
      </c>
      <c r="AD58" s="10">
        <v>-1.12146771086824</v>
      </c>
      <c r="AE58" s="8">
        <v>0</v>
      </c>
      <c r="AF58">
        <v>0</v>
      </c>
      <c r="AG58">
        <v>0</v>
      </c>
      <c r="AH58">
        <v>0</v>
      </c>
      <c r="AI58">
        <v>0</v>
      </c>
      <c r="AJ58">
        <v>0</v>
      </c>
      <c r="AK58">
        <v>0</v>
      </c>
      <c r="AL58">
        <v>0</v>
      </c>
      <c r="AM58">
        <v>0</v>
      </c>
      <c r="AN58">
        <v>0</v>
      </c>
      <c r="AO58">
        <v>0</v>
      </c>
      <c r="AP58">
        <v>0</v>
      </c>
      <c r="AQ58">
        <v>1</v>
      </c>
      <c r="AR58">
        <v>0</v>
      </c>
      <c r="AS58">
        <v>0</v>
      </c>
      <c r="AT58">
        <v>0</v>
      </c>
      <c r="AU58">
        <v>0</v>
      </c>
      <c r="AV58">
        <v>0</v>
      </c>
      <c r="AW58">
        <v>0</v>
      </c>
      <c r="AX58">
        <v>0</v>
      </c>
      <c r="AY58">
        <v>1</v>
      </c>
      <c r="AZ58">
        <v>0</v>
      </c>
      <c r="BA58">
        <v>0</v>
      </c>
      <c r="BB58">
        <v>1</v>
      </c>
      <c r="BC58">
        <v>1</v>
      </c>
      <c r="BD58">
        <v>0</v>
      </c>
      <c r="BE58">
        <v>1</v>
      </c>
      <c r="BF58">
        <v>0</v>
      </c>
      <c r="BG58">
        <v>0</v>
      </c>
      <c r="BH58">
        <v>0</v>
      </c>
      <c r="BI58">
        <v>0</v>
      </c>
      <c r="BJ58">
        <v>1</v>
      </c>
      <c r="BK58">
        <v>0</v>
      </c>
      <c r="BL58">
        <v>0</v>
      </c>
      <c r="BM58">
        <v>1</v>
      </c>
      <c r="BN58">
        <v>0</v>
      </c>
      <c r="BO58">
        <v>0</v>
      </c>
      <c r="BP58">
        <v>0</v>
      </c>
      <c r="BQ58">
        <v>0</v>
      </c>
      <c r="BR58">
        <v>0</v>
      </c>
      <c r="BS58">
        <v>0</v>
      </c>
      <c r="BT58" s="10">
        <v>1</v>
      </c>
      <c r="BU58">
        <v>-4.2648743800000002</v>
      </c>
      <c r="BV58">
        <v>0.17994256</v>
      </c>
      <c r="BW58">
        <v>2.5512239999999999E-2</v>
      </c>
      <c r="BX58">
        <v>1.7140852600000001</v>
      </c>
      <c r="BY58">
        <v>1.2451467300000001</v>
      </c>
      <c r="BZ58">
        <v>4.38303536</v>
      </c>
      <c r="CA58">
        <v>1.0542348399999999</v>
      </c>
      <c r="CB58">
        <v>2.36271349</v>
      </c>
      <c r="CC58">
        <v>0</v>
      </c>
      <c r="CD58">
        <v>1.26633956</v>
      </c>
      <c r="CE58">
        <v>1.2966537600000001</v>
      </c>
      <c r="CF58">
        <v>-0.34830556000000001</v>
      </c>
      <c r="CG58">
        <v>0.60595251999999999</v>
      </c>
      <c r="CH58">
        <v>-0.27080598</v>
      </c>
      <c r="CI58">
        <v>0.69837139000000004</v>
      </c>
      <c r="CJ58">
        <v>2.3914729999999999E-2</v>
      </c>
      <c r="CK58">
        <v>-0.35324707</v>
      </c>
      <c r="CL58">
        <v>-4.8291489999999999E-2</v>
      </c>
      <c r="CM58">
        <v>0.58076517999999999</v>
      </c>
      <c r="CN58">
        <v>0.72541518999999999</v>
      </c>
      <c r="CO58">
        <v>-0.20022939000000001</v>
      </c>
      <c r="CP58">
        <v>-0.43475793000000001</v>
      </c>
      <c r="CQ58">
        <v>0.34422587999999998</v>
      </c>
      <c r="CR58">
        <v>-0.48495226000000002</v>
      </c>
      <c r="CS58">
        <v>0.18250256000000001</v>
      </c>
      <c r="CT58">
        <v>-0.16623276000000001</v>
      </c>
      <c r="CU58">
        <v>-9.4743999999999995E-2</v>
      </c>
      <c r="CV58">
        <v>-1.1689752</v>
      </c>
      <c r="CW58">
        <v>-0.52188942000000005</v>
      </c>
      <c r="CX58">
        <v>0.65815442999999996</v>
      </c>
      <c r="CY58">
        <v>9.3649330000000003E-2</v>
      </c>
      <c r="CZ58">
        <v>-0.16819777</v>
      </c>
      <c r="DA58">
        <v>-0.25450494000000001</v>
      </c>
      <c r="DB58">
        <v>0.25513289</v>
      </c>
      <c r="DC58">
        <v>2.5920289999999999E-2</v>
      </c>
      <c r="DD58">
        <v>-2.5292350000000002E-2</v>
      </c>
      <c r="DE58">
        <v>0.26950531</v>
      </c>
      <c r="DF58">
        <v>-0.26887736000000001</v>
      </c>
      <c r="DG58">
        <v>0.1029841</v>
      </c>
      <c r="DH58">
        <v>-0.10235616</v>
      </c>
      <c r="DI58">
        <v>-0.19042195000000001</v>
      </c>
      <c r="DJ58">
        <v>7.7531719999999998E-2</v>
      </c>
      <c r="DK58">
        <v>-0.19522661999999999</v>
      </c>
      <c r="DL58">
        <v>-0.13095082</v>
      </c>
      <c r="DM58">
        <v>-6.0513240000000003E-2</v>
      </c>
      <c r="DN58">
        <v>0.50020885000000004</v>
      </c>
      <c r="DO58">
        <v>0.35778246000000002</v>
      </c>
      <c r="DP58">
        <v>-0.64273818000000005</v>
      </c>
      <c r="DQ58">
        <v>0.94671483000000001</v>
      </c>
      <c r="DR58">
        <v>-0.66113116000000005</v>
      </c>
      <c r="DS58">
        <v>7.7932630000000003E-2</v>
      </c>
      <c r="DT58">
        <v>-0.79014932000000004</v>
      </c>
      <c r="DU58">
        <v>1.3610861400000001</v>
      </c>
      <c r="DV58" s="10">
        <v>-0.64824150000000003</v>
      </c>
      <c r="DW58" s="8" t="s">
        <v>458</v>
      </c>
      <c r="DX58" t="s">
        <v>459</v>
      </c>
      <c r="DY58" t="s">
        <v>5154</v>
      </c>
      <c r="DZ58" t="s">
        <v>5165</v>
      </c>
      <c r="EA58" t="s">
        <v>5284</v>
      </c>
      <c r="EB58" t="s">
        <v>5285</v>
      </c>
      <c r="EC58" t="s">
        <v>5195</v>
      </c>
      <c r="ED58" s="10" t="s">
        <v>460</v>
      </c>
      <c r="EE58" s="20">
        <v>37604</v>
      </c>
      <c r="EF58" s="21">
        <v>39612</v>
      </c>
      <c r="EG58" t="s">
        <v>461</v>
      </c>
      <c r="EH58" t="s">
        <v>5144</v>
      </c>
      <c r="EI58" s="22">
        <v>45215</v>
      </c>
      <c r="EJ58" t="b">
        <f>F58=H58</f>
        <v>1</v>
      </c>
    </row>
    <row r="59" spans="1:140" x14ac:dyDescent="0.2">
      <c r="A59" s="8" t="s">
        <v>462</v>
      </c>
      <c r="B59" s="8" t="s">
        <v>168</v>
      </c>
      <c r="C59" s="8" t="s">
        <v>135</v>
      </c>
      <c r="D59" s="2" t="s">
        <v>463</v>
      </c>
      <c r="E59" s="4">
        <v>0.77246194435135296</v>
      </c>
      <c r="F59" s="28" t="b">
        <v>1</v>
      </c>
      <c r="G59" s="29">
        <f t="shared" si="1"/>
        <v>0.99904217222990532</v>
      </c>
      <c r="H59" s="5" t="b">
        <f t="shared" si="0"/>
        <v>1</v>
      </c>
      <c r="I59" s="8">
        <v>59</v>
      </c>
      <c r="J59">
        <v>3</v>
      </c>
      <c r="K59">
        <v>37</v>
      </c>
      <c r="L59">
        <v>2437</v>
      </c>
      <c r="M59">
        <v>5</v>
      </c>
      <c r="N59">
        <v>5</v>
      </c>
      <c r="O59">
        <v>63.730972175676897</v>
      </c>
      <c r="P59">
        <v>1</v>
      </c>
      <c r="Q59">
        <v>2</v>
      </c>
      <c r="R59">
        <v>2</v>
      </c>
      <c r="S59" s="10">
        <v>73.900000000000006</v>
      </c>
      <c r="T59" s="8">
        <v>0.54108388746750802</v>
      </c>
      <c r="U59">
        <v>2.03313292833161</v>
      </c>
      <c r="V59">
        <v>1.2943090485695199</v>
      </c>
      <c r="W59">
        <v>1.0942851288052799</v>
      </c>
      <c r="X59">
        <v>2.70451479144465E-2</v>
      </c>
      <c r="Y59">
        <v>1.38181348148064</v>
      </c>
      <c r="Z59">
        <v>0.45618230832284501</v>
      </c>
      <c r="AA59">
        <v>1.4284752725705201</v>
      </c>
      <c r="AB59">
        <v>1.4079858992310099</v>
      </c>
      <c r="AC59">
        <v>1.7560081436822399E-2</v>
      </c>
      <c r="AD59" s="10">
        <v>-0.17207705616496799</v>
      </c>
      <c r="AE59" s="8">
        <v>0</v>
      </c>
      <c r="AF59">
        <v>0</v>
      </c>
      <c r="AG59">
        <v>0</v>
      </c>
      <c r="AH59">
        <v>0</v>
      </c>
      <c r="AI59">
        <v>0</v>
      </c>
      <c r="AJ59">
        <v>0</v>
      </c>
      <c r="AK59">
        <v>0</v>
      </c>
      <c r="AL59">
        <v>0</v>
      </c>
      <c r="AM59">
        <v>0</v>
      </c>
      <c r="AN59">
        <v>0</v>
      </c>
      <c r="AO59">
        <v>0</v>
      </c>
      <c r="AP59">
        <v>0</v>
      </c>
      <c r="AQ59">
        <v>0</v>
      </c>
      <c r="AR59">
        <v>0</v>
      </c>
      <c r="AS59">
        <v>0</v>
      </c>
      <c r="AT59">
        <v>0</v>
      </c>
      <c r="AU59">
        <v>0</v>
      </c>
      <c r="AV59">
        <v>0</v>
      </c>
      <c r="AW59">
        <v>1</v>
      </c>
      <c r="AX59">
        <v>0</v>
      </c>
      <c r="AY59">
        <v>0</v>
      </c>
      <c r="AZ59">
        <v>1</v>
      </c>
      <c r="BA59">
        <v>0</v>
      </c>
      <c r="BB59">
        <v>1</v>
      </c>
      <c r="BC59">
        <v>0</v>
      </c>
      <c r="BD59">
        <v>1</v>
      </c>
      <c r="BE59">
        <v>1</v>
      </c>
      <c r="BF59">
        <v>0</v>
      </c>
      <c r="BG59">
        <v>0</v>
      </c>
      <c r="BH59">
        <v>0</v>
      </c>
      <c r="BI59">
        <v>0</v>
      </c>
      <c r="BJ59">
        <v>0</v>
      </c>
      <c r="BK59">
        <v>0</v>
      </c>
      <c r="BL59">
        <v>1</v>
      </c>
      <c r="BM59">
        <v>0</v>
      </c>
      <c r="BN59">
        <v>0</v>
      </c>
      <c r="BO59">
        <v>1</v>
      </c>
      <c r="BP59">
        <v>0</v>
      </c>
      <c r="BQ59">
        <v>0</v>
      </c>
      <c r="BR59">
        <v>0</v>
      </c>
      <c r="BS59">
        <v>1</v>
      </c>
      <c r="BT59" s="10">
        <v>0</v>
      </c>
      <c r="BU59">
        <v>-4.2648743800000002</v>
      </c>
      <c r="BV59">
        <v>0.17994256</v>
      </c>
      <c r="BW59">
        <v>2.5512239999999999E-2</v>
      </c>
      <c r="BX59">
        <v>1.7140852600000001</v>
      </c>
      <c r="BY59">
        <v>1.2451467300000001</v>
      </c>
      <c r="BZ59">
        <v>4.38303536</v>
      </c>
      <c r="CA59">
        <v>1.0542348399999999</v>
      </c>
      <c r="CB59">
        <v>2.36271349</v>
      </c>
      <c r="CC59">
        <v>0</v>
      </c>
      <c r="CD59">
        <v>1.26633956</v>
      </c>
      <c r="CE59">
        <v>1.2966537600000001</v>
      </c>
      <c r="CF59">
        <v>-0.34830556000000001</v>
      </c>
      <c r="CG59">
        <v>0.60595251999999999</v>
      </c>
      <c r="CH59">
        <v>-0.27080598</v>
      </c>
      <c r="CI59">
        <v>0.69837139000000004</v>
      </c>
      <c r="CJ59">
        <v>2.3914729999999999E-2</v>
      </c>
      <c r="CK59">
        <v>-0.35324707</v>
      </c>
      <c r="CL59">
        <v>-4.8291489999999999E-2</v>
      </c>
      <c r="CM59">
        <v>0.58076517999999999</v>
      </c>
      <c r="CN59">
        <v>0.72541518999999999</v>
      </c>
      <c r="CO59">
        <v>-0.20022939000000001</v>
      </c>
      <c r="CP59">
        <v>-0.43475793000000001</v>
      </c>
      <c r="CQ59">
        <v>0.34422587999999998</v>
      </c>
      <c r="CR59">
        <v>-0.48495226000000002</v>
      </c>
      <c r="CS59">
        <v>0.18250256000000001</v>
      </c>
      <c r="CT59">
        <v>-0.16623276000000001</v>
      </c>
      <c r="CU59">
        <v>-9.4743999999999995E-2</v>
      </c>
      <c r="CV59">
        <v>-1.1689752</v>
      </c>
      <c r="CW59">
        <v>-0.52188942000000005</v>
      </c>
      <c r="CX59">
        <v>0.65815442999999996</v>
      </c>
      <c r="CY59">
        <v>9.3649330000000003E-2</v>
      </c>
      <c r="CZ59">
        <v>-0.16819777</v>
      </c>
      <c r="DA59">
        <v>-0.25450494000000001</v>
      </c>
      <c r="DB59">
        <v>0.25513289</v>
      </c>
      <c r="DC59">
        <v>2.5920289999999999E-2</v>
      </c>
      <c r="DD59">
        <v>-2.5292350000000002E-2</v>
      </c>
      <c r="DE59">
        <v>0.26950531</v>
      </c>
      <c r="DF59">
        <v>-0.26887736000000001</v>
      </c>
      <c r="DG59">
        <v>0.1029841</v>
      </c>
      <c r="DH59">
        <v>-0.10235616</v>
      </c>
      <c r="DI59">
        <v>-0.19042195000000001</v>
      </c>
      <c r="DJ59">
        <v>7.7531719999999998E-2</v>
      </c>
      <c r="DK59">
        <v>-0.19522661999999999</v>
      </c>
      <c r="DL59">
        <v>-0.13095082</v>
      </c>
      <c r="DM59">
        <v>-6.0513240000000003E-2</v>
      </c>
      <c r="DN59">
        <v>0.50020885000000004</v>
      </c>
      <c r="DO59">
        <v>0.35778246000000002</v>
      </c>
      <c r="DP59">
        <v>-0.64273818000000005</v>
      </c>
      <c r="DQ59">
        <v>0.94671483000000001</v>
      </c>
      <c r="DR59">
        <v>-0.66113116000000005</v>
      </c>
      <c r="DS59">
        <v>7.7932630000000003E-2</v>
      </c>
      <c r="DT59">
        <v>-0.79014932000000004</v>
      </c>
      <c r="DU59">
        <v>1.3610861400000001</v>
      </c>
      <c r="DV59" s="10">
        <v>-0.64824150000000003</v>
      </c>
      <c r="DW59" s="8" t="s">
        <v>464</v>
      </c>
      <c r="DX59" t="s">
        <v>465</v>
      </c>
      <c r="DY59" t="s">
        <v>5153</v>
      </c>
      <c r="DZ59" t="s">
        <v>5153</v>
      </c>
      <c r="EA59" t="s">
        <v>5286</v>
      </c>
      <c r="EB59" t="s">
        <v>5287</v>
      </c>
      <c r="EC59" t="s">
        <v>5288</v>
      </c>
      <c r="ED59" s="10" t="s">
        <v>178</v>
      </c>
      <c r="EE59" s="20">
        <v>37700</v>
      </c>
      <c r="EF59" s="21">
        <v>39777</v>
      </c>
      <c r="EG59" t="s">
        <v>466</v>
      </c>
      <c r="EH59" t="s">
        <v>5143</v>
      </c>
      <c r="EI59" s="22">
        <v>44097</v>
      </c>
      <c r="EJ59" t="b">
        <f>F59=H59</f>
        <v>1</v>
      </c>
    </row>
    <row r="60" spans="1:140" x14ac:dyDescent="0.2">
      <c r="A60" s="8" t="s">
        <v>467</v>
      </c>
      <c r="B60" s="8" t="s">
        <v>119</v>
      </c>
      <c r="C60" s="8" t="s">
        <v>468</v>
      </c>
      <c r="D60" s="2">
        <v>8093374290</v>
      </c>
      <c r="E60" s="4">
        <v>0.50600006906460404</v>
      </c>
      <c r="F60" s="28" t="b">
        <v>0</v>
      </c>
      <c r="G60" s="29">
        <f t="shared" si="1"/>
        <v>4.4406926272903037E-6</v>
      </c>
      <c r="H60" s="5" t="b">
        <f t="shared" si="0"/>
        <v>0</v>
      </c>
      <c r="I60" s="8">
        <v>62</v>
      </c>
      <c r="J60">
        <v>1</v>
      </c>
      <c r="K60">
        <v>20</v>
      </c>
      <c r="L60">
        <v>738</v>
      </c>
      <c r="M60">
        <v>2</v>
      </c>
      <c r="N60">
        <v>1</v>
      </c>
      <c r="O60">
        <v>62.650034532302399</v>
      </c>
      <c r="P60">
        <v>1</v>
      </c>
      <c r="Q60">
        <v>3</v>
      </c>
      <c r="R60">
        <v>3</v>
      </c>
      <c r="S60" s="10">
        <v>74.3</v>
      </c>
      <c r="T60" s="8">
        <v>0.82289841219016902</v>
      </c>
      <c r="U60">
        <v>7.5957643648752104E-3</v>
      </c>
      <c r="V60">
        <v>-0.90217249130388599</v>
      </c>
      <c r="W60">
        <v>-0.88632671406186703</v>
      </c>
      <c r="X60">
        <v>-0.92748948436013701</v>
      </c>
      <c r="Y60">
        <v>-1.4044518876044501</v>
      </c>
      <c r="Z60">
        <v>0.41898649227794799</v>
      </c>
      <c r="AA60">
        <v>-0.70092886045385905</v>
      </c>
      <c r="AB60">
        <v>-4.5418899975194001E-2</v>
      </c>
      <c r="AC60">
        <v>1.7560081436822399E-2</v>
      </c>
      <c r="AD60" s="10">
        <v>-8.5768814828309101E-2</v>
      </c>
      <c r="AE60" s="8">
        <v>0</v>
      </c>
      <c r="AF60">
        <v>0</v>
      </c>
      <c r="AG60">
        <v>0</v>
      </c>
      <c r="AH60">
        <v>1</v>
      </c>
      <c r="AI60">
        <v>0</v>
      </c>
      <c r="AJ60">
        <v>0</v>
      </c>
      <c r="AK60">
        <v>0</v>
      </c>
      <c r="AL60">
        <v>0</v>
      </c>
      <c r="AM60">
        <v>0</v>
      </c>
      <c r="AN60">
        <v>0</v>
      </c>
      <c r="AO60">
        <v>0</v>
      </c>
      <c r="AP60">
        <v>0</v>
      </c>
      <c r="AQ60">
        <v>0</v>
      </c>
      <c r="AR60">
        <v>0</v>
      </c>
      <c r="AS60">
        <v>0</v>
      </c>
      <c r="AT60">
        <v>0</v>
      </c>
      <c r="AU60">
        <v>0</v>
      </c>
      <c r="AV60">
        <v>0</v>
      </c>
      <c r="AW60">
        <v>0</v>
      </c>
      <c r="AX60">
        <v>0</v>
      </c>
      <c r="AY60">
        <v>1</v>
      </c>
      <c r="AZ60">
        <v>0</v>
      </c>
      <c r="BA60">
        <v>1</v>
      </c>
      <c r="BB60">
        <v>0</v>
      </c>
      <c r="BC60">
        <v>0</v>
      </c>
      <c r="BD60">
        <v>1</v>
      </c>
      <c r="BE60">
        <v>0</v>
      </c>
      <c r="BF60">
        <v>1</v>
      </c>
      <c r="BG60">
        <v>0</v>
      </c>
      <c r="BH60">
        <v>0</v>
      </c>
      <c r="BI60">
        <v>0</v>
      </c>
      <c r="BJ60">
        <v>1</v>
      </c>
      <c r="BK60">
        <v>0</v>
      </c>
      <c r="BL60">
        <v>0</v>
      </c>
      <c r="BM60">
        <v>1</v>
      </c>
      <c r="BN60">
        <v>0</v>
      </c>
      <c r="BO60">
        <v>0</v>
      </c>
      <c r="BP60">
        <v>0</v>
      </c>
      <c r="BQ60">
        <v>0</v>
      </c>
      <c r="BR60">
        <v>0</v>
      </c>
      <c r="BS60">
        <v>0</v>
      </c>
      <c r="BT60" s="10">
        <v>1</v>
      </c>
      <c r="BU60">
        <v>-4.2648743800000002</v>
      </c>
      <c r="BV60">
        <v>0.17994256</v>
      </c>
      <c r="BW60">
        <v>2.5512239999999999E-2</v>
      </c>
      <c r="BX60">
        <v>1.7140852600000001</v>
      </c>
      <c r="BY60">
        <v>1.2451467300000001</v>
      </c>
      <c r="BZ60">
        <v>4.38303536</v>
      </c>
      <c r="CA60">
        <v>1.0542348399999999</v>
      </c>
      <c r="CB60">
        <v>2.36271349</v>
      </c>
      <c r="CC60">
        <v>0</v>
      </c>
      <c r="CD60">
        <v>1.26633956</v>
      </c>
      <c r="CE60">
        <v>1.2966537600000001</v>
      </c>
      <c r="CF60">
        <v>-0.34830556000000001</v>
      </c>
      <c r="CG60">
        <v>0.60595251999999999</v>
      </c>
      <c r="CH60">
        <v>-0.27080598</v>
      </c>
      <c r="CI60">
        <v>0.69837139000000004</v>
      </c>
      <c r="CJ60">
        <v>2.3914729999999999E-2</v>
      </c>
      <c r="CK60">
        <v>-0.35324707</v>
      </c>
      <c r="CL60">
        <v>-4.8291489999999999E-2</v>
      </c>
      <c r="CM60">
        <v>0.58076517999999999</v>
      </c>
      <c r="CN60">
        <v>0.72541518999999999</v>
      </c>
      <c r="CO60">
        <v>-0.20022939000000001</v>
      </c>
      <c r="CP60">
        <v>-0.43475793000000001</v>
      </c>
      <c r="CQ60">
        <v>0.34422587999999998</v>
      </c>
      <c r="CR60">
        <v>-0.48495226000000002</v>
      </c>
      <c r="CS60">
        <v>0.18250256000000001</v>
      </c>
      <c r="CT60">
        <v>-0.16623276000000001</v>
      </c>
      <c r="CU60">
        <v>-9.4743999999999995E-2</v>
      </c>
      <c r="CV60">
        <v>-1.1689752</v>
      </c>
      <c r="CW60">
        <v>-0.52188942000000005</v>
      </c>
      <c r="CX60">
        <v>0.65815442999999996</v>
      </c>
      <c r="CY60">
        <v>9.3649330000000003E-2</v>
      </c>
      <c r="CZ60">
        <v>-0.16819777</v>
      </c>
      <c r="DA60">
        <v>-0.25450494000000001</v>
      </c>
      <c r="DB60">
        <v>0.25513289</v>
      </c>
      <c r="DC60">
        <v>2.5920289999999999E-2</v>
      </c>
      <c r="DD60">
        <v>-2.5292350000000002E-2</v>
      </c>
      <c r="DE60">
        <v>0.26950531</v>
      </c>
      <c r="DF60">
        <v>-0.26887736000000001</v>
      </c>
      <c r="DG60">
        <v>0.1029841</v>
      </c>
      <c r="DH60">
        <v>-0.10235616</v>
      </c>
      <c r="DI60">
        <v>-0.19042195000000001</v>
      </c>
      <c r="DJ60">
        <v>7.7531719999999998E-2</v>
      </c>
      <c r="DK60">
        <v>-0.19522661999999999</v>
      </c>
      <c r="DL60">
        <v>-0.13095082</v>
      </c>
      <c r="DM60">
        <v>-6.0513240000000003E-2</v>
      </c>
      <c r="DN60">
        <v>0.50020885000000004</v>
      </c>
      <c r="DO60">
        <v>0.35778246000000002</v>
      </c>
      <c r="DP60">
        <v>-0.64273818000000005</v>
      </c>
      <c r="DQ60">
        <v>0.94671483000000001</v>
      </c>
      <c r="DR60">
        <v>-0.66113116000000005</v>
      </c>
      <c r="DS60">
        <v>7.7932630000000003E-2</v>
      </c>
      <c r="DT60">
        <v>-0.79014932000000004</v>
      </c>
      <c r="DU60">
        <v>1.3610861400000001</v>
      </c>
      <c r="DV60" s="10">
        <v>-0.64824150000000003</v>
      </c>
      <c r="DW60" s="8" t="s">
        <v>469</v>
      </c>
      <c r="DX60" t="s">
        <v>470</v>
      </c>
      <c r="DY60" t="s">
        <v>5154</v>
      </c>
      <c r="DZ60" t="s">
        <v>5165</v>
      </c>
      <c r="EA60" t="s">
        <v>5243</v>
      </c>
      <c r="EB60" t="s">
        <v>5289</v>
      </c>
      <c r="EC60" t="s">
        <v>5290</v>
      </c>
      <c r="ED60" s="10" t="s">
        <v>471</v>
      </c>
      <c r="EE60" s="20">
        <v>36686</v>
      </c>
      <c r="EF60" s="21">
        <v>39292</v>
      </c>
      <c r="EG60" t="s">
        <v>472</v>
      </c>
      <c r="EH60" t="s">
        <v>5144</v>
      </c>
      <c r="EI60" s="22">
        <v>43699</v>
      </c>
      <c r="EJ60" t="b">
        <f>F60=H60</f>
        <v>1</v>
      </c>
    </row>
    <row r="61" spans="1:140" x14ac:dyDescent="0.2">
      <c r="A61" s="8" t="s">
        <v>473</v>
      </c>
      <c r="B61" s="8" t="s">
        <v>168</v>
      </c>
      <c r="C61" s="8" t="s">
        <v>154</v>
      </c>
      <c r="D61" s="2" t="s">
        <v>474</v>
      </c>
      <c r="E61" s="4">
        <v>0.30459038573422997</v>
      </c>
      <c r="F61" s="28" t="b">
        <v>0</v>
      </c>
      <c r="G61" s="29">
        <f t="shared" si="1"/>
        <v>2.9894614860824014E-5</v>
      </c>
      <c r="H61" s="5" t="b">
        <f t="shared" si="0"/>
        <v>0</v>
      </c>
      <c r="I61" s="8">
        <v>68</v>
      </c>
      <c r="J61">
        <v>0</v>
      </c>
      <c r="K61">
        <v>21</v>
      </c>
      <c r="L61">
        <v>368</v>
      </c>
      <c r="M61">
        <v>5</v>
      </c>
      <c r="N61">
        <v>3</v>
      </c>
      <c r="O61">
        <v>2.19519286711509</v>
      </c>
      <c r="P61">
        <v>4</v>
      </c>
      <c r="Q61">
        <v>2</v>
      </c>
      <c r="R61">
        <v>4</v>
      </c>
      <c r="S61" s="10">
        <v>72.5</v>
      </c>
      <c r="T61" s="8">
        <v>1.3865274616354899</v>
      </c>
      <c r="U61">
        <v>-1.00517281761849</v>
      </c>
      <c r="V61">
        <v>-0.77296769484074401</v>
      </c>
      <c r="W61">
        <v>-1.3176547787239301</v>
      </c>
      <c r="X61">
        <v>2.70451479144465E-2</v>
      </c>
      <c r="Y61">
        <v>-1.13192030619081E-2</v>
      </c>
      <c r="Z61">
        <v>-1.66130665264552</v>
      </c>
      <c r="AA61">
        <v>8.8725172209350497E-3</v>
      </c>
      <c r="AB61">
        <v>0.68128349962791002</v>
      </c>
      <c r="AC61">
        <v>-0.68484317603607703</v>
      </c>
      <c r="AD61" s="10">
        <v>-0.47415590084328502</v>
      </c>
      <c r="AE61" s="8">
        <v>0</v>
      </c>
      <c r="AF61">
        <v>0</v>
      </c>
      <c r="AG61">
        <v>0</v>
      </c>
      <c r="AH61">
        <v>0</v>
      </c>
      <c r="AI61">
        <v>0</v>
      </c>
      <c r="AJ61">
        <v>0</v>
      </c>
      <c r="AK61">
        <v>0</v>
      </c>
      <c r="AL61">
        <v>0</v>
      </c>
      <c r="AM61">
        <v>0</v>
      </c>
      <c r="AN61">
        <v>0</v>
      </c>
      <c r="AO61">
        <v>1</v>
      </c>
      <c r="AP61">
        <v>0</v>
      </c>
      <c r="AQ61">
        <v>0</v>
      </c>
      <c r="AR61">
        <v>0</v>
      </c>
      <c r="AS61">
        <v>0</v>
      </c>
      <c r="AT61">
        <v>0</v>
      </c>
      <c r="AU61">
        <v>0</v>
      </c>
      <c r="AV61">
        <v>0</v>
      </c>
      <c r="AW61">
        <v>0</v>
      </c>
      <c r="AX61">
        <v>0</v>
      </c>
      <c r="AY61">
        <v>1</v>
      </c>
      <c r="AZ61">
        <v>0</v>
      </c>
      <c r="BA61">
        <v>1</v>
      </c>
      <c r="BB61">
        <v>0</v>
      </c>
      <c r="BC61">
        <v>0</v>
      </c>
      <c r="BD61">
        <v>1</v>
      </c>
      <c r="BE61">
        <v>0</v>
      </c>
      <c r="BF61">
        <v>1</v>
      </c>
      <c r="BG61">
        <v>0</v>
      </c>
      <c r="BH61">
        <v>0</v>
      </c>
      <c r="BI61">
        <v>1</v>
      </c>
      <c r="BJ61">
        <v>0</v>
      </c>
      <c r="BK61">
        <v>0</v>
      </c>
      <c r="BL61">
        <v>0</v>
      </c>
      <c r="BM61">
        <v>0</v>
      </c>
      <c r="BN61">
        <v>1</v>
      </c>
      <c r="BO61">
        <v>0</v>
      </c>
      <c r="BP61">
        <v>0</v>
      </c>
      <c r="BQ61">
        <v>0</v>
      </c>
      <c r="BR61">
        <v>0</v>
      </c>
      <c r="BS61">
        <v>1</v>
      </c>
      <c r="BT61" s="10">
        <v>0</v>
      </c>
      <c r="BU61">
        <v>-4.2648743800000002</v>
      </c>
      <c r="BV61">
        <v>0.17994256</v>
      </c>
      <c r="BW61">
        <v>2.5512239999999999E-2</v>
      </c>
      <c r="BX61">
        <v>1.7140852600000001</v>
      </c>
      <c r="BY61">
        <v>1.2451467300000001</v>
      </c>
      <c r="BZ61">
        <v>4.38303536</v>
      </c>
      <c r="CA61">
        <v>1.0542348399999999</v>
      </c>
      <c r="CB61">
        <v>2.36271349</v>
      </c>
      <c r="CC61">
        <v>0</v>
      </c>
      <c r="CD61">
        <v>1.26633956</v>
      </c>
      <c r="CE61">
        <v>1.2966537600000001</v>
      </c>
      <c r="CF61">
        <v>-0.34830556000000001</v>
      </c>
      <c r="CG61">
        <v>0.60595251999999999</v>
      </c>
      <c r="CH61">
        <v>-0.27080598</v>
      </c>
      <c r="CI61">
        <v>0.69837139000000004</v>
      </c>
      <c r="CJ61">
        <v>2.3914729999999999E-2</v>
      </c>
      <c r="CK61">
        <v>-0.35324707</v>
      </c>
      <c r="CL61">
        <v>-4.8291489999999999E-2</v>
      </c>
      <c r="CM61">
        <v>0.58076517999999999</v>
      </c>
      <c r="CN61">
        <v>0.72541518999999999</v>
      </c>
      <c r="CO61">
        <v>-0.20022939000000001</v>
      </c>
      <c r="CP61">
        <v>-0.43475793000000001</v>
      </c>
      <c r="CQ61">
        <v>0.34422587999999998</v>
      </c>
      <c r="CR61">
        <v>-0.48495226000000002</v>
      </c>
      <c r="CS61">
        <v>0.18250256000000001</v>
      </c>
      <c r="CT61">
        <v>-0.16623276000000001</v>
      </c>
      <c r="CU61">
        <v>-9.4743999999999995E-2</v>
      </c>
      <c r="CV61">
        <v>-1.1689752</v>
      </c>
      <c r="CW61">
        <v>-0.52188942000000005</v>
      </c>
      <c r="CX61">
        <v>0.65815442999999996</v>
      </c>
      <c r="CY61">
        <v>9.3649330000000003E-2</v>
      </c>
      <c r="CZ61">
        <v>-0.16819777</v>
      </c>
      <c r="DA61">
        <v>-0.25450494000000001</v>
      </c>
      <c r="DB61">
        <v>0.25513289</v>
      </c>
      <c r="DC61">
        <v>2.5920289999999999E-2</v>
      </c>
      <c r="DD61">
        <v>-2.5292350000000002E-2</v>
      </c>
      <c r="DE61">
        <v>0.26950531</v>
      </c>
      <c r="DF61">
        <v>-0.26887736000000001</v>
      </c>
      <c r="DG61">
        <v>0.1029841</v>
      </c>
      <c r="DH61">
        <v>-0.10235616</v>
      </c>
      <c r="DI61">
        <v>-0.19042195000000001</v>
      </c>
      <c r="DJ61">
        <v>7.7531719999999998E-2</v>
      </c>
      <c r="DK61">
        <v>-0.19522661999999999</v>
      </c>
      <c r="DL61">
        <v>-0.13095082</v>
      </c>
      <c r="DM61">
        <v>-6.0513240000000003E-2</v>
      </c>
      <c r="DN61">
        <v>0.50020885000000004</v>
      </c>
      <c r="DO61">
        <v>0.35778246000000002</v>
      </c>
      <c r="DP61">
        <v>-0.64273818000000005</v>
      </c>
      <c r="DQ61">
        <v>0.94671483000000001</v>
      </c>
      <c r="DR61">
        <v>-0.66113116000000005</v>
      </c>
      <c r="DS61">
        <v>7.7932630000000003E-2</v>
      </c>
      <c r="DT61">
        <v>-0.79014932000000004</v>
      </c>
      <c r="DU61">
        <v>1.3610861400000001</v>
      </c>
      <c r="DV61" s="10">
        <v>-0.64824150000000003</v>
      </c>
      <c r="DW61" s="8" t="s">
        <v>475</v>
      </c>
      <c r="DX61" t="s">
        <v>476</v>
      </c>
      <c r="DY61" t="s">
        <v>5158</v>
      </c>
      <c r="DZ61" t="s">
        <v>5153</v>
      </c>
      <c r="EA61" t="s">
        <v>5281</v>
      </c>
      <c r="EB61" t="s">
        <v>5291</v>
      </c>
      <c r="EC61" t="s">
        <v>5216</v>
      </c>
      <c r="ED61" s="10" t="s">
        <v>272</v>
      </c>
      <c r="EE61" s="20">
        <v>37768</v>
      </c>
      <c r="EF61" s="21">
        <v>38309</v>
      </c>
      <c r="EG61" t="s">
        <v>477</v>
      </c>
      <c r="EH61" t="s">
        <v>5142</v>
      </c>
      <c r="EI61" s="22">
        <v>43684</v>
      </c>
      <c r="EJ61" t="b">
        <f>F61=H61</f>
        <v>1</v>
      </c>
    </row>
    <row r="62" spans="1:140" x14ac:dyDescent="0.2">
      <c r="A62" s="8" t="s">
        <v>478</v>
      </c>
      <c r="B62" s="8" t="s">
        <v>168</v>
      </c>
      <c r="C62" s="8" t="s">
        <v>195</v>
      </c>
      <c r="D62" s="2" t="s">
        <v>479</v>
      </c>
      <c r="E62" s="4">
        <v>0.35123394258329799</v>
      </c>
      <c r="F62" s="28" t="b">
        <v>0</v>
      </c>
      <c r="G62" s="29">
        <f t="shared" si="1"/>
        <v>8.7172762645660042E-5</v>
      </c>
      <c r="H62" s="5" t="b">
        <f t="shared" si="0"/>
        <v>0</v>
      </c>
      <c r="I62" s="8">
        <v>47</v>
      </c>
      <c r="J62">
        <v>2</v>
      </c>
      <c r="K62">
        <v>20</v>
      </c>
      <c r="L62">
        <v>968</v>
      </c>
      <c r="M62">
        <v>6</v>
      </c>
      <c r="N62">
        <v>2</v>
      </c>
      <c r="O62">
        <v>9.6836379583159093</v>
      </c>
      <c r="P62">
        <v>2</v>
      </c>
      <c r="Q62">
        <v>2</v>
      </c>
      <c r="R62">
        <v>5</v>
      </c>
      <c r="S62" s="10">
        <v>71.400000000000006</v>
      </c>
      <c r="T62" s="8">
        <v>-0.58617421142313397</v>
      </c>
      <c r="U62">
        <v>1.0203643463482399</v>
      </c>
      <c r="V62">
        <v>-0.90217249130388599</v>
      </c>
      <c r="W62">
        <v>-0.61820386305571895</v>
      </c>
      <c r="X62">
        <v>0.34522335867264098</v>
      </c>
      <c r="Y62">
        <v>-0.70788554533318204</v>
      </c>
      <c r="Z62">
        <v>-1.4036240492299601</v>
      </c>
      <c r="AA62">
        <v>8.8725172209350497E-3</v>
      </c>
      <c r="AB62">
        <v>-1.4988236991813999</v>
      </c>
      <c r="AC62">
        <v>0.71996333890972197</v>
      </c>
      <c r="AD62" s="10">
        <v>-0.71150356451910302</v>
      </c>
      <c r="AE62" s="8">
        <v>0</v>
      </c>
      <c r="AF62">
        <v>0</v>
      </c>
      <c r="AG62">
        <v>0</v>
      </c>
      <c r="AH62">
        <v>0</v>
      </c>
      <c r="AI62">
        <v>0</v>
      </c>
      <c r="AJ62">
        <v>0</v>
      </c>
      <c r="AK62">
        <v>0</v>
      </c>
      <c r="AL62">
        <v>1</v>
      </c>
      <c r="AM62">
        <v>0</v>
      </c>
      <c r="AN62">
        <v>0</v>
      </c>
      <c r="AO62">
        <v>0</v>
      </c>
      <c r="AP62">
        <v>0</v>
      </c>
      <c r="AQ62">
        <v>0</v>
      </c>
      <c r="AR62">
        <v>0</v>
      </c>
      <c r="AS62">
        <v>0</v>
      </c>
      <c r="AT62">
        <v>0</v>
      </c>
      <c r="AU62">
        <v>0</v>
      </c>
      <c r="AV62">
        <v>0</v>
      </c>
      <c r="AW62">
        <v>0</v>
      </c>
      <c r="AX62">
        <v>0</v>
      </c>
      <c r="AY62">
        <v>1</v>
      </c>
      <c r="AZ62">
        <v>0</v>
      </c>
      <c r="BA62">
        <v>0</v>
      </c>
      <c r="BB62">
        <v>1</v>
      </c>
      <c r="BC62">
        <v>0</v>
      </c>
      <c r="BD62">
        <v>1</v>
      </c>
      <c r="BE62">
        <v>0</v>
      </c>
      <c r="BF62">
        <v>1</v>
      </c>
      <c r="BG62">
        <v>0</v>
      </c>
      <c r="BH62">
        <v>0</v>
      </c>
      <c r="BI62">
        <v>1</v>
      </c>
      <c r="BJ62">
        <v>0</v>
      </c>
      <c r="BK62">
        <v>0</v>
      </c>
      <c r="BL62">
        <v>0</v>
      </c>
      <c r="BM62">
        <v>0</v>
      </c>
      <c r="BN62">
        <v>0</v>
      </c>
      <c r="BO62">
        <v>0</v>
      </c>
      <c r="BP62">
        <v>1</v>
      </c>
      <c r="BQ62">
        <v>0</v>
      </c>
      <c r="BR62">
        <v>0</v>
      </c>
      <c r="BS62">
        <v>1</v>
      </c>
      <c r="BT62" s="10">
        <v>0</v>
      </c>
      <c r="BU62">
        <v>-4.2648743800000002</v>
      </c>
      <c r="BV62">
        <v>0.17994256</v>
      </c>
      <c r="BW62">
        <v>2.5512239999999999E-2</v>
      </c>
      <c r="BX62">
        <v>1.7140852600000001</v>
      </c>
      <c r="BY62">
        <v>1.2451467300000001</v>
      </c>
      <c r="BZ62">
        <v>4.38303536</v>
      </c>
      <c r="CA62">
        <v>1.0542348399999999</v>
      </c>
      <c r="CB62">
        <v>2.36271349</v>
      </c>
      <c r="CC62">
        <v>0</v>
      </c>
      <c r="CD62">
        <v>1.26633956</v>
      </c>
      <c r="CE62">
        <v>1.2966537600000001</v>
      </c>
      <c r="CF62">
        <v>-0.34830556000000001</v>
      </c>
      <c r="CG62">
        <v>0.60595251999999999</v>
      </c>
      <c r="CH62">
        <v>-0.27080598</v>
      </c>
      <c r="CI62">
        <v>0.69837139000000004</v>
      </c>
      <c r="CJ62">
        <v>2.3914729999999999E-2</v>
      </c>
      <c r="CK62">
        <v>-0.35324707</v>
      </c>
      <c r="CL62">
        <v>-4.8291489999999999E-2</v>
      </c>
      <c r="CM62">
        <v>0.58076517999999999</v>
      </c>
      <c r="CN62">
        <v>0.72541518999999999</v>
      </c>
      <c r="CO62">
        <v>-0.20022939000000001</v>
      </c>
      <c r="CP62">
        <v>-0.43475793000000001</v>
      </c>
      <c r="CQ62">
        <v>0.34422587999999998</v>
      </c>
      <c r="CR62">
        <v>-0.48495226000000002</v>
      </c>
      <c r="CS62">
        <v>0.18250256000000001</v>
      </c>
      <c r="CT62">
        <v>-0.16623276000000001</v>
      </c>
      <c r="CU62">
        <v>-9.4743999999999995E-2</v>
      </c>
      <c r="CV62">
        <v>-1.1689752</v>
      </c>
      <c r="CW62">
        <v>-0.52188942000000005</v>
      </c>
      <c r="CX62">
        <v>0.65815442999999996</v>
      </c>
      <c r="CY62">
        <v>9.3649330000000003E-2</v>
      </c>
      <c r="CZ62">
        <v>-0.16819777</v>
      </c>
      <c r="DA62">
        <v>-0.25450494000000001</v>
      </c>
      <c r="DB62">
        <v>0.25513289</v>
      </c>
      <c r="DC62">
        <v>2.5920289999999999E-2</v>
      </c>
      <c r="DD62">
        <v>-2.5292350000000002E-2</v>
      </c>
      <c r="DE62">
        <v>0.26950531</v>
      </c>
      <c r="DF62">
        <v>-0.26887736000000001</v>
      </c>
      <c r="DG62">
        <v>0.1029841</v>
      </c>
      <c r="DH62">
        <v>-0.10235616</v>
      </c>
      <c r="DI62">
        <v>-0.19042195000000001</v>
      </c>
      <c r="DJ62">
        <v>7.7531719999999998E-2</v>
      </c>
      <c r="DK62">
        <v>-0.19522661999999999</v>
      </c>
      <c r="DL62">
        <v>-0.13095082</v>
      </c>
      <c r="DM62">
        <v>-6.0513240000000003E-2</v>
      </c>
      <c r="DN62">
        <v>0.50020885000000004</v>
      </c>
      <c r="DO62">
        <v>0.35778246000000002</v>
      </c>
      <c r="DP62">
        <v>-0.64273818000000005</v>
      </c>
      <c r="DQ62">
        <v>0.94671483000000001</v>
      </c>
      <c r="DR62">
        <v>-0.66113116000000005</v>
      </c>
      <c r="DS62">
        <v>7.7932630000000003E-2</v>
      </c>
      <c r="DT62">
        <v>-0.79014932000000004</v>
      </c>
      <c r="DU62">
        <v>1.3610861400000001</v>
      </c>
      <c r="DV62" s="10">
        <v>-0.64824150000000003</v>
      </c>
      <c r="DW62" s="8" t="s">
        <v>480</v>
      </c>
      <c r="DX62" t="s">
        <v>481</v>
      </c>
      <c r="DY62" t="s">
        <v>5165</v>
      </c>
      <c r="DZ62" t="s">
        <v>5153</v>
      </c>
      <c r="EA62" t="s">
        <v>5292</v>
      </c>
      <c r="EB62" t="s">
        <v>5293</v>
      </c>
      <c r="EC62" t="s">
        <v>5240</v>
      </c>
      <c r="ED62" s="10" t="s">
        <v>482</v>
      </c>
      <c r="EE62" s="20">
        <v>36335</v>
      </c>
      <c r="EF62" s="21">
        <v>37433</v>
      </c>
      <c r="EG62" t="s">
        <v>483</v>
      </c>
      <c r="EH62" t="s">
        <v>5142</v>
      </c>
      <c r="EI62" s="22">
        <v>43938</v>
      </c>
      <c r="EJ62" t="b">
        <f>F62=H62</f>
        <v>1</v>
      </c>
    </row>
    <row r="63" spans="1:140" x14ac:dyDescent="0.2">
      <c r="A63" s="8" t="s">
        <v>484</v>
      </c>
      <c r="B63" s="8" t="s">
        <v>119</v>
      </c>
      <c r="C63" s="8" t="s">
        <v>188</v>
      </c>
      <c r="D63" s="2" t="s">
        <v>485</v>
      </c>
      <c r="E63" s="4">
        <v>0.467756440644577</v>
      </c>
      <c r="F63" s="28" t="b">
        <v>0</v>
      </c>
      <c r="G63" s="29">
        <f t="shared" si="1"/>
        <v>0.99890768465718183</v>
      </c>
      <c r="H63" s="5" t="b">
        <f t="shared" si="0"/>
        <v>1</v>
      </c>
      <c r="I63" s="8">
        <v>70</v>
      </c>
      <c r="J63">
        <v>1</v>
      </c>
      <c r="K63">
        <v>35</v>
      </c>
      <c r="L63">
        <v>1495</v>
      </c>
      <c r="M63">
        <v>10</v>
      </c>
      <c r="N63">
        <v>5</v>
      </c>
      <c r="O63">
        <v>68.044886988955298</v>
      </c>
      <c r="P63">
        <v>2</v>
      </c>
      <c r="Q63">
        <v>2</v>
      </c>
      <c r="R63">
        <v>4</v>
      </c>
      <c r="S63" s="10">
        <v>78.2</v>
      </c>
      <c r="T63" s="8">
        <v>1.5744038114505901</v>
      </c>
      <c r="U63">
        <v>7.5957643648752104E-3</v>
      </c>
      <c r="V63">
        <v>1.0358994556432299</v>
      </c>
      <c r="W63">
        <v>-3.8528087938058098E-3</v>
      </c>
      <c r="X63">
        <v>1.61793620170542</v>
      </c>
      <c r="Y63">
        <v>1.38181348148064</v>
      </c>
      <c r="Z63">
        <v>0.60462711715301298</v>
      </c>
      <c r="AA63">
        <v>-1.4107302381286499</v>
      </c>
      <c r="AB63">
        <v>0.68128349962791002</v>
      </c>
      <c r="AC63">
        <v>-0.68484317603607703</v>
      </c>
      <c r="AD63" s="10">
        <v>0.755736538204141</v>
      </c>
      <c r="AE63" s="8">
        <v>0</v>
      </c>
      <c r="AF63">
        <v>0</v>
      </c>
      <c r="AG63">
        <v>0</v>
      </c>
      <c r="AH63">
        <v>0</v>
      </c>
      <c r="AI63">
        <v>0</v>
      </c>
      <c r="AJ63">
        <v>0</v>
      </c>
      <c r="AK63">
        <v>0</v>
      </c>
      <c r="AL63">
        <v>0</v>
      </c>
      <c r="AM63">
        <v>0</v>
      </c>
      <c r="AN63">
        <v>1</v>
      </c>
      <c r="AO63">
        <v>0</v>
      </c>
      <c r="AP63">
        <v>0</v>
      </c>
      <c r="AQ63">
        <v>0</v>
      </c>
      <c r="AR63">
        <v>0</v>
      </c>
      <c r="AS63">
        <v>0</v>
      </c>
      <c r="AT63">
        <v>0</v>
      </c>
      <c r="AU63">
        <v>0</v>
      </c>
      <c r="AV63">
        <v>0</v>
      </c>
      <c r="AW63">
        <v>0</v>
      </c>
      <c r="AX63">
        <v>0</v>
      </c>
      <c r="AY63">
        <v>1</v>
      </c>
      <c r="AZ63">
        <v>0</v>
      </c>
      <c r="BA63">
        <v>1</v>
      </c>
      <c r="BB63">
        <v>0</v>
      </c>
      <c r="BC63">
        <v>0</v>
      </c>
      <c r="BD63">
        <v>1</v>
      </c>
      <c r="BE63">
        <v>0</v>
      </c>
      <c r="BF63">
        <v>1</v>
      </c>
      <c r="BG63">
        <v>0</v>
      </c>
      <c r="BH63">
        <v>0</v>
      </c>
      <c r="BI63">
        <v>0</v>
      </c>
      <c r="BJ63">
        <v>0</v>
      </c>
      <c r="BK63">
        <v>1</v>
      </c>
      <c r="BL63">
        <v>0</v>
      </c>
      <c r="BM63">
        <v>1</v>
      </c>
      <c r="BN63">
        <v>0</v>
      </c>
      <c r="BO63">
        <v>0</v>
      </c>
      <c r="BP63">
        <v>0</v>
      </c>
      <c r="BQ63">
        <v>1</v>
      </c>
      <c r="BR63">
        <v>0</v>
      </c>
      <c r="BS63">
        <v>0</v>
      </c>
      <c r="BT63" s="10">
        <v>0</v>
      </c>
      <c r="BU63">
        <v>-4.2648743800000002</v>
      </c>
      <c r="BV63">
        <v>0.17994256</v>
      </c>
      <c r="BW63">
        <v>2.5512239999999999E-2</v>
      </c>
      <c r="BX63">
        <v>1.7140852600000001</v>
      </c>
      <c r="BY63">
        <v>1.2451467300000001</v>
      </c>
      <c r="BZ63">
        <v>4.38303536</v>
      </c>
      <c r="CA63">
        <v>1.0542348399999999</v>
      </c>
      <c r="CB63">
        <v>2.36271349</v>
      </c>
      <c r="CC63">
        <v>0</v>
      </c>
      <c r="CD63">
        <v>1.26633956</v>
      </c>
      <c r="CE63">
        <v>1.2966537600000001</v>
      </c>
      <c r="CF63">
        <v>-0.34830556000000001</v>
      </c>
      <c r="CG63">
        <v>0.60595251999999999</v>
      </c>
      <c r="CH63">
        <v>-0.27080598</v>
      </c>
      <c r="CI63">
        <v>0.69837139000000004</v>
      </c>
      <c r="CJ63">
        <v>2.3914729999999999E-2</v>
      </c>
      <c r="CK63">
        <v>-0.35324707</v>
      </c>
      <c r="CL63">
        <v>-4.8291489999999999E-2</v>
      </c>
      <c r="CM63">
        <v>0.58076517999999999</v>
      </c>
      <c r="CN63">
        <v>0.72541518999999999</v>
      </c>
      <c r="CO63">
        <v>-0.20022939000000001</v>
      </c>
      <c r="CP63">
        <v>-0.43475793000000001</v>
      </c>
      <c r="CQ63">
        <v>0.34422587999999998</v>
      </c>
      <c r="CR63">
        <v>-0.48495226000000002</v>
      </c>
      <c r="CS63">
        <v>0.18250256000000001</v>
      </c>
      <c r="CT63">
        <v>-0.16623276000000001</v>
      </c>
      <c r="CU63">
        <v>-9.4743999999999995E-2</v>
      </c>
      <c r="CV63">
        <v>-1.1689752</v>
      </c>
      <c r="CW63">
        <v>-0.52188942000000005</v>
      </c>
      <c r="CX63">
        <v>0.65815442999999996</v>
      </c>
      <c r="CY63">
        <v>9.3649330000000003E-2</v>
      </c>
      <c r="CZ63">
        <v>-0.16819777</v>
      </c>
      <c r="DA63">
        <v>-0.25450494000000001</v>
      </c>
      <c r="DB63">
        <v>0.25513289</v>
      </c>
      <c r="DC63">
        <v>2.5920289999999999E-2</v>
      </c>
      <c r="DD63">
        <v>-2.5292350000000002E-2</v>
      </c>
      <c r="DE63">
        <v>0.26950531</v>
      </c>
      <c r="DF63">
        <v>-0.26887736000000001</v>
      </c>
      <c r="DG63">
        <v>0.1029841</v>
      </c>
      <c r="DH63">
        <v>-0.10235616</v>
      </c>
      <c r="DI63">
        <v>-0.19042195000000001</v>
      </c>
      <c r="DJ63">
        <v>7.7531719999999998E-2</v>
      </c>
      <c r="DK63">
        <v>-0.19522661999999999</v>
      </c>
      <c r="DL63">
        <v>-0.13095082</v>
      </c>
      <c r="DM63">
        <v>-6.0513240000000003E-2</v>
      </c>
      <c r="DN63">
        <v>0.50020885000000004</v>
      </c>
      <c r="DO63">
        <v>0.35778246000000002</v>
      </c>
      <c r="DP63">
        <v>-0.64273818000000005</v>
      </c>
      <c r="DQ63">
        <v>0.94671483000000001</v>
      </c>
      <c r="DR63">
        <v>-0.66113116000000005</v>
      </c>
      <c r="DS63">
        <v>7.7932630000000003E-2</v>
      </c>
      <c r="DT63">
        <v>-0.79014932000000004</v>
      </c>
      <c r="DU63">
        <v>1.3610861400000001</v>
      </c>
      <c r="DV63" s="10">
        <v>-0.64824150000000003</v>
      </c>
      <c r="DW63" s="8" t="s">
        <v>486</v>
      </c>
      <c r="DX63" t="s">
        <v>487</v>
      </c>
      <c r="DY63" t="s">
        <v>5154</v>
      </c>
      <c r="DZ63" t="s">
        <v>5154</v>
      </c>
      <c r="EA63" t="s">
        <v>5189</v>
      </c>
      <c r="EB63" t="s">
        <v>5294</v>
      </c>
      <c r="EC63" t="s">
        <v>5295</v>
      </c>
      <c r="ED63" s="10" t="s">
        <v>488</v>
      </c>
      <c r="EE63" s="20">
        <v>37277</v>
      </c>
      <c r="EF63" s="21">
        <v>38124</v>
      </c>
      <c r="EG63" t="s">
        <v>489</v>
      </c>
      <c r="EH63" t="s">
        <v>5146</v>
      </c>
      <c r="EI63" s="22">
        <v>45437</v>
      </c>
      <c r="EJ63" t="b">
        <f>F63=H63</f>
        <v>0</v>
      </c>
    </row>
    <row r="64" spans="1:140" x14ac:dyDescent="0.2">
      <c r="A64" s="8" t="s">
        <v>490</v>
      </c>
      <c r="B64" s="8" t="s">
        <v>119</v>
      </c>
      <c r="C64" s="8" t="s">
        <v>491</v>
      </c>
      <c r="D64" s="2">
        <f>1-565-820-4578</f>
        <v>-5962</v>
      </c>
      <c r="E64" s="4">
        <v>0.39840531626852399</v>
      </c>
      <c r="F64" s="28" t="b">
        <v>0</v>
      </c>
      <c r="G64" s="29">
        <f t="shared" si="1"/>
        <v>4.0936994717984494E-3</v>
      </c>
      <c r="H64" s="5" t="b">
        <f t="shared" si="0"/>
        <v>0</v>
      </c>
      <c r="I64" s="8">
        <v>61</v>
      </c>
      <c r="J64">
        <v>1</v>
      </c>
      <c r="K64">
        <v>31</v>
      </c>
      <c r="L64">
        <v>1346</v>
      </c>
      <c r="M64">
        <v>6</v>
      </c>
      <c r="N64">
        <v>1</v>
      </c>
      <c r="O64">
        <v>33.369324800929</v>
      </c>
      <c r="P64">
        <v>3</v>
      </c>
      <c r="Q64">
        <v>5</v>
      </c>
      <c r="R64">
        <v>2</v>
      </c>
      <c r="S64" s="10">
        <v>79.8</v>
      </c>
      <c r="T64" s="8">
        <v>0.72896023728261505</v>
      </c>
      <c r="U64">
        <v>7.5957643648752104E-3</v>
      </c>
      <c r="V64">
        <v>0.51908026979067101</v>
      </c>
      <c r="W64">
        <v>-0.17754978618474501</v>
      </c>
      <c r="X64">
        <v>0.34522335867264098</v>
      </c>
      <c r="Y64">
        <v>-1.4044518876044501</v>
      </c>
      <c r="Z64">
        <v>-0.58858309280205801</v>
      </c>
      <c r="AA64">
        <v>-0.70092886045385905</v>
      </c>
      <c r="AB64">
        <v>-4.5418899975194001E-2</v>
      </c>
      <c r="AC64">
        <v>-1.38724643350897</v>
      </c>
      <c r="AD64" s="10">
        <v>1.10096950355078</v>
      </c>
      <c r="AE64" s="8">
        <v>0</v>
      </c>
      <c r="AF64">
        <v>0</v>
      </c>
      <c r="AG64">
        <v>1</v>
      </c>
      <c r="AH64">
        <v>0</v>
      </c>
      <c r="AI64">
        <v>0</v>
      </c>
      <c r="AJ64">
        <v>0</v>
      </c>
      <c r="AK64">
        <v>0</v>
      </c>
      <c r="AL64">
        <v>0</v>
      </c>
      <c r="AM64">
        <v>0</v>
      </c>
      <c r="AN64">
        <v>0</v>
      </c>
      <c r="AO64">
        <v>0</v>
      </c>
      <c r="AP64">
        <v>0</v>
      </c>
      <c r="AQ64">
        <v>0</v>
      </c>
      <c r="AR64">
        <v>0</v>
      </c>
      <c r="AS64">
        <v>0</v>
      </c>
      <c r="AT64">
        <v>0</v>
      </c>
      <c r="AU64">
        <v>0</v>
      </c>
      <c r="AV64">
        <v>0</v>
      </c>
      <c r="AW64">
        <v>0</v>
      </c>
      <c r="AX64">
        <v>0</v>
      </c>
      <c r="AY64">
        <v>1</v>
      </c>
      <c r="AZ64">
        <v>0</v>
      </c>
      <c r="BA64">
        <v>0</v>
      </c>
      <c r="BB64">
        <v>1</v>
      </c>
      <c r="BC64">
        <v>1</v>
      </c>
      <c r="BD64">
        <v>0</v>
      </c>
      <c r="BE64">
        <v>1</v>
      </c>
      <c r="BF64">
        <v>0</v>
      </c>
      <c r="BG64">
        <v>0</v>
      </c>
      <c r="BH64">
        <v>1</v>
      </c>
      <c r="BI64">
        <v>0</v>
      </c>
      <c r="BJ64">
        <v>0</v>
      </c>
      <c r="BK64">
        <v>0</v>
      </c>
      <c r="BL64">
        <v>0</v>
      </c>
      <c r="BM64">
        <v>0</v>
      </c>
      <c r="BN64">
        <v>0</v>
      </c>
      <c r="BO64">
        <v>0</v>
      </c>
      <c r="BP64">
        <v>1</v>
      </c>
      <c r="BQ64">
        <v>0</v>
      </c>
      <c r="BR64">
        <v>0</v>
      </c>
      <c r="BS64">
        <v>1</v>
      </c>
      <c r="BT64" s="10">
        <v>0</v>
      </c>
      <c r="BU64">
        <v>-4.2648743800000002</v>
      </c>
      <c r="BV64">
        <v>0.17994256</v>
      </c>
      <c r="BW64">
        <v>2.5512239999999999E-2</v>
      </c>
      <c r="BX64">
        <v>1.7140852600000001</v>
      </c>
      <c r="BY64">
        <v>1.2451467300000001</v>
      </c>
      <c r="BZ64">
        <v>4.38303536</v>
      </c>
      <c r="CA64">
        <v>1.0542348399999999</v>
      </c>
      <c r="CB64">
        <v>2.36271349</v>
      </c>
      <c r="CC64">
        <v>0</v>
      </c>
      <c r="CD64">
        <v>1.26633956</v>
      </c>
      <c r="CE64">
        <v>1.2966537600000001</v>
      </c>
      <c r="CF64">
        <v>-0.34830556000000001</v>
      </c>
      <c r="CG64">
        <v>0.60595251999999999</v>
      </c>
      <c r="CH64">
        <v>-0.27080598</v>
      </c>
      <c r="CI64">
        <v>0.69837139000000004</v>
      </c>
      <c r="CJ64">
        <v>2.3914729999999999E-2</v>
      </c>
      <c r="CK64">
        <v>-0.35324707</v>
      </c>
      <c r="CL64">
        <v>-4.8291489999999999E-2</v>
      </c>
      <c r="CM64">
        <v>0.58076517999999999</v>
      </c>
      <c r="CN64">
        <v>0.72541518999999999</v>
      </c>
      <c r="CO64">
        <v>-0.20022939000000001</v>
      </c>
      <c r="CP64">
        <v>-0.43475793000000001</v>
      </c>
      <c r="CQ64">
        <v>0.34422587999999998</v>
      </c>
      <c r="CR64">
        <v>-0.48495226000000002</v>
      </c>
      <c r="CS64">
        <v>0.18250256000000001</v>
      </c>
      <c r="CT64">
        <v>-0.16623276000000001</v>
      </c>
      <c r="CU64">
        <v>-9.4743999999999995E-2</v>
      </c>
      <c r="CV64">
        <v>-1.1689752</v>
      </c>
      <c r="CW64">
        <v>-0.52188942000000005</v>
      </c>
      <c r="CX64">
        <v>0.65815442999999996</v>
      </c>
      <c r="CY64">
        <v>9.3649330000000003E-2</v>
      </c>
      <c r="CZ64">
        <v>-0.16819777</v>
      </c>
      <c r="DA64">
        <v>-0.25450494000000001</v>
      </c>
      <c r="DB64">
        <v>0.25513289</v>
      </c>
      <c r="DC64">
        <v>2.5920289999999999E-2</v>
      </c>
      <c r="DD64">
        <v>-2.5292350000000002E-2</v>
      </c>
      <c r="DE64">
        <v>0.26950531</v>
      </c>
      <c r="DF64">
        <v>-0.26887736000000001</v>
      </c>
      <c r="DG64">
        <v>0.1029841</v>
      </c>
      <c r="DH64">
        <v>-0.10235616</v>
      </c>
      <c r="DI64">
        <v>-0.19042195000000001</v>
      </c>
      <c r="DJ64">
        <v>7.7531719999999998E-2</v>
      </c>
      <c r="DK64">
        <v>-0.19522661999999999</v>
      </c>
      <c r="DL64">
        <v>-0.13095082</v>
      </c>
      <c r="DM64">
        <v>-6.0513240000000003E-2</v>
      </c>
      <c r="DN64">
        <v>0.50020885000000004</v>
      </c>
      <c r="DO64">
        <v>0.35778246000000002</v>
      </c>
      <c r="DP64">
        <v>-0.64273818000000005</v>
      </c>
      <c r="DQ64">
        <v>0.94671483000000001</v>
      </c>
      <c r="DR64">
        <v>-0.66113116000000005</v>
      </c>
      <c r="DS64">
        <v>7.7932630000000003E-2</v>
      </c>
      <c r="DT64">
        <v>-0.79014932000000004</v>
      </c>
      <c r="DU64">
        <v>1.3610861400000001</v>
      </c>
      <c r="DV64" s="10">
        <v>-0.64824150000000003</v>
      </c>
      <c r="DW64" s="8" t="s">
        <v>492</v>
      </c>
      <c r="DX64" t="s">
        <v>493</v>
      </c>
      <c r="DY64" t="s">
        <v>5165</v>
      </c>
      <c r="DZ64" t="s">
        <v>5153</v>
      </c>
      <c r="EA64" t="s">
        <v>5257</v>
      </c>
      <c r="EB64" t="s">
        <v>5256</v>
      </c>
      <c r="EC64" t="s">
        <v>5296</v>
      </c>
      <c r="ED64" s="10" t="s">
        <v>454</v>
      </c>
      <c r="EE64" s="20">
        <v>36736</v>
      </c>
      <c r="EF64" s="21">
        <v>38658</v>
      </c>
      <c r="EG64" t="s">
        <v>494</v>
      </c>
      <c r="EH64" t="s">
        <v>5147</v>
      </c>
      <c r="EI64" s="22">
        <v>43722</v>
      </c>
      <c r="EJ64" t="b">
        <f>F64=H64</f>
        <v>1</v>
      </c>
    </row>
    <row r="65" spans="1:140" x14ac:dyDescent="0.2">
      <c r="A65" s="8" t="s">
        <v>495</v>
      </c>
      <c r="B65" s="8" t="s">
        <v>168</v>
      </c>
      <c r="C65" s="8" t="s">
        <v>128</v>
      </c>
      <c r="D65" s="2" t="s">
        <v>496</v>
      </c>
      <c r="E65" s="4">
        <v>0.71495328008487202</v>
      </c>
      <c r="F65" s="28" t="b">
        <v>1</v>
      </c>
      <c r="G65" s="29">
        <f t="shared" si="1"/>
        <v>2.1654886704662941E-5</v>
      </c>
      <c r="H65" s="5" t="b">
        <f t="shared" si="0"/>
        <v>0</v>
      </c>
      <c r="I65" s="8">
        <v>37</v>
      </c>
      <c r="J65">
        <v>1</v>
      </c>
      <c r="K65">
        <v>40</v>
      </c>
      <c r="L65">
        <v>2592</v>
      </c>
      <c r="M65">
        <v>0</v>
      </c>
      <c r="N65">
        <v>5</v>
      </c>
      <c r="O65">
        <v>9.1433067091027205</v>
      </c>
      <c r="P65">
        <v>4</v>
      </c>
      <c r="Q65">
        <v>1</v>
      </c>
      <c r="R65">
        <v>1</v>
      </c>
      <c r="S65" s="10">
        <v>72.3</v>
      </c>
      <c r="T65" s="8">
        <v>-1.5255559604986699</v>
      </c>
      <c r="U65">
        <v>7.5957643648752104E-3</v>
      </c>
      <c r="V65">
        <v>1.6819234379589401</v>
      </c>
      <c r="W65">
        <v>1.2749766153529001</v>
      </c>
      <c r="X65">
        <v>-1.5638459058765199</v>
      </c>
      <c r="Y65">
        <v>1.38181348148064</v>
      </c>
      <c r="Z65">
        <v>-1.42221722328791</v>
      </c>
      <c r="AA65">
        <v>1.4284752725705201</v>
      </c>
      <c r="AB65">
        <v>-0.772121299578298</v>
      </c>
      <c r="AC65">
        <v>-0.68484317603607703</v>
      </c>
      <c r="AD65" s="10">
        <v>-0.51731002151161598</v>
      </c>
      <c r="AE65" s="8">
        <v>0</v>
      </c>
      <c r="AF65">
        <v>0</v>
      </c>
      <c r="AG65">
        <v>0</v>
      </c>
      <c r="AH65">
        <v>0</v>
      </c>
      <c r="AI65">
        <v>0</v>
      </c>
      <c r="AJ65">
        <v>0</v>
      </c>
      <c r="AK65">
        <v>0</v>
      </c>
      <c r="AL65">
        <v>0</v>
      </c>
      <c r="AM65">
        <v>0</v>
      </c>
      <c r="AN65">
        <v>0</v>
      </c>
      <c r="AO65">
        <v>0</v>
      </c>
      <c r="AP65">
        <v>0</v>
      </c>
      <c r="AQ65">
        <v>1</v>
      </c>
      <c r="AR65">
        <v>0</v>
      </c>
      <c r="AS65">
        <v>0</v>
      </c>
      <c r="AT65">
        <v>0</v>
      </c>
      <c r="AU65">
        <v>0</v>
      </c>
      <c r="AV65">
        <v>0</v>
      </c>
      <c r="AW65">
        <v>0</v>
      </c>
      <c r="AX65">
        <v>0</v>
      </c>
      <c r="AY65">
        <v>1</v>
      </c>
      <c r="AZ65">
        <v>0</v>
      </c>
      <c r="BA65">
        <v>0</v>
      </c>
      <c r="BB65">
        <v>1</v>
      </c>
      <c r="BC65">
        <v>0</v>
      </c>
      <c r="BD65">
        <v>1</v>
      </c>
      <c r="BE65">
        <v>0</v>
      </c>
      <c r="BF65">
        <v>1</v>
      </c>
      <c r="BG65">
        <v>0</v>
      </c>
      <c r="BH65">
        <v>0</v>
      </c>
      <c r="BI65">
        <v>1</v>
      </c>
      <c r="BJ65">
        <v>0</v>
      </c>
      <c r="BK65">
        <v>0</v>
      </c>
      <c r="BL65">
        <v>0</v>
      </c>
      <c r="BM65">
        <v>1</v>
      </c>
      <c r="BN65">
        <v>0</v>
      </c>
      <c r="BO65">
        <v>0</v>
      </c>
      <c r="BP65">
        <v>0</v>
      </c>
      <c r="BQ65">
        <v>1</v>
      </c>
      <c r="BR65">
        <v>0</v>
      </c>
      <c r="BS65">
        <v>0</v>
      </c>
      <c r="BT65" s="10">
        <v>0</v>
      </c>
      <c r="BU65">
        <v>-4.2648743800000002</v>
      </c>
      <c r="BV65">
        <v>0.17994256</v>
      </c>
      <c r="BW65">
        <v>2.5512239999999999E-2</v>
      </c>
      <c r="BX65">
        <v>1.7140852600000001</v>
      </c>
      <c r="BY65">
        <v>1.2451467300000001</v>
      </c>
      <c r="BZ65">
        <v>4.38303536</v>
      </c>
      <c r="CA65">
        <v>1.0542348399999999</v>
      </c>
      <c r="CB65">
        <v>2.36271349</v>
      </c>
      <c r="CC65">
        <v>0</v>
      </c>
      <c r="CD65">
        <v>1.26633956</v>
      </c>
      <c r="CE65">
        <v>1.2966537600000001</v>
      </c>
      <c r="CF65">
        <v>-0.34830556000000001</v>
      </c>
      <c r="CG65">
        <v>0.60595251999999999</v>
      </c>
      <c r="CH65">
        <v>-0.27080598</v>
      </c>
      <c r="CI65">
        <v>0.69837139000000004</v>
      </c>
      <c r="CJ65">
        <v>2.3914729999999999E-2</v>
      </c>
      <c r="CK65">
        <v>-0.35324707</v>
      </c>
      <c r="CL65">
        <v>-4.8291489999999999E-2</v>
      </c>
      <c r="CM65">
        <v>0.58076517999999999</v>
      </c>
      <c r="CN65">
        <v>0.72541518999999999</v>
      </c>
      <c r="CO65">
        <v>-0.20022939000000001</v>
      </c>
      <c r="CP65">
        <v>-0.43475793000000001</v>
      </c>
      <c r="CQ65">
        <v>0.34422587999999998</v>
      </c>
      <c r="CR65">
        <v>-0.48495226000000002</v>
      </c>
      <c r="CS65">
        <v>0.18250256000000001</v>
      </c>
      <c r="CT65">
        <v>-0.16623276000000001</v>
      </c>
      <c r="CU65">
        <v>-9.4743999999999995E-2</v>
      </c>
      <c r="CV65">
        <v>-1.1689752</v>
      </c>
      <c r="CW65">
        <v>-0.52188942000000005</v>
      </c>
      <c r="CX65">
        <v>0.65815442999999996</v>
      </c>
      <c r="CY65">
        <v>9.3649330000000003E-2</v>
      </c>
      <c r="CZ65">
        <v>-0.16819777</v>
      </c>
      <c r="DA65">
        <v>-0.25450494000000001</v>
      </c>
      <c r="DB65">
        <v>0.25513289</v>
      </c>
      <c r="DC65">
        <v>2.5920289999999999E-2</v>
      </c>
      <c r="DD65">
        <v>-2.5292350000000002E-2</v>
      </c>
      <c r="DE65">
        <v>0.26950531</v>
      </c>
      <c r="DF65">
        <v>-0.26887736000000001</v>
      </c>
      <c r="DG65">
        <v>0.1029841</v>
      </c>
      <c r="DH65">
        <v>-0.10235616</v>
      </c>
      <c r="DI65">
        <v>-0.19042195000000001</v>
      </c>
      <c r="DJ65">
        <v>7.7531719999999998E-2</v>
      </c>
      <c r="DK65">
        <v>-0.19522661999999999</v>
      </c>
      <c r="DL65">
        <v>-0.13095082</v>
      </c>
      <c r="DM65">
        <v>-6.0513240000000003E-2</v>
      </c>
      <c r="DN65">
        <v>0.50020885000000004</v>
      </c>
      <c r="DO65">
        <v>0.35778246000000002</v>
      </c>
      <c r="DP65">
        <v>-0.64273818000000005</v>
      </c>
      <c r="DQ65">
        <v>0.94671483000000001</v>
      </c>
      <c r="DR65">
        <v>-0.66113116000000005</v>
      </c>
      <c r="DS65">
        <v>7.7932630000000003E-2</v>
      </c>
      <c r="DT65">
        <v>-0.79014932000000004</v>
      </c>
      <c r="DU65">
        <v>1.3610861400000001</v>
      </c>
      <c r="DV65" s="10">
        <v>-0.64824150000000003</v>
      </c>
      <c r="DW65" s="8" t="s">
        <v>497</v>
      </c>
      <c r="DX65" t="s">
        <v>498</v>
      </c>
      <c r="DY65" t="s">
        <v>5154</v>
      </c>
      <c r="DZ65" t="s">
        <v>5154</v>
      </c>
      <c r="EA65" t="s">
        <v>5297</v>
      </c>
      <c r="EB65" t="s">
        <v>5298</v>
      </c>
      <c r="EC65" t="s">
        <v>5299</v>
      </c>
      <c r="ED65" s="10" t="s">
        <v>396</v>
      </c>
      <c r="EE65" s="20">
        <v>37391</v>
      </c>
      <c r="EF65" s="21">
        <v>37780</v>
      </c>
      <c r="EG65" t="s">
        <v>499</v>
      </c>
      <c r="EH65" t="s">
        <v>5142</v>
      </c>
      <c r="EI65" s="22">
        <v>44020</v>
      </c>
      <c r="EJ65" t="b">
        <f>F65=H65</f>
        <v>0</v>
      </c>
    </row>
    <row r="66" spans="1:140" x14ac:dyDescent="0.2">
      <c r="A66" s="8" t="s">
        <v>500</v>
      </c>
      <c r="B66" s="8" t="s">
        <v>127</v>
      </c>
      <c r="C66" s="8" t="s">
        <v>188</v>
      </c>
      <c r="D66" s="2" t="s">
        <v>501</v>
      </c>
      <c r="E66" s="4">
        <v>0.58384797398510202</v>
      </c>
      <c r="F66" s="28" t="b">
        <v>0</v>
      </c>
      <c r="G66" s="29">
        <f t="shared" si="1"/>
        <v>0.99696515883954118</v>
      </c>
      <c r="H66" s="5" t="b">
        <f t="shared" si="0"/>
        <v>1</v>
      </c>
      <c r="I66" s="8">
        <v>69</v>
      </c>
      <c r="J66">
        <v>0</v>
      </c>
      <c r="K66">
        <v>38</v>
      </c>
      <c r="L66">
        <v>2796</v>
      </c>
      <c r="M66">
        <v>8</v>
      </c>
      <c r="N66">
        <v>4</v>
      </c>
      <c r="O66">
        <v>85.257320325884606</v>
      </c>
      <c r="P66">
        <v>5</v>
      </c>
      <c r="Q66">
        <v>3</v>
      </c>
      <c r="R66">
        <v>4</v>
      </c>
      <c r="S66" s="10">
        <v>75</v>
      </c>
      <c r="T66" s="8">
        <v>1.48046563654304</v>
      </c>
      <c r="U66">
        <v>-1.00517281761849</v>
      </c>
      <c r="V66">
        <v>1.4235138450326601</v>
      </c>
      <c r="W66">
        <v>1.5127899266800999</v>
      </c>
      <c r="X66">
        <v>0.98157978018903103</v>
      </c>
      <c r="Y66">
        <v>0.68524713920936597</v>
      </c>
      <c r="Z66">
        <v>1.19691891863639</v>
      </c>
      <c r="AA66">
        <v>1.4284752725705201</v>
      </c>
      <c r="AB66">
        <v>-1.4988236991813999</v>
      </c>
      <c r="AC66">
        <v>0.71996333890972197</v>
      </c>
      <c r="AD66" s="10">
        <v>6.5270607510849094E-2</v>
      </c>
      <c r="AE66" s="8">
        <v>0</v>
      </c>
      <c r="AF66">
        <v>0</v>
      </c>
      <c r="AG66">
        <v>0</v>
      </c>
      <c r="AH66">
        <v>0</v>
      </c>
      <c r="AI66">
        <v>0</v>
      </c>
      <c r="AJ66">
        <v>0</v>
      </c>
      <c r="AK66">
        <v>0</v>
      </c>
      <c r="AL66">
        <v>0</v>
      </c>
      <c r="AM66">
        <v>0</v>
      </c>
      <c r="AN66">
        <v>0</v>
      </c>
      <c r="AO66">
        <v>0</v>
      </c>
      <c r="AP66">
        <v>0</v>
      </c>
      <c r="AQ66">
        <v>1</v>
      </c>
      <c r="AR66">
        <v>0</v>
      </c>
      <c r="AS66">
        <v>0</v>
      </c>
      <c r="AT66">
        <v>0</v>
      </c>
      <c r="AU66">
        <v>0</v>
      </c>
      <c r="AV66">
        <v>0</v>
      </c>
      <c r="AW66">
        <v>0</v>
      </c>
      <c r="AX66">
        <v>0</v>
      </c>
      <c r="AY66">
        <v>1</v>
      </c>
      <c r="AZ66">
        <v>0</v>
      </c>
      <c r="BA66">
        <v>0</v>
      </c>
      <c r="BB66">
        <v>1</v>
      </c>
      <c r="BC66">
        <v>1</v>
      </c>
      <c r="BD66">
        <v>0</v>
      </c>
      <c r="BE66">
        <v>0</v>
      </c>
      <c r="BF66">
        <v>1</v>
      </c>
      <c r="BG66">
        <v>0</v>
      </c>
      <c r="BH66">
        <v>0</v>
      </c>
      <c r="BI66">
        <v>0</v>
      </c>
      <c r="BJ66">
        <v>1</v>
      </c>
      <c r="BK66">
        <v>0</v>
      </c>
      <c r="BL66">
        <v>0</v>
      </c>
      <c r="BM66">
        <v>0</v>
      </c>
      <c r="BN66">
        <v>0</v>
      </c>
      <c r="BO66">
        <v>0</v>
      </c>
      <c r="BP66">
        <v>1</v>
      </c>
      <c r="BQ66">
        <v>0</v>
      </c>
      <c r="BR66">
        <v>0</v>
      </c>
      <c r="BS66">
        <v>0</v>
      </c>
      <c r="BT66" s="10">
        <v>1</v>
      </c>
      <c r="BU66">
        <v>-4.2648743800000002</v>
      </c>
      <c r="BV66">
        <v>0.17994256</v>
      </c>
      <c r="BW66">
        <v>2.5512239999999999E-2</v>
      </c>
      <c r="BX66">
        <v>1.7140852600000001</v>
      </c>
      <c r="BY66">
        <v>1.2451467300000001</v>
      </c>
      <c r="BZ66">
        <v>4.38303536</v>
      </c>
      <c r="CA66">
        <v>1.0542348399999999</v>
      </c>
      <c r="CB66">
        <v>2.36271349</v>
      </c>
      <c r="CC66">
        <v>0</v>
      </c>
      <c r="CD66">
        <v>1.26633956</v>
      </c>
      <c r="CE66">
        <v>1.2966537600000001</v>
      </c>
      <c r="CF66">
        <v>-0.34830556000000001</v>
      </c>
      <c r="CG66">
        <v>0.60595251999999999</v>
      </c>
      <c r="CH66">
        <v>-0.27080598</v>
      </c>
      <c r="CI66">
        <v>0.69837139000000004</v>
      </c>
      <c r="CJ66">
        <v>2.3914729999999999E-2</v>
      </c>
      <c r="CK66">
        <v>-0.35324707</v>
      </c>
      <c r="CL66">
        <v>-4.8291489999999999E-2</v>
      </c>
      <c r="CM66">
        <v>0.58076517999999999</v>
      </c>
      <c r="CN66">
        <v>0.72541518999999999</v>
      </c>
      <c r="CO66">
        <v>-0.20022939000000001</v>
      </c>
      <c r="CP66">
        <v>-0.43475793000000001</v>
      </c>
      <c r="CQ66">
        <v>0.34422587999999998</v>
      </c>
      <c r="CR66">
        <v>-0.48495226000000002</v>
      </c>
      <c r="CS66">
        <v>0.18250256000000001</v>
      </c>
      <c r="CT66">
        <v>-0.16623276000000001</v>
      </c>
      <c r="CU66">
        <v>-9.4743999999999995E-2</v>
      </c>
      <c r="CV66">
        <v>-1.1689752</v>
      </c>
      <c r="CW66">
        <v>-0.52188942000000005</v>
      </c>
      <c r="CX66">
        <v>0.65815442999999996</v>
      </c>
      <c r="CY66">
        <v>9.3649330000000003E-2</v>
      </c>
      <c r="CZ66">
        <v>-0.16819777</v>
      </c>
      <c r="DA66">
        <v>-0.25450494000000001</v>
      </c>
      <c r="DB66">
        <v>0.25513289</v>
      </c>
      <c r="DC66">
        <v>2.5920289999999999E-2</v>
      </c>
      <c r="DD66">
        <v>-2.5292350000000002E-2</v>
      </c>
      <c r="DE66">
        <v>0.26950531</v>
      </c>
      <c r="DF66">
        <v>-0.26887736000000001</v>
      </c>
      <c r="DG66">
        <v>0.1029841</v>
      </c>
      <c r="DH66">
        <v>-0.10235616</v>
      </c>
      <c r="DI66">
        <v>-0.19042195000000001</v>
      </c>
      <c r="DJ66">
        <v>7.7531719999999998E-2</v>
      </c>
      <c r="DK66">
        <v>-0.19522661999999999</v>
      </c>
      <c r="DL66">
        <v>-0.13095082</v>
      </c>
      <c r="DM66">
        <v>-6.0513240000000003E-2</v>
      </c>
      <c r="DN66">
        <v>0.50020885000000004</v>
      </c>
      <c r="DO66">
        <v>0.35778246000000002</v>
      </c>
      <c r="DP66">
        <v>-0.64273818000000005</v>
      </c>
      <c r="DQ66">
        <v>0.94671483000000001</v>
      </c>
      <c r="DR66">
        <v>-0.66113116000000005</v>
      </c>
      <c r="DS66">
        <v>7.7932630000000003E-2</v>
      </c>
      <c r="DT66">
        <v>-0.79014932000000004</v>
      </c>
      <c r="DU66">
        <v>1.3610861400000001</v>
      </c>
      <c r="DV66" s="10">
        <v>-0.64824150000000003</v>
      </c>
      <c r="DW66" s="8" t="s">
        <v>502</v>
      </c>
      <c r="DX66" t="s">
        <v>503</v>
      </c>
      <c r="DY66" t="s">
        <v>5165</v>
      </c>
      <c r="DZ66" t="s">
        <v>5165</v>
      </c>
      <c r="EA66" s="52" t="s">
        <v>5513</v>
      </c>
      <c r="EB66" t="s">
        <v>5301</v>
      </c>
      <c r="EC66" t="s">
        <v>5187</v>
      </c>
      <c r="ED66" s="10" t="s">
        <v>504</v>
      </c>
      <c r="EE66" s="20">
        <v>36697</v>
      </c>
      <c r="EF66" s="21">
        <v>38567</v>
      </c>
      <c r="EG66" s="52" t="s">
        <v>145</v>
      </c>
      <c r="EH66" t="s">
        <v>5144</v>
      </c>
      <c r="EI66" s="22">
        <v>45058</v>
      </c>
      <c r="EJ66" t="b">
        <f>F66=H66</f>
        <v>0</v>
      </c>
    </row>
    <row r="67" spans="1:140" x14ac:dyDescent="0.2">
      <c r="A67" s="8" t="s">
        <v>505</v>
      </c>
      <c r="B67" s="8" t="s">
        <v>127</v>
      </c>
      <c r="C67" s="8" t="s">
        <v>188</v>
      </c>
      <c r="D67" s="2" t="s">
        <v>506</v>
      </c>
      <c r="E67" s="4">
        <v>0.53786951138649897</v>
      </c>
      <c r="F67" s="28" t="b">
        <v>0</v>
      </c>
      <c r="G67" s="29">
        <f t="shared" si="1"/>
        <v>2.0973746796610891E-6</v>
      </c>
      <c r="H67" s="5" t="b">
        <f t="shared" ref="H67:H130" si="2">IF(G67&gt;threshold,TRUE,FALSE)</f>
        <v>0</v>
      </c>
      <c r="I67" s="8">
        <v>36</v>
      </c>
      <c r="J67">
        <v>1</v>
      </c>
      <c r="K67">
        <v>20</v>
      </c>
      <c r="L67">
        <v>897</v>
      </c>
      <c r="M67">
        <v>1</v>
      </c>
      <c r="N67">
        <v>1</v>
      </c>
      <c r="O67">
        <v>41.659755693249899</v>
      </c>
      <c r="P67">
        <v>1</v>
      </c>
      <c r="Q67">
        <v>2</v>
      </c>
      <c r="R67">
        <v>2</v>
      </c>
      <c r="S67" s="10">
        <v>77.7</v>
      </c>
      <c r="T67" s="8">
        <v>-1.61949413540622</v>
      </c>
      <c r="U67">
        <v>7.5957643648752104E-3</v>
      </c>
      <c r="V67">
        <v>-0.90217249130388599</v>
      </c>
      <c r="W67">
        <v>-0.70097222140978999</v>
      </c>
      <c r="X67">
        <v>-1.2456676951183301</v>
      </c>
      <c r="Y67">
        <v>-1.4044518876044501</v>
      </c>
      <c r="Z67">
        <v>-0.30330360023019398</v>
      </c>
      <c r="AA67">
        <v>-0.70092886045385905</v>
      </c>
      <c r="AB67">
        <v>1.4079858992310099</v>
      </c>
      <c r="AC67">
        <v>-0.68484317603607703</v>
      </c>
      <c r="AD67" s="10">
        <v>0.647851236533315</v>
      </c>
      <c r="AE67" s="8">
        <v>0</v>
      </c>
      <c r="AF67">
        <v>0</v>
      </c>
      <c r="AG67">
        <v>0</v>
      </c>
      <c r="AH67">
        <v>0</v>
      </c>
      <c r="AI67">
        <v>0</v>
      </c>
      <c r="AJ67">
        <v>0</v>
      </c>
      <c r="AK67">
        <v>0</v>
      </c>
      <c r="AL67">
        <v>0</v>
      </c>
      <c r="AM67">
        <v>0</v>
      </c>
      <c r="AN67">
        <v>0</v>
      </c>
      <c r="AO67">
        <v>0</v>
      </c>
      <c r="AP67">
        <v>0</v>
      </c>
      <c r="AQ67">
        <v>1</v>
      </c>
      <c r="AR67">
        <v>0</v>
      </c>
      <c r="AS67">
        <v>0</v>
      </c>
      <c r="AT67">
        <v>0</v>
      </c>
      <c r="AU67">
        <v>0</v>
      </c>
      <c r="AV67">
        <v>0</v>
      </c>
      <c r="AW67">
        <v>0</v>
      </c>
      <c r="AX67">
        <v>0</v>
      </c>
      <c r="AY67">
        <v>0</v>
      </c>
      <c r="AZ67">
        <v>1</v>
      </c>
      <c r="BA67">
        <v>1</v>
      </c>
      <c r="BB67">
        <v>0</v>
      </c>
      <c r="BC67">
        <v>0</v>
      </c>
      <c r="BD67">
        <v>1</v>
      </c>
      <c r="BE67">
        <v>0</v>
      </c>
      <c r="BF67">
        <v>1</v>
      </c>
      <c r="BG67">
        <v>0</v>
      </c>
      <c r="BH67">
        <v>1</v>
      </c>
      <c r="BI67">
        <v>0</v>
      </c>
      <c r="BJ67">
        <v>0</v>
      </c>
      <c r="BK67">
        <v>0</v>
      </c>
      <c r="BL67">
        <v>0</v>
      </c>
      <c r="BM67">
        <v>0</v>
      </c>
      <c r="BN67">
        <v>1</v>
      </c>
      <c r="BO67">
        <v>0</v>
      </c>
      <c r="BP67">
        <v>0</v>
      </c>
      <c r="BQ67">
        <v>0</v>
      </c>
      <c r="BR67">
        <v>0</v>
      </c>
      <c r="BS67">
        <v>1</v>
      </c>
      <c r="BT67" s="10">
        <v>0</v>
      </c>
      <c r="BU67">
        <v>-4.2648743800000002</v>
      </c>
      <c r="BV67">
        <v>0.17994256</v>
      </c>
      <c r="BW67">
        <v>2.5512239999999999E-2</v>
      </c>
      <c r="BX67">
        <v>1.7140852600000001</v>
      </c>
      <c r="BY67">
        <v>1.2451467300000001</v>
      </c>
      <c r="BZ67">
        <v>4.38303536</v>
      </c>
      <c r="CA67">
        <v>1.0542348399999999</v>
      </c>
      <c r="CB67">
        <v>2.36271349</v>
      </c>
      <c r="CC67">
        <v>0</v>
      </c>
      <c r="CD67">
        <v>1.26633956</v>
      </c>
      <c r="CE67">
        <v>1.2966537600000001</v>
      </c>
      <c r="CF67">
        <v>-0.34830556000000001</v>
      </c>
      <c r="CG67">
        <v>0.60595251999999999</v>
      </c>
      <c r="CH67">
        <v>-0.27080598</v>
      </c>
      <c r="CI67">
        <v>0.69837139000000004</v>
      </c>
      <c r="CJ67">
        <v>2.3914729999999999E-2</v>
      </c>
      <c r="CK67">
        <v>-0.35324707</v>
      </c>
      <c r="CL67">
        <v>-4.8291489999999999E-2</v>
      </c>
      <c r="CM67">
        <v>0.58076517999999999</v>
      </c>
      <c r="CN67">
        <v>0.72541518999999999</v>
      </c>
      <c r="CO67">
        <v>-0.20022939000000001</v>
      </c>
      <c r="CP67">
        <v>-0.43475793000000001</v>
      </c>
      <c r="CQ67">
        <v>0.34422587999999998</v>
      </c>
      <c r="CR67">
        <v>-0.48495226000000002</v>
      </c>
      <c r="CS67">
        <v>0.18250256000000001</v>
      </c>
      <c r="CT67">
        <v>-0.16623276000000001</v>
      </c>
      <c r="CU67">
        <v>-9.4743999999999995E-2</v>
      </c>
      <c r="CV67">
        <v>-1.1689752</v>
      </c>
      <c r="CW67">
        <v>-0.52188942000000005</v>
      </c>
      <c r="CX67">
        <v>0.65815442999999996</v>
      </c>
      <c r="CY67">
        <v>9.3649330000000003E-2</v>
      </c>
      <c r="CZ67">
        <v>-0.16819777</v>
      </c>
      <c r="DA67">
        <v>-0.25450494000000001</v>
      </c>
      <c r="DB67">
        <v>0.25513289</v>
      </c>
      <c r="DC67">
        <v>2.5920289999999999E-2</v>
      </c>
      <c r="DD67">
        <v>-2.5292350000000002E-2</v>
      </c>
      <c r="DE67">
        <v>0.26950531</v>
      </c>
      <c r="DF67">
        <v>-0.26887736000000001</v>
      </c>
      <c r="DG67">
        <v>0.1029841</v>
      </c>
      <c r="DH67">
        <v>-0.10235616</v>
      </c>
      <c r="DI67">
        <v>-0.19042195000000001</v>
      </c>
      <c r="DJ67">
        <v>7.7531719999999998E-2</v>
      </c>
      <c r="DK67">
        <v>-0.19522661999999999</v>
      </c>
      <c r="DL67">
        <v>-0.13095082</v>
      </c>
      <c r="DM67">
        <v>-6.0513240000000003E-2</v>
      </c>
      <c r="DN67">
        <v>0.50020885000000004</v>
      </c>
      <c r="DO67">
        <v>0.35778246000000002</v>
      </c>
      <c r="DP67">
        <v>-0.64273818000000005</v>
      </c>
      <c r="DQ67">
        <v>0.94671483000000001</v>
      </c>
      <c r="DR67">
        <v>-0.66113116000000005</v>
      </c>
      <c r="DS67">
        <v>7.7932630000000003E-2</v>
      </c>
      <c r="DT67">
        <v>-0.79014932000000004</v>
      </c>
      <c r="DU67">
        <v>1.3610861400000001</v>
      </c>
      <c r="DV67" s="10">
        <v>-0.64824150000000003</v>
      </c>
      <c r="DW67" s="8" t="s">
        <v>507</v>
      </c>
      <c r="DX67" t="s">
        <v>508</v>
      </c>
      <c r="DY67" t="s">
        <v>5158</v>
      </c>
      <c r="DZ67" t="s">
        <v>5153</v>
      </c>
      <c r="EA67" t="s">
        <v>5254</v>
      </c>
      <c r="EB67" t="s">
        <v>5302</v>
      </c>
      <c r="EC67" t="s">
        <v>5197</v>
      </c>
      <c r="ED67" s="10" t="s">
        <v>471</v>
      </c>
      <c r="EE67" s="20">
        <v>37344</v>
      </c>
      <c r="EF67" s="21">
        <v>37831</v>
      </c>
      <c r="EG67" t="s">
        <v>509</v>
      </c>
      <c r="EH67" t="s">
        <v>5147</v>
      </c>
      <c r="EI67" s="22">
        <v>44156</v>
      </c>
      <c r="EJ67" t="b">
        <f>F67=H67</f>
        <v>1</v>
      </c>
    </row>
    <row r="68" spans="1:140" x14ac:dyDescent="0.2">
      <c r="A68" s="8" t="s">
        <v>510</v>
      </c>
      <c r="B68" s="8" t="s">
        <v>127</v>
      </c>
      <c r="C68" s="8" t="s">
        <v>120</v>
      </c>
      <c r="D68" s="2" t="s">
        <v>511</v>
      </c>
      <c r="E68" s="4">
        <v>0.67987146153562095</v>
      </c>
      <c r="F68" s="28" t="b">
        <v>1</v>
      </c>
      <c r="G68" s="29">
        <f t="shared" si="1"/>
        <v>0.94208595494685754</v>
      </c>
      <c r="H68" s="5" t="b">
        <f t="shared" si="2"/>
        <v>1</v>
      </c>
      <c r="I68" s="8">
        <v>49</v>
      </c>
      <c r="J68">
        <v>2</v>
      </c>
      <c r="K68">
        <v>28</v>
      </c>
      <c r="L68">
        <v>2961</v>
      </c>
      <c r="M68">
        <v>4</v>
      </c>
      <c r="N68">
        <v>5</v>
      </c>
      <c r="O68">
        <v>79.935730767810597</v>
      </c>
      <c r="P68">
        <v>5</v>
      </c>
      <c r="Q68">
        <v>1</v>
      </c>
      <c r="R68">
        <v>1</v>
      </c>
      <c r="S68" s="10">
        <v>70.900000000000006</v>
      </c>
      <c r="T68" s="8">
        <v>-0.39829786160802699</v>
      </c>
      <c r="U68">
        <v>1.0203643463482399</v>
      </c>
      <c r="V68">
        <v>0.13146588040124599</v>
      </c>
      <c r="W68">
        <v>1.7051389284888501</v>
      </c>
      <c r="X68">
        <v>-0.29113306284374801</v>
      </c>
      <c r="Y68">
        <v>1.38181348148064</v>
      </c>
      <c r="Z68">
        <v>1.01379932105199</v>
      </c>
      <c r="AA68">
        <v>8.8725172209350497E-3</v>
      </c>
      <c r="AB68">
        <v>-4.5418899975194001E-2</v>
      </c>
      <c r="AC68">
        <v>0.71996333890972197</v>
      </c>
      <c r="AD68" s="10">
        <v>-0.81938886618993001</v>
      </c>
      <c r="AE68" s="8">
        <v>0</v>
      </c>
      <c r="AF68">
        <v>0</v>
      </c>
      <c r="AG68">
        <v>0</v>
      </c>
      <c r="AH68">
        <v>0</v>
      </c>
      <c r="AI68">
        <v>0</v>
      </c>
      <c r="AJ68">
        <v>0</v>
      </c>
      <c r="AK68">
        <v>1</v>
      </c>
      <c r="AL68">
        <v>0</v>
      </c>
      <c r="AM68">
        <v>0</v>
      </c>
      <c r="AN68">
        <v>0</v>
      </c>
      <c r="AO68">
        <v>0</v>
      </c>
      <c r="AP68">
        <v>0</v>
      </c>
      <c r="AQ68">
        <v>0</v>
      </c>
      <c r="AR68">
        <v>0</v>
      </c>
      <c r="AS68">
        <v>0</v>
      </c>
      <c r="AT68">
        <v>0</v>
      </c>
      <c r="AU68">
        <v>0</v>
      </c>
      <c r="AV68">
        <v>0</v>
      </c>
      <c r="AW68">
        <v>0</v>
      </c>
      <c r="AX68">
        <v>0</v>
      </c>
      <c r="AY68">
        <v>0</v>
      </c>
      <c r="AZ68">
        <v>1</v>
      </c>
      <c r="BA68">
        <v>1</v>
      </c>
      <c r="BB68">
        <v>0</v>
      </c>
      <c r="BC68">
        <v>0</v>
      </c>
      <c r="BD68">
        <v>1</v>
      </c>
      <c r="BE68">
        <v>0</v>
      </c>
      <c r="BF68">
        <v>1</v>
      </c>
      <c r="BG68">
        <v>0</v>
      </c>
      <c r="BH68">
        <v>0</v>
      </c>
      <c r="BI68">
        <v>1</v>
      </c>
      <c r="BJ68">
        <v>0</v>
      </c>
      <c r="BK68">
        <v>0</v>
      </c>
      <c r="BL68">
        <v>0</v>
      </c>
      <c r="BM68">
        <v>0</v>
      </c>
      <c r="BN68">
        <v>1</v>
      </c>
      <c r="BO68">
        <v>0</v>
      </c>
      <c r="BP68">
        <v>0</v>
      </c>
      <c r="BQ68">
        <v>0</v>
      </c>
      <c r="BR68">
        <v>0</v>
      </c>
      <c r="BS68">
        <v>1</v>
      </c>
      <c r="BT68" s="10">
        <v>0</v>
      </c>
      <c r="BU68">
        <v>-4.2648743800000002</v>
      </c>
      <c r="BV68">
        <v>0.17994256</v>
      </c>
      <c r="BW68">
        <v>2.5512239999999999E-2</v>
      </c>
      <c r="BX68">
        <v>1.7140852600000001</v>
      </c>
      <c r="BY68">
        <v>1.2451467300000001</v>
      </c>
      <c r="BZ68">
        <v>4.38303536</v>
      </c>
      <c r="CA68">
        <v>1.0542348399999999</v>
      </c>
      <c r="CB68">
        <v>2.36271349</v>
      </c>
      <c r="CC68">
        <v>0</v>
      </c>
      <c r="CD68">
        <v>1.26633956</v>
      </c>
      <c r="CE68">
        <v>1.2966537600000001</v>
      </c>
      <c r="CF68">
        <v>-0.34830556000000001</v>
      </c>
      <c r="CG68">
        <v>0.60595251999999999</v>
      </c>
      <c r="CH68">
        <v>-0.27080598</v>
      </c>
      <c r="CI68">
        <v>0.69837139000000004</v>
      </c>
      <c r="CJ68">
        <v>2.3914729999999999E-2</v>
      </c>
      <c r="CK68">
        <v>-0.35324707</v>
      </c>
      <c r="CL68">
        <v>-4.8291489999999999E-2</v>
      </c>
      <c r="CM68">
        <v>0.58076517999999999</v>
      </c>
      <c r="CN68">
        <v>0.72541518999999999</v>
      </c>
      <c r="CO68">
        <v>-0.20022939000000001</v>
      </c>
      <c r="CP68">
        <v>-0.43475793000000001</v>
      </c>
      <c r="CQ68">
        <v>0.34422587999999998</v>
      </c>
      <c r="CR68">
        <v>-0.48495226000000002</v>
      </c>
      <c r="CS68">
        <v>0.18250256000000001</v>
      </c>
      <c r="CT68">
        <v>-0.16623276000000001</v>
      </c>
      <c r="CU68">
        <v>-9.4743999999999995E-2</v>
      </c>
      <c r="CV68">
        <v>-1.1689752</v>
      </c>
      <c r="CW68">
        <v>-0.52188942000000005</v>
      </c>
      <c r="CX68">
        <v>0.65815442999999996</v>
      </c>
      <c r="CY68">
        <v>9.3649330000000003E-2</v>
      </c>
      <c r="CZ68">
        <v>-0.16819777</v>
      </c>
      <c r="DA68">
        <v>-0.25450494000000001</v>
      </c>
      <c r="DB68">
        <v>0.25513289</v>
      </c>
      <c r="DC68">
        <v>2.5920289999999999E-2</v>
      </c>
      <c r="DD68">
        <v>-2.5292350000000002E-2</v>
      </c>
      <c r="DE68">
        <v>0.26950531</v>
      </c>
      <c r="DF68">
        <v>-0.26887736000000001</v>
      </c>
      <c r="DG68">
        <v>0.1029841</v>
      </c>
      <c r="DH68">
        <v>-0.10235616</v>
      </c>
      <c r="DI68">
        <v>-0.19042195000000001</v>
      </c>
      <c r="DJ68">
        <v>7.7531719999999998E-2</v>
      </c>
      <c r="DK68">
        <v>-0.19522661999999999</v>
      </c>
      <c r="DL68">
        <v>-0.13095082</v>
      </c>
      <c r="DM68">
        <v>-6.0513240000000003E-2</v>
      </c>
      <c r="DN68">
        <v>0.50020885000000004</v>
      </c>
      <c r="DO68">
        <v>0.35778246000000002</v>
      </c>
      <c r="DP68">
        <v>-0.64273818000000005</v>
      </c>
      <c r="DQ68">
        <v>0.94671483000000001</v>
      </c>
      <c r="DR68">
        <v>-0.66113116000000005</v>
      </c>
      <c r="DS68">
        <v>7.7932630000000003E-2</v>
      </c>
      <c r="DT68">
        <v>-0.79014932000000004</v>
      </c>
      <c r="DU68">
        <v>1.3610861400000001</v>
      </c>
      <c r="DV68" s="10">
        <v>-0.64824150000000003</v>
      </c>
      <c r="DW68" s="8" t="s">
        <v>512</v>
      </c>
      <c r="DX68" t="s">
        <v>513</v>
      </c>
      <c r="DY68" t="s">
        <v>5158</v>
      </c>
      <c r="DZ68" t="s">
        <v>5153</v>
      </c>
      <c r="EA68" s="52" t="s">
        <v>5513</v>
      </c>
      <c r="EB68" t="s">
        <v>5173</v>
      </c>
      <c r="EC68" t="s">
        <v>5303</v>
      </c>
      <c r="ED68" s="10" t="s">
        <v>514</v>
      </c>
      <c r="EE68" s="20">
        <v>34613</v>
      </c>
      <c r="EF68" s="21">
        <v>37906</v>
      </c>
      <c r="EG68" s="52" t="s">
        <v>145</v>
      </c>
      <c r="EH68" t="s">
        <v>5142</v>
      </c>
      <c r="EI68" s="22">
        <v>44959</v>
      </c>
      <c r="EJ68" t="b">
        <f>F68=H68</f>
        <v>1</v>
      </c>
    </row>
    <row r="69" spans="1:140" x14ac:dyDescent="0.2">
      <c r="A69" s="8" t="s">
        <v>515</v>
      </c>
      <c r="B69" s="8" t="s">
        <v>127</v>
      </c>
      <c r="C69" s="8" t="s">
        <v>147</v>
      </c>
      <c r="D69" s="2" t="s">
        <v>516</v>
      </c>
      <c r="E69" s="4">
        <v>0.69729393573836296</v>
      </c>
      <c r="F69" s="28" t="b">
        <v>1</v>
      </c>
      <c r="G69" s="29">
        <f t="shared" si="1"/>
        <v>0.77790881421097546</v>
      </c>
      <c r="H69" s="5" t="b">
        <f t="shared" si="2"/>
        <v>1</v>
      </c>
      <c r="I69" s="8">
        <v>59</v>
      </c>
      <c r="J69">
        <v>3</v>
      </c>
      <c r="K69">
        <v>30</v>
      </c>
      <c r="L69">
        <v>2454</v>
      </c>
      <c r="M69">
        <v>3</v>
      </c>
      <c r="N69">
        <v>4</v>
      </c>
      <c r="O69">
        <v>80.313634535848493</v>
      </c>
      <c r="P69">
        <v>3</v>
      </c>
      <c r="Q69">
        <v>2</v>
      </c>
      <c r="R69">
        <v>3</v>
      </c>
      <c r="S69" s="10">
        <v>74.5</v>
      </c>
      <c r="T69" s="8">
        <v>0.54108388746750802</v>
      </c>
      <c r="U69">
        <v>2.03313292833161</v>
      </c>
      <c r="V69">
        <v>0.38987547332752898</v>
      </c>
      <c r="W69">
        <v>1.1141029047492199</v>
      </c>
      <c r="X69">
        <v>-0.60931127360194304</v>
      </c>
      <c r="Y69">
        <v>0.68524713920936597</v>
      </c>
      <c r="Z69">
        <v>1.02680325252275</v>
      </c>
      <c r="AA69">
        <v>-1.4107302381286499</v>
      </c>
      <c r="AB69">
        <v>1.4079858992310099</v>
      </c>
      <c r="AC69">
        <v>1.7560081436822399E-2</v>
      </c>
      <c r="AD69" s="10">
        <v>-4.2614694159977699E-2</v>
      </c>
      <c r="AE69" s="8">
        <v>0</v>
      </c>
      <c r="AF69">
        <v>0</v>
      </c>
      <c r="AG69">
        <v>0</v>
      </c>
      <c r="AH69">
        <v>0</v>
      </c>
      <c r="AI69">
        <v>0</v>
      </c>
      <c r="AJ69">
        <v>0</v>
      </c>
      <c r="AK69">
        <v>0</v>
      </c>
      <c r="AL69">
        <v>0</v>
      </c>
      <c r="AM69">
        <v>0</v>
      </c>
      <c r="AN69">
        <v>0</v>
      </c>
      <c r="AO69">
        <v>0</v>
      </c>
      <c r="AP69">
        <v>0</v>
      </c>
      <c r="AQ69">
        <v>0</v>
      </c>
      <c r="AR69">
        <v>0</v>
      </c>
      <c r="AS69">
        <v>1</v>
      </c>
      <c r="AT69">
        <v>0</v>
      </c>
      <c r="AU69">
        <v>0</v>
      </c>
      <c r="AV69">
        <v>0</v>
      </c>
      <c r="AW69">
        <v>0</v>
      </c>
      <c r="AX69">
        <v>0</v>
      </c>
      <c r="AY69">
        <v>0</v>
      </c>
      <c r="AZ69">
        <v>1</v>
      </c>
      <c r="BA69">
        <v>1</v>
      </c>
      <c r="BB69">
        <v>0</v>
      </c>
      <c r="BC69">
        <v>0</v>
      </c>
      <c r="BD69">
        <v>1</v>
      </c>
      <c r="BE69">
        <v>0</v>
      </c>
      <c r="BF69">
        <v>1</v>
      </c>
      <c r="BG69">
        <v>0</v>
      </c>
      <c r="BH69">
        <v>0</v>
      </c>
      <c r="BI69">
        <v>0</v>
      </c>
      <c r="BJ69">
        <v>0</v>
      </c>
      <c r="BK69">
        <v>0</v>
      </c>
      <c r="BL69">
        <v>1</v>
      </c>
      <c r="BM69">
        <v>0</v>
      </c>
      <c r="BN69">
        <v>0</v>
      </c>
      <c r="BO69">
        <v>0</v>
      </c>
      <c r="BP69">
        <v>1</v>
      </c>
      <c r="BQ69">
        <v>0</v>
      </c>
      <c r="BR69">
        <v>0</v>
      </c>
      <c r="BS69">
        <v>1</v>
      </c>
      <c r="BT69" s="10">
        <v>0</v>
      </c>
      <c r="BU69">
        <v>-4.2648743800000002</v>
      </c>
      <c r="BV69">
        <v>0.17994256</v>
      </c>
      <c r="BW69">
        <v>2.5512239999999999E-2</v>
      </c>
      <c r="BX69">
        <v>1.7140852600000001</v>
      </c>
      <c r="BY69">
        <v>1.2451467300000001</v>
      </c>
      <c r="BZ69">
        <v>4.38303536</v>
      </c>
      <c r="CA69">
        <v>1.0542348399999999</v>
      </c>
      <c r="CB69">
        <v>2.36271349</v>
      </c>
      <c r="CC69">
        <v>0</v>
      </c>
      <c r="CD69">
        <v>1.26633956</v>
      </c>
      <c r="CE69">
        <v>1.2966537600000001</v>
      </c>
      <c r="CF69">
        <v>-0.34830556000000001</v>
      </c>
      <c r="CG69">
        <v>0.60595251999999999</v>
      </c>
      <c r="CH69">
        <v>-0.27080598</v>
      </c>
      <c r="CI69">
        <v>0.69837139000000004</v>
      </c>
      <c r="CJ69">
        <v>2.3914729999999999E-2</v>
      </c>
      <c r="CK69">
        <v>-0.35324707</v>
      </c>
      <c r="CL69">
        <v>-4.8291489999999999E-2</v>
      </c>
      <c r="CM69">
        <v>0.58076517999999999</v>
      </c>
      <c r="CN69">
        <v>0.72541518999999999</v>
      </c>
      <c r="CO69">
        <v>-0.20022939000000001</v>
      </c>
      <c r="CP69">
        <v>-0.43475793000000001</v>
      </c>
      <c r="CQ69">
        <v>0.34422587999999998</v>
      </c>
      <c r="CR69">
        <v>-0.48495226000000002</v>
      </c>
      <c r="CS69">
        <v>0.18250256000000001</v>
      </c>
      <c r="CT69">
        <v>-0.16623276000000001</v>
      </c>
      <c r="CU69">
        <v>-9.4743999999999995E-2</v>
      </c>
      <c r="CV69">
        <v>-1.1689752</v>
      </c>
      <c r="CW69">
        <v>-0.52188942000000005</v>
      </c>
      <c r="CX69">
        <v>0.65815442999999996</v>
      </c>
      <c r="CY69">
        <v>9.3649330000000003E-2</v>
      </c>
      <c r="CZ69">
        <v>-0.16819777</v>
      </c>
      <c r="DA69">
        <v>-0.25450494000000001</v>
      </c>
      <c r="DB69">
        <v>0.25513289</v>
      </c>
      <c r="DC69">
        <v>2.5920289999999999E-2</v>
      </c>
      <c r="DD69">
        <v>-2.5292350000000002E-2</v>
      </c>
      <c r="DE69">
        <v>0.26950531</v>
      </c>
      <c r="DF69">
        <v>-0.26887736000000001</v>
      </c>
      <c r="DG69">
        <v>0.1029841</v>
      </c>
      <c r="DH69">
        <v>-0.10235616</v>
      </c>
      <c r="DI69">
        <v>-0.19042195000000001</v>
      </c>
      <c r="DJ69">
        <v>7.7531719999999998E-2</v>
      </c>
      <c r="DK69">
        <v>-0.19522661999999999</v>
      </c>
      <c r="DL69">
        <v>-0.13095082</v>
      </c>
      <c r="DM69">
        <v>-6.0513240000000003E-2</v>
      </c>
      <c r="DN69">
        <v>0.50020885000000004</v>
      </c>
      <c r="DO69">
        <v>0.35778246000000002</v>
      </c>
      <c r="DP69">
        <v>-0.64273818000000005</v>
      </c>
      <c r="DQ69">
        <v>0.94671483000000001</v>
      </c>
      <c r="DR69">
        <v>-0.66113116000000005</v>
      </c>
      <c r="DS69">
        <v>7.7932630000000003E-2</v>
      </c>
      <c r="DT69">
        <v>-0.79014932000000004</v>
      </c>
      <c r="DU69">
        <v>1.3610861400000001</v>
      </c>
      <c r="DV69" s="10">
        <v>-0.64824150000000003</v>
      </c>
      <c r="DW69" s="8" t="s">
        <v>517</v>
      </c>
      <c r="DX69" t="s">
        <v>518</v>
      </c>
      <c r="DY69" t="s">
        <v>5165</v>
      </c>
      <c r="DZ69" t="s">
        <v>5153</v>
      </c>
      <c r="EA69" t="s">
        <v>5304</v>
      </c>
      <c r="EB69" t="s">
        <v>5184</v>
      </c>
      <c r="EC69" t="s">
        <v>5305</v>
      </c>
      <c r="ED69" s="10" t="s">
        <v>192</v>
      </c>
      <c r="EE69" s="20">
        <v>36098</v>
      </c>
      <c r="EF69" s="21">
        <v>37453</v>
      </c>
      <c r="EG69" t="s">
        <v>519</v>
      </c>
      <c r="EH69" t="s">
        <v>5143</v>
      </c>
      <c r="EI69" s="22">
        <v>45000</v>
      </c>
      <c r="EJ69" t="b">
        <f>F69=H69</f>
        <v>1</v>
      </c>
    </row>
    <row r="70" spans="1:140" x14ac:dyDescent="0.2">
      <c r="A70" s="8" t="s">
        <v>520</v>
      </c>
      <c r="B70" s="8" t="s">
        <v>119</v>
      </c>
      <c r="C70" s="8" t="s">
        <v>491</v>
      </c>
      <c r="D70" s="2">
        <v>6897663470</v>
      </c>
      <c r="E70" s="4">
        <v>0.45106667602134998</v>
      </c>
      <c r="F70" s="28" t="b">
        <v>0</v>
      </c>
      <c r="G70" s="29">
        <f t="shared" ref="G70:G133" si="3">1/(1+EXP(-(SUMPRODUCT(T70:BT70,BV70:DV70)+BU70)))</f>
        <v>0.99964414704034266</v>
      </c>
      <c r="H70" s="5" t="b">
        <f t="shared" si="2"/>
        <v>1</v>
      </c>
      <c r="I70" s="8">
        <v>54</v>
      </c>
      <c r="J70">
        <v>2</v>
      </c>
      <c r="K70">
        <v>40</v>
      </c>
      <c r="L70">
        <v>1793</v>
      </c>
      <c r="M70">
        <v>10</v>
      </c>
      <c r="N70">
        <v>2</v>
      </c>
      <c r="O70">
        <v>67.200004677341994</v>
      </c>
      <c r="P70">
        <v>2</v>
      </c>
      <c r="Q70">
        <v>1</v>
      </c>
      <c r="R70">
        <v>2</v>
      </c>
      <c r="S70" s="10">
        <v>77.599999999999994</v>
      </c>
      <c r="T70" s="8">
        <v>7.1393012929740499E-2</v>
      </c>
      <c r="U70">
        <v>1.0203643463482399</v>
      </c>
      <c r="V70">
        <v>1.6819234379589401</v>
      </c>
      <c r="W70">
        <v>0.34354114598807201</v>
      </c>
      <c r="X70">
        <v>1.61793620170542</v>
      </c>
      <c r="Y70">
        <v>-0.70788554533318204</v>
      </c>
      <c r="Z70">
        <v>0.57555412923832705</v>
      </c>
      <c r="AA70">
        <v>-0.70092886045385905</v>
      </c>
      <c r="AB70">
        <v>-4.5418899975194001E-2</v>
      </c>
      <c r="AC70">
        <v>1.7560081436822399E-2</v>
      </c>
      <c r="AD70" s="10">
        <v>0.62627417619914705</v>
      </c>
      <c r="AE70" s="8">
        <v>0</v>
      </c>
      <c r="AF70">
        <v>0</v>
      </c>
      <c r="AG70">
        <v>0</v>
      </c>
      <c r="AH70">
        <v>1</v>
      </c>
      <c r="AI70">
        <v>0</v>
      </c>
      <c r="AJ70">
        <v>0</v>
      </c>
      <c r="AK70">
        <v>0</v>
      </c>
      <c r="AL70">
        <v>0</v>
      </c>
      <c r="AM70">
        <v>0</v>
      </c>
      <c r="AN70">
        <v>0</v>
      </c>
      <c r="AO70">
        <v>0</v>
      </c>
      <c r="AP70">
        <v>0</v>
      </c>
      <c r="AQ70">
        <v>0</v>
      </c>
      <c r="AR70">
        <v>0</v>
      </c>
      <c r="AS70">
        <v>0</v>
      </c>
      <c r="AT70">
        <v>0</v>
      </c>
      <c r="AU70">
        <v>0</v>
      </c>
      <c r="AV70">
        <v>0</v>
      </c>
      <c r="AW70">
        <v>0</v>
      </c>
      <c r="AX70">
        <v>0</v>
      </c>
      <c r="AY70">
        <v>0</v>
      </c>
      <c r="AZ70">
        <v>1</v>
      </c>
      <c r="BA70">
        <v>0</v>
      </c>
      <c r="BB70">
        <v>1</v>
      </c>
      <c r="BC70">
        <v>1</v>
      </c>
      <c r="BD70">
        <v>0</v>
      </c>
      <c r="BE70">
        <v>1</v>
      </c>
      <c r="BF70">
        <v>0</v>
      </c>
      <c r="BG70">
        <v>0</v>
      </c>
      <c r="BH70">
        <v>1</v>
      </c>
      <c r="BI70">
        <v>0</v>
      </c>
      <c r="BJ70">
        <v>0</v>
      </c>
      <c r="BK70">
        <v>0</v>
      </c>
      <c r="BL70">
        <v>0</v>
      </c>
      <c r="BM70">
        <v>0</v>
      </c>
      <c r="BN70">
        <v>0</v>
      </c>
      <c r="BO70">
        <v>0</v>
      </c>
      <c r="BP70">
        <v>1</v>
      </c>
      <c r="BQ70">
        <v>0</v>
      </c>
      <c r="BR70">
        <v>0</v>
      </c>
      <c r="BS70">
        <v>1</v>
      </c>
      <c r="BT70" s="10">
        <v>0</v>
      </c>
      <c r="BU70">
        <v>-4.2648743800000002</v>
      </c>
      <c r="BV70">
        <v>0.17994256</v>
      </c>
      <c r="BW70">
        <v>2.5512239999999999E-2</v>
      </c>
      <c r="BX70">
        <v>1.7140852600000001</v>
      </c>
      <c r="BY70">
        <v>1.2451467300000001</v>
      </c>
      <c r="BZ70">
        <v>4.38303536</v>
      </c>
      <c r="CA70">
        <v>1.0542348399999999</v>
      </c>
      <c r="CB70">
        <v>2.36271349</v>
      </c>
      <c r="CC70">
        <v>0</v>
      </c>
      <c r="CD70">
        <v>1.26633956</v>
      </c>
      <c r="CE70">
        <v>1.2966537600000001</v>
      </c>
      <c r="CF70">
        <v>-0.34830556000000001</v>
      </c>
      <c r="CG70">
        <v>0.60595251999999999</v>
      </c>
      <c r="CH70">
        <v>-0.27080598</v>
      </c>
      <c r="CI70">
        <v>0.69837139000000004</v>
      </c>
      <c r="CJ70">
        <v>2.3914729999999999E-2</v>
      </c>
      <c r="CK70">
        <v>-0.35324707</v>
      </c>
      <c r="CL70">
        <v>-4.8291489999999999E-2</v>
      </c>
      <c r="CM70">
        <v>0.58076517999999999</v>
      </c>
      <c r="CN70">
        <v>0.72541518999999999</v>
      </c>
      <c r="CO70">
        <v>-0.20022939000000001</v>
      </c>
      <c r="CP70">
        <v>-0.43475793000000001</v>
      </c>
      <c r="CQ70">
        <v>0.34422587999999998</v>
      </c>
      <c r="CR70">
        <v>-0.48495226000000002</v>
      </c>
      <c r="CS70">
        <v>0.18250256000000001</v>
      </c>
      <c r="CT70">
        <v>-0.16623276000000001</v>
      </c>
      <c r="CU70">
        <v>-9.4743999999999995E-2</v>
      </c>
      <c r="CV70">
        <v>-1.1689752</v>
      </c>
      <c r="CW70">
        <v>-0.52188942000000005</v>
      </c>
      <c r="CX70">
        <v>0.65815442999999996</v>
      </c>
      <c r="CY70">
        <v>9.3649330000000003E-2</v>
      </c>
      <c r="CZ70">
        <v>-0.16819777</v>
      </c>
      <c r="DA70">
        <v>-0.25450494000000001</v>
      </c>
      <c r="DB70">
        <v>0.25513289</v>
      </c>
      <c r="DC70">
        <v>2.5920289999999999E-2</v>
      </c>
      <c r="DD70">
        <v>-2.5292350000000002E-2</v>
      </c>
      <c r="DE70">
        <v>0.26950531</v>
      </c>
      <c r="DF70">
        <v>-0.26887736000000001</v>
      </c>
      <c r="DG70">
        <v>0.1029841</v>
      </c>
      <c r="DH70">
        <v>-0.10235616</v>
      </c>
      <c r="DI70">
        <v>-0.19042195000000001</v>
      </c>
      <c r="DJ70">
        <v>7.7531719999999998E-2</v>
      </c>
      <c r="DK70">
        <v>-0.19522661999999999</v>
      </c>
      <c r="DL70">
        <v>-0.13095082</v>
      </c>
      <c r="DM70">
        <v>-6.0513240000000003E-2</v>
      </c>
      <c r="DN70">
        <v>0.50020885000000004</v>
      </c>
      <c r="DO70">
        <v>0.35778246000000002</v>
      </c>
      <c r="DP70">
        <v>-0.64273818000000005</v>
      </c>
      <c r="DQ70">
        <v>0.94671483000000001</v>
      </c>
      <c r="DR70">
        <v>-0.66113116000000005</v>
      </c>
      <c r="DS70">
        <v>7.7932630000000003E-2</v>
      </c>
      <c r="DT70">
        <v>-0.79014932000000004</v>
      </c>
      <c r="DU70">
        <v>1.3610861400000001</v>
      </c>
      <c r="DV70" s="10">
        <v>-0.64824150000000003</v>
      </c>
      <c r="DW70" s="8" t="s">
        <v>521</v>
      </c>
      <c r="DX70" t="s">
        <v>522</v>
      </c>
      <c r="DY70" t="s">
        <v>5165</v>
      </c>
      <c r="DZ70" t="s">
        <v>5153</v>
      </c>
      <c r="EA70" t="s">
        <v>5306</v>
      </c>
      <c r="EB70" t="s">
        <v>5277</v>
      </c>
      <c r="EC70" t="s">
        <v>5197</v>
      </c>
      <c r="ED70" s="10" t="s">
        <v>482</v>
      </c>
      <c r="EE70" s="20">
        <v>34590</v>
      </c>
      <c r="EF70" s="21">
        <v>36006</v>
      </c>
      <c r="EG70" t="s">
        <v>523</v>
      </c>
      <c r="EH70" t="s">
        <v>5147</v>
      </c>
      <c r="EI70" s="22">
        <v>44182</v>
      </c>
      <c r="EJ70" t="b">
        <f>F70=H70</f>
        <v>0</v>
      </c>
    </row>
    <row r="71" spans="1:140" x14ac:dyDescent="0.2">
      <c r="A71" s="8" t="s">
        <v>524</v>
      </c>
      <c r="B71" s="8" t="s">
        <v>168</v>
      </c>
      <c r="C71" s="8" t="s">
        <v>154</v>
      </c>
      <c r="D71" s="2" t="s">
        <v>525</v>
      </c>
      <c r="E71" s="4">
        <v>0.61446413768517605</v>
      </c>
      <c r="F71" s="28" t="b">
        <v>1</v>
      </c>
      <c r="G71" s="29">
        <f t="shared" si="3"/>
        <v>0.15793462898762284</v>
      </c>
      <c r="H71" s="5" t="b">
        <f t="shared" si="2"/>
        <v>0</v>
      </c>
      <c r="I71" s="8">
        <v>64</v>
      </c>
      <c r="J71">
        <v>0</v>
      </c>
      <c r="K71">
        <v>32</v>
      </c>
      <c r="L71">
        <v>948</v>
      </c>
      <c r="M71">
        <v>4</v>
      </c>
      <c r="N71">
        <v>3</v>
      </c>
      <c r="O71">
        <v>91.132068842588396</v>
      </c>
      <c r="P71">
        <v>2</v>
      </c>
      <c r="Q71">
        <v>1</v>
      </c>
      <c r="R71">
        <v>4</v>
      </c>
      <c r="S71" s="10">
        <v>78.599999999999994</v>
      </c>
      <c r="T71" s="8">
        <v>1.0107747620052701</v>
      </c>
      <c r="U71">
        <v>-1.00517281761849</v>
      </c>
      <c r="V71">
        <v>0.64828506625381199</v>
      </c>
      <c r="W71">
        <v>-0.64151889357799197</v>
      </c>
      <c r="X71">
        <v>-0.29113306284374801</v>
      </c>
      <c r="Y71">
        <v>-1.13192030619081E-2</v>
      </c>
      <c r="Z71">
        <v>1.39907310068077</v>
      </c>
      <c r="AA71">
        <v>-0.70092886045385905</v>
      </c>
      <c r="AB71">
        <v>0.68128349962791002</v>
      </c>
      <c r="AC71">
        <v>-1.38724643350897</v>
      </c>
      <c r="AD71" s="10">
        <v>0.84204477954080104</v>
      </c>
      <c r="AE71" s="8">
        <v>0</v>
      </c>
      <c r="AF71">
        <v>0</v>
      </c>
      <c r="AG71">
        <v>0</v>
      </c>
      <c r="AH71">
        <v>1</v>
      </c>
      <c r="AI71">
        <v>0</v>
      </c>
      <c r="AJ71">
        <v>0</v>
      </c>
      <c r="AK71">
        <v>0</v>
      </c>
      <c r="AL71">
        <v>0</v>
      </c>
      <c r="AM71">
        <v>0</v>
      </c>
      <c r="AN71">
        <v>0</v>
      </c>
      <c r="AO71">
        <v>0</v>
      </c>
      <c r="AP71">
        <v>0</v>
      </c>
      <c r="AQ71">
        <v>0</v>
      </c>
      <c r="AR71">
        <v>0</v>
      </c>
      <c r="AS71">
        <v>0</v>
      </c>
      <c r="AT71">
        <v>0</v>
      </c>
      <c r="AU71">
        <v>0</v>
      </c>
      <c r="AV71">
        <v>0</v>
      </c>
      <c r="AW71">
        <v>0</v>
      </c>
      <c r="AX71">
        <v>0</v>
      </c>
      <c r="AY71">
        <v>0</v>
      </c>
      <c r="AZ71">
        <v>1</v>
      </c>
      <c r="BA71">
        <v>1</v>
      </c>
      <c r="BB71">
        <v>0</v>
      </c>
      <c r="BC71">
        <v>1</v>
      </c>
      <c r="BD71">
        <v>0</v>
      </c>
      <c r="BE71">
        <v>1</v>
      </c>
      <c r="BF71">
        <v>0</v>
      </c>
      <c r="BG71">
        <v>0</v>
      </c>
      <c r="BH71">
        <v>0</v>
      </c>
      <c r="BI71">
        <v>0</v>
      </c>
      <c r="BJ71">
        <v>0</v>
      </c>
      <c r="BK71">
        <v>0</v>
      </c>
      <c r="BL71">
        <v>1</v>
      </c>
      <c r="BM71">
        <v>0</v>
      </c>
      <c r="BN71">
        <v>0</v>
      </c>
      <c r="BO71">
        <v>1</v>
      </c>
      <c r="BP71">
        <v>0</v>
      </c>
      <c r="BQ71">
        <v>0</v>
      </c>
      <c r="BR71">
        <v>1</v>
      </c>
      <c r="BS71">
        <v>0</v>
      </c>
      <c r="BT71" s="10">
        <v>0</v>
      </c>
      <c r="BU71">
        <v>-4.2648743800000002</v>
      </c>
      <c r="BV71">
        <v>0.17994256</v>
      </c>
      <c r="BW71">
        <v>2.5512239999999999E-2</v>
      </c>
      <c r="BX71">
        <v>1.7140852600000001</v>
      </c>
      <c r="BY71">
        <v>1.2451467300000001</v>
      </c>
      <c r="BZ71">
        <v>4.38303536</v>
      </c>
      <c r="CA71">
        <v>1.0542348399999999</v>
      </c>
      <c r="CB71">
        <v>2.36271349</v>
      </c>
      <c r="CC71">
        <v>0</v>
      </c>
      <c r="CD71">
        <v>1.26633956</v>
      </c>
      <c r="CE71">
        <v>1.2966537600000001</v>
      </c>
      <c r="CF71">
        <v>-0.34830556000000001</v>
      </c>
      <c r="CG71">
        <v>0.60595251999999999</v>
      </c>
      <c r="CH71">
        <v>-0.27080598</v>
      </c>
      <c r="CI71">
        <v>0.69837139000000004</v>
      </c>
      <c r="CJ71">
        <v>2.3914729999999999E-2</v>
      </c>
      <c r="CK71">
        <v>-0.35324707</v>
      </c>
      <c r="CL71">
        <v>-4.8291489999999999E-2</v>
      </c>
      <c r="CM71">
        <v>0.58076517999999999</v>
      </c>
      <c r="CN71">
        <v>0.72541518999999999</v>
      </c>
      <c r="CO71">
        <v>-0.20022939000000001</v>
      </c>
      <c r="CP71">
        <v>-0.43475793000000001</v>
      </c>
      <c r="CQ71">
        <v>0.34422587999999998</v>
      </c>
      <c r="CR71">
        <v>-0.48495226000000002</v>
      </c>
      <c r="CS71">
        <v>0.18250256000000001</v>
      </c>
      <c r="CT71">
        <v>-0.16623276000000001</v>
      </c>
      <c r="CU71">
        <v>-9.4743999999999995E-2</v>
      </c>
      <c r="CV71">
        <v>-1.1689752</v>
      </c>
      <c r="CW71">
        <v>-0.52188942000000005</v>
      </c>
      <c r="CX71">
        <v>0.65815442999999996</v>
      </c>
      <c r="CY71">
        <v>9.3649330000000003E-2</v>
      </c>
      <c r="CZ71">
        <v>-0.16819777</v>
      </c>
      <c r="DA71">
        <v>-0.25450494000000001</v>
      </c>
      <c r="DB71">
        <v>0.25513289</v>
      </c>
      <c r="DC71">
        <v>2.5920289999999999E-2</v>
      </c>
      <c r="DD71">
        <v>-2.5292350000000002E-2</v>
      </c>
      <c r="DE71">
        <v>0.26950531</v>
      </c>
      <c r="DF71">
        <v>-0.26887736000000001</v>
      </c>
      <c r="DG71">
        <v>0.1029841</v>
      </c>
      <c r="DH71">
        <v>-0.10235616</v>
      </c>
      <c r="DI71">
        <v>-0.19042195000000001</v>
      </c>
      <c r="DJ71">
        <v>7.7531719999999998E-2</v>
      </c>
      <c r="DK71">
        <v>-0.19522661999999999</v>
      </c>
      <c r="DL71">
        <v>-0.13095082</v>
      </c>
      <c r="DM71">
        <v>-6.0513240000000003E-2</v>
      </c>
      <c r="DN71">
        <v>0.50020885000000004</v>
      </c>
      <c r="DO71">
        <v>0.35778246000000002</v>
      </c>
      <c r="DP71">
        <v>-0.64273818000000005</v>
      </c>
      <c r="DQ71">
        <v>0.94671483000000001</v>
      </c>
      <c r="DR71">
        <v>-0.66113116000000005</v>
      </c>
      <c r="DS71">
        <v>7.7932630000000003E-2</v>
      </c>
      <c r="DT71">
        <v>-0.79014932000000004</v>
      </c>
      <c r="DU71">
        <v>1.3610861400000001</v>
      </c>
      <c r="DV71" s="10">
        <v>-0.64824150000000003</v>
      </c>
      <c r="DW71" s="8" t="s">
        <v>526</v>
      </c>
      <c r="DX71" t="s">
        <v>527</v>
      </c>
      <c r="DY71" t="s">
        <v>5153</v>
      </c>
      <c r="DZ71" t="s">
        <v>5158</v>
      </c>
      <c r="EA71" t="s">
        <v>5258</v>
      </c>
      <c r="EB71" t="s">
        <v>5173</v>
      </c>
      <c r="EC71" t="s">
        <v>5168</v>
      </c>
      <c r="ED71" s="10" t="s">
        <v>408</v>
      </c>
      <c r="EE71" s="20">
        <v>36366</v>
      </c>
      <c r="EF71" s="21">
        <v>37817</v>
      </c>
      <c r="EG71" t="s">
        <v>528</v>
      </c>
      <c r="EH71" t="s">
        <v>5143</v>
      </c>
      <c r="EI71" s="22">
        <v>44390</v>
      </c>
      <c r="EJ71" t="b">
        <f>F71=H71</f>
        <v>0</v>
      </c>
    </row>
    <row r="72" spans="1:140" x14ac:dyDescent="0.2">
      <c r="A72" s="8" t="s">
        <v>529</v>
      </c>
      <c r="B72" s="8" t="s">
        <v>119</v>
      </c>
      <c r="C72" s="8" t="s">
        <v>209</v>
      </c>
      <c r="D72" s="2" t="s">
        <v>530</v>
      </c>
      <c r="E72" s="4">
        <v>0.44386365655236698</v>
      </c>
      <c r="F72" s="28" t="b">
        <v>0</v>
      </c>
      <c r="G72" s="29">
        <f t="shared" si="3"/>
        <v>5.150591828265854E-5</v>
      </c>
      <c r="H72" s="5" t="b">
        <f t="shared" si="2"/>
        <v>0</v>
      </c>
      <c r="I72" s="8">
        <v>44</v>
      </c>
      <c r="J72">
        <v>1</v>
      </c>
      <c r="K72">
        <v>16</v>
      </c>
      <c r="L72">
        <v>1770</v>
      </c>
      <c r="M72">
        <v>4</v>
      </c>
      <c r="N72">
        <v>2</v>
      </c>
      <c r="O72">
        <v>75.265161609516795</v>
      </c>
      <c r="P72">
        <v>4</v>
      </c>
      <c r="Q72">
        <v>1</v>
      </c>
      <c r="R72">
        <v>5</v>
      </c>
      <c r="S72" s="10">
        <v>76.2</v>
      </c>
      <c r="T72" s="8">
        <v>-0.86798873614579497</v>
      </c>
      <c r="U72">
        <v>7.5957643648752104E-3</v>
      </c>
      <c r="V72">
        <v>-1.4189916771564499</v>
      </c>
      <c r="W72">
        <v>0.316728860887458</v>
      </c>
      <c r="X72">
        <v>-0.29113306284374801</v>
      </c>
      <c r="Y72">
        <v>-0.70788554533318204</v>
      </c>
      <c r="Z72">
        <v>0.85308178817514402</v>
      </c>
      <c r="AA72">
        <v>-1.4107302381286499</v>
      </c>
      <c r="AB72">
        <v>-1.4988236991813999</v>
      </c>
      <c r="AC72">
        <v>-1.38724643350897</v>
      </c>
      <c r="AD72" s="10">
        <v>0.32419533152083402</v>
      </c>
      <c r="AE72" s="8">
        <v>0</v>
      </c>
      <c r="AF72">
        <v>0</v>
      </c>
      <c r="AG72">
        <v>0</v>
      </c>
      <c r="AH72">
        <v>0</v>
      </c>
      <c r="AI72">
        <v>0</v>
      </c>
      <c r="AJ72">
        <v>0</v>
      </c>
      <c r="AK72">
        <v>0</v>
      </c>
      <c r="AL72">
        <v>0</v>
      </c>
      <c r="AM72">
        <v>0</v>
      </c>
      <c r="AN72">
        <v>0</v>
      </c>
      <c r="AO72">
        <v>0</v>
      </c>
      <c r="AP72">
        <v>0</v>
      </c>
      <c r="AQ72">
        <v>0</v>
      </c>
      <c r="AR72">
        <v>0</v>
      </c>
      <c r="AS72">
        <v>0</v>
      </c>
      <c r="AT72">
        <v>0</v>
      </c>
      <c r="AU72">
        <v>0</v>
      </c>
      <c r="AV72">
        <v>0</v>
      </c>
      <c r="AW72">
        <v>0</v>
      </c>
      <c r="AX72">
        <v>1</v>
      </c>
      <c r="AY72">
        <v>1</v>
      </c>
      <c r="AZ72">
        <v>0</v>
      </c>
      <c r="BA72">
        <v>1</v>
      </c>
      <c r="BB72">
        <v>0</v>
      </c>
      <c r="BC72">
        <v>0</v>
      </c>
      <c r="BD72">
        <v>1</v>
      </c>
      <c r="BE72">
        <v>1</v>
      </c>
      <c r="BF72">
        <v>0</v>
      </c>
      <c r="BG72">
        <v>0</v>
      </c>
      <c r="BH72">
        <v>0</v>
      </c>
      <c r="BI72">
        <v>0</v>
      </c>
      <c r="BJ72">
        <v>0</v>
      </c>
      <c r="BK72">
        <v>1</v>
      </c>
      <c r="BL72">
        <v>0</v>
      </c>
      <c r="BM72">
        <v>0</v>
      </c>
      <c r="BN72">
        <v>0</v>
      </c>
      <c r="BO72">
        <v>1</v>
      </c>
      <c r="BP72">
        <v>0</v>
      </c>
      <c r="BQ72">
        <v>1</v>
      </c>
      <c r="BR72">
        <v>0</v>
      </c>
      <c r="BS72">
        <v>0</v>
      </c>
      <c r="BT72" s="10">
        <v>0</v>
      </c>
      <c r="BU72">
        <v>-4.2648743800000002</v>
      </c>
      <c r="BV72">
        <v>0.17994256</v>
      </c>
      <c r="BW72">
        <v>2.5512239999999999E-2</v>
      </c>
      <c r="BX72">
        <v>1.7140852600000001</v>
      </c>
      <c r="BY72">
        <v>1.2451467300000001</v>
      </c>
      <c r="BZ72">
        <v>4.38303536</v>
      </c>
      <c r="CA72">
        <v>1.0542348399999999</v>
      </c>
      <c r="CB72">
        <v>2.36271349</v>
      </c>
      <c r="CC72">
        <v>0</v>
      </c>
      <c r="CD72">
        <v>1.26633956</v>
      </c>
      <c r="CE72">
        <v>1.2966537600000001</v>
      </c>
      <c r="CF72">
        <v>-0.34830556000000001</v>
      </c>
      <c r="CG72">
        <v>0.60595251999999999</v>
      </c>
      <c r="CH72">
        <v>-0.27080598</v>
      </c>
      <c r="CI72">
        <v>0.69837139000000004</v>
      </c>
      <c r="CJ72">
        <v>2.3914729999999999E-2</v>
      </c>
      <c r="CK72">
        <v>-0.35324707</v>
      </c>
      <c r="CL72">
        <v>-4.8291489999999999E-2</v>
      </c>
      <c r="CM72">
        <v>0.58076517999999999</v>
      </c>
      <c r="CN72">
        <v>0.72541518999999999</v>
      </c>
      <c r="CO72">
        <v>-0.20022939000000001</v>
      </c>
      <c r="CP72">
        <v>-0.43475793000000001</v>
      </c>
      <c r="CQ72">
        <v>0.34422587999999998</v>
      </c>
      <c r="CR72">
        <v>-0.48495226000000002</v>
      </c>
      <c r="CS72">
        <v>0.18250256000000001</v>
      </c>
      <c r="CT72">
        <v>-0.16623276000000001</v>
      </c>
      <c r="CU72">
        <v>-9.4743999999999995E-2</v>
      </c>
      <c r="CV72">
        <v>-1.1689752</v>
      </c>
      <c r="CW72">
        <v>-0.52188942000000005</v>
      </c>
      <c r="CX72">
        <v>0.65815442999999996</v>
      </c>
      <c r="CY72">
        <v>9.3649330000000003E-2</v>
      </c>
      <c r="CZ72">
        <v>-0.16819777</v>
      </c>
      <c r="DA72">
        <v>-0.25450494000000001</v>
      </c>
      <c r="DB72">
        <v>0.25513289</v>
      </c>
      <c r="DC72">
        <v>2.5920289999999999E-2</v>
      </c>
      <c r="DD72">
        <v>-2.5292350000000002E-2</v>
      </c>
      <c r="DE72">
        <v>0.26950531</v>
      </c>
      <c r="DF72">
        <v>-0.26887736000000001</v>
      </c>
      <c r="DG72">
        <v>0.1029841</v>
      </c>
      <c r="DH72">
        <v>-0.10235616</v>
      </c>
      <c r="DI72">
        <v>-0.19042195000000001</v>
      </c>
      <c r="DJ72">
        <v>7.7531719999999998E-2</v>
      </c>
      <c r="DK72">
        <v>-0.19522661999999999</v>
      </c>
      <c r="DL72">
        <v>-0.13095082</v>
      </c>
      <c r="DM72">
        <v>-6.0513240000000003E-2</v>
      </c>
      <c r="DN72">
        <v>0.50020885000000004</v>
      </c>
      <c r="DO72">
        <v>0.35778246000000002</v>
      </c>
      <c r="DP72">
        <v>-0.64273818000000005</v>
      </c>
      <c r="DQ72">
        <v>0.94671483000000001</v>
      </c>
      <c r="DR72">
        <v>-0.66113116000000005</v>
      </c>
      <c r="DS72">
        <v>7.7932630000000003E-2</v>
      </c>
      <c r="DT72">
        <v>-0.79014932000000004</v>
      </c>
      <c r="DU72">
        <v>1.3610861400000001</v>
      </c>
      <c r="DV72" s="10">
        <v>-0.64824150000000003</v>
      </c>
      <c r="DW72" s="8" t="s">
        <v>531</v>
      </c>
      <c r="DX72" t="s">
        <v>532</v>
      </c>
      <c r="DY72" t="s">
        <v>5153</v>
      </c>
      <c r="DZ72" t="s">
        <v>5154</v>
      </c>
      <c r="EA72" t="s">
        <v>5202</v>
      </c>
      <c r="EB72" t="s">
        <v>5307</v>
      </c>
      <c r="EC72" t="s">
        <v>5204</v>
      </c>
      <c r="ED72" s="10" t="s">
        <v>533</v>
      </c>
      <c r="EE72" s="20">
        <v>36680</v>
      </c>
      <c r="EF72" s="21">
        <v>37908</v>
      </c>
      <c r="EG72" t="s">
        <v>534</v>
      </c>
      <c r="EH72" t="s">
        <v>5146</v>
      </c>
      <c r="EI72" s="22">
        <v>43966</v>
      </c>
      <c r="EJ72" t="b">
        <f>F72=H72</f>
        <v>1</v>
      </c>
    </row>
    <row r="73" spans="1:140" x14ac:dyDescent="0.2">
      <c r="A73" s="8" t="s">
        <v>535</v>
      </c>
      <c r="B73" s="8" t="s">
        <v>127</v>
      </c>
      <c r="C73" s="8" t="s">
        <v>154</v>
      </c>
      <c r="D73" s="2" t="s">
        <v>536</v>
      </c>
      <c r="E73" s="4">
        <v>0.52486886933500299</v>
      </c>
      <c r="F73" s="28" t="b">
        <v>0</v>
      </c>
      <c r="G73" s="29">
        <f t="shared" si="3"/>
        <v>0.7823272617433682</v>
      </c>
      <c r="H73" s="5" t="b">
        <f t="shared" si="2"/>
        <v>1</v>
      </c>
      <c r="I73" s="8">
        <v>54</v>
      </c>
      <c r="J73">
        <v>1</v>
      </c>
      <c r="K73">
        <v>38</v>
      </c>
      <c r="L73">
        <v>970</v>
      </c>
      <c r="M73">
        <v>7</v>
      </c>
      <c r="N73">
        <v>1</v>
      </c>
      <c r="O73">
        <v>78.017768000835005</v>
      </c>
      <c r="P73">
        <v>1</v>
      </c>
      <c r="Q73">
        <v>5</v>
      </c>
      <c r="R73">
        <v>4</v>
      </c>
      <c r="S73" s="10">
        <v>74.099999999999994</v>
      </c>
      <c r="T73" s="8">
        <v>7.1393012929740499E-2</v>
      </c>
      <c r="U73">
        <v>7.5957643648752104E-3</v>
      </c>
      <c r="V73">
        <v>1.4235138450326601</v>
      </c>
      <c r="W73">
        <v>-0.61587236000349099</v>
      </c>
      <c r="X73">
        <v>0.66340156943083595</v>
      </c>
      <c r="Y73">
        <v>-1.4044518876044501</v>
      </c>
      <c r="Z73">
        <v>0.94780088839618004</v>
      </c>
      <c r="AA73">
        <v>-1.4107302381286499</v>
      </c>
      <c r="AB73">
        <v>-4.5418899975194001E-2</v>
      </c>
      <c r="AC73">
        <v>1.7560081436822399E-2</v>
      </c>
      <c r="AD73" s="10">
        <v>-0.12892293549664</v>
      </c>
      <c r="AE73" s="8">
        <v>0</v>
      </c>
      <c r="AF73">
        <v>0</v>
      </c>
      <c r="AG73">
        <v>0</v>
      </c>
      <c r="AH73">
        <v>0</v>
      </c>
      <c r="AI73">
        <v>0</v>
      </c>
      <c r="AJ73">
        <v>1</v>
      </c>
      <c r="AK73">
        <v>0</v>
      </c>
      <c r="AL73">
        <v>0</v>
      </c>
      <c r="AM73">
        <v>0</v>
      </c>
      <c r="AN73">
        <v>0</v>
      </c>
      <c r="AO73">
        <v>0</v>
      </c>
      <c r="AP73">
        <v>0</v>
      </c>
      <c r="AQ73">
        <v>0</v>
      </c>
      <c r="AR73">
        <v>0</v>
      </c>
      <c r="AS73">
        <v>0</v>
      </c>
      <c r="AT73">
        <v>0</v>
      </c>
      <c r="AU73">
        <v>0</v>
      </c>
      <c r="AV73">
        <v>0</v>
      </c>
      <c r="AW73">
        <v>0</v>
      </c>
      <c r="AX73">
        <v>0</v>
      </c>
      <c r="AY73">
        <v>1</v>
      </c>
      <c r="AZ73">
        <v>0</v>
      </c>
      <c r="BA73">
        <v>1</v>
      </c>
      <c r="BB73">
        <v>0</v>
      </c>
      <c r="BC73">
        <v>0</v>
      </c>
      <c r="BD73">
        <v>1</v>
      </c>
      <c r="BE73">
        <v>0</v>
      </c>
      <c r="BF73">
        <v>1</v>
      </c>
      <c r="BG73">
        <v>0</v>
      </c>
      <c r="BH73">
        <v>0</v>
      </c>
      <c r="BI73">
        <v>1</v>
      </c>
      <c r="BJ73">
        <v>0</v>
      </c>
      <c r="BK73">
        <v>0</v>
      </c>
      <c r="BL73">
        <v>0</v>
      </c>
      <c r="BM73">
        <v>0</v>
      </c>
      <c r="BN73">
        <v>0</v>
      </c>
      <c r="BO73">
        <v>1</v>
      </c>
      <c r="BP73">
        <v>0</v>
      </c>
      <c r="BQ73">
        <v>1</v>
      </c>
      <c r="BR73">
        <v>0</v>
      </c>
      <c r="BS73">
        <v>0</v>
      </c>
      <c r="BT73" s="10">
        <v>0</v>
      </c>
      <c r="BU73">
        <v>-4.2648743800000002</v>
      </c>
      <c r="BV73">
        <v>0.17994256</v>
      </c>
      <c r="BW73">
        <v>2.5512239999999999E-2</v>
      </c>
      <c r="BX73">
        <v>1.7140852600000001</v>
      </c>
      <c r="BY73">
        <v>1.2451467300000001</v>
      </c>
      <c r="BZ73">
        <v>4.38303536</v>
      </c>
      <c r="CA73">
        <v>1.0542348399999999</v>
      </c>
      <c r="CB73">
        <v>2.36271349</v>
      </c>
      <c r="CC73">
        <v>0</v>
      </c>
      <c r="CD73">
        <v>1.26633956</v>
      </c>
      <c r="CE73">
        <v>1.2966537600000001</v>
      </c>
      <c r="CF73">
        <v>-0.34830556000000001</v>
      </c>
      <c r="CG73">
        <v>0.60595251999999999</v>
      </c>
      <c r="CH73">
        <v>-0.27080598</v>
      </c>
      <c r="CI73">
        <v>0.69837139000000004</v>
      </c>
      <c r="CJ73">
        <v>2.3914729999999999E-2</v>
      </c>
      <c r="CK73">
        <v>-0.35324707</v>
      </c>
      <c r="CL73">
        <v>-4.8291489999999999E-2</v>
      </c>
      <c r="CM73">
        <v>0.58076517999999999</v>
      </c>
      <c r="CN73">
        <v>0.72541518999999999</v>
      </c>
      <c r="CO73">
        <v>-0.20022939000000001</v>
      </c>
      <c r="CP73">
        <v>-0.43475793000000001</v>
      </c>
      <c r="CQ73">
        <v>0.34422587999999998</v>
      </c>
      <c r="CR73">
        <v>-0.48495226000000002</v>
      </c>
      <c r="CS73">
        <v>0.18250256000000001</v>
      </c>
      <c r="CT73">
        <v>-0.16623276000000001</v>
      </c>
      <c r="CU73">
        <v>-9.4743999999999995E-2</v>
      </c>
      <c r="CV73">
        <v>-1.1689752</v>
      </c>
      <c r="CW73">
        <v>-0.52188942000000005</v>
      </c>
      <c r="CX73">
        <v>0.65815442999999996</v>
      </c>
      <c r="CY73">
        <v>9.3649330000000003E-2</v>
      </c>
      <c r="CZ73">
        <v>-0.16819777</v>
      </c>
      <c r="DA73">
        <v>-0.25450494000000001</v>
      </c>
      <c r="DB73">
        <v>0.25513289</v>
      </c>
      <c r="DC73">
        <v>2.5920289999999999E-2</v>
      </c>
      <c r="DD73">
        <v>-2.5292350000000002E-2</v>
      </c>
      <c r="DE73">
        <v>0.26950531</v>
      </c>
      <c r="DF73">
        <v>-0.26887736000000001</v>
      </c>
      <c r="DG73">
        <v>0.1029841</v>
      </c>
      <c r="DH73">
        <v>-0.10235616</v>
      </c>
      <c r="DI73">
        <v>-0.19042195000000001</v>
      </c>
      <c r="DJ73">
        <v>7.7531719999999998E-2</v>
      </c>
      <c r="DK73">
        <v>-0.19522661999999999</v>
      </c>
      <c r="DL73">
        <v>-0.13095082</v>
      </c>
      <c r="DM73">
        <v>-6.0513240000000003E-2</v>
      </c>
      <c r="DN73">
        <v>0.50020885000000004</v>
      </c>
      <c r="DO73">
        <v>0.35778246000000002</v>
      </c>
      <c r="DP73">
        <v>-0.64273818000000005</v>
      </c>
      <c r="DQ73">
        <v>0.94671483000000001</v>
      </c>
      <c r="DR73">
        <v>-0.66113116000000005</v>
      </c>
      <c r="DS73">
        <v>7.7932630000000003E-2</v>
      </c>
      <c r="DT73">
        <v>-0.79014932000000004</v>
      </c>
      <c r="DU73">
        <v>1.3610861400000001</v>
      </c>
      <c r="DV73" s="10">
        <v>-0.64824150000000003</v>
      </c>
      <c r="DW73" s="8" t="s">
        <v>537</v>
      </c>
      <c r="DX73" t="s">
        <v>538</v>
      </c>
      <c r="DY73" t="s">
        <v>5153</v>
      </c>
      <c r="DZ73" t="s">
        <v>5154</v>
      </c>
      <c r="EA73" t="s">
        <v>5308</v>
      </c>
      <c r="EB73" t="s">
        <v>5309</v>
      </c>
      <c r="EC73" t="s">
        <v>5310</v>
      </c>
      <c r="ED73" s="10" t="s">
        <v>295</v>
      </c>
      <c r="EE73" s="20">
        <v>37446</v>
      </c>
      <c r="EF73" s="21">
        <v>38259</v>
      </c>
      <c r="EG73" t="s">
        <v>539</v>
      </c>
      <c r="EH73" t="s">
        <v>5142</v>
      </c>
      <c r="EI73" s="22">
        <v>44827</v>
      </c>
      <c r="EJ73" t="b">
        <f>F73=H73</f>
        <v>0</v>
      </c>
    </row>
    <row r="74" spans="1:140" x14ac:dyDescent="0.2">
      <c r="A74" s="8" t="s">
        <v>540</v>
      </c>
      <c r="B74" s="8" t="s">
        <v>119</v>
      </c>
      <c r="C74" s="8" t="s">
        <v>181</v>
      </c>
      <c r="D74" s="2" t="s">
        <v>541</v>
      </c>
      <c r="E74" s="4">
        <v>0.66611355064613897</v>
      </c>
      <c r="F74" s="28" t="b">
        <v>1</v>
      </c>
      <c r="G74" s="29">
        <f t="shared" si="3"/>
        <v>1.9555905367607655E-5</v>
      </c>
      <c r="H74" s="5" t="b">
        <f t="shared" si="2"/>
        <v>0</v>
      </c>
      <c r="I74" s="8">
        <v>56</v>
      </c>
      <c r="J74">
        <v>0</v>
      </c>
      <c r="K74">
        <v>20</v>
      </c>
      <c r="L74">
        <v>1680</v>
      </c>
      <c r="M74">
        <v>1</v>
      </c>
      <c r="N74">
        <v>2</v>
      </c>
      <c r="O74">
        <v>86.390108656402901</v>
      </c>
      <c r="P74">
        <v>4</v>
      </c>
      <c r="Q74">
        <v>5</v>
      </c>
      <c r="R74">
        <v>5</v>
      </c>
      <c r="S74" s="10">
        <v>82.9</v>
      </c>
      <c r="T74" s="8">
        <v>0.25926936274484702</v>
      </c>
      <c r="U74">
        <v>-1.00517281761849</v>
      </c>
      <c r="V74">
        <v>-0.90217249130388599</v>
      </c>
      <c r="W74">
        <v>0.21181122353722601</v>
      </c>
      <c r="X74">
        <v>-1.2456676951183301</v>
      </c>
      <c r="Y74">
        <v>-0.70788554533318204</v>
      </c>
      <c r="Z74">
        <v>1.2358989528853901</v>
      </c>
      <c r="AA74">
        <v>1.4284752725705201</v>
      </c>
      <c r="AB74">
        <v>-4.5418899975194001E-2</v>
      </c>
      <c r="AC74">
        <v>-0.68484317603607703</v>
      </c>
      <c r="AD74" s="10">
        <v>1.7698583739099101</v>
      </c>
      <c r="AE74" s="8">
        <v>0</v>
      </c>
      <c r="AF74">
        <v>0</v>
      </c>
      <c r="AG74">
        <v>0</v>
      </c>
      <c r="AH74">
        <v>0</v>
      </c>
      <c r="AI74">
        <v>0</v>
      </c>
      <c r="AJ74">
        <v>1</v>
      </c>
      <c r="AK74">
        <v>0</v>
      </c>
      <c r="AL74">
        <v>0</v>
      </c>
      <c r="AM74">
        <v>0</v>
      </c>
      <c r="AN74">
        <v>0</v>
      </c>
      <c r="AO74">
        <v>0</v>
      </c>
      <c r="AP74">
        <v>0</v>
      </c>
      <c r="AQ74">
        <v>0</v>
      </c>
      <c r="AR74">
        <v>0</v>
      </c>
      <c r="AS74">
        <v>0</v>
      </c>
      <c r="AT74">
        <v>0</v>
      </c>
      <c r="AU74">
        <v>0</v>
      </c>
      <c r="AV74">
        <v>0</v>
      </c>
      <c r="AW74">
        <v>0</v>
      </c>
      <c r="AX74">
        <v>0</v>
      </c>
      <c r="AY74">
        <v>1</v>
      </c>
      <c r="AZ74">
        <v>0</v>
      </c>
      <c r="BA74">
        <v>1</v>
      </c>
      <c r="BB74">
        <v>0</v>
      </c>
      <c r="BC74">
        <v>1</v>
      </c>
      <c r="BD74">
        <v>0</v>
      </c>
      <c r="BE74">
        <v>1</v>
      </c>
      <c r="BF74">
        <v>0</v>
      </c>
      <c r="BG74">
        <v>0</v>
      </c>
      <c r="BH74">
        <v>0</v>
      </c>
      <c r="BI74">
        <v>0</v>
      </c>
      <c r="BJ74">
        <v>1</v>
      </c>
      <c r="BK74">
        <v>0</v>
      </c>
      <c r="BL74">
        <v>0</v>
      </c>
      <c r="BM74">
        <v>1</v>
      </c>
      <c r="BN74">
        <v>0</v>
      </c>
      <c r="BO74">
        <v>0</v>
      </c>
      <c r="BP74">
        <v>0</v>
      </c>
      <c r="BQ74">
        <v>0</v>
      </c>
      <c r="BR74">
        <v>1</v>
      </c>
      <c r="BS74">
        <v>0</v>
      </c>
      <c r="BT74" s="10">
        <v>0</v>
      </c>
      <c r="BU74">
        <v>-4.2648743800000002</v>
      </c>
      <c r="BV74">
        <v>0.17994256</v>
      </c>
      <c r="BW74">
        <v>2.5512239999999999E-2</v>
      </c>
      <c r="BX74">
        <v>1.7140852600000001</v>
      </c>
      <c r="BY74">
        <v>1.2451467300000001</v>
      </c>
      <c r="BZ74">
        <v>4.38303536</v>
      </c>
      <c r="CA74">
        <v>1.0542348399999999</v>
      </c>
      <c r="CB74">
        <v>2.36271349</v>
      </c>
      <c r="CC74">
        <v>0</v>
      </c>
      <c r="CD74">
        <v>1.26633956</v>
      </c>
      <c r="CE74">
        <v>1.2966537600000001</v>
      </c>
      <c r="CF74">
        <v>-0.34830556000000001</v>
      </c>
      <c r="CG74">
        <v>0.60595251999999999</v>
      </c>
      <c r="CH74">
        <v>-0.27080598</v>
      </c>
      <c r="CI74">
        <v>0.69837139000000004</v>
      </c>
      <c r="CJ74">
        <v>2.3914729999999999E-2</v>
      </c>
      <c r="CK74">
        <v>-0.35324707</v>
      </c>
      <c r="CL74">
        <v>-4.8291489999999999E-2</v>
      </c>
      <c r="CM74">
        <v>0.58076517999999999</v>
      </c>
      <c r="CN74">
        <v>0.72541518999999999</v>
      </c>
      <c r="CO74">
        <v>-0.20022939000000001</v>
      </c>
      <c r="CP74">
        <v>-0.43475793000000001</v>
      </c>
      <c r="CQ74">
        <v>0.34422587999999998</v>
      </c>
      <c r="CR74">
        <v>-0.48495226000000002</v>
      </c>
      <c r="CS74">
        <v>0.18250256000000001</v>
      </c>
      <c r="CT74">
        <v>-0.16623276000000001</v>
      </c>
      <c r="CU74">
        <v>-9.4743999999999995E-2</v>
      </c>
      <c r="CV74">
        <v>-1.1689752</v>
      </c>
      <c r="CW74">
        <v>-0.52188942000000005</v>
      </c>
      <c r="CX74">
        <v>0.65815442999999996</v>
      </c>
      <c r="CY74">
        <v>9.3649330000000003E-2</v>
      </c>
      <c r="CZ74">
        <v>-0.16819777</v>
      </c>
      <c r="DA74">
        <v>-0.25450494000000001</v>
      </c>
      <c r="DB74">
        <v>0.25513289</v>
      </c>
      <c r="DC74">
        <v>2.5920289999999999E-2</v>
      </c>
      <c r="DD74">
        <v>-2.5292350000000002E-2</v>
      </c>
      <c r="DE74">
        <v>0.26950531</v>
      </c>
      <c r="DF74">
        <v>-0.26887736000000001</v>
      </c>
      <c r="DG74">
        <v>0.1029841</v>
      </c>
      <c r="DH74">
        <v>-0.10235616</v>
      </c>
      <c r="DI74">
        <v>-0.19042195000000001</v>
      </c>
      <c r="DJ74">
        <v>7.7531719999999998E-2</v>
      </c>
      <c r="DK74">
        <v>-0.19522661999999999</v>
      </c>
      <c r="DL74">
        <v>-0.13095082</v>
      </c>
      <c r="DM74">
        <v>-6.0513240000000003E-2</v>
      </c>
      <c r="DN74">
        <v>0.50020885000000004</v>
      </c>
      <c r="DO74">
        <v>0.35778246000000002</v>
      </c>
      <c r="DP74">
        <v>-0.64273818000000005</v>
      </c>
      <c r="DQ74">
        <v>0.94671483000000001</v>
      </c>
      <c r="DR74">
        <v>-0.66113116000000005</v>
      </c>
      <c r="DS74">
        <v>7.7932630000000003E-2</v>
      </c>
      <c r="DT74">
        <v>-0.79014932000000004</v>
      </c>
      <c r="DU74">
        <v>1.3610861400000001</v>
      </c>
      <c r="DV74" s="10">
        <v>-0.64824150000000003</v>
      </c>
      <c r="DW74" s="8" t="s">
        <v>542</v>
      </c>
      <c r="DX74" t="s">
        <v>543</v>
      </c>
      <c r="DY74" t="s">
        <v>5154</v>
      </c>
      <c r="DZ74" t="s">
        <v>5158</v>
      </c>
      <c r="EA74" t="s">
        <v>5311</v>
      </c>
      <c r="EB74" t="s">
        <v>5312</v>
      </c>
      <c r="EC74" t="s">
        <v>5177</v>
      </c>
      <c r="ED74" s="10" t="s">
        <v>231</v>
      </c>
      <c r="EE74" s="20">
        <v>37009</v>
      </c>
      <c r="EF74" s="21">
        <v>39338</v>
      </c>
      <c r="EG74" t="s">
        <v>544</v>
      </c>
      <c r="EH74" t="s">
        <v>5144</v>
      </c>
      <c r="EI74" s="22">
        <v>45260</v>
      </c>
      <c r="EJ74" t="b">
        <f>F74=H74</f>
        <v>0</v>
      </c>
    </row>
    <row r="75" spans="1:140" x14ac:dyDescent="0.2">
      <c r="A75" s="8" t="s">
        <v>545</v>
      </c>
      <c r="B75" s="8" t="s">
        <v>127</v>
      </c>
      <c r="C75" s="8" t="s">
        <v>188</v>
      </c>
      <c r="D75" s="2" t="s">
        <v>546</v>
      </c>
      <c r="E75" s="4">
        <v>0.74643392647109896</v>
      </c>
      <c r="F75" s="28" t="b">
        <v>1</v>
      </c>
      <c r="G75" s="29">
        <f t="shared" si="3"/>
        <v>0.99317372506226109</v>
      </c>
      <c r="H75" s="5" t="b">
        <f t="shared" si="2"/>
        <v>1</v>
      </c>
      <c r="I75" s="8">
        <v>59</v>
      </c>
      <c r="J75">
        <v>1</v>
      </c>
      <c r="K75">
        <v>39</v>
      </c>
      <c r="L75">
        <v>2007</v>
      </c>
      <c r="M75">
        <v>5</v>
      </c>
      <c r="N75">
        <v>5</v>
      </c>
      <c r="O75">
        <v>52.3836299022162</v>
      </c>
      <c r="P75">
        <v>3</v>
      </c>
      <c r="Q75">
        <v>4</v>
      </c>
      <c r="R75">
        <v>2</v>
      </c>
      <c r="S75" s="10">
        <v>72.8</v>
      </c>
      <c r="T75" s="8">
        <v>0.54108388746750802</v>
      </c>
      <c r="U75">
        <v>7.5957643648752104E-3</v>
      </c>
      <c r="V75">
        <v>1.5527186414958001</v>
      </c>
      <c r="W75">
        <v>0.59301197257640204</v>
      </c>
      <c r="X75">
        <v>2.70451479144465E-2</v>
      </c>
      <c r="Y75">
        <v>1.38181348148064</v>
      </c>
      <c r="Z75">
        <v>6.5712369201756798E-2</v>
      </c>
      <c r="AA75">
        <v>0.71867389489572897</v>
      </c>
      <c r="AB75">
        <v>1.4079858992310099</v>
      </c>
      <c r="AC75">
        <v>1.42236659638262</v>
      </c>
      <c r="AD75" s="10">
        <v>-0.40942471984078899</v>
      </c>
      <c r="AE75" s="8">
        <v>0</v>
      </c>
      <c r="AF75">
        <v>0</v>
      </c>
      <c r="AG75">
        <v>0</v>
      </c>
      <c r="AH75">
        <v>0</v>
      </c>
      <c r="AI75">
        <v>1</v>
      </c>
      <c r="AJ75">
        <v>0</v>
      </c>
      <c r="AK75">
        <v>0</v>
      </c>
      <c r="AL75">
        <v>0</v>
      </c>
      <c r="AM75">
        <v>0</v>
      </c>
      <c r="AN75">
        <v>0</v>
      </c>
      <c r="AO75">
        <v>0</v>
      </c>
      <c r="AP75">
        <v>0</v>
      </c>
      <c r="AQ75">
        <v>0</v>
      </c>
      <c r="AR75">
        <v>0</v>
      </c>
      <c r="AS75">
        <v>0</v>
      </c>
      <c r="AT75">
        <v>0</v>
      </c>
      <c r="AU75">
        <v>0</v>
      </c>
      <c r="AV75">
        <v>0</v>
      </c>
      <c r="AW75">
        <v>0</v>
      </c>
      <c r="AX75">
        <v>0</v>
      </c>
      <c r="AY75">
        <v>1</v>
      </c>
      <c r="AZ75">
        <v>0</v>
      </c>
      <c r="BA75">
        <v>1</v>
      </c>
      <c r="BB75">
        <v>0</v>
      </c>
      <c r="BC75">
        <v>0</v>
      </c>
      <c r="BD75">
        <v>1</v>
      </c>
      <c r="BE75">
        <v>0</v>
      </c>
      <c r="BF75">
        <v>1</v>
      </c>
      <c r="BG75">
        <v>0</v>
      </c>
      <c r="BH75">
        <v>0</v>
      </c>
      <c r="BI75">
        <v>0</v>
      </c>
      <c r="BJ75">
        <v>0</v>
      </c>
      <c r="BK75">
        <v>0</v>
      </c>
      <c r="BL75">
        <v>1</v>
      </c>
      <c r="BM75">
        <v>0</v>
      </c>
      <c r="BN75">
        <v>0</v>
      </c>
      <c r="BO75">
        <v>0</v>
      </c>
      <c r="BP75">
        <v>1</v>
      </c>
      <c r="BQ75">
        <v>0</v>
      </c>
      <c r="BR75">
        <v>0</v>
      </c>
      <c r="BS75">
        <v>1</v>
      </c>
      <c r="BT75" s="10">
        <v>0</v>
      </c>
      <c r="BU75">
        <v>-4.2648743800000002</v>
      </c>
      <c r="BV75">
        <v>0.17994256</v>
      </c>
      <c r="BW75">
        <v>2.5512239999999999E-2</v>
      </c>
      <c r="BX75">
        <v>1.7140852600000001</v>
      </c>
      <c r="BY75">
        <v>1.2451467300000001</v>
      </c>
      <c r="BZ75">
        <v>4.38303536</v>
      </c>
      <c r="CA75">
        <v>1.0542348399999999</v>
      </c>
      <c r="CB75">
        <v>2.36271349</v>
      </c>
      <c r="CC75">
        <v>0</v>
      </c>
      <c r="CD75">
        <v>1.26633956</v>
      </c>
      <c r="CE75">
        <v>1.2966537600000001</v>
      </c>
      <c r="CF75">
        <v>-0.34830556000000001</v>
      </c>
      <c r="CG75">
        <v>0.60595251999999999</v>
      </c>
      <c r="CH75">
        <v>-0.27080598</v>
      </c>
      <c r="CI75">
        <v>0.69837139000000004</v>
      </c>
      <c r="CJ75">
        <v>2.3914729999999999E-2</v>
      </c>
      <c r="CK75">
        <v>-0.35324707</v>
      </c>
      <c r="CL75">
        <v>-4.8291489999999999E-2</v>
      </c>
      <c r="CM75">
        <v>0.58076517999999999</v>
      </c>
      <c r="CN75">
        <v>0.72541518999999999</v>
      </c>
      <c r="CO75">
        <v>-0.20022939000000001</v>
      </c>
      <c r="CP75">
        <v>-0.43475793000000001</v>
      </c>
      <c r="CQ75">
        <v>0.34422587999999998</v>
      </c>
      <c r="CR75">
        <v>-0.48495226000000002</v>
      </c>
      <c r="CS75">
        <v>0.18250256000000001</v>
      </c>
      <c r="CT75">
        <v>-0.16623276000000001</v>
      </c>
      <c r="CU75">
        <v>-9.4743999999999995E-2</v>
      </c>
      <c r="CV75">
        <v>-1.1689752</v>
      </c>
      <c r="CW75">
        <v>-0.52188942000000005</v>
      </c>
      <c r="CX75">
        <v>0.65815442999999996</v>
      </c>
      <c r="CY75">
        <v>9.3649330000000003E-2</v>
      </c>
      <c r="CZ75">
        <v>-0.16819777</v>
      </c>
      <c r="DA75">
        <v>-0.25450494000000001</v>
      </c>
      <c r="DB75">
        <v>0.25513289</v>
      </c>
      <c r="DC75">
        <v>2.5920289999999999E-2</v>
      </c>
      <c r="DD75">
        <v>-2.5292350000000002E-2</v>
      </c>
      <c r="DE75">
        <v>0.26950531</v>
      </c>
      <c r="DF75">
        <v>-0.26887736000000001</v>
      </c>
      <c r="DG75">
        <v>0.1029841</v>
      </c>
      <c r="DH75">
        <v>-0.10235616</v>
      </c>
      <c r="DI75">
        <v>-0.19042195000000001</v>
      </c>
      <c r="DJ75">
        <v>7.7531719999999998E-2</v>
      </c>
      <c r="DK75">
        <v>-0.19522661999999999</v>
      </c>
      <c r="DL75">
        <v>-0.13095082</v>
      </c>
      <c r="DM75">
        <v>-6.0513240000000003E-2</v>
      </c>
      <c r="DN75">
        <v>0.50020885000000004</v>
      </c>
      <c r="DO75">
        <v>0.35778246000000002</v>
      </c>
      <c r="DP75">
        <v>-0.64273818000000005</v>
      </c>
      <c r="DQ75">
        <v>0.94671483000000001</v>
      </c>
      <c r="DR75">
        <v>-0.66113116000000005</v>
      </c>
      <c r="DS75">
        <v>7.7932630000000003E-2</v>
      </c>
      <c r="DT75">
        <v>-0.79014932000000004</v>
      </c>
      <c r="DU75">
        <v>1.3610861400000001</v>
      </c>
      <c r="DV75" s="10">
        <v>-0.64824150000000003</v>
      </c>
      <c r="DW75" s="8" t="s">
        <v>547</v>
      </c>
      <c r="DX75" t="s">
        <v>548</v>
      </c>
      <c r="DY75" t="s">
        <v>5165</v>
      </c>
      <c r="DZ75" t="s">
        <v>5153</v>
      </c>
      <c r="EA75" t="s">
        <v>5181</v>
      </c>
      <c r="EB75" t="s">
        <v>5190</v>
      </c>
      <c r="EC75" t="s">
        <v>5313</v>
      </c>
      <c r="ED75" s="10" t="s">
        <v>425</v>
      </c>
      <c r="EE75" s="20">
        <v>36605</v>
      </c>
      <c r="EF75" s="21">
        <v>39250</v>
      </c>
      <c r="EG75" t="s">
        <v>549</v>
      </c>
      <c r="EH75" t="s">
        <v>5143</v>
      </c>
      <c r="EI75" s="22">
        <v>44259</v>
      </c>
      <c r="EJ75" t="b">
        <f>F75=H75</f>
        <v>1</v>
      </c>
    </row>
    <row r="76" spans="1:140" x14ac:dyDescent="0.2">
      <c r="A76" s="8" t="s">
        <v>550</v>
      </c>
      <c r="B76" s="8" t="s">
        <v>127</v>
      </c>
      <c r="C76" s="8" t="s">
        <v>181</v>
      </c>
      <c r="D76" s="2" t="s">
        <v>551</v>
      </c>
      <c r="E76" s="4">
        <v>0.49734384477017601</v>
      </c>
      <c r="F76" s="28" t="b">
        <v>0</v>
      </c>
      <c r="G76" s="29">
        <f t="shared" si="3"/>
        <v>6.7583417646036004E-6</v>
      </c>
      <c r="H76" s="5" t="b">
        <f t="shared" si="2"/>
        <v>0</v>
      </c>
      <c r="I76" s="8">
        <v>54</v>
      </c>
      <c r="J76">
        <v>1</v>
      </c>
      <c r="K76">
        <v>19</v>
      </c>
      <c r="L76">
        <v>1608</v>
      </c>
      <c r="M76">
        <v>2</v>
      </c>
      <c r="N76">
        <v>5</v>
      </c>
      <c r="O76">
        <v>11.171922385087999</v>
      </c>
      <c r="P76">
        <v>5</v>
      </c>
      <c r="Q76">
        <v>2</v>
      </c>
      <c r="R76">
        <v>5</v>
      </c>
      <c r="S76" s="10">
        <v>78.099999999999994</v>
      </c>
      <c r="T76" s="8">
        <v>7.1393012929740499E-2</v>
      </c>
      <c r="U76">
        <v>7.5957643648752104E-3</v>
      </c>
      <c r="V76">
        <v>-1.03137728776702</v>
      </c>
      <c r="W76">
        <v>0.12787711365703999</v>
      </c>
      <c r="X76">
        <v>-0.92748948436013701</v>
      </c>
      <c r="Y76">
        <v>1.38181348148064</v>
      </c>
      <c r="Z76">
        <v>-1.35241114707968</v>
      </c>
      <c r="AA76">
        <v>-1.4107302381286499</v>
      </c>
      <c r="AB76">
        <v>1.4079858992310099</v>
      </c>
      <c r="AC76">
        <v>-1.38724643350897</v>
      </c>
      <c r="AD76" s="10">
        <v>0.73415947786997404</v>
      </c>
      <c r="AE76" s="8">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1</v>
      </c>
      <c r="BA76">
        <v>0</v>
      </c>
      <c r="BB76">
        <v>1</v>
      </c>
      <c r="BC76">
        <v>0</v>
      </c>
      <c r="BD76">
        <v>1</v>
      </c>
      <c r="BE76">
        <v>0</v>
      </c>
      <c r="BF76">
        <v>1</v>
      </c>
      <c r="BG76">
        <v>0</v>
      </c>
      <c r="BH76">
        <v>0</v>
      </c>
      <c r="BI76">
        <v>1</v>
      </c>
      <c r="BJ76">
        <v>0</v>
      </c>
      <c r="BK76">
        <v>0</v>
      </c>
      <c r="BL76">
        <v>0</v>
      </c>
      <c r="BM76">
        <v>1</v>
      </c>
      <c r="BN76">
        <v>0</v>
      </c>
      <c r="BO76">
        <v>0</v>
      </c>
      <c r="BP76">
        <v>0</v>
      </c>
      <c r="BQ76">
        <v>0</v>
      </c>
      <c r="BR76">
        <v>0</v>
      </c>
      <c r="BS76">
        <v>0</v>
      </c>
      <c r="BT76" s="10">
        <v>1</v>
      </c>
      <c r="BU76">
        <v>-4.2648743800000002</v>
      </c>
      <c r="BV76">
        <v>0.17994256</v>
      </c>
      <c r="BW76">
        <v>2.5512239999999999E-2</v>
      </c>
      <c r="BX76">
        <v>1.7140852600000001</v>
      </c>
      <c r="BY76">
        <v>1.2451467300000001</v>
      </c>
      <c r="BZ76">
        <v>4.38303536</v>
      </c>
      <c r="CA76">
        <v>1.0542348399999999</v>
      </c>
      <c r="CB76">
        <v>2.36271349</v>
      </c>
      <c r="CC76">
        <v>0</v>
      </c>
      <c r="CD76">
        <v>1.26633956</v>
      </c>
      <c r="CE76">
        <v>1.2966537600000001</v>
      </c>
      <c r="CF76">
        <v>-0.34830556000000001</v>
      </c>
      <c r="CG76">
        <v>0.60595251999999999</v>
      </c>
      <c r="CH76">
        <v>-0.27080598</v>
      </c>
      <c r="CI76">
        <v>0.69837139000000004</v>
      </c>
      <c r="CJ76">
        <v>2.3914729999999999E-2</v>
      </c>
      <c r="CK76">
        <v>-0.35324707</v>
      </c>
      <c r="CL76">
        <v>-4.8291489999999999E-2</v>
      </c>
      <c r="CM76">
        <v>0.58076517999999999</v>
      </c>
      <c r="CN76">
        <v>0.72541518999999999</v>
      </c>
      <c r="CO76">
        <v>-0.20022939000000001</v>
      </c>
      <c r="CP76">
        <v>-0.43475793000000001</v>
      </c>
      <c r="CQ76">
        <v>0.34422587999999998</v>
      </c>
      <c r="CR76">
        <v>-0.48495226000000002</v>
      </c>
      <c r="CS76">
        <v>0.18250256000000001</v>
      </c>
      <c r="CT76">
        <v>-0.16623276000000001</v>
      </c>
      <c r="CU76">
        <v>-9.4743999999999995E-2</v>
      </c>
      <c r="CV76">
        <v>-1.1689752</v>
      </c>
      <c r="CW76">
        <v>-0.52188942000000005</v>
      </c>
      <c r="CX76">
        <v>0.65815442999999996</v>
      </c>
      <c r="CY76">
        <v>9.3649330000000003E-2</v>
      </c>
      <c r="CZ76">
        <v>-0.16819777</v>
      </c>
      <c r="DA76">
        <v>-0.25450494000000001</v>
      </c>
      <c r="DB76">
        <v>0.25513289</v>
      </c>
      <c r="DC76">
        <v>2.5920289999999999E-2</v>
      </c>
      <c r="DD76">
        <v>-2.5292350000000002E-2</v>
      </c>
      <c r="DE76">
        <v>0.26950531</v>
      </c>
      <c r="DF76">
        <v>-0.26887736000000001</v>
      </c>
      <c r="DG76">
        <v>0.1029841</v>
      </c>
      <c r="DH76">
        <v>-0.10235616</v>
      </c>
      <c r="DI76">
        <v>-0.19042195000000001</v>
      </c>
      <c r="DJ76">
        <v>7.7531719999999998E-2</v>
      </c>
      <c r="DK76">
        <v>-0.19522661999999999</v>
      </c>
      <c r="DL76">
        <v>-0.13095082</v>
      </c>
      <c r="DM76">
        <v>-6.0513240000000003E-2</v>
      </c>
      <c r="DN76">
        <v>0.50020885000000004</v>
      </c>
      <c r="DO76">
        <v>0.35778246000000002</v>
      </c>
      <c r="DP76">
        <v>-0.64273818000000005</v>
      </c>
      <c r="DQ76">
        <v>0.94671483000000001</v>
      </c>
      <c r="DR76">
        <v>-0.66113116000000005</v>
      </c>
      <c r="DS76">
        <v>7.7932630000000003E-2</v>
      </c>
      <c r="DT76">
        <v>-0.79014932000000004</v>
      </c>
      <c r="DU76">
        <v>1.3610861400000001</v>
      </c>
      <c r="DV76" s="10">
        <v>-0.64824150000000003</v>
      </c>
      <c r="DW76" s="8" t="s">
        <v>552</v>
      </c>
      <c r="DX76" t="s">
        <v>553</v>
      </c>
      <c r="DY76" t="s">
        <v>5154</v>
      </c>
      <c r="DZ76" t="s">
        <v>5165</v>
      </c>
      <c r="EA76" t="s">
        <v>5267</v>
      </c>
      <c r="EB76" t="s">
        <v>5291</v>
      </c>
      <c r="EC76" t="s">
        <v>5195</v>
      </c>
      <c r="ED76" s="10" t="s">
        <v>554</v>
      </c>
      <c r="EE76" s="20">
        <v>35562</v>
      </c>
      <c r="EF76" s="21">
        <v>35847</v>
      </c>
      <c r="EG76" t="s">
        <v>555</v>
      </c>
      <c r="EH76" t="s">
        <v>5142</v>
      </c>
      <c r="EI76" s="22">
        <v>45336</v>
      </c>
      <c r="EJ76" t="b">
        <f>F76=H76</f>
        <v>1</v>
      </c>
    </row>
    <row r="77" spans="1:140" x14ac:dyDescent="0.2">
      <c r="A77" s="8" t="s">
        <v>556</v>
      </c>
      <c r="B77" s="8" t="s">
        <v>119</v>
      </c>
      <c r="C77" s="8" t="s">
        <v>202</v>
      </c>
      <c r="D77" s="2" t="s">
        <v>557</v>
      </c>
      <c r="E77" s="4">
        <v>0.50960524655163797</v>
      </c>
      <c r="F77" s="28" t="b">
        <v>0</v>
      </c>
      <c r="G77" s="29">
        <f t="shared" si="3"/>
        <v>1.8496371232137883E-7</v>
      </c>
      <c r="H77" s="5" t="b">
        <f t="shared" si="2"/>
        <v>0</v>
      </c>
      <c r="I77" s="8">
        <v>49</v>
      </c>
      <c r="J77">
        <v>1</v>
      </c>
      <c r="K77">
        <v>22</v>
      </c>
      <c r="L77">
        <v>1092</v>
      </c>
      <c r="M77">
        <v>1</v>
      </c>
      <c r="N77">
        <v>1</v>
      </c>
      <c r="O77">
        <v>43.135956609152302</v>
      </c>
      <c r="P77">
        <v>2</v>
      </c>
      <c r="Q77">
        <v>2</v>
      </c>
      <c r="R77">
        <v>4</v>
      </c>
      <c r="S77" s="10">
        <v>79.8</v>
      </c>
      <c r="T77" s="8">
        <v>-0.39829786160802699</v>
      </c>
      <c r="U77">
        <v>7.5957643648752104E-3</v>
      </c>
      <c r="V77">
        <v>-0.64376289837760303</v>
      </c>
      <c r="W77">
        <v>-0.47365067381762099</v>
      </c>
      <c r="X77">
        <v>-1.2456676951183301</v>
      </c>
      <c r="Y77">
        <v>-1.4044518876044501</v>
      </c>
      <c r="Z77">
        <v>-0.25250650009239201</v>
      </c>
      <c r="AA77">
        <v>-1.4107302381286499</v>
      </c>
      <c r="AB77">
        <v>0.68128349962791002</v>
      </c>
      <c r="AC77">
        <v>-0.68484317603607703</v>
      </c>
      <c r="AD77" s="10">
        <v>1.10096950355078</v>
      </c>
      <c r="AE77" s="8">
        <v>0</v>
      </c>
      <c r="AF77">
        <v>0</v>
      </c>
      <c r="AG77">
        <v>0</v>
      </c>
      <c r="AH77">
        <v>0</v>
      </c>
      <c r="AI77">
        <v>0</v>
      </c>
      <c r="AJ77">
        <v>0</v>
      </c>
      <c r="AK77">
        <v>0</v>
      </c>
      <c r="AL77">
        <v>0</v>
      </c>
      <c r="AM77">
        <v>0</v>
      </c>
      <c r="AN77">
        <v>0</v>
      </c>
      <c r="AO77">
        <v>0</v>
      </c>
      <c r="AP77">
        <v>0</v>
      </c>
      <c r="AQ77">
        <v>0</v>
      </c>
      <c r="AR77">
        <v>0</v>
      </c>
      <c r="AS77">
        <v>0</v>
      </c>
      <c r="AT77">
        <v>0</v>
      </c>
      <c r="AU77">
        <v>1</v>
      </c>
      <c r="AV77">
        <v>0</v>
      </c>
      <c r="AW77">
        <v>0</v>
      </c>
      <c r="AX77">
        <v>0</v>
      </c>
      <c r="AY77">
        <v>1</v>
      </c>
      <c r="AZ77">
        <v>0</v>
      </c>
      <c r="BA77">
        <v>0</v>
      </c>
      <c r="BB77">
        <v>1</v>
      </c>
      <c r="BC77">
        <v>0</v>
      </c>
      <c r="BD77">
        <v>1</v>
      </c>
      <c r="BE77">
        <v>0</v>
      </c>
      <c r="BF77">
        <v>1</v>
      </c>
      <c r="BG77">
        <v>0</v>
      </c>
      <c r="BH77">
        <v>1</v>
      </c>
      <c r="BI77">
        <v>0</v>
      </c>
      <c r="BJ77">
        <v>0</v>
      </c>
      <c r="BK77">
        <v>0</v>
      </c>
      <c r="BL77">
        <v>0</v>
      </c>
      <c r="BM77">
        <v>1</v>
      </c>
      <c r="BN77">
        <v>0</v>
      </c>
      <c r="BO77">
        <v>0</v>
      </c>
      <c r="BP77">
        <v>0</v>
      </c>
      <c r="BQ77">
        <v>0</v>
      </c>
      <c r="BR77">
        <v>1</v>
      </c>
      <c r="BS77">
        <v>0</v>
      </c>
      <c r="BT77" s="10">
        <v>0</v>
      </c>
      <c r="BU77">
        <v>-4.2648743800000002</v>
      </c>
      <c r="BV77">
        <v>0.17994256</v>
      </c>
      <c r="BW77">
        <v>2.5512239999999999E-2</v>
      </c>
      <c r="BX77">
        <v>1.7140852600000001</v>
      </c>
      <c r="BY77">
        <v>1.2451467300000001</v>
      </c>
      <c r="BZ77">
        <v>4.38303536</v>
      </c>
      <c r="CA77">
        <v>1.0542348399999999</v>
      </c>
      <c r="CB77">
        <v>2.36271349</v>
      </c>
      <c r="CC77">
        <v>0</v>
      </c>
      <c r="CD77">
        <v>1.26633956</v>
      </c>
      <c r="CE77">
        <v>1.2966537600000001</v>
      </c>
      <c r="CF77">
        <v>-0.34830556000000001</v>
      </c>
      <c r="CG77">
        <v>0.60595251999999999</v>
      </c>
      <c r="CH77">
        <v>-0.27080598</v>
      </c>
      <c r="CI77">
        <v>0.69837139000000004</v>
      </c>
      <c r="CJ77">
        <v>2.3914729999999999E-2</v>
      </c>
      <c r="CK77">
        <v>-0.35324707</v>
      </c>
      <c r="CL77">
        <v>-4.8291489999999999E-2</v>
      </c>
      <c r="CM77">
        <v>0.58076517999999999</v>
      </c>
      <c r="CN77">
        <v>0.72541518999999999</v>
      </c>
      <c r="CO77">
        <v>-0.20022939000000001</v>
      </c>
      <c r="CP77">
        <v>-0.43475793000000001</v>
      </c>
      <c r="CQ77">
        <v>0.34422587999999998</v>
      </c>
      <c r="CR77">
        <v>-0.48495226000000002</v>
      </c>
      <c r="CS77">
        <v>0.18250256000000001</v>
      </c>
      <c r="CT77">
        <v>-0.16623276000000001</v>
      </c>
      <c r="CU77">
        <v>-9.4743999999999995E-2</v>
      </c>
      <c r="CV77">
        <v>-1.1689752</v>
      </c>
      <c r="CW77">
        <v>-0.52188942000000005</v>
      </c>
      <c r="CX77">
        <v>0.65815442999999996</v>
      </c>
      <c r="CY77">
        <v>9.3649330000000003E-2</v>
      </c>
      <c r="CZ77">
        <v>-0.16819777</v>
      </c>
      <c r="DA77">
        <v>-0.25450494000000001</v>
      </c>
      <c r="DB77">
        <v>0.25513289</v>
      </c>
      <c r="DC77">
        <v>2.5920289999999999E-2</v>
      </c>
      <c r="DD77">
        <v>-2.5292350000000002E-2</v>
      </c>
      <c r="DE77">
        <v>0.26950531</v>
      </c>
      <c r="DF77">
        <v>-0.26887736000000001</v>
      </c>
      <c r="DG77">
        <v>0.1029841</v>
      </c>
      <c r="DH77">
        <v>-0.10235616</v>
      </c>
      <c r="DI77">
        <v>-0.19042195000000001</v>
      </c>
      <c r="DJ77">
        <v>7.7531719999999998E-2</v>
      </c>
      <c r="DK77">
        <v>-0.19522661999999999</v>
      </c>
      <c r="DL77">
        <v>-0.13095082</v>
      </c>
      <c r="DM77">
        <v>-6.0513240000000003E-2</v>
      </c>
      <c r="DN77">
        <v>0.50020885000000004</v>
      </c>
      <c r="DO77">
        <v>0.35778246000000002</v>
      </c>
      <c r="DP77">
        <v>-0.64273818000000005</v>
      </c>
      <c r="DQ77">
        <v>0.94671483000000001</v>
      </c>
      <c r="DR77">
        <v>-0.66113116000000005</v>
      </c>
      <c r="DS77">
        <v>7.7932630000000003E-2</v>
      </c>
      <c r="DT77">
        <v>-0.79014932000000004</v>
      </c>
      <c r="DU77">
        <v>1.3610861400000001</v>
      </c>
      <c r="DV77" s="10">
        <v>-0.64824150000000003</v>
      </c>
      <c r="DW77" s="8" t="s">
        <v>558</v>
      </c>
      <c r="DX77" t="s">
        <v>559</v>
      </c>
      <c r="DY77" t="s">
        <v>5154</v>
      </c>
      <c r="DZ77" t="s">
        <v>5158</v>
      </c>
      <c r="EA77" t="s">
        <v>5314</v>
      </c>
      <c r="EB77" t="s">
        <v>5315</v>
      </c>
      <c r="EC77" t="s">
        <v>5316</v>
      </c>
      <c r="ED77" s="10" t="s">
        <v>279</v>
      </c>
      <c r="EE77" s="20">
        <v>37985</v>
      </c>
      <c r="EF77" s="21">
        <v>38618</v>
      </c>
      <c r="EG77" t="s">
        <v>560</v>
      </c>
      <c r="EH77" t="s">
        <v>5147</v>
      </c>
      <c r="EI77" s="22">
        <v>45128</v>
      </c>
      <c r="EJ77" t="b">
        <f>F77=H77</f>
        <v>1</v>
      </c>
    </row>
    <row r="78" spans="1:140" x14ac:dyDescent="0.2">
      <c r="A78" s="8" t="s">
        <v>561</v>
      </c>
      <c r="B78" s="8" t="s">
        <v>168</v>
      </c>
      <c r="C78" s="8" t="s">
        <v>491</v>
      </c>
      <c r="D78" s="2" t="s">
        <v>562</v>
      </c>
      <c r="E78" s="4">
        <v>0.61807237996551201</v>
      </c>
      <c r="F78" s="28" t="b">
        <v>1</v>
      </c>
      <c r="G78" s="29">
        <f t="shared" si="3"/>
        <v>7.5232746031741182E-3</v>
      </c>
      <c r="H78" s="5" t="b">
        <f t="shared" si="2"/>
        <v>0</v>
      </c>
      <c r="I78" s="8">
        <v>42</v>
      </c>
      <c r="J78">
        <v>2</v>
      </c>
      <c r="K78">
        <v>33</v>
      </c>
      <c r="L78">
        <v>754</v>
      </c>
      <c r="M78">
        <v>4</v>
      </c>
      <c r="N78">
        <v>5</v>
      </c>
      <c r="O78">
        <v>26.652856649423001</v>
      </c>
      <c r="P78">
        <v>2</v>
      </c>
      <c r="Q78">
        <v>2</v>
      </c>
      <c r="R78">
        <v>1</v>
      </c>
      <c r="S78" s="10">
        <v>72.8</v>
      </c>
      <c r="T78" s="8">
        <v>-1.0558650859609</v>
      </c>
      <c r="U78">
        <v>1.0203643463482399</v>
      </c>
      <c r="V78">
        <v>0.77748986271695397</v>
      </c>
      <c r="W78">
        <v>-0.86767468964404804</v>
      </c>
      <c r="X78">
        <v>-0.29113306284374801</v>
      </c>
      <c r="Y78">
        <v>1.38181348148064</v>
      </c>
      <c r="Z78">
        <v>-0.81970143285257002</v>
      </c>
      <c r="AA78">
        <v>1.4284752725705201</v>
      </c>
      <c r="AB78">
        <v>-4.5418899975194001E-2</v>
      </c>
      <c r="AC78">
        <v>0.71996333890972197</v>
      </c>
      <c r="AD78" s="10">
        <v>-0.40942471984078899</v>
      </c>
      <c r="AE78" s="8">
        <v>0</v>
      </c>
      <c r="AF78">
        <v>0</v>
      </c>
      <c r="AG78">
        <v>0</v>
      </c>
      <c r="AH78">
        <v>0</v>
      </c>
      <c r="AI78">
        <v>0</v>
      </c>
      <c r="AJ78">
        <v>0</v>
      </c>
      <c r="AK78">
        <v>0</v>
      </c>
      <c r="AL78">
        <v>0</v>
      </c>
      <c r="AM78">
        <v>0</v>
      </c>
      <c r="AN78">
        <v>0</v>
      </c>
      <c r="AO78">
        <v>0</v>
      </c>
      <c r="AP78">
        <v>0</v>
      </c>
      <c r="AQ78">
        <v>0</v>
      </c>
      <c r="AR78">
        <v>0</v>
      </c>
      <c r="AS78">
        <v>1</v>
      </c>
      <c r="AT78">
        <v>0</v>
      </c>
      <c r="AU78">
        <v>0</v>
      </c>
      <c r="AV78">
        <v>0</v>
      </c>
      <c r="AW78">
        <v>0</v>
      </c>
      <c r="AX78">
        <v>0</v>
      </c>
      <c r="AY78">
        <v>1</v>
      </c>
      <c r="AZ78">
        <v>0</v>
      </c>
      <c r="BA78">
        <v>0</v>
      </c>
      <c r="BB78">
        <v>1</v>
      </c>
      <c r="BC78">
        <v>0</v>
      </c>
      <c r="BD78">
        <v>1</v>
      </c>
      <c r="BE78">
        <v>0</v>
      </c>
      <c r="BF78">
        <v>1</v>
      </c>
      <c r="BG78">
        <v>0</v>
      </c>
      <c r="BH78">
        <v>1</v>
      </c>
      <c r="BI78">
        <v>0</v>
      </c>
      <c r="BJ78">
        <v>0</v>
      </c>
      <c r="BK78">
        <v>0</v>
      </c>
      <c r="BL78">
        <v>0</v>
      </c>
      <c r="BM78">
        <v>0</v>
      </c>
      <c r="BN78">
        <v>0</v>
      </c>
      <c r="BO78">
        <v>0</v>
      </c>
      <c r="BP78">
        <v>1</v>
      </c>
      <c r="BQ78">
        <v>0</v>
      </c>
      <c r="BR78">
        <v>0</v>
      </c>
      <c r="BS78">
        <v>1</v>
      </c>
      <c r="BT78" s="10">
        <v>0</v>
      </c>
      <c r="BU78">
        <v>-4.2648743800000002</v>
      </c>
      <c r="BV78">
        <v>0.17994256</v>
      </c>
      <c r="BW78">
        <v>2.5512239999999999E-2</v>
      </c>
      <c r="BX78">
        <v>1.7140852600000001</v>
      </c>
      <c r="BY78">
        <v>1.2451467300000001</v>
      </c>
      <c r="BZ78">
        <v>4.38303536</v>
      </c>
      <c r="CA78">
        <v>1.0542348399999999</v>
      </c>
      <c r="CB78">
        <v>2.36271349</v>
      </c>
      <c r="CC78">
        <v>0</v>
      </c>
      <c r="CD78">
        <v>1.26633956</v>
      </c>
      <c r="CE78">
        <v>1.2966537600000001</v>
      </c>
      <c r="CF78">
        <v>-0.34830556000000001</v>
      </c>
      <c r="CG78">
        <v>0.60595251999999999</v>
      </c>
      <c r="CH78">
        <v>-0.27080598</v>
      </c>
      <c r="CI78">
        <v>0.69837139000000004</v>
      </c>
      <c r="CJ78">
        <v>2.3914729999999999E-2</v>
      </c>
      <c r="CK78">
        <v>-0.35324707</v>
      </c>
      <c r="CL78">
        <v>-4.8291489999999999E-2</v>
      </c>
      <c r="CM78">
        <v>0.58076517999999999</v>
      </c>
      <c r="CN78">
        <v>0.72541518999999999</v>
      </c>
      <c r="CO78">
        <v>-0.20022939000000001</v>
      </c>
      <c r="CP78">
        <v>-0.43475793000000001</v>
      </c>
      <c r="CQ78">
        <v>0.34422587999999998</v>
      </c>
      <c r="CR78">
        <v>-0.48495226000000002</v>
      </c>
      <c r="CS78">
        <v>0.18250256000000001</v>
      </c>
      <c r="CT78">
        <v>-0.16623276000000001</v>
      </c>
      <c r="CU78">
        <v>-9.4743999999999995E-2</v>
      </c>
      <c r="CV78">
        <v>-1.1689752</v>
      </c>
      <c r="CW78">
        <v>-0.52188942000000005</v>
      </c>
      <c r="CX78">
        <v>0.65815442999999996</v>
      </c>
      <c r="CY78">
        <v>9.3649330000000003E-2</v>
      </c>
      <c r="CZ78">
        <v>-0.16819777</v>
      </c>
      <c r="DA78">
        <v>-0.25450494000000001</v>
      </c>
      <c r="DB78">
        <v>0.25513289</v>
      </c>
      <c r="DC78">
        <v>2.5920289999999999E-2</v>
      </c>
      <c r="DD78">
        <v>-2.5292350000000002E-2</v>
      </c>
      <c r="DE78">
        <v>0.26950531</v>
      </c>
      <c r="DF78">
        <v>-0.26887736000000001</v>
      </c>
      <c r="DG78">
        <v>0.1029841</v>
      </c>
      <c r="DH78">
        <v>-0.10235616</v>
      </c>
      <c r="DI78">
        <v>-0.19042195000000001</v>
      </c>
      <c r="DJ78">
        <v>7.7531719999999998E-2</v>
      </c>
      <c r="DK78">
        <v>-0.19522661999999999</v>
      </c>
      <c r="DL78">
        <v>-0.13095082</v>
      </c>
      <c r="DM78">
        <v>-6.0513240000000003E-2</v>
      </c>
      <c r="DN78">
        <v>0.50020885000000004</v>
      </c>
      <c r="DO78">
        <v>0.35778246000000002</v>
      </c>
      <c r="DP78">
        <v>-0.64273818000000005</v>
      </c>
      <c r="DQ78">
        <v>0.94671483000000001</v>
      </c>
      <c r="DR78">
        <v>-0.66113116000000005</v>
      </c>
      <c r="DS78">
        <v>7.7932630000000003E-2</v>
      </c>
      <c r="DT78">
        <v>-0.79014932000000004</v>
      </c>
      <c r="DU78">
        <v>1.3610861400000001</v>
      </c>
      <c r="DV78" s="10">
        <v>-0.64824150000000003</v>
      </c>
      <c r="DW78" s="8" t="s">
        <v>563</v>
      </c>
      <c r="DX78" t="s">
        <v>564</v>
      </c>
      <c r="DY78" t="s">
        <v>5165</v>
      </c>
      <c r="DZ78" t="s">
        <v>5153</v>
      </c>
      <c r="EA78" t="s">
        <v>5317</v>
      </c>
      <c r="EB78" t="s">
        <v>5318</v>
      </c>
      <c r="EC78" t="s">
        <v>5319</v>
      </c>
      <c r="ED78" s="10" t="s">
        <v>554</v>
      </c>
      <c r="EE78" s="20">
        <v>36201</v>
      </c>
      <c r="EF78" s="21">
        <v>37229</v>
      </c>
      <c r="EG78" t="s">
        <v>565</v>
      </c>
      <c r="EH78" t="s">
        <v>5147</v>
      </c>
      <c r="EI78" s="22">
        <v>43815</v>
      </c>
      <c r="EJ78" t="b">
        <f>F78=H78</f>
        <v>0</v>
      </c>
    </row>
    <row r="79" spans="1:140" x14ac:dyDescent="0.2">
      <c r="A79" s="8" t="s">
        <v>566</v>
      </c>
      <c r="B79" s="8" t="s">
        <v>127</v>
      </c>
      <c r="C79" s="8" t="s">
        <v>128</v>
      </c>
      <c r="D79" s="2" t="s">
        <v>567</v>
      </c>
      <c r="E79" s="4">
        <v>0.41217938854410302</v>
      </c>
      <c r="F79" s="28" t="b">
        <v>0</v>
      </c>
      <c r="G79" s="29">
        <f t="shared" si="3"/>
        <v>0.98299649211009021</v>
      </c>
      <c r="H79" s="5" t="b">
        <f t="shared" si="2"/>
        <v>1</v>
      </c>
      <c r="I79" s="8">
        <v>63</v>
      </c>
      <c r="J79">
        <v>1</v>
      </c>
      <c r="K79">
        <v>29</v>
      </c>
      <c r="L79">
        <v>2224</v>
      </c>
      <c r="M79">
        <v>10</v>
      </c>
      <c r="N79">
        <v>1</v>
      </c>
      <c r="O79">
        <v>35.256360938718601</v>
      </c>
      <c r="P79">
        <v>2</v>
      </c>
      <c r="Q79">
        <v>2</v>
      </c>
      <c r="R79">
        <v>4</v>
      </c>
      <c r="S79" s="10">
        <v>82.3</v>
      </c>
      <c r="T79" s="8">
        <v>0.91683658709772198</v>
      </c>
      <c r="U79">
        <v>7.5957643648752104E-3</v>
      </c>
      <c r="V79">
        <v>0.260670676864387</v>
      </c>
      <c r="W79">
        <v>0.84598005374307195</v>
      </c>
      <c r="X79">
        <v>1.61793620170542</v>
      </c>
      <c r="Y79">
        <v>-1.4044518876044501</v>
      </c>
      <c r="Z79">
        <v>-0.52364886696440804</v>
      </c>
      <c r="AA79">
        <v>0.71867389489572897</v>
      </c>
      <c r="AB79">
        <v>1.4079858992310099</v>
      </c>
      <c r="AC79">
        <v>0.71996333890972197</v>
      </c>
      <c r="AD79" s="10">
        <v>1.6403960119049199</v>
      </c>
      <c r="AE79" s="8">
        <v>0</v>
      </c>
      <c r="AF79">
        <v>0</v>
      </c>
      <c r="AG79">
        <v>0</v>
      </c>
      <c r="AH79">
        <v>0</v>
      </c>
      <c r="AI79">
        <v>1</v>
      </c>
      <c r="AJ79">
        <v>0</v>
      </c>
      <c r="AK79">
        <v>0</v>
      </c>
      <c r="AL79">
        <v>0</v>
      </c>
      <c r="AM79">
        <v>0</v>
      </c>
      <c r="AN79">
        <v>0</v>
      </c>
      <c r="AO79">
        <v>0</v>
      </c>
      <c r="AP79">
        <v>0</v>
      </c>
      <c r="AQ79">
        <v>0</v>
      </c>
      <c r="AR79">
        <v>0</v>
      </c>
      <c r="AS79">
        <v>0</v>
      </c>
      <c r="AT79">
        <v>0</v>
      </c>
      <c r="AU79">
        <v>0</v>
      </c>
      <c r="AV79">
        <v>0</v>
      </c>
      <c r="AW79">
        <v>0</v>
      </c>
      <c r="AX79">
        <v>0</v>
      </c>
      <c r="AY79">
        <v>0</v>
      </c>
      <c r="AZ79">
        <v>1</v>
      </c>
      <c r="BA79">
        <v>1</v>
      </c>
      <c r="BB79">
        <v>0</v>
      </c>
      <c r="BC79">
        <v>0</v>
      </c>
      <c r="BD79">
        <v>1</v>
      </c>
      <c r="BE79">
        <v>1</v>
      </c>
      <c r="BF79">
        <v>0</v>
      </c>
      <c r="BG79">
        <v>0</v>
      </c>
      <c r="BH79">
        <v>1</v>
      </c>
      <c r="BI79">
        <v>0</v>
      </c>
      <c r="BJ79">
        <v>0</v>
      </c>
      <c r="BK79">
        <v>0</v>
      </c>
      <c r="BL79">
        <v>0</v>
      </c>
      <c r="BM79">
        <v>0</v>
      </c>
      <c r="BN79">
        <v>0</v>
      </c>
      <c r="BO79">
        <v>1</v>
      </c>
      <c r="BP79">
        <v>0</v>
      </c>
      <c r="BQ79">
        <v>0</v>
      </c>
      <c r="BR79">
        <v>0</v>
      </c>
      <c r="BS79">
        <v>0</v>
      </c>
      <c r="BT79" s="10">
        <v>1</v>
      </c>
      <c r="BU79">
        <v>-4.2648743800000002</v>
      </c>
      <c r="BV79">
        <v>0.17994256</v>
      </c>
      <c r="BW79">
        <v>2.5512239999999999E-2</v>
      </c>
      <c r="BX79">
        <v>1.7140852600000001</v>
      </c>
      <c r="BY79">
        <v>1.2451467300000001</v>
      </c>
      <c r="BZ79">
        <v>4.38303536</v>
      </c>
      <c r="CA79">
        <v>1.0542348399999999</v>
      </c>
      <c r="CB79">
        <v>2.36271349</v>
      </c>
      <c r="CC79">
        <v>0</v>
      </c>
      <c r="CD79">
        <v>1.26633956</v>
      </c>
      <c r="CE79">
        <v>1.2966537600000001</v>
      </c>
      <c r="CF79">
        <v>-0.34830556000000001</v>
      </c>
      <c r="CG79">
        <v>0.60595251999999999</v>
      </c>
      <c r="CH79">
        <v>-0.27080598</v>
      </c>
      <c r="CI79">
        <v>0.69837139000000004</v>
      </c>
      <c r="CJ79">
        <v>2.3914729999999999E-2</v>
      </c>
      <c r="CK79">
        <v>-0.35324707</v>
      </c>
      <c r="CL79">
        <v>-4.8291489999999999E-2</v>
      </c>
      <c r="CM79">
        <v>0.58076517999999999</v>
      </c>
      <c r="CN79">
        <v>0.72541518999999999</v>
      </c>
      <c r="CO79">
        <v>-0.20022939000000001</v>
      </c>
      <c r="CP79">
        <v>-0.43475793000000001</v>
      </c>
      <c r="CQ79">
        <v>0.34422587999999998</v>
      </c>
      <c r="CR79">
        <v>-0.48495226000000002</v>
      </c>
      <c r="CS79">
        <v>0.18250256000000001</v>
      </c>
      <c r="CT79">
        <v>-0.16623276000000001</v>
      </c>
      <c r="CU79">
        <v>-9.4743999999999995E-2</v>
      </c>
      <c r="CV79">
        <v>-1.1689752</v>
      </c>
      <c r="CW79">
        <v>-0.52188942000000005</v>
      </c>
      <c r="CX79">
        <v>0.65815442999999996</v>
      </c>
      <c r="CY79">
        <v>9.3649330000000003E-2</v>
      </c>
      <c r="CZ79">
        <v>-0.16819777</v>
      </c>
      <c r="DA79">
        <v>-0.25450494000000001</v>
      </c>
      <c r="DB79">
        <v>0.25513289</v>
      </c>
      <c r="DC79">
        <v>2.5920289999999999E-2</v>
      </c>
      <c r="DD79">
        <v>-2.5292350000000002E-2</v>
      </c>
      <c r="DE79">
        <v>0.26950531</v>
      </c>
      <c r="DF79">
        <v>-0.26887736000000001</v>
      </c>
      <c r="DG79">
        <v>0.1029841</v>
      </c>
      <c r="DH79">
        <v>-0.10235616</v>
      </c>
      <c r="DI79">
        <v>-0.19042195000000001</v>
      </c>
      <c r="DJ79">
        <v>7.7531719999999998E-2</v>
      </c>
      <c r="DK79">
        <v>-0.19522661999999999</v>
      </c>
      <c r="DL79">
        <v>-0.13095082</v>
      </c>
      <c r="DM79">
        <v>-6.0513240000000003E-2</v>
      </c>
      <c r="DN79">
        <v>0.50020885000000004</v>
      </c>
      <c r="DO79">
        <v>0.35778246000000002</v>
      </c>
      <c r="DP79">
        <v>-0.64273818000000005</v>
      </c>
      <c r="DQ79">
        <v>0.94671483000000001</v>
      </c>
      <c r="DR79">
        <v>-0.66113116000000005</v>
      </c>
      <c r="DS79">
        <v>7.7932630000000003E-2</v>
      </c>
      <c r="DT79">
        <v>-0.79014932000000004</v>
      </c>
      <c r="DU79">
        <v>1.3610861400000001</v>
      </c>
      <c r="DV79" s="10">
        <v>-0.64824150000000003</v>
      </c>
      <c r="DW79" s="8" t="s">
        <v>568</v>
      </c>
      <c r="DX79" t="s">
        <v>569</v>
      </c>
      <c r="DY79" t="s">
        <v>5153</v>
      </c>
      <c r="DZ79" t="s">
        <v>5165</v>
      </c>
      <c r="EA79" t="s">
        <v>5320</v>
      </c>
      <c r="EB79" t="s">
        <v>5217</v>
      </c>
      <c r="EC79" t="s">
        <v>5194</v>
      </c>
      <c r="ED79" s="10" t="s">
        <v>570</v>
      </c>
      <c r="EE79" s="20">
        <v>35959</v>
      </c>
      <c r="EF79" s="21">
        <v>39733</v>
      </c>
      <c r="EG79" t="s">
        <v>571</v>
      </c>
      <c r="EH79" t="s">
        <v>5147</v>
      </c>
      <c r="EI79" s="22">
        <v>45363</v>
      </c>
      <c r="EJ79" t="b">
        <f>F79=H79</f>
        <v>0</v>
      </c>
    </row>
    <row r="80" spans="1:140" x14ac:dyDescent="0.2">
      <c r="A80" s="8" t="s">
        <v>572</v>
      </c>
      <c r="B80" s="8" t="s">
        <v>127</v>
      </c>
      <c r="C80" s="8" t="s">
        <v>216</v>
      </c>
      <c r="D80" s="2">
        <v>6209029951</v>
      </c>
      <c r="E80" s="4">
        <v>0.29509536812602799</v>
      </c>
      <c r="F80" s="28" t="b">
        <v>0</v>
      </c>
      <c r="G80" s="29">
        <f t="shared" si="3"/>
        <v>1.2912315090946949E-9</v>
      </c>
      <c r="H80" s="5" t="b">
        <f t="shared" si="2"/>
        <v>0</v>
      </c>
      <c r="I80" s="8">
        <v>70</v>
      </c>
      <c r="J80">
        <v>1</v>
      </c>
      <c r="K80">
        <v>15</v>
      </c>
      <c r="L80">
        <v>544</v>
      </c>
      <c r="M80">
        <v>1</v>
      </c>
      <c r="N80">
        <v>1</v>
      </c>
      <c r="O80">
        <v>0.91435072968094599</v>
      </c>
      <c r="P80">
        <v>1</v>
      </c>
      <c r="Q80">
        <v>5</v>
      </c>
      <c r="R80">
        <v>3</v>
      </c>
      <c r="S80" s="10">
        <v>64.900000000000006</v>
      </c>
      <c r="T80" s="8">
        <v>1.5744038114505901</v>
      </c>
      <c r="U80">
        <v>7.5957643648752104E-3</v>
      </c>
      <c r="V80">
        <v>-1.5481964736195899</v>
      </c>
      <c r="W80">
        <v>-1.1124825101279201</v>
      </c>
      <c r="X80">
        <v>-1.2456676951183301</v>
      </c>
      <c r="Y80">
        <v>-1.4044518876044501</v>
      </c>
      <c r="Z80">
        <v>-1.7053813213542801</v>
      </c>
      <c r="AA80">
        <v>-1.4107302381286499</v>
      </c>
      <c r="AB80">
        <v>-0.772121299578298</v>
      </c>
      <c r="AC80">
        <v>-1.38724643350897</v>
      </c>
      <c r="AD80" s="10">
        <v>-2.1140124862398499</v>
      </c>
      <c r="AE80" s="8">
        <v>0</v>
      </c>
      <c r="AF80">
        <v>0</v>
      </c>
      <c r="AG80">
        <v>0</v>
      </c>
      <c r="AH80">
        <v>0</v>
      </c>
      <c r="AI80">
        <v>0</v>
      </c>
      <c r="AJ80">
        <v>0</v>
      </c>
      <c r="AK80">
        <v>0</v>
      </c>
      <c r="AL80">
        <v>0</v>
      </c>
      <c r="AM80">
        <v>0</v>
      </c>
      <c r="AN80">
        <v>0</v>
      </c>
      <c r="AO80">
        <v>1</v>
      </c>
      <c r="AP80">
        <v>0</v>
      </c>
      <c r="AQ80">
        <v>0</v>
      </c>
      <c r="AR80">
        <v>0</v>
      </c>
      <c r="AS80">
        <v>0</v>
      </c>
      <c r="AT80">
        <v>0</v>
      </c>
      <c r="AU80">
        <v>0</v>
      </c>
      <c r="AV80">
        <v>0</v>
      </c>
      <c r="AW80">
        <v>0</v>
      </c>
      <c r="AX80">
        <v>0</v>
      </c>
      <c r="AY80">
        <v>0</v>
      </c>
      <c r="AZ80">
        <v>1</v>
      </c>
      <c r="BA80">
        <v>1</v>
      </c>
      <c r="BB80">
        <v>0</v>
      </c>
      <c r="BC80">
        <v>0</v>
      </c>
      <c r="BD80">
        <v>1</v>
      </c>
      <c r="BE80">
        <v>1</v>
      </c>
      <c r="BF80">
        <v>0</v>
      </c>
      <c r="BG80">
        <v>0</v>
      </c>
      <c r="BH80">
        <v>0</v>
      </c>
      <c r="BI80">
        <v>1</v>
      </c>
      <c r="BJ80">
        <v>0</v>
      </c>
      <c r="BK80">
        <v>0</v>
      </c>
      <c r="BL80">
        <v>0</v>
      </c>
      <c r="BM80">
        <v>0</v>
      </c>
      <c r="BN80">
        <v>0</v>
      </c>
      <c r="BO80">
        <v>1</v>
      </c>
      <c r="BP80">
        <v>0</v>
      </c>
      <c r="BQ80">
        <v>0</v>
      </c>
      <c r="BR80">
        <v>0</v>
      </c>
      <c r="BS80">
        <v>0</v>
      </c>
      <c r="BT80" s="10">
        <v>1</v>
      </c>
      <c r="BU80">
        <v>-4.2648743800000002</v>
      </c>
      <c r="BV80">
        <v>0.17994256</v>
      </c>
      <c r="BW80">
        <v>2.5512239999999999E-2</v>
      </c>
      <c r="BX80">
        <v>1.7140852600000001</v>
      </c>
      <c r="BY80">
        <v>1.2451467300000001</v>
      </c>
      <c r="BZ80">
        <v>4.38303536</v>
      </c>
      <c r="CA80">
        <v>1.0542348399999999</v>
      </c>
      <c r="CB80">
        <v>2.36271349</v>
      </c>
      <c r="CC80">
        <v>0</v>
      </c>
      <c r="CD80">
        <v>1.26633956</v>
      </c>
      <c r="CE80">
        <v>1.2966537600000001</v>
      </c>
      <c r="CF80">
        <v>-0.34830556000000001</v>
      </c>
      <c r="CG80">
        <v>0.60595251999999999</v>
      </c>
      <c r="CH80">
        <v>-0.27080598</v>
      </c>
      <c r="CI80">
        <v>0.69837139000000004</v>
      </c>
      <c r="CJ80">
        <v>2.3914729999999999E-2</v>
      </c>
      <c r="CK80">
        <v>-0.35324707</v>
      </c>
      <c r="CL80">
        <v>-4.8291489999999999E-2</v>
      </c>
      <c r="CM80">
        <v>0.58076517999999999</v>
      </c>
      <c r="CN80">
        <v>0.72541518999999999</v>
      </c>
      <c r="CO80">
        <v>-0.20022939000000001</v>
      </c>
      <c r="CP80">
        <v>-0.43475793000000001</v>
      </c>
      <c r="CQ80">
        <v>0.34422587999999998</v>
      </c>
      <c r="CR80">
        <v>-0.48495226000000002</v>
      </c>
      <c r="CS80">
        <v>0.18250256000000001</v>
      </c>
      <c r="CT80">
        <v>-0.16623276000000001</v>
      </c>
      <c r="CU80">
        <v>-9.4743999999999995E-2</v>
      </c>
      <c r="CV80">
        <v>-1.1689752</v>
      </c>
      <c r="CW80">
        <v>-0.52188942000000005</v>
      </c>
      <c r="CX80">
        <v>0.65815442999999996</v>
      </c>
      <c r="CY80">
        <v>9.3649330000000003E-2</v>
      </c>
      <c r="CZ80">
        <v>-0.16819777</v>
      </c>
      <c r="DA80">
        <v>-0.25450494000000001</v>
      </c>
      <c r="DB80">
        <v>0.25513289</v>
      </c>
      <c r="DC80">
        <v>2.5920289999999999E-2</v>
      </c>
      <c r="DD80">
        <v>-2.5292350000000002E-2</v>
      </c>
      <c r="DE80">
        <v>0.26950531</v>
      </c>
      <c r="DF80">
        <v>-0.26887736000000001</v>
      </c>
      <c r="DG80">
        <v>0.1029841</v>
      </c>
      <c r="DH80">
        <v>-0.10235616</v>
      </c>
      <c r="DI80">
        <v>-0.19042195000000001</v>
      </c>
      <c r="DJ80">
        <v>7.7531719999999998E-2</v>
      </c>
      <c r="DK80">
        <v>-0.19522661999999999</v>
      </c>
      <c r="DL80">
        <v>-0.13095082</v>
      </c>
      <c r="DM80">
        <v>-6.0513240000000003E-2</v>
      </c>
      <c r="DN80">
        <v>0.50020885000000004</v>
      </c>
      <c r="DO80">
        <v>0.35778246000000002</v>
      </c>
      <c r="DP80">
        <v>-0.64273818000000005</v>
      </c>
      <c r="DQ80">
        <v>0.94671483000000001</v>
      </c>
      <c r="DR80">
        <v>-0.66113116000000005</v>
      </c>
      <c r="DS80">
        <v>7.7932630000000003E-2</v>
      </c>
      <c r="DT80">
        <v>-0.79014932000000004</v>
      </c>
      <c r="DU80">
        <v>1.3610861400000001</v>
      </c>
      <c r="DV80" s="10">
        <v>-0.64824150000000003</v>
      </c>
      <c r="DW80" s="8" t="s">
        <v>573</v>
      </c>
      <c r="DX80" t="s">
        <v>574</v>
      </c>
      <c r="DY80" t="s">
        <v>5153</v>
      </c>
      <c r="DZ80" t="s">
        <v>5165</v>
      </c>
      <c r="EA80" t="s">
        <v>5321</v>
      </c>
      <c r="EB80" t="s">
        <v>5176</v>
      </c>
      <c r="EC80" t="s">
        <v>5181</v>
      </c>
      <c r="ED80" s="10" t="s">
        <v>454</v>
      </c>
      <c r="EE80" s="20">
        <v>35759</v>
      </c>
      <c r="EF80" s="21">
        <v>37611</v>
      </c>
      <c r="EG80" t="s">
        <v>575</v>
      </c>
      <c r="EH80" t="s">
        <v>5142</v>
      </c>
      <c r="EI80" s="22">
        <v>43940</v>
      </c>
      <c r="EJ80" t="b">
        <f>F80=H80</f>
        <v>1</v>
      </c>
    </row>
    <row r="81" spans="1:140" x14ac:dyDescent="0.2">
      <c r="A81" s="8" t="s">
        <v>576</v>
      </c>
      <c r="B81" s="8" t="s">
        <v>168</v>
      </c>
      <c r="C81" s="8" t="s">
        <v>399</v>
      </c>
      <c r="D81" s="2" t="s">
        <v>577</v>
      </c>
      <c r="E81" s="4">
        <v>0.54447451022243998</v>
      </c>
      <c r="F81" s="28" t="b">
        <v>0</v>
      </c>
      <c r="G81" s="29">
        <f t="shared" si="3"/>
        <v>2.3252448567574104E-6</v>
      </c>
      <c r="H81" s="5" t="b">
        <f t="shared" si="2"/>
        <v>0</v>
      </c>
      <c r="I81" s="8">
        <v>67</v>
      </c>
      <c r="J81">
        <v>1</v>
      </c>
      <c r="K81">
        <v>14</v>
      </c>
      <c r="L81">
        <v>1531</v>
      </c>
      <c r="M81">
        <v>2</v>
      </c>
      <c r="N81">
        <v>2</v>
      </c>
      <c r="O81">
        <v>10.5705884445537</v>
      </c>
      <c r="P81">
        <v>2</v>
      </c>
      <c r="Q81">
        <v>2</v>
      </c>
      <c r="R81">
        <v>5</v>
      </c>
      <c r="S81" s="10">
        <v>79.099999999999994</v>
      </c>
      <c r="T81" s="8">
        <v>1.2925892867279301</v>
      </c>
      <c r="U81">
        <v>7.5957643648752104E-3</v>
      </c>
      <c r="V81">
        <v>-1.6774012700827301</v>
      </c>
      <c r="W81">
        <v>3.8114246146286897E-2</v>
      </c>
      <c r="X81">
        <v>-0.92748948436013701</v>
      </c>
      <c r="Y81">
        <v>-0.70788554533318204</v>
      </c>
      <c r="Z81">
        <v>-1.3731034661702</v>
      </c>
      <c r="AA81">
        <v>1.4284752725705201</v>
      </c>
      <c r="AB81">
        <v>-4.5418899975194001E-2</v>
      </c>
      <c r="AC81">
        <v>0.71996333890972197</v>
      </c>
      <c r="AD81" s="10">
        <v>0.94993008121162803</v>
      </c>
      <c r="AE81" s="8">
        <v>0</v>
      </c>
      <c r="AF81">
        <v>0</v>
      </c>
      <c r="AG81">
        <v>0</v>
      </c>
      <c r="AH81">
        <v>0</v>
      </c>
      <c r="AI81">
        <v>0</v>
      </c>
      <c r="AJ81">
        <v>0</v>
      </c>
      <c r="AK81">
        <v>0</v>
      </c>
      <c r="AL81">
        <v>0</v>
      </c>
      <c r="AM81">
        <v>0</v>
      </c>
      <c r="AN81">
        <v>0</v>
      </c>
      <c r="AO81">
        <v>0</v>
      </c>
      <c r="AP81">
        <v>0</v>
      </c>
      <c r="AQ81">
        <v>0</v>
      </c>
      <c r="AR81">
        <v>0</v>
      </c>
      <c r="AS81">
        <v>0</v>
      </c>
      <c r="AT81">
        <v>0</v>
      </c>
      <c r="AU81">
        <v>1</v>
      </c>
      <c r="AV81">
        <v>0</v>
      </c>
      <c r="AW81">
        <v>0</v>
      </c>
      <c r="AX81">
        <v>0</v>
      </c>
      <c r="AY81">
        <v>0</v>
      </c>
      <c r="AZ81">
        <v>1</v>
      </c>
      <c r="BA81">
        <v>0</v>
      </c>
      <c r="BB81">
        <v>1</v>
      </c>
      <c r="BC81">
        <v>1</v>
      </c>
      <c r="BD81">
        <v>0</v>
      </c>
      <c r="BE81">
        <v>0</v>
      </c>
      <c r="BF81">
        <v>1</v>
      </c>
      <c r="BG81">
        <v>0</v>
      </c>
      <c r="BH81">
        <v>0</v>
      </c>
      <c r="BI81">
        <v>1</v>
      </c>
      <c r="BJ81">
        <v>0</v>
      </c>
      <c r="BK81">
        <v>0</v>
      </c>
      <c r="BL81">
        <v>0</v>
      </c>
      <c r="BM81">
        <v>1</v>
      </c>
      <c r="BN81">
        <v>0</v>
      </c>
      <c r="BO81">
        <v>0</v>
      </c>
      <c r="BP81">
        <v>0</v>
      </c>
      <c r="BQ81">
        <v>0</v>
      </c>
      <c r="BR81">
        <v>0</v>
      </c>
      <c r="BS81">
        <v>1</v>
      </c>
      <c r="BT81" s="10">
        <v>0</v>
      </c>
      <c r="BU81">
        <v>-4.2648743800000002</v>
      </c>
      <c r="BV81">
        <v>0.17994256</v>
      </c>
      <c r="BW81">
        <v>2.5512239999999999E-2</v>
      </c>
      <c r="BX81">
        <v>1.7140852600000001</v>
      </c>
      <c r="BY81">
        <v>1.2451467300000001</v>
      </c>
      <c r="BZ81">
        <v>4.38303536</v>
      </c>
      <c r="CA81">
        <v>1.0542348399999999</v>
      </c>
      <c r="CB81">
        <v>2.36271349</v>
      </c>
      <c r="CC81">
        <v>0</v>
      </c>
      <c r="CD81">
        <v>1.26633956</v>
      </c>
      <c r="CE81">
        <v>1.2966537600000001</v>
      </c>
      <c r="CF81">
        <v>-0.34830556000000001</v>
      </c>
      <c r="CG81">
        <v>0.60595251999999999</v>
      </c>
      <c r="CH81">
        <v>-0.27080598</v>
      </c>
      <c r="CI81">
        <v>0.69837139000000004</v>
      </c>
      <c r="CJ81">
        <v>2.3914729999999999E-2</v>
      </c>
      <c r="CK81">
        <v>-0.35324707</v>
      </c>
      <c r="CL81">
        <v>-4.8291489999999999E-2</v>
      </c>
      <c r="CM81">
        <v>0.58076517999999999</v>
      </c>
      <c r="CN81">
        <v>0.72541518999999999</v>
      </c>
      <c r="CO81">
        <v>-0.20022939000000001</v>
      </c>
      <c r="CP81">
        <v>-0.43475793000000001</v>
      </c>
      <c r="CQ81">
        <v>0.34422587999999998</v>
      </c>
      <c r="CR81">
        <v>-0.48495226000000002</v>
      </c>
      <c r="CS81">
        <v>0.18250256000000001</v>
      </c>
      <c r="CT81">
        <v>-0.16623276000000001</v>
      </c>
      <c r="CU81">
        <v>-9.4743999999999995E-2</v>
      </c>
      <c r="CV81">
        <v>-1.1689752</v>
      </c>
      <c r="CW81">
        <v>-0.52188942000000005</v>
      </c>
      <c r="CX81">
        <v>0.65815442999999996</v>
      </c>
      <c r="CY81">
        <v>9.3649330000000003E-2</v>
      </c>
      <c r="CZ81">
        <v>-0.16819777</v>
      </c>
      <c r="DA81">
        <v>-0.25450494000000001</v>
      </c>
      <c r="DB81">
        <v>0.25513289</v>
      </c>
      <c r="DC81">
        <v>2.5920289999999999E-2</v>
      </c>
      <c r="DD81">
        <v>-2.5292350000000002E-2</v>
      </c>
      <c r="DE81">
        <v>0.26950531</v>
      </c>
      <c r="DF81">
        <v>-0.26887736000000001</v>
      </c>
      <c r="DG81">
        <v>0.1029841</v>
      </c>
      <c r="DH81">
        <v>-0.10235616</v>
      </c>
      <c r="DI81">
        <v>-0.19042195000000001</v>
      </c>
      <c r="DJ81">
        <v>7.7531719999999998E-2</v>
      </c>
      <c r="DK81">
        <v>-0.19522661999999999</v>
      </c>
      <c r="DL81">
        <v>-0.13095082</v>
      </c>
      <c r="DM81">
        <v>-6.0513240000000003E-2</v>
      </c>
      <c r="DN81">
        <v>0.50020885000000004</v>
      </c>
      <c r="DO81">
        <v>0.35778246000000002</v>
      </c>
      <c r="DP81">
        <v>-0.64273818000000005</v>
      </c>
      <c r="DQ81">
        <v>0.94671483000000001</v>
      </c>
      <c r="DR81">
        <v>-0.66113116000000005</v>
      </c>
      <c r="DS81">
        <v>7.7932630000000003E-2</v>
      </c>
      <c r="DT81">
        <v>-0.79014932000000004</v>
      </c>
      <c r="DU81">
        <v>1.3610861400000001</v>
      </c>
      <c r="DV81" s="10">
        <v>-0.64824150000000003</v>
      </c>
      <c r="DW81" s="8" t="s">
        <v>578</v>
      </c>
      <c r="DX81" t="s">
        <v>579</v>
      </c>
      <c r="DY81" t="s">
        <v>5154</v>
      </c>
      <c r="DZ81" t="s">
        <v>5153</v>
      </c>
      <c r="EA81" t="s">
        <v>5278</v>
      </c>
      <c r="EB81" t="s">
        <v>5322</v>
      </c>
      <c r="EC81" t="s">
        <v>5323</v>
      </c>
      <c r="ED81" s="10" t="s">
        <v>213</v>
      </c>
      <c r="EE81" s="20">
        <v>37431</v>
      </c>
      <c r="EF81" s="21">
        <v>39689</v>
      </c>
      <c r="EG81" t="s">
        <v>580</v>
      </c>
      <c r="EH81" t="s">
        <v>5142</v>
      </c>
      <c r="EI81" s="22">
        <v>45421</v>
      </c>
      <c r="EJ81" t="b">
        <f>F81=H81</f>
        <v>1</v>
      </c>
    </row>
    <row r="82" spans="1:140" x14ac:dyDescent="0.2">
      <c r="A82" s="8" t="s">
        <v>581</v>
      </c>
      <c r="B82" s="8" t="s">
        <v>168</v>
      </c>
      <c r="C82" s="8" t="s">
        <v>216</v>
      </c>
      <c r="D82" s="2" t="s">
        <v>582</v>
      </c>
      <c r="E82" s="4">
        <v>0.30925392123936601</v>
      </c>
      <c r="F82" s="28" t="b">
        <v>0</v>
      </c>
      <c r="G82" s="29">
        <f t="shared" si="3"/>
        <v>0.22229379492882642</v>
      </c>
      <c r="H82" s="5" t="b">
        <f t="shared" si="2"/>
        <v>0</v>
      </c>
      <c r="I82" s="8">
        <v>43</v>
      </c>
      <c r="J82">
        <v>3</v>
      </c>
      <c r="K82">
        <v>15</v>
      </c>
      <c r="L82">
        <v>640</v>
      </c>
      <c r="M82">
        <v>9</v>
      </c>
      <c r="N82">
        <v>4</v>
      </c>
      <c r="O82">
        <v>20.793627286349999</v>
      </c>
      <c r="P82">
        <v>3</v>
      </c>
      <c r="Q82">
        <v>4</v>
      </c>
      <c r="R82">
        <v>3</v>
      </c>
      <c r="S82" s="10">
        <v>79</v>
      </c>
      <c r="T82" s="8">
        <v>-0.96192691105334804</v>
      </c>
      <c r="U82">
        <v>2.03313292833161</v>
      </c>
      <c r="V82">
        <v>-1.5481964736195899</v>
      </c>
      <c r="W82">
        <v>-1.0005703636209999</v>
      </c>
      <c r="X82">
        <v>1.2997579909472201</v>
      </c>
      <c r="Y82">
        <v>0.68524713920936597</v>
      </c>
      <c r="Z82">
        <v>-1.0213215900277399</v>
      </c>
      <c r="AA82">
        <v>8.8725172209350497E-3</v>
      </c>
      <c r="AB82">
        <v>-4.5418899975194001E-2</v>
      </c>
      <c r="AC82">
        <v>1.42236659638262</v>
      </c>
      <c r="AD82" s="10">
        <v>0.92835302087746396</v>
      </c>
      <c r="AE82" s="8">
        <v>1</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1</v>
      </c>
      <c r="BA82">
        <v>1</v>
      </c>
      <c r="BB82">
        <v>0</v>
      </c>
      <c r="BC82">
        <v>1</v>
      </c>
      <c r="BD82">
        <v>0</v>
      </c>
      <c r="BE82">
        <v>0</v>
      </c>
      <c r="BF82">
        <v>1</v>
      </c>
      <c r="BG82">
        <v>1</v>
      </c>
      <c r="BH82">
        <v>0</v>
      </c>
      <c r="BI82">
        <v>0</v>
      </c>
      <c r="BJ82">
        <v>0</v>
      </c>
      <c r="BK82">
        <v>0</v>
      </c>
      <c r="BL82">
        <v>0</v>
      </c>
      <c r="BM82">
        <v>0</v>
      </c>
      <c r="BN82">
        <v>0</v>
      </c>
      <c r="BO82">
        <v>0</v>
      </c>
      <c r="BP82">
        <v>1</v>
      </c>
      <c r="BQ82">
        <v>0</v>
      </c>
      <c r="BR82">
        <v>0</v>
      </c>
      <c r="BS82">
        <v>1</v>
      </c>
      <c r="BT82" s="10">
        <v>0</v>
      </c>
      <c r="BU82">
        <v>-4.2648743800000002</v>
      </c>
      <c r="BV82">
        <v>0.17994256</v>
      </c>
      <c r="BW82">
        <v>2.5512239999999999E-2</v>
      </c>
      <c r="BX82">
        <v>1.7140852600000001</v>
      </c>
      <c r="BY82">
        <v>1.2451467300000001</v>
      </c>
      <c r="BZ82">
        <v>4.38303536</v>
      </c>
      <c r="CA82">
        <v>1.0542348399999999</v>
      </c>
      <c r="CB82">
        <v>2.36271349</v>
      </c>
      <c r="CC82">
        <v>0</v>
      </c>
      <c r="CD82">
        <v>1.26633956</v>
      </c>
      <c r="CE82">
        <v>1.2966537600000001</v>
      </c>
      <c r="CF82">
        <v>-0.34830556000000001</v>
      </c>
      <c r="CG82">
        <v>0.60595251999999999</v>
      </c>
      <c r="CH82">
        <v>-0.27080598</v>
      </c>
      <c r="CI82">
        <v>0.69837139000000004</v>
      </c>
      <c r="CJ82">
        <v>2.3914729999999999E-2</v>
      </c>
      <c r="CK82">
        <v>-0.35324707</v>
      </c>
      <c r="CL82">
        <v>-4.8291489999999999E-2</v>
      </c>
      <c r="CM82">
        <v>0.58076517999999999</v>
      </c>
      <c r="CN82">
        <v>0.72541518999999999</v>
      </c>
      <c r="CO82">
        <v>-0.20022939000000001</v>
      </c>
      <c r="CP82">
        <v>-0.43475793000000001</v>
      </c>
      <c r="CQ82">
        <v>0.34422587999999998</v>
      </c>
      <c r="CR82">
        <v>-0.48495226000000002</v>
      </c>
      <c r="CS82">
        <v>0.18250256000000001</v>
      </c>
      <c r="CT82">
        <v>-0.16623276000000001</v>
      </c>
      <c r="CU82">
        <v>-9.4743999999999995E-2</v>
      </c>
      <c r="CV82">
        <v>-1.1689752</v>
      </c>
      <c r="CW82">
        <v>-0.52188942000000005</v>
      </c>
      <c r="CX82">
        <v>0.65815442999999996</v>
      </c>
      <c r="CY82">
        <v>9.3649330000000003E-2</v>
      </c>
      <c r="CZ82">
        <v>-0.16819777</v>
      </c>
      <c r="DA82">
        <v>-0.25450494000000001</v>
      </c>
      <c r="DB82">
        <v>0.25513289</v>
      </c>
      <c r="DC82">
        <v>2.5920289999999999E-2</v>
      </c>
      <c r="DD82">
        <v>-2.5292350000000002E-2</v>
      </c>
      <c r="DE82">
        <v>0.26950531</v>
      </c>
      <c r="DF82">
        <v>-0.26887736000000001</v>
      </c>
      <c r="DG82">
        <v>0.1029841</v>
      </c>
      <c r="DH82">
        <v>-0.10235616</v>
      </c>
      <c r="DI82">
        <v>-0.19042195000000001</v>
      </c>
      <c r="DJ82">
        <v>7.7531719999999998E-2</v>
      </c>
      <c r="DK82">
        <v>-0.19522661999999999</v>
      </c>
      <c r="DL82">
        <v>-0.13095082</v>
      </c>
      <c r="DM82">
        <v>-6.0513240000000003E-2</v>
      </c>
      <c r="DN82">
        <v>0.50020885000000004</v>
      </c>
      <c r="DO82">
        <v>0.35778246000000002</v>
      </c>
      <c r="DP82">
        <v>-0.64273818000000005</v>
      </c>
      <c r="DQ82">
        <v>0.94671483000000001</v>
      </c>
      <c r="DR82">
        <v>-0.66113116000000005</v>
      </c>
      <c r="DS82">
        <v>7.7932630000000003E-2</v>
      </c>
      <c r="DT82">
        <v>-0.79014932000000004</v>
      </c>
      <c r="DU82">
        <v>1.3610861400000001</v>
      </c>
      <c r="DV82" s="10">
        <v>-0.64824150000000003</v>
      </c>
      <c r="DW82" s="8" t="s">
        <v>583</v>
      </c>
      <c r="DX82" t="s">
        <v>584</v>
      </c>
      <c r="DY82" t="s">
        <v>5165</v>
      </c>
      <c r="DZ82" t="s">
        <v>5153</v>
      </c>
      <c r="EA82" t="s">
        <v>5304</v>
      </c>
      <c r="EB82" t="s">
        <v>5324</v>
      </c>
      <c r="EC82" t="s">
        <v>5247</v>
      </c>
      <c r="ED82" s="10" t="s">
        <v>585</v>
      </c>
      <c r="EE82" s="20">
        <v>36185</v>
      </c>
      <c r="EF82" s="21">
        <v>37697</v>
      </c>
      <c r="EG82" t="s">
        <v>586</v>
      </c>
      <c r="EH82" t="s">
        <v>5145</v>
      </c>
      <c r="EI82" s="22">
        <v>43746</v>
      </c>
      <c r="EJ82" t="b">
        <f>F82=H82</f>
        <v>1</v>
      </c>
    </row>
    <row r="83" spans="1:140" x14ac:dyDescent="0.2">
      <c r="A83" s="8" t="s">
        <v>587</v>
      </c>
      <c r="B83" s="8" t="s">
        <v>119</v>
      </c>
      <c r="C83" s="8" t="s">
        <v>332</v>
      </c>
      <c r="D83" s="2" t="s">
        <v>588</v>
      </c>
      <c r="E83" s="4">
        <v>0.53420905088827397</v>
      </c>
      <c r="F83" s="28" t="b">
        <v>0</v>
      </c>
      <c r="G83" s="29">
        <f t="shared" si="3"/>
        <v>1.3038547804529972E-4</v>
      </c>
      <c r="H83" s="5" t="b">
        <f t="shared" si="2"/>
        <v>0</v>
      </c>
      <c r="I83" s="8">
        <v>68</v>
      </c>
      <c r="J83">
        <v>1</v>
      </c>
      <c r="K83">
        <v>21</v>
      </c>
      <c r="L83">
        <v>944</v>
      </c>
      <c r="M83">
        <v>3</v>
      </c>
      <c r="N83">
        <v>2</v>
      </c>
      <c r="O83">
        <v>67.137858777470498</v>
      </c>
      <c r="P83">
        <v>1</v>
      </c>
      <c r="Q83">
        <v>4</v>
      </c>
      <c r="R83">
        <v>1</v>
      </c>
      <c r="S83" s="10">
        <v>81.400000000000006</v>
      </c>
      <c r="T83" s="8">
        <v>1.3865274616354899</v>
      </c>
      <c r="U83">
        <v>7.5957643648752104E-3</v>
      </c>
      <c r="V83">
        <v>-0.77296769484074401</v>
      </c>
      <c r="W83">
        <v>-0.64618189968244699</v>
      </c>
      <c r="X83">
        <v>-0.60931127360194304</v>
      </c>
      <c r="Y83">
        <v>-0.70788554533318204</v>
      </c>
      <c r="Z83">
        <v>0.57341564560448199</v>
      </c>
      <c r="AA83">
        <v>-0.70092886045385905</v>
      </c>
      <c r="AB83">
        <v>-1.4988236991813999</v>
      </c>
      <c r="AC83">
        <v>1.7560081436822399E-2</v>
      </c>
      <c r="AD83" s="10">
        <v>1.44620246889743</v>
      </c>
      <c r="AE83" s="8">
        <v>0</v>
      </c>
      <c r="AF83">
        <v>0</v>
      </c>
      <c r="AG83">
        <v>0</v>
      </c>
      <c r="AH83">
        <v>0</v>
      </c>
      <c r="AI83">
        <v>0</v>
      </c>
      <c r="AJ83">
        <v>0</v>
      </c>
      <c r="AK83">
        <v>0</v>
      </c>
      <c r="AL83">
        <v>0</v>
      </c>
      <c r="AM83">
        <v>0</v>
      </c>
      <c r="AN83">
        <v>0</v>
      </c>
      <c r="AO83">
        <v>0</v>
      </c>
      <c r="AP83">
        <v>0</v>
      </c>
      <c r="AQ83">
        <v>0</v>
      </c>
      <c r="AR83">
        <v>0</v>
      </c>
      <c r="AS83">
        <v>0</v>
      </c>
      <c r="AT83">
        <v>0</v>
      </c>
      <c r="AU83">
        <v>0</v>
      </c>
      <c r="AV83">
        <v>0</v>
      </c>
      <c r="AW83">
        <v>1</v>
      </c>
      <c r="AX83">
        <v>0</v>
      </c>
      <c r="AY83">
        <v>0</v>
      </c>
      <c r="AZ83">
        <v>1</v>
      </c>
      <c r="BA83">
        <v>1</v>
      </c>
      <c r="BB83">
        <v>0</v>
      </c>
      <c r="BC83">
        <v>1</v>
      </c>
      <c r="BD83">
        <v>0</v>
      </c>
      <c r="BE83">
        <v>1</v>
      </c>
      <c r="BF83">
        <v>0</v>
      </c>
      <c r="BG83">
        <v>0</v>
      </c>
      <c r="BH83">
        <v>0</v>
      </c>
      <c r="BI83">
        <v>0</v>
      </c>
      <c r="BJ83">
        <v>1</v>
      </c>
      <c r="BK83">
        <v>0</v>
      </c>
      <c r="BL83">
        <v>0</v>
      </c>
      <c r="BM83">
        <v>0</v>
      </c>
      <c r="BN83">
        <v>0</v>
      </c>
      <c r="BO83">
        <v>1</v>
      </c>
      <c r="BP83">
        <v>0</v>
      </c>
      <c r="BQ83">
        <v>1</v>
      </c>
      <c r="BR83">
        <v>0</v>
      </c>
      <c r="BS83">
        <v>0</v>
      </c>
      <c r="BT83" s="10">
        <v>0</v>
      </c>
      <c r="BU83">
        <v>-4.2648743800000002</v>
      </c>
      <c r="BV83">
        <v>0.17994256</v>
      </c>
      <c r="BW83">
        <v>2.5512239999999999E-2</v>
      </c>
      <c r="BX83">
        <v>1.7140852600000001</v>
      </c>
      <c r="BY83">
        <v>1.2451467300000001</v>
      </c>
      <c r="BZ83">
        <v>4.38303536</v>
      </c>
      <c r="CA83">
        <v>1.0542348399999999</v>
      </c>
      <c r="CB83">
        <v>2.36271349</v>
      </c>
      <c r="CC83">
        <v>0</v>
      </c>
      <c r="CD83">
        <v>1.26633956</v>
      </c>
      <c r="CE83">
        <v>1.2966537600000001</v>
      </c>
      <c r="CF83">
        <v>-0.34830556000000001</v>
      </c>
      <c r="CG83">
        <v>0.60595251999999999</v>
      </c>
      <c r="CH83">
        <v>-0.27080598</v>
      </c>
      <c r="CI83">
        <v>0.69837139000000004</v>
      </c>
      <c r="CJ83">
        <v>2.3914729999999999E-2</v>
      </c>
      <c r="CK83">
        <v>-0.35324707</v>
      </c>
      <c r="CL83">
        <v>-4.8291489999999999E-2</v>
      </c>
      <c r="CM83">
        <v>0.58076517999999999</v>
      </c>
      <c r="CN83">
        <v>0.72541518999999999</v>
      </c>
      <c r="CO83">
        <v>-0.20022939000000001</v>
      </c>
      <c r="CP83">
        <v>-0.43475793000000001</v>
      </c>
      <c r="CQ83">
        <v>0.34422587999999998</v>
      </c>
      <c r="CR83">
        <v>-0.48495226000000002</v>
      </c>
      <c r="CS83">
        <v>0.18250256000000001</v>
      </c>
      <c r="CT83">
        <v>-0.16623276000000001</v>
      </c>
      <c r="CU83">
        <v>-9.4743999999999995E-2</v>
      </c>
      <c r="CV83">
        <v>-1.1689752</v>
      </c>
      <c r="CW83">
        <v>-0.52188942000000005</v>
      </c>
      <c r="CX83">
        <v>0.65815442999999996</v>
      </c>
      <c r="CY83">
        <v>9.3649330000000003E-2</v>
      </c>
      <c r="CZ83">
        <v>-0.16819777</v>
      </c>
      <c r="DA83">
        <v>-0.25450494000000001</v>
      </c>
      <c r="DB83">
        <v>0.25513289</v>
      </c>
      <c r="DC83">
        <v>2.5920289999999999E-2</v>
      </c>
      <c r="DD83">
        <v>-2.5292350000000002E-2</v>
      </c>
      <c r="DE83">
        <v>0.26950531</v>
      </c>
      <c r="DF83">
        <v>-0.26887736000000001</v>
      </c>
      <c r="DG83">
        <v>0.1029841</v>
      </c>
      <c r="DH83">
        <v>-0.10235616</v>
      </c>
      <c r="DI83">
        <v>-0.19042195000000001</v>
      </c>
      <c r="DJ83">
        <v>7.7531719999999998E-2</v>
      </c>
      <c r="DK83">
        <v>-0.19522661999999999</v>
      </c>
      <c r="DL83">
        <v>-0.13095082</v>
      </c>
      <c r="DM83">
        <v>-6.0513240000000003E-2</v>
      </c>
      <c r="DN83">
        <v>0.50020885000000004</v>
      </c>
      <c r="DO83">
        <v>0.35778246000000002</v>
      </c>
      <c r="DP83">
        <v>-0.64273818000000005</v>
      </c>
      <c r="DQ83">
        <v>0.94671483000000001</v>
      </c>
      <c r="DR83">
        <v>-0.66113116000000005</v>
      </c>
      <c r="DS83">
        <v>7.7932630000000003E-2</v>
      </c>
      <c r="DT83">
        <v>-0.79014932000000004</v>
      </c>
      <c r="DU83">
        <v>1.3610861400000001</v>
      </c>
      <c r="DV83" s="10">
        <v>-0.64824150000000003</v>
      </c>
      <c r="DW83" s="8" t="s">
        <v>589</v>
      </c>
      <c r="DX83" t="s">
        <v>590</v>
      </c>
      <c r="DY83" t="s">
        <v>5153</v>
      </c>
      <c r="DZ83" t="s">
        <v>5154</v>
      </c>
      <c r="EA83" t="s">
        <v>5325</v>
      </c>
      <c r="EB83" t="s">
        <v>5156</v>
      </c>
      <c r="EC83" t="s">
        <v>5326</v>
      </c>
      <c r="ED83" s="10" t="s">
        <v>591</v>
      </c>
      <c r="EE83" s="20">
        <v>36211</v>
      </c>
      <c r="EF83" s="21">
        <v>38637</v>
      </c>
      <c r="EG83" t="s">
        <v>592</v>
      </c>
      <c r="EH83" t="s">
        <v>5144</v>
      </c>
      <c r="EI83" s="22">
        <v>43802</v>
      </c>
      <c r="EJ83" t="b">
        <f>F83=H83</f>
        <v>1</v>
      </c>
    </row>
    <row r="84" spans="1:140" x14ac:dyDescent="0.2">
      <c r="A84" s="8" t="s">
        <v>593</v>
      </c>
      <c r="B84" s="8" t="s">
        <v>168</v>
      </c>
      <c r="C84" s="8" t="s">
        <v>491</v>
      </c>
      <c r="D84" s="2" t="s">
        <v>594</v>
      </c>
      <c r="E84" s="4">
        <v>0.49072369368056801</v>
      </c>
      <c r="F84" s="28" t="b">
        <v>0</v>
      </c>
      <c r="G84" s="29">
        <f t="shared" si="3"/>
        <v>4.5060072438815352E-2</v>
      </c>
      <c r="H84" s="5" t="b">
        <f t="shared" si="2"/>
        <v>0</v>
      </c>
      <c r="I84" s="8">
        <v>42</v>
      </c>
      <c r="J84">
        <v>2</v>
      </c>
      <c r="K84">
        <v>37</v>
      </c>
      <c r="L84">
        <v>700</v>
      </c>
      <c r="M84">
        <v>6</v>
      </c>
      <c r="N84">
        <v>5</v>
      </c>
      <c r="O84">
        <v>72.028513506950802</v>
      </c>
      <c r="P84">
        <v>3</v>
      </c>
      <c r="Q84">
        <v>4</v>
      </c>
      <c r="R84">
        <v>5</v>
      </c>
      <c r="S84" s="10">
        <v>75</v>
      </c>
      <c r="T84" s="8">
        <v>-1.0558650859609</v>
      </c>
      <c r="U84">
        <v>1.0203643463482399</v>
      </c>
      <c r="V84">
        <v>1.2943090485695199</v>
      </c>
      <c r="W84">
        <v>-0.93062527205418699</v>
      </c>
      <c r="X84">
        <v>0.34522335867264098</v>
      </c>
      <c r="Y84">
        <v>1.38181348148064</v>
      </c>
      <c r="Z84">
        <v>0.74170647604402495</v>
      </c>
      <c r="AA84">
        <v>0.71867389489572897</v>
      </c>
      <c r="AB84">
        <v>-1.4988236991813999</v>
      </c>
      <c r="AC84">
        <v>-1.38724643350897</v>
      </c>
      <c r="AD84" s="10">
        <v>6.5270607510849094E-2</v>
      </c>
      <c r="AE84" s="8">
        <v>0</v>
      </c>
      <c r="AF84">
        <v>0</v>
      </c>
      <c r="AG84">
        <v>0</v>
      </c>
      <c r="AH84">
        <v>0</v>
      </c>
      <c r="AI84">
        <v>0</v>
      </c>
      <c r="AJ84">
        <v>0</v>
      </c>
      <c r="AK84">
        <v>0</v>
      </c>
      <c r="AL84">
        <v>0</v>
      </c>
      <c r="AM84">
        <v>0</v>
      </c>
      <c r="AN84">
        <v>0</v>
      </c>
      <c r="AO84">
        <v>0</v>
      </c>
      <c r="AP84">
        <v>0</v>
      </c>
      <c r="AQ84">
        <v>0</v>
      </c>
      <c r="AR84">
        <v>0</v>
      </c>
      <c r="AS84">
        <v>0</v>
      </c>
      <c r="AT84">
        <v>0</v>
      </c>
      <c r="AU84">
        <v>0</v>
      </c>
      <c r="AV84">
        <v>1</v>
      </c>
      <c r="AW84">
        <v>0</v>
      </c>
      <c r="AX84">
        <v>0</v>
      </c>
      <c r="AY84">
        <v>1</v>
      </c>
      <c r="AZ84">
        <v>0</v>
      </c>
      <c r="BA84">
        <v>1</v>
      </c>
      <c r="BB84">
        <v>0</v>
      </c>
      <c r="BC84">
        <v>0</v>
      </c>
      <c r="BD84">
        <v>1</v>
      </c>
      <c r="BE84">
        <v>1</v>
      </c>
      <c r="BF84">
        <v>0</v>
      </c>
      <c r="BG84">
        <v>0</v>
      </c>
      <c r="BH84">
        <v>0</v>
      </c>
      <c r="BI84">
        <v>0</v>
      </c>
      <c r="BJ84">
        <v>0</v>
      </c>
      <c r="BK84">
        <v>0</v>
      </c>
      <c r="BL84">
        <v>1</v>
      </c>
      <c r="BM84">
        <v>0</v>
      </c>
      <c r="BN84">
        <v>0</v>
      </c>
      <c r="BO84">
        <v>0</v>
      </c>
      <c r="BP84">
        <v>1</v>
      </c>
      <c r="BQ84">
        <v>0</v>
      </c>
      <c r="BR84">
        <v>1</v>
      </c>
      <c r="BS84">
        <v>0</v>
      </c>
      <c r="BT84" s="10">
        <v>0</v>
      </c>
      <c r="BU84">
        <v>-4.2648743800000002</v>
      </c>
      <c r="BV84">
        <v>0.17994256</v>
      </c>
      <c r="BW84">
        <v>2.5512239999999999E-2</v>
      </c>
      <c r="BX84">
        <v>1.7140852600000001</v>
      </c>
      <c r="BY84">
        <v>1.2451467300000001</v>
      </c>
      <c r="BZ84">
        <v>4.38303536</v>
      </c>
      <c r="CA84">
        <v>1.0542348399999999</v>
      </c>
      <c r="CB84">
        <v>2.36271349</v>
      </c>
      <c r="CC84">
        <v>0</v>
      </c>
      <c r="CD84">
        <v>1.26633956</v>
      </c>
      <c r="CE84">
        <v>1.2966537600000001</v>
      </c>
      <c r="CF84">
        <v>-0.34830556000000001</v>
      </c>
      <c r="CG84">
        <v>0.60595251999999999</v>
      </c>
      <c r="CH84">
        <v>-0.27080598</v>
      </c>
      <c r="CI84">
        <v>0.69837139000000004</v>
      </c>
      <c r="CJ84">
        <v>2.3914729999999999E-2</v>
      </c>
      <c r="CK84">
        <v>-0.35324707</v>
      </c>
      <c r="CL84">
        <v>-4.8291489999999999E-2</v>
      </c>
      <c r="CM84">
        <v>0.58076517999999999</v>
      </c>
      <c r="CN84">
        <v>0.72541518999999999</v>
      </c>
      <c r="CO84">
        <v>-0.20022939000000001</v>
      </c>
      <c r="CP84">
        <v>-0.43475793000000001</v>
      </c>
      <c r="CQ84">
        <v>0.34422587999999998</v>
      </c>
      <c r="CR84">
        <v>-0.48495226000000002</v>
      </c>
      <c r="CS84">
        <v>0.18250256000000001</v>
      </c>
      <c r="CT84">
        <v>-0.16623276000000001</v>
      </c>
      <c r="CU84">
        <v>-9.4743999999999995E-2</v>
      </c>
      <c r="CV84">
        <v>-1.1689752</v>
      </c>
      <c r="CW84">
        <v>-0.52188942000000005</v>
      </c>
      <c r="CX84">
        <v>0.65815442999999996</v>
      </c>
      <c r="CY84">
        <v>9.3649330000000003E-2</v>
      </c>
      <c r="CZ84">
        <v>-0.16819777</v>
      </c>
      <c r="DA84">
        <v>-0.25450494000000001</v>
      </c>
      <c r="DB84">
        <v>0.25513289</v>
      </c>
      <c r="DC84">
        <v>2.5920289999999999E-2</v>
      </c>
      <c r="DD84">
        <v>-2.5292350000000002E-2</v>
      </c>
      <c r="DE84">
        <v>0.26950531</v>
      </c>
      <c r="DF84">
        <v>-0.26887736000000001</v>
      </c>
      <c r="DG84">
        <v>0.1029841</v>
      </c>
      <c r="DH84">
        <v>-0.10235616</v>
      </c>
      <c r="DI84">
        <v>-0.19042195000000001</v>
      </c>
      <c r="DJ84">
        <v>7.7531719999999998E-2</v>
      </c>
      <c r="DK84">
        <v>-0.19522661999999999</v>
      </c>
      <c r="DL84">
        <v>-0.13095082</v>
      </c>
      <c r="DM84">
        <v>-6.0513240000000003E-2</v>
      </c>
      <c r="DN84">
        <v>0.50020885000000004</v>
      </c>
      <c r="DO84">
        <v>0.35778246000000002</v>
      </c>
      <c r="DP84">
        <v>-0.64273818000000005</v>
      </c>
      <c r="DQ84">
        <v>0.94671483000000001</v>
      </c>
      <c r="DR84">
        <v>-0.66113116000000005</v>
      </c>
      <c r="DS84">
        <v>7.7932630000000003E-2</v>
      </c>
      <c r="DT84">
        <v>-0.79014932000000004</v>
      </c>
      <c r="DU84">
        <v>1.3610861400000001</v>
      </c>
      <c r="DV84" s="10">
        <v>-0.64824150000000003</v>
      </c>
      <c r="DW84" s="8" t="s">
        <v>595</v>
      </c>
      <c r="DX84" t="s">
        <v>596</v>
      </c>
      <c r="DY84" t="s">
        <v>5165</v>
      </c>
      <c r="DZ84" t="s">
        <v>5158</v>
      </c>
      <c r="EA84" t="s">
        <v>5327</v>
      </c>
      <c r="EB84" t="s">
        <v>5156</v>
      </c>
      <c r="EC84" t="s">
        <v>5155</v>
      </c>
      <c r="ED84" s="10" t="s">
        <v>597</v>
      </c>
      <c r="EE84" s="20">
        <v>34666</v>
      </c>
      <c r="EF84" s="21">
        <v>35842</v>
      </c>
      <c r="EG84" t="s">
        <v>598</v>
      </c>
      <c r="EH84" t="s">
        <v>5143</v>
      </c>
      <c r="EI84" s="22">
        <v>43712</v>
      </c>
      <c r="EJ84" t="b">
        <f>F84=H84</f>
        <v>1</v>
      </c>
    </row>
    <row r="85" spans="1:140" x14ac:dyDescent="0.2">
      <c r="A85" s="8" t="s">
        <v>599</v>
      </c>
      <c r="B85" s="8" t="s">
        <v>127</v>
      </c>
      <c r="C85" s="8" t="s">
        <v>209</v>
      </c>
      <c r="D85" s="2" t="s">
        <v>600</v>
      </c>
      <c r="E85" s="4">
        <v>0.72995458361201904</v>
      </c>
      <c r="F85" s="28" t="b">
        <v>1</v>
      </c>
      <c r="G85" s="29">
        <f t="shared" si="3"/>
        <v>1.1049093235438988E-3</v>
      </c>
      <c r="H85" s="5" t="b">
        <f t="shared" si="2"/>
        <v>0</v>
      </c>
      <c r="I85" s="8">
        <v>51</v>
      </c>
      <c r="J85">
        <v>4</v>
      </c>
      <c r="K85">
        <v>20</v>
      </c>
      <c r="L85">
        <v>1844</v>
      </c>
      <c r="M85">
        <v>2</v>
      </c>
      <c r="N85">
        <v>4</v>
      </c>
      <c r="O85">
        <v>84.977291806009504</v>
      </c>
      <c r="P85">
        <v>5</v>
      </c>
      <c r="Q85">
        <v>1</v>
      </c>
      <c r="R85">
        <v>5</v>
      </c>
      <c r="S85" s="10">
        <v>82.5</v>
      </c>
      <c r="T85" s="8">
        <v>-0.21042151179292001</v>
      </c>
      <c r="U85">
        <v>3.04590151031497</v>
      </c>
      <c r="V85">
        <v>-0.90217249130388599</v>
      </c>
      <c r="W85">
        <v>0.40299447381987102</v>
      </c>
      <c r="X85">
        <v>-0.92748948436013701</v>
      </c>
      <c r="Y85">
        <v>0.68524713920936597</v>
      </c>
      <c r="Z85">
        <v>1.1872829425220901</v>
      </c>
      <c r="AA85">
        <v>1.4284752725705201</v>
      </c>
      <c r="AB85">
        <v>-4.5418899975194001E-2</v>
      </c>
      <c r="AC85">
        <v>0.71996333890972197</v>
      </c>
      <c r="AD85" s="10">
        <v>1.68355013257325</v>
      </c>
      <c r="AE85" s="8">
        <v>0</v>
      </c>
      <c r="AF85">
        <v>0</v>
      </c>
      <c r="AG85">
        <v>0</v>
      </c>
      <c r="AH85">
        <v>0</v>
      </c>
      <c r="AI85">
        <v>0</v>
      </c>
      <c r="AJ85">
        <v>0</v>
      </c>
      <c r="AK85">
        <v>0</v>
      </c>
      <c r="AL85">
        <v>0</v>
      </c>
      <c r="AM85">
        <v>0</v>
      </c>
      <c r="AN85">
        <v>0</v>
      </c>
      <c r="AO85">
        <v>0</v>
      </c>
      <c r="AP85">
        <v>1</v>
      </c>
      <c r="AQ85">
        <v>0</v>
      </c>
      <c r="AR85">
        <v>0</v>
      </c>
      <c r="AS85">
        <v>0</v>
      </c>
      <c r="AT85">
        <v>0</v>
      </c>
      <c r="AU85">
        <v>0</v>
      </c>
      <c r="AV85">
        <v>0</v>
      </c>
      <c r="AW85">
        <v>0</v>
      </c>
      <c r="AX85">
        <v>0</v>
      </c>
      <c r="AY85">
        <v>0</v>
      </c>
      <c r="AZ85">
        <v>1</v>
      </c>
      <c r="BA85">
        <v>1</v>
      </c>
      <c r="BB85">
        <v>0</v>
      </c>
      <c r="BC85">
        <v>0</v>
      </c>
      <c r="BD85">
        <v>1</v>
      </c>
      <c r="BE85">
        <v>0</v>
      </c>
      <c r="BF85">
        <v>1</v>
      </c>
      <c r="BG85">
        <v>0</v>
      </c>
      <c r="BH85">
        <v>0</v>
      </c>
      <c r="BI85">
        <v>0</v>
      </c>
      <c r="BJ85">
        <v>1</v>
      </c>
      <c r="BK85">
        <v>0</v>
      </c>
      <c r="BL85">
        <v>0</v>
      </c>
      <c r="BM85">
        <v>0</v>
      </c>
      <c r="BN85">
        <v>0</v>
      </c>
      <c r="BO85">
        <v>0</v>
      </c>
      <c r="BP85">
        <v>1</v>
      </c>
      <c r="BQ85">
        <v>1</v>
      </c>
      <c r="BR85">
        <v>0</v>
      </c>
      <c r="BS85">
        <v>0</v>
      </c>
      <c r="BT85" s="10">
        <v>0</v>
      </c>
      <c r="BU85">
        <v>-4.2648743800000002</v>
      </c>
      <c r="BV85">
        <v>0.17994256</v>
      </c>
      <c r="BW85">
        <v>2.5512239999999999E-2</v>
      </c>
      <c r="BX85">
        <v>1.7140852600000001</v>
      </c>
      <c r="BY85">
        <v>1.2451467300000001</v>
      </c>
      <c r="BZ85">
        <v>4.38303536</v>
      </c>
      <c r="CA85">
        <v>1.0542348399999999</v>
      </c>
      <c r="CB85">
        <v>2.36271349</v>
      </c>
      <c r="CC85">
        <v>0</v>
      </c>
      <c r="CD85">
        <v>1.26633956</v>
      </c>
      <c r="CE85">
        <v>1.2966537600000001</v>
      </c>
      <c r="CF85">
        <v>-0.34830556000000001</v>
      </c>
      <c r="CG85">
        <v>0.60595251999999999</v>
      </c>
      <c r="CH85">
        <v>-0.27080598</v>
      </c>
      <c r="CI85">
        <v>0.69837139000000004</v>
      </c>
      <c r="CJ85">
        <v>2.3914729999999999E-2</v>
      </c>
      <c r="CK85">
        <v>-0.35324707</v>
      </c>
      <c r="CL85">
        <v>-4.8291489999999999E-2</v>
      </c>
      <c r="CM85">
        <v>0.58076517999999999</v>
      </c>
      <c r="CN85">
        <v>0.72541518999999999</v>
      </c>
      <c r="CO85">
        <v>-0.20022939000000001</v>
      </c>
      <c r="CP85">
        <v>-0.43475793000000001</v>
      </c>
      <c r="CQ85">
        <v>0.34422587999999998</v>
      </c>
      <c r="CR85">
        <v>-0.48495226000000002</v>
      </c>
      <c r="CS85">
        <v>0.18250256000000001</v>
      </c>
      <c r="CT85">
        <v>-0.16623276000000001</v>
      </c>
      <c r="CU85">
        <v>-9.4743999999999995E-2</v>
      </c>
      <c r="CV85">
        <v>-1.1689752</v>
      </c>
      <c r="CW85">
        <v>-0.52188942000000005</v>
      </c>
      <c r="CX85">
        <v>0.65815442999999996</v>
      </c>
      <c r="CY85">
        <v>9.3649330000000003E-2</v>
      </c>
      <c r="CZ85">
        <v>-0.16819777</v>
      </c>
      <c r="DA85">
        <v>-0.25450494000000001</v>
      </c>
      <c r="DB85">
        <v>0.25513289</v>
      </c>
      <c r="DC85">
        <v>2.5920289999999999E-2</v>
      </c>
      <c r="DD85">
        <v>-2.5292350000000002E-2</v>
      </c>
      <c r="DE85">
        <v>0.26950531</v>
      </c>
      <c r="DF85">
        <v>-0.26887736000000001</v>
      </c>
      <c r="DG85">
        <v>0.1029841</v>
      </c>
      <c r="DH85">
        <v>-0.10235616</v>
      </c>
      <c r="DI85">
        <v>-0.19042195000000001</v>
      </c>
      <c r="DJ85">
        <v>7.7531719999999998E-2</v>
      </c>
      <c r="DK85">
        <v>-0.19522661999999999</v>
      </c>
      <c r="DL85">
        <v>-0.13095082</v>
      </c>
      <c r="DM85">
        <v>-6.0513240000000003E-2</v>
      </c>
      <c r="DN85">
        <v>0.50020885000000004</v>
      </c>
      <c r="DO85">
        <v>0.35778246000000002</v>
      </c>
      <c r="DP85">
        <v>-0.64273818000000005</v>
      </c>
      <c r="DQ85">
        <v>0.94671483000000001</v>
      </c>
      <c r="DR85">
        <v>-0.66113116000000005</v>
      </c>
      <c r="DS85">
        <v>7.7932630000000003E-2</v>
      </c>
      <c r="DT85">
        <v>-0.79014932000000004</v>
      </c>
      <c r="DU85">
        <v>1.3610861400000001</v>
      </c>
      <c r="DV85" s="10">
        <v>-0.64824150000000003</v>
      </c>
      <c r="DW85" s="8" t="s">
        <v>601</v>
      </c>
      <c r="DX85" t="s">
        <v>602</v>
      </c>
      <c r="DY85" t="s">
        <v>5165</v>
      </c>
      <c r="DZ85" t="s">
        <v>5154</v>
      </c>
      <c r="EA85" t="s">
        <v>5328</v>
      </c>
      <c r="EB85" t="s">
        <v>5298</v>
      </c>
      <c r="EC85" t="s">
        <v>5204</v>
      </c>
      <c r="ED85" s="10" t="s">
        <v>585</v>
      </c>
      <c r="EE85" s="20">
        <v>37819</v>
      </c>
      <c r="EF85" s="21">
        <v>39560</v>
      </c>
      <c r="EG85" t="s">
        <v>603</v>
      </c>
      <c r="EH85" t="s">
        <v>5144</v>
      </c>
      <c r="EI85" s="22">
        <v>43774</v>
      </c>
      <c r="EJ85" t="b">
        <f>F85=H85</f>
        <v>0</v>
      </c>
    </row>
    <row r="86" spans="1:140" x14ac:dyDescent="0.2">
      <c r="A86" s="8" t="s">
        <v>604</v>
      </c>
      <c r="B86" s="8" t="s">
        <v>119</v>
      </c>
      <c r="C86" s="8" t="s">
        <v>161</v>
      </c>
      <c r="D86" s="2" t="s">
        <v>605</v>
      </c>
      <c r="E86" s="4">
        <v>0.49752140194452499</v>
      </c>
      <c r="F86" s="28" t="b">
        <v>0</v>
      </c>
      <c r="G86" s="29">
        <f t="shared" si="3"/>
        <v>0.95152864227877021</v>
      </c>
      <c r="H86" s="5" t="b">
        <f t="shared" si="2"/>
        <v>1</v>
      </c>
      <c r="I86" s="8">
        <v>59</v>
      </c>
      <c r="J86">
        <v>1</v>
      </c>
      <c r="K86">
        <v>14</v>
      </c>
      <c r="L86">
        <v>1607</v>
      </c>
      <c r="M86">
        <v>8</v>
      </c>
      <c r="N86">
        <v>2</v>
      </c>
      <c r="O86">
        <v>93.760700972262697</v>
      </c>
      <c r="P86">
        <v>1</v>
      </c>
      <c r="Q86">
        <v>1</v>
      </c>
      <c r="R86">
        <v>2</v>
      </c>
      <c r="S86" s="10">
        <v>71.099999999999994</v>
      </c>
      <c r="T86" s="8">
        <v>0.54108388746750802</v>
      </c>
      <c r="U86">
        <v>7.5957643648752104E-3</v>
      </c>
      <c r="V86">
        <v>-1.6774012700827301</v>
      </c>
      <c r="W86">
        <v>0.12671136213092701</v>
      </c>
      <c r="X86">
        <v>0.98157978018903103</v>
      </c>
      <c r="Y86">
        <v>-0.70788554533318204</v>
      </c>
      <c r="Z86">
        <v>1.48952616034093</v>
      </c>
      <c r="AA86">
        <v>0.71867389489572897</v>
      </c>
      <c r="AB86">
        <v>-4.5418899975194001E-2</v>
      </c>
      <c r="AC86">
        <v>1.42236659638262</v>
      </c>
      <c r="AD86" s="10">
        <v>-0.77623474552160099</v>
      </c>
      <c r="AE86" s="8">
        <v>0</v>
      </c>
      <c r="AF86">
        <v>0</v>
      </c>
      <c r="AG86">
        <v>0</v>
      </c>
      <c r="AH86">
        <v>0</v>
      </c>
      <c r="AI86">
        <v>0</v>
      </c>
      <c r="AJ86">
        <v>0</v>
      </c>
      <c r="AK86">
        <v>0</v>
      </c>
      <c r="AL86">
        <v>0</v>
      </c>
      <c r="AM86">
        <v>0</v>
      </c>
      <c r="AN86">
        <v>0</v>
      </c>
      <c r="AO86">
        <v>0</v>
      </c>
      <c r="AP86">
        <v>0</v>
      </c>
      <c r="AQ86">
        <v>0</v>
      </c>
      <c r="AR86">
        <v>0</v>
      </c>
      <c r="AS86">
        <v>1</v>
      </c>
      <c r="AT86">
        <v>0</v>
      </c>
      <c r="AU86">
        <v>0</v>
      </c>
      <c r="AV86">
        <v>0</v>
      </c>
      <c r="AW86">
        <v>0</v>
      </c>
      <c r="AX86">
        <v>0</v>
      </c>
      <c r="AY86">
        <v>1</v>
      </c>
      <c r="AZ86">
        <v>0</v>
      </c>
      <c r="BA86">
        <v>1</v>
      </c>
      <c r="BB86">
        <v>0</v>
      </c>
      <c r="BC86">
        <v>0</v>
      </c>
      <c r="BD86">
        <v>1</v>
      </c>
      <c r="BE86">
        <v>1</v>
      </c>
      <c r="BF86">
        <v>0</v>
      </c>
      <c r="BG86">
        <v>0</v>
      </c>
      <c r="BH86">
        <v>0</v>
      </c>
      <c r="BI86">
        <v>0</v>
      </c>
      <c r="BJ86">
        <v>0</v>
      </c>
      <c r="BK86">
        <v>0</v>
      </c>
      <c r="BL86">
        <v>1</v>
      </c>
      <c r="BM86">
        <v>0</v>
      </c>
      <c r="BN86">
        <v>1</v>
      </c>
      <c r="BO86">
        <v>0</v>
      </c>
      <c r="BP86">
        <v>0</v>
      </c>
      <c r="BQ86">
        <v>0</v>
      </c>
      <c r="BR86">
        <v>0</v>
      </c>
      <c r="BS86">
        <v>1</v>
      </c>
      <c r="BT86" s="10">
        <v>0</v>
      </c>
      <c r="BU86">
        <v>-4.2648743800000002</v>
      </c>
      <c r="BV86">
        <v>0.17994256</v>
      </c>
      <c r="BW86">
        <v>2.5512239999999999E-2</v>
      </c>
      <c r="BX86">
        <v>1.7140852600000001</v>
      </c>
      <c r="BY86">
        <v>1.2451467300000001</v>
      </c>
      <c r="BZ86">
        <v>4.38303536</v>
      </c>
      <c r="CA86">
        <v>1.0542348399999999</v>
      </c>
      <c r="CB86">
        <v>2.36271349</v>
      </c>
      <c r="CC86">
        <v>0</v>
      </c>
      <c r="CD86">
        <v>1.26633956</v>
      </c>
      <c r="CE86">
        <v>1.2966537600000001</v>
      </c>
      <c r="CF86">
        <v>-0.34830556000000001</v>
      </c>
      <c r="CG86">
        <v>0.60595251999999999</v>
      </c>
      <c r="CH86">
        <v>-0.27080598</v>
      </c>
      <c r="CI86">
        <v>0.69837139000000004</v>
      </c>
      <c r="CJ86">
        <v>2.3914729999999999E-2</v>
      </c>
      <c r="CK86">
        <v>-0.35324707</v>
      </c>
      <c r="CL86">
        <v>-4.8291489999999999E-2</v>
      </c>
      <c r="CM86">
        <v>0.58076517999999999</v>
      </c>
      <c r="CN86">
        <v>0.72541518999999999</v>
      </c>
      <c r="CO86">
        <v>-0.20022939000000001</v>
      </c>
      <c r="CP86">
        <v>-0.43475793000000001</v>
      </c>
      <c r="CQ86">
        <v>0.34422587999999998</v>
      </c>
      <c r="CR86">
        <v>-0.48495226000000002</v>
      </c>
      <c r="CS86">
        <v>0.18250256000000001</v>
      </c>
      <c r="CT86">
        <v>-0.16623276000000001</v>
      </c>
      <c r="CU86">
        <v>-9.4743999999999995E-2</v>
      </c>
      <c r="CV86">
        <v>-1.1689752</v>
      </c>
      <c r="CW86">
        <v>-0.52188942000000005</v>
      </c>
      <c r="CX86">
        <v>0.65815442999999996</v>
      </c>
      <c r="CY86">
        <v>9.3649330000000003E-2</v>
      </c>
      <c r="CZ86">
        <v>-0.16819777</v>
      </c>
      <c r="DA86">
        <v>-0.25450494000000001</v>
      </c>
      <c r="DB86">
        <v>0.25513289</v>
      </c>
      <c r="DC86">
        <v>2.5920289999999999E-2</v>
      </c>
      <c r="DD86">
        <v>-2.5292350000000002E-2</v>
      </c>
      <c r="DE86">
        <v>0.26950531</v>
      </c>
      <c r="DF86">
        <v>-0.26887736000000001</v>
      </c>
      <c r="DG86">
        <v>0.1029841</v>
      </c>
      <c r="DH86">
        <v>-0.10235616</v>
      </c>
      <c r="DI86">
        <v>-0.19042195000000001</v>
      </c>
      <c r="DJ86">
        <v>7.7531719999999998E-2</v>
      </c>
      <c r="DK86">
        <v>-0.19522661999999999</v>
      </c>
      <c r="DL86">
        <v>-0.13095082</v>
      </c>
      <c r="DM86">
        <v>-6.0513240000000003E-2</v>
      </c>
      <c r="DN86">
        <v>0.50020885000000004</v>
      </c>
      <c r="DO86">
        <v>0.35778246000000002</v>
      </c>
      <c r="DP86">
        <v>-0.64273818000000005</v>
      </c>
      <c r="DQ86">
        <v>0.94671483000000001</v>
      </c>
      <c r="DR86">
        <v>-0.66113116000000005</v>
      </c>
      <c r="DS86">
        <v>7.7932630000000003E-2</v>
      </c>
      <c r="DT86">
        <v>-0.79014932000000004</v>
      </c>
      <c r="DU86">
        <v>1.3610861400000001</v>
      </c>
      <c r="DV86" s="10">
        <v>-0.64824150000000003</v>
      </c>
      <c r="DW86" s="8" t="s">
        <v>606</v>
      </c>
      <c r="DX86" t="s">
        <v>607</v>
      </c>
      <c r="DY86" t="s">
        <v>5158</v>
      </c>
      <c r="DZ86" t="s">
        <v>5153</v>
      </c>
      <c r="EA86" t="s">
        <v>5329</v>
      </c>
      <c r="EB86" t="s">
        <v>5248</v>
      </c>
      <c r="EC86" t="s">
        <v>5330</v>
      </c>
      <c r="ED86" s="10" t="s">
        <v>482</v>
      </c>
      <c r="EE86" s="20">
        <v>36428</v>
      </c>
      <c r="EF86" s="21">
        <v>36608</v>
      </c>
      <c r="EG86" t="s">
        <v>608</v>
      </c>
      <c r="EH86" t="s">
        <v>5143</v>
      </c>
      <c r="EI86" s="22">
        <v>44019</v>
      </c>
      <c r="EJ86" t="b">
        <f>F86=H86</f>
        <v>0</v>
      </c>
    </row>
    <row r="87" spans="1:140" x14ac:dyDescent="0.2">
      <c r="A87" s="8" t="s">
        <v>609</v>
      </c>
      <c r="B87" s="8" t="s">
        <v>127</v>
      </c>
      <c r="C87" s="8" t="s">
        <v>135</v>
      </c>
      <c r="D87" s="2" t="s">
        <v>610</v>
      </c>
      <c r="E87" s="4">
        <v>0.47037434739436701</v>
      </c>
      <c r="F87" s="28" t="b">
        <v>0</v>
      </c>
      <c r="G87" s="29">
        <f t="shared" si="3"/>
        <v>8.8942588465205082E-7</v>
      </c>
      <c r="H87" s="5" t="b">
        <f t="shared" si="2"/>
        <v>0</v>
      </c>
      <c r="I87" s="8">
        <v>69</v>
      </c>
      <c r="J87">
        <v>1</v>
      </c>
      <c r="K87">
        <v>19</v>
      </c>
      <c r="L87">
        <v>2253</v>
      </c>
      <c r="M87">
        <v>2</v>
      </c>
      <c r="N87">
        <v>3</v>
      </c>
      <c r="O87">
        <v>6.0205070305170496</v>
      </c>
      <c r="P87">
        <v>2</v>
      </c>
      <c r="Q87">
        <v>1</v>
      </c>
      <c r="R87">
        <v>4</v>
      </c>
      <c r="S87" s="10">
        <v>78.8</v>
      </c>
      <c r="T87" s="8">
        <v>1.48046563654304</v>
      </c>
      <c r="U87">
        <v>7.5957643648752104E-3</v>
      </c>
      <c r="V87">
        <v>-1.03137728776702</v>
      </c>
      <c r="W87">
        <v>0.87978684800036899</v>
      </c>
      <c r="X87">
        <v>-0.92748948436013701</v>
      </c>
      <c r="Y87">
        <v>-1.13192030619081E-2</v>
      </c>
      <c r="Z87">
        <v>-1.52967493197416</v>
      </c>
      <c r="AA87">
        <v>8.8725172209350497E-3</v>
      </c>
      <c r="AB87">
        <v>-1.4988236991813999</v>
      </c>
      <c r="AC87">
        <v>1.42236659638262</v>
      </c>
      <c r="AD87" s="10">
        <v>0.88519890020913194</v>
      </c>
      <c r="AE87" s="8">
        <v>0</v>
      </c>
      <c r="AF87">
        <v>0</v>
      </c>
      <c r="AG87">
        <v>0</v>
      </c>
      <c r="AH87">
        <v>0</v>
      </c>
      <c r="AI87">
        <v>0</v>
      </c>
      <c r="AJ87">
        <v>0</v>
      </c>
      <c r="AK87">
        <v>0</v>
      </c>
      <c r="AL87">
        <v>0</v>
      </c>
      <c r="AM87">
        <v>0</v>
      </c>
      <c r="AN87">
        <v>0</v>
      </c>
      <c r="AO87">
        <v>0</v>
      </c>
      <c r="AP87">
        <v>0</v>
      </c>
      <c r="AQ87">
        <v>0</v>
      </c>
      <c r="AR87">
        <v>0</v>
      </c>
      <c r="AS87">
        <v>0</v>
      </c>
      <c r="AT87">
        <v>0</v>
      </c>
      <c r="AU87">
        <v>1</v>
      </c>
      <c r="AV87">
        <v>0</v>
      </c>
      <c r="AW87">
        <v>0</v>
      </c>
      <c r="AX87">
        <v>0</v>
      </c>
      <c r="AY87">
        <v>1</v>
      </c>
      <c r="AZ87">
        <v>0</v>
      </c>
      <c r="BA87">
        <v>1</v>
      </c>
      <c r="BB87">
        <v>0</v>
      </c>
      <c r="BC87">
        <v>1</v>
      </c>
      <c r="BD87">
        <v>0</v>
      </c>
      <c r="BE87">
        <v>0</v>
      </c>
      <c r="BF87">
        <v>1</v>
      </c>
      <c r="BG87">
        <v>0</v>
      </c>
      <c r="BH87">
        <v>0</v>
      </c>
      <c r="BI87">
        <v>0</v>
      </c>
      <c r="BJ87">
        <v>0</v>
      </c>
      <c r="BK87">
        <v>1</v>
      </c>
      <c r="BL87">
        <v>0</v>
      </c>
      <c r="BM87">
        <v>0</v>
      </c>
      <c r="BN87">
        <v>1</v>
      </c>
      <c r="BO87">
        <v>0</v>
      </c>
      <c r="BP87">
        <v>0</v>
      </c>
      <c r="BQ87">
        <v>1</v>
      </c>
      <c r="BR87">
        <v>0</v>
      </c>
      <c r="BS87">
        <v>0</v>
      </c>
      <c r="BT87" s="10">
        <v>0</v>
      </c>
      <c r="BU87">
        <v>-4.2648743800000002</v>
      </c>
      <c r="BV87">
        <v>0.17994256</v>
      </c>
      <c r="BW87">
        <v>2.5512239999999999E-2</v>
      </c>
      <c r="BX87">
        <v>1.7140852600000001</v>
      </c>
      <c r="BY87">
        <v>1.2451467300000001</v>
      </c>
      <c r="BZ87">
        <v>4.38303536</v>
      </c>
      <c r="CA87">
        <v>1.0542348399999999</v>
      </c>
      <c r="CB87">
        <v>2.36271349</v>
      </c>
      <c r="CC87">
        <v>0</v>
      </c>
      <c r="CD87">
        <v>1.26633956</v>
      </c>
      <c r="CE87">
        <v>1.2966537600000001</v>
      </c>
      <c r="CF87">
        <v>-0.34830556000000001</v>
      </c>
      <c r="CG87">
        <v>0.60595251999999999</v>
      </c>
      <c r="CH87">
        <v>-0.27080598</v>
      </c>
      <c r="CI87">
        <v>0.69837139000000004</v>
      </c>
      <c r="CJ87">
        <v>2.3914729999999999E-2</v>
      </c>
      <c r="CK87">
        <v>-0.35324707</v>
      </c>
      <c r="CL87">
        <v>-4.8291489999999999E-2</v>
      </c>
      <c r="CM87">
        <v>0.58076517999999999</v>
      </c>
      <c r="CN87">
        <v>0.72541518999999999</v>
      </c>
      <c r="CO87">
        <v>-0.20022939000000001</v>
      </c>
      <c r="CP87">
        <v>-0.43475793000000001</v>
      </c>
      <c r="CQ87">
        <v>0.34422587999999998</v>
      </c>
      <c r="CR87">
        <v>-0.48495226000000002</v>
      </c>
      <c r="CS87">
        <v>0.18250256000000001</v>
      </c>
      <c r="CT87">
        <v>-0.16623276000000001</v>
      </c>
      <c r="CU87">
        <v>-9.4743999999999995E-2</v>
      </c>
      <c r="CV87">
        <v>-1.1689752</v>
      </c>
      <c r="CW87">
        <v>-0.52188942000000005</v>
      </c>
      <c r="CX87">
        <v>0.65815442999999996</v>
      </c>
      <c r="CY87">
        <v>9.3649330000000003E-2</v>
      </c>
      <c r="CZ87">
        <v>-0.16819777</v>
      </c>
      <c r="DA87">
        <v>-0.25450494000000001</v>
      </c>
      <c r="DB87">
        <v>0.25513289</v>
      </c>
      <c r="DC87">
        <v>2.5920289999999999E-2</v>
      </c>
      <c r="DD87">
        <v>-2.5292350000000002E-2</v>
      </c>
      <c r="DE87">
        <v>0.26950531</v>
      </c>
      <c r="DF87">
        <v>-0.26887736000000001</v>
      </c>
      <c r="DG87">
        <v>0.1029841</v>
      </c>
      <c r="DH87">
        <v>-0.10235616</v>
      </c>
      <c r="DI87">
        <v>-0.19042195000000001</v>
      </c>
      <c r="DJ87">
        <v>7.7531719999999998E-2</v>
      </c>
      <c r="DK87">
        <v>-0.19522661999999999</v>
      </c>
      <c r="DL87">
        <v>-0.13095082</v>
      </c>
      <c r="DM87">
        <v>-6.0513240000000003E-2</v>
      </c>
      <c r="DN87">
        <v>0.50020885000000004</v>
      </c>
      <c r="DO87">
        <v>0.35778246000000002</v>
      </c>
      <c r="DP87">
        <v>-0.64273818000000005</v>
      </c>
      <c r="DQ87">
        <v>0.94671483000000001</v>
      </c>
      <c r="DR87">
        <v>-0.66113116000000005</v>
      </c>
      <c r="DS87">
        <v>7.7932630000000003E-2</v>
      </c>
      <c r="DT87">
        <v>-0.79014932000000004</v>
      </c>
      <c r="DU87">
        <v>1.3610861400000001</v>
      </c>
      <c r="DV87" s="10">
        <v>-0.64824150000000003</v>
      </c>
      <c r="DW87" s="8" t="s">
        <v>611</v>
      </c>
      <c r="DX87" t="s">
        <v>612</v>
      </c>
      <c r="DY87" t="s">
        <v>5158</v>
      </c>
      <c r="DZ87" t="s">
        <v>5154</v>
      </c>
      <c r="EA87" t="s">
        <v>5331</v>
      </c>
      <c r="EB87" t="s">
        <v>5332</v>
      </c>
      <c r="EC87" t="s">
        <v>5178</v>
      </c>
      <c r="ED87" s="10" t="s">
        <v>613</v>
      </c>
      <c r="EE87" s="20">
        <v>35107</v>
      </c>
      <c r="EF87" s="21">
        <v>36289</v>
      </c>
      <c r="EG87" t="s">
        <v>385</v>
      </c>
      <c r="EH87" t="s">
        <v>5146</v>
      </c>
      <c r="EI87" s="22">
        <v>44250</v>
      </c>
      <c r="EJ87" t="b">
        <f>F87=H87</f>
        <v>1</v>
      </c>
    </row>
    <row r="88" spans="1:140" x14ac:dyDescent="0.2">
      <c r="A88" s="8" t="s">
        <v>614</v>
      </c>
      <c r="B88" s="8" t="s">
        <v>119</v>
      </c>
      <c r="C88" s="8" t="s">
        <v>399</v>
      </c>
      <c r="D88" s="2" t="s">
        <v>615</v>
      </c>
      <c r="E88" s="4">
        <v>0.53964028143809994</v>
      </c>
      <c r="F88" s="28" t="b">
        <v>0</v>
      </c>
      <c r="G88" s="29">
        <f t="shared" si="3"/>
        <v>0.11591402276796957</v>
      </c>
      <c r="H88" s="5" t="b">
        <f t="shared" si="2"/>
        <v>0</v>
      </c>
      <c r="I88" s="8">
        <v>44</v>
      </c>
      <c r="J88">
        <v>1</v>
      </c>
      <c r="K88">
        <v>36</v>
      </c>
      <c r="L88">
        <v>1505</v>
      </c>
      <c r="M88">
        <v>5</v>
      </c>
      <c r="N88">
        <v>1</v>
      </c>
      <c r="O88">
        <v>26.4868073857171</v>
      </c>
      <c r="P88">
        <v>1</v>
      </c>
      <c r="Q88">
        <v>3</v>
      </c>
      <c r="R88">
        <v>3</v>
      </c>
      <c r="S88" s="10">
        <v>73.3</v>
      </c>
      <c r="T88" s="8">
        <v>-0.86798873614579497</v>
      </c>
      <c r="U88">
        <v>7.5957643648752104E-3</v>
      </c>
      <c r="V88">
        <v>1.1651042521063699</v>
      </c>
      <c r="W88">
        <v>7.8047064673310599E-3</v>
      </c>
      <c r="X88">
        <v>2.70451479144465E-2</v>
      </c>
      <c r="Y88">
        <v>-1.4044518876044501</v>
      </c>
      <c r="Z88">
        <v>-0.82541530349539105</v>
      </c>
      <c r="AA88">
        <v>-0.70092886045385905</v>
      </c>
      <c r="AB88">
        <v>1.4079858992310099</v>
      </c>
      <c r="AC88">
        <v>0.71996333890972197</v>
      </c>
      <c r="AD88" s="10">
        <v>-0.30153941816996199</v>
      </c>
      <c r="AE88" s="8">
        <v>0</v>
      </c>
      <c r="AF88">
        <v>0</v>
      </c>
      <c r="AG88">
        <v>0</v>
      </c>
      <c r="AH88">
        <v>0</v>
      </c>
      <c r="AI88">
        <v>0</v>
      </c>
      <c r="AJ88">
        <v>1</v>
      </c>
      <c r="AK88">
        <v>0</v>
      </c>
      <c r="AL88">
        <v>0</v>
      </c>
      <c r="AM88">
        <v>0</v>
      </c>
      <c r="AN88">
        <v>0</v>
      </c>
      <c r="AO88">
        <v>0</v>
      </c>
      <c r="AP88">
        <v>0</v>
      </c>
      <c r="AQ88">
        <v>0</v>
      </c>
      <c r="AR88">
        <v>0</v>
      </c>
      <c r="AS88">
        <v>0</v>
      </c>
      <c r="AT88">
        <v>0</v>
      </c>
      <c r="AU88">
        <v>0</v>
      </c>
      <c r="AV88">
        <v>0</v>
      </c>
      <c r="AW88">
        <v>0</v>
      </c>
      <c r="AX88">
        <v>0</v>
      </c>
      <c r="AY88">
        <v>1</v>
      </c>
      <c r="AZ88">
        <v>0</v>
      </c>
      <c r="BA88">
        <v>1</v>
      </c>
      <c r="BB88">
        <v>0</v>
      </c>
      <c r="BC88">
        <v>1</v>
      </c>
      <c r="BD88">
        <v>0</v>
      </c>
      <c r="BE88">
        <v>1</v>
      </c>
      <c r="BF88">
        <v>0</v>
      </c>
      <c r="BG88">
        <v>0</v>
      </c>
      <c r="BH88">
        <v>1</v>
      </c>
      <c r="BI88">
        <v>0</v>
      </c>
      <c r="BJ88">
        <v>0</v>
      </c>
      <c r="BK88">
        <v>0</v>
      </c>
      <c r="BL88">
        <v>0</v>
      </c>
      <c r="BM88">
        <v>0</v>
      </c>
      <c r="BN88">
        <v>0</v>
      </c>
      <c r="BO88">
        <v>0</v>
      </c>
      <c r="BP88">
        <v>1</v>
      </c>
      <c r="BQ88">
        <v>0</v>
      </c>
      <c r="BR88">
        <v>0</v>
      </c>
      <c r="BS88">
        <v>1</v>
      </c>
      <c r="BT88" s="10">
        <v>0</v>
      </c>
      <c r="BU88">
        <v>-4.2648743800000002</v>
      </c>
      <c r="BV88">
        <v>0.17994256</v>
      </c>
      <c r="BW88">
        <v>2.5512239999999999E-2</v>
      </c>
      <c r="BX88">
        <v>1.7140852600000001</v>
      </c>
      <c r="BY88">
        <v>1.2451467300000001</v>
      </c>
      <c r="BZ88">
        <v>4.38303536</v>
      </c>
      <c r="CA88">
        <v>1.0542348399999999</v>
      </c>
      <c r="CB88">
        <v>2.36271349</v>
      </c>
      <c r="CC88">
        <v>0</v>
      </c>
      <c r="CD88">
        <v>1.26633956</v>
      </c>
      <c r="CE88">
        <v>1.2966537600000001</v>
      </c>
      <c r="CF88">
        <v>-0.34830556000000001</v>
      </c>
      <c r="CG88">
        <v>0.60595251999999999</v>
      </c>
      <c r="CH88">
        <v>-0.27080598</v>
      </c>
      <c r="CI88">
        <v>0.69837139000000004</v>
      </c>
      <c r="CJ88">
        <v>2.3914729999999999E-2</v>
      </c>
      <c r="CK88">
        <v>-0.35324707</v>
      </c>
      <c r="CL88">
        <v>-4.8291489999999999E-2</v>
      </c>
      <c r="CM88">
        <v>0.58076517999999999</v>
      </c>
      <c r="CN88">
        <v>0.72541518999999999</v>
      </c>
      <c r="CO88">
        <v>-0.20022939000000001</v>
      </c>
      <c r="CP88">
        <v>-0.43475793000000001</v>
      </c>
      <c r="CQ88">
        <v>0.34422587999999998</v>
      </c>
      <c r="CR88">
        <v>-0.48495226000000002</v>
      </c>
      <c r="CS88">
        <v>0.18250256000000001</v>
      </c>
      <c r="CT88">
        <v>-0.16623276000000001</v>
      </c>
      <c r="CU88">
        <v>-9.4743999999999995E-2</v>
      </c>
      <c r="CV88">
        <v>-1.1689752</v>
      </c>
      <c r="CW88">
        <v>-0.52188942000000005</v>
      </c>
      <c r="CX88">
        <v>0.65815442999999996</v>
      </c>
      <c r="CY88">
        <v>9.3649330000000003E-2</v>
      </c>
      <c r="CZ88">
        <v>-0.16819777</v>
      </c>
      <c r="DA88">
        <v>-0.25450494000000001</v>
      </c>
      <c r="DB88">
        <v>0.25513289</v>
      </c>
      <c r="DC88">
        <v>2.5920289999999999E-2</v>
      </c>
      <c r="DD88">
        <v>-2.5292350000000002E-2</v>
      </c>
      <c r="DE88">
        <v>0.26950531</v>
      </c>
      <c r="DF88">
        <v>-0.26887736000000001</v>
      </c>
      <c r="DG88">
        <v>0.1029841</v>
      </c>
      <c r="DH88">
        <v>-0.10235616</v>
      </c>
      <c r="DI88">
        <v>-0.19042195000000001</v>
      </c>
      <c r="DJ88">
        <v>7.7531719999999998E-2</v>
      </c>
      <c r="DK88">
        <v>-0.19522661999999999</v>
      </c>
      <c r="DL88">
        <v>-0.13095082</v>
      </c>
      <c r="DM88">
        <v>-6.0513240000000003E-2</v>
      </c>
      <c r="DN88">
        <v>0.50020885000000004</v>
      </c>
      <c r="DO88">
        <v>0.35778246000000002</v>
      </c>
      <c r="DP88">
        <v>-0.64273818000000005</v>
      </c>
      <c r="DQ88">
        <v>0.94671483000000001</v>
      </c>
      <c r="DR88">
        <v>-0.66113116000000005</v>
      </c>
      <c r="DS88">
        <v>7.7932630000000003E-2</v>
      </c>
      <c r="DT88">
        <v>-0.79014932000000004</v>
      </c>
      <c r="DU88">
        <v>1.3610861400000001</v>
      </c>
      <c r="DV88" s="10">
        <v>-0.64824150000000003</v>
      </c>
      <c r="DW88" s="8" t="s">
        <v>616</v>
      </c>
      <c r="DX88" t="s">
        <v>617</v>
      </c>
      <c r="DY88" t="s">
        <v>5165</v>
      </c>
      <c r="DZ88" t="s">
        <v>5153</v>
      </c>
      <c r="EA88" t="s">
        <v>5333</v>
      </c>
      <c r="EB88" t="s">
        <v>5285</v>
      </c>
      <c r="EC88" t="s">
        <v>5334</v>
      </c>
      <c r="ED88" s="10" t="s">
        <v>618</v>
      </c>
      <c r="EE88" s="20">
        <v>38161</v>
      </c>
      <c r="EF88" s="21">
        <v>38193</v>
      </c>
      <c r="EG88" t="s">
        <v>619</v>
      </c>
      <c r="EH88" t="s">
        <v>5147</v>
      </c>
      <c r="EI88" s="22">
        <v>43857</v>
      </c>
      <c r="EJ88" t="b">
        <f>F88=H88</f>
        <v>1</v>
      </c>
    </row>
    <row r="89" spans="1:140" x14ac:dyDescent="0.2">
      <c r="A89" s="8" t="s">
        <v>620</v>
      </c>
      <c r="B89" s="8" t="s">
        <v>127</v>
      </c>
      <c r="C89" s="8" t="s">
        <v>491</v>
      </c>
      <c r="D89" s="2" t="s">
        <v>621</v>
      </c>
      <c r="E89" s="4">
        <v>0.57333497147943102</v>
      </c>
      <c r="F89" s="28" t="b">
        <v>0</v>
      </c>
      <c r="G89" s="29">
        <f t="shared" si="3"/>
        <v>1.4386694450788773E-2</v>
      </c>
      <c r="H89" s="5" t="b">
        <f t="shared" si="2"/>
        <v>0</v>
      </c>
      <c r="I89" s="8">
        <v>47</v>
      </c>
      <c r="J89">
        <v>0</v>
      </c>
      <c r="K89">
        <v>38</v>
      </c>
      <c r="L89">
        <v>712</v>
      </c>
      <c r="M89">
        <v>4</v>
      </c>
      <c r="N89">
        <v>5</v>
      </c>
      <c r="O89">
        <v>26.600819073049198</v>
      </c>
      <c r="P89">
        <v>1</v>
      </c>
      <c r="Q89">
        <v>3</v>
      </c>
      <c r="R89">
        <v>5</v>
      </c>
      <c r="S89" s="10">
        <v>78.099999999999994</v>
      </c>
      <c r="T89" s="8">
        <v>-0.58617421142313397</v>
      </c>
      <c r="U89">
        <v>-1.00517281761849</v>
      </c>
      <c r="V89">
        <v>1.4235138450326601</v>
      </c>
      <c r="W89">
        <v>-0.91663625374082203</v>
      </c>
      <c r="X89">
        <v>-0.29113306284374801</v>
      </c>
      <c r="Y89">
        <v>1.38181348148064</v>
      </c>
      <c r="Z89">
        <v>-0.82149208204504598</v>
      </c>
      <c r="AA89">
        <v>-0.70092886045385905</v>
      </c>
      <c r="AB89">
        <v>1.4079858992310099</v>
      </c>
      <c r="AC89">
        <v>-1.38724643350897</v>
      </c>
      <c r="AD89" s="10">
        <v>0.73415947786997404</v>
      </c>
      <c r="AE89" s="8">
        <v>0</v>
      </c>
      <c r="AF89">
        <v>0</v>
      </c>
      <c r="AG89">
        <v>0</v>
      </c>
      <c r="AH89">
        <v>0</v>
      </c>
      <c r="AI89">
        <v>0</v>
      </c>
      <c r="AJ89">
        <v>0</v>
      </c>
      <c r="AK89">
        <v>0</v>
      </c>
      <c r="AL89">
        <v>0</v>
      </c>
      <c r="AM89">
        <v>0</v>
      </c>
      <c r="AN89">
        <v>0</v>
      </c>
      <c r="AO89">
        <v>0</v>
      </c>
      <c r="AP89">
        <v>1</v>
      </c>
      <c r="AQ89">
        <v>0</v>
      </c>
      <c r="AR89">
        <v>0</v>
      </c>
      <c r="AS89">
        <v>0</v>
      </c>
      <c r="AT89">
        <v>0</v>
      </c>
      <c r="AU89">
        <v>0</v>
      </c>
      <c r="AV89">
        <v>0</v>
      </c>
      <c r="AW89">
        <v>0</v>
      </c>
      <c r="AX89">
        <v>0</v>
      </c>
      <c r="AY89">
        <v>0</v>
      </c>
      <c r="AZ89">
        <v>1</v>
      </c>
      <c r="BA89">
        <v>0</v>
      </c>
      <c r="BB89">
        <v>1</v>
      </c>
      <c r="BC89">
        <v>0</v>
      </c>
      <c r="BD89">
        <v>1</v>
      </c>
      <c r="BE89">
        <v>0</v>
      </c>
      <c r="BF89">
        <v>1</v>
      </c>
      <c r="BG89">
        <v>1</v>
      </c>
      <c r="BH89">
        <v>0</v>
      </c>
      <c r="BI89">
        <v>0</v>
      </c>
      <c r="BJ89">
        <v>0</v>
      </c>
      <c r="BK89">
        <v>0</v>
      </c>
      <c r="BL89">
        <v>0</v>
      </c>
      <c r="BM89">
        <v>1</v>
      </c>
      <c r="BN89">
        <v>0</v>
      </c>
      <c r="BO89">
        <v>0</v>
      </c>
      <c r="BP89">
        <v>0</v>
      </c>
      <c r="BQ89">
        <v>0</v>
      </c>
      <c r="BR89">
        <v>0</v>
      </c>
      <c r="BS89">
        <v>1</v>
      </c>
      <c r="BT89" s="10">
        <v>0</v>
      </c>
      <c r="BU89">
        <v>-4.2648743800000002</v>
      </c>
      <c r="BV89">
        <v>0.17994256</v>
      </c>
      <c r="BW89">
        <v>2.5512239999999999E-2</v>
      </c>
      <c r="BX89">
        <v>1.7140852600000001</v>
      </c>
      <c r="BY89">
        <v>1.2451467300000001</v>
      </c>
      <c r="BZ89">
        <v>4.38303536</v>
      </c>
      <c r="CA89">
        <v>1.0542348399999999</v>
      </c>
      <c r="CB89">
        <v>2.36271349</v>
      </c>
      <c r="CC89">
        <v>0</v>
      </c>
      <c r="CD89">
        <v>1.26633956</v>
      </c>
      <c r="CE89">
        <v>1.2966537600000001</v>
      </c>
      <c r="CF89">
        <v>-0.34830556000000001</v>
      </c>
      <c r="CG89">
        <v>0.60595251999999999</v>
      </c>
      <c r="CH89">
        <v>-0.27080598</v>
      </c>
      <c r="CI89">
        <v>0.69837139000000004</v>
      </c>
      <c r="CJ89">
        <v>2.3914729999999999E-2</v>
      </c>
      <c r="CK89">
        <v>-0.35324707</v>
      </c>
      <c r="CL89">
        <v>-4.8291489999999999E-2</v>
      </c>
      <c r="CM89">
        <v>0.58076517999999999</v>
      </c>
      <c r="CN89">
        <v>0.72541518999999999</v>
      </c>
      <c r="CO89">
        <v>-0.20022939000000001</v>
      </c>
      <c r="CP89">
        <v>-0.43475793000000001</v>
      </c>
      <c r="CQ89">
        <v>0.34422587999999998</v>
      </c>
      <c r="CR89">
        <v>-0.48495226000000002</v>
      </c>
      <c r="CS89">
        <v>0.18250256000000001</v>
      </c>
      <c r="CT89">
        <v>-0.16623276000000001</v>
      </c>
      <c r="CU89">
        <v>-9.4743999999999995E-2</v>
      </c>
      <c r="CV89">
        <v>-1.1689752</v>
      </c>
      <c r="CW89">
        <v>-0.52188942000000005</v>
      </c>
      <c r="CX89">
        <v>0.65815442999999996</v>
      </c>
      <c r="CY89">
        <v>9.3649330000000003E-2</v>
      </c>
      <c r="CZ89">
        <v>-0.16819777</v>
      </c>
      <c r="DA89">
        <v>-0.25450494000000001</v>
      </c>
      <c r="DB89">
        <v>0.25513289</v>
      </c>
      <c r="DC89">
        <v>2.5920289999999999E-2</v>
      </c>
      <c r="DD89">
        <v>-2.5292350000000002E-2</v>
      </c>
      <c r="DE89">
        <v>0.26950531</v>
      </c>
      <c r="DF89">
        <v>-0.26887736000000001</v>
      </c>
      <c r="DG89">
        <v>0.1029841</v>
      </c>
      <c r="DH89">
        <v>-0.10235616</v>
      </c>
      <c r="DI89">
        <v>-0.19042195000000001</v>
      </c>
      <c r="DJ89">
        <v>7.7531719999999998E-2</v>
      </c>
      <c r="DK89">
        <v>-0.19522661999999999</v>
      </c>
      <c r="DL89">
        <v>-0.13095082</v>
      </c>
      <c r="DM89">
        <v>-6.0513240000000003E-2</v>
      </c>
      <c r="DN89">
        <v>0.50020885000000004</v>
      </c>
      <c r="DO89">
        <v>0.35778246000000002</v>
      </c>
      <c r="DP89">
        <v>-0.64273818000000005</v>
      </c>
      <c r="DQ89">
        <v>0.94671483000000001</v>
      </c>
      <c r="DR89">
        <v>-0.66113116000000005</v>
      </c>
      <c r="DS89">
        <v>7.7932630000000003E-2</v>
      </c>
      <c r="DT89">
        <v>-0.79014932000000004</v>
      </c>
      <c r="DU89">
        <v>1.3610861400000001</v>
      </c>
      <c r="DV89" s="10">
        <v>-0.64824150000000003</v>
      </c>
      <c r="DW89" s="8" t="s">
        <v>622</v>
      </c>
      <c r="DX89" t="s">
        <v>623</v>
      </c>
      <c r="DY89" t="s">
        <v>5154</v>
      </c>
      <c r="DZ89" t="s">
        <v>5153</v>
      </c>
      <c r="EA89" t="s">
        <v>5335</v>
      </c>
      <c r="EB89" t="s">
        <v>5336</v>
      </c>
      <c r="EC89" t="s">
        <v>5195</v>
      </c>
      <c r="ED89" s="10" t="s">
        <v>624</v>
      </c>
      <c r="EE89" s="20">
        <v>35587</v>
      </c>
      <c r="EF89" s="21">
        <v>37393</v>
      </c>
      <c r="EG89" t="s">
        <v>625</v>
      </c>
      <c r="EH89" t="s">
        <v>5145</v>
      </c>
      <c r="EI89" s="22">
        <v>43932</v>
      </c>
      <c r="EJ89" t="b">
        <f>F89=H89</f>
        <v>1</v>
      </c>
    </row>
    <row r="90" spans="1:140" x14ac:dyDescent="0.2">
      <c r="A90" s="8" t="s">
        <v>626</v>
      </c>
      <c r="B90" s="8" t="s">
        <v>168</v>
      </c>
      <c r="C90" s="8" t="s">
        <v>188</v>
      </c>
      <c r="D90" s="2" t="s">
        <v>627</v>
      </c>
      <c r="E90" s="4">
        <v>0.35197742242629498</v>
      </c>
      <c r="F90" s="28" t="b">
        <v>0</v>
      </c>
      <c r="G90" s="29">
        <f t="shared" si="3"/>
        <v>0.98926616973617443</v>
      </c>
      <c r="H90" s="5" t="b">
        <f t="shared" si="2"/>
        <v>1</v>
      </c>
      <c r="I90" s="8">
        <v>36</v>
      </c>
      <c r="J90">
        <v>1</v>
      </c>
      <c r="K90">
        <v>28</v>
      </c>
      <c r="L90">
        <v>2813</v>
      </c>
      <c r="M90">
        <v>10</v>
      </c>
      <c r="N90">
        <v>3</v>
      </c>
      <c r="O90">
        <v>52.655377879814203</v>
      </c>
      <c r="P90">
        <v>1</v>
      </c>
      <c r="Q90">
        <v>1</v>
      </c>
      <c r="R90">
        <v>1</v>
      </c>
      <c r="S90" s="10">
        <v>72.5</v>
      </c>
      <c r="T90" s="8">
        <v>-1.61949413540622</v>
      </c>
      <c r="U90">
        <v>7.5957643648752104E-3</v>
      </c>
      <c r="V90">
        <v>0.13146588040124599</v>
      </c>
      <c r="W90">
        <v>1.5326077026240299</v>
      </c>
      <c r="X90">
        <v>1.61793620170542</v>
      </c>
      <c r="Y90">
        <v>-1.13192030619081E-2</v>
      </c>
      <c r="Z90">
        <v>7.5063406097609198E-2</v>
      </c>
      <c r="AA90">
        <v>-0.70092886045385905</v>
      </c>
      <c r="AB90">
        <v>-4.5418899975194001E-2</v>
      </c>
      <c r="AC90">
        <v>0.71996333890972197</v>
      </c>
      <c r="AD90" s="10">
        <v>-0.47415590084328502</v>
      </c>
      <c r="AE90" s="8">
        <v>0</v>
      </c>
      <c r="AF90">
        <v>0</v>
      </c>
      <c r="AG90">
        <v>0</v>
      </c>
      <c r="AH90">
        <v>0</v>
      </c>
      <c r="AI90">
        <v>0</v>
      </c>
      <c r="AJ90">
        <v>0</v>
      </c>
      <c r="AK90">
        <v>0</v>
      </c>
      <c r="AL90">
        <v>0</v>
      </c>
      <c r="AM90">
        <v>0</v>
      </c>
      <c r="AN90">
        <v>0</v>
      </c>
      <c r="AO90">
        <v>0</v>
      </c>
      <c r="AP90">
        <v>0</v>
      </c>
      <c r="AQ90">
        <v>1</v>
      </c>
      <c r="AR90">
        <v>0</v>
      </c>
      <c r="AS90">
        <v>0</v>
      </c>
      <c r="AT90">
        <v>0</v>
      </c>
      <c r="AU90">
        <v>0</v>
      </c>
      <c r="AV90">
        <v>0</v>
      </c>
      <c r="AW90">
        <v>0</v>
      </c>
      <c r="AX90">
        <v>0</v>
      </c>
      <c r="AY90">
        <v>1</v>
      </c>
      <c r="AZ90">
        <v>0</v>
      </c>
      <c r="BA90">
        <v>0</v>
      </c>
      <c r="BB90">
        <v>1</v>
      </c>
      <c r="BC90">
        <v>1</v>
      </c>
      <c r="BD90">
        <v>0</v>
      </c>
      <c r="BE90">
        <v>0</v>
      </c>
      <c r="BF90">
        <v>1</v>
      </c>
      <c r="BG90">
        <v>0</v>
      </c>
      <c r="BH90">
        <v>0</v>
      </c>
      <c r="BI90">
        <v>0</v>
      </c>
      <c r="BJ90">
        <v>1</v>
      </c>
      <c r="BK90">
        <v>0</v>
      </c>
      <c r="BL90">
        <v>0</v>
      </c>
      <c r="BM90">
        <v>0</v>
      </c>
      <c r="BN90">
        <v>1</v>
      </c>
      <c r="BO90">
        <v>0</v>
      </c>
      <c r="BP90">
        <v>0</v>
      </c>
      <c r="BQ90">
        <v>0</v>
      </c>
      <c r="BR90">
        <v>0</v>
      </c>
      <c r="BS90">
        <v>0</v>
      </c>
      <c r="BT90" s="10">
        <v>1</v>
      </c>
      <c r="BU90">
        <v>-4.2648743800000002</v>
      </c>
      <c r="BV90">
        <v>0.17994256</v>
      </c>
      <c r="BW90">
        <v>2.5512239999999999E-2</v>
      </c>
      <c r="BX90">
        <v>1.7140852600000001</v>
      </c>
      <c r="BY90">
        <v>1.2451467300000001</v>
      </c>
      <c r="BZ90">
        <v>4.38303536</v>
      </c>
      <c r="CA90">
        <v>1.0542348399999999</v>
      </c>
      <c r="CB90">
        <v>2.36271349</v>
      </c>
      <c r="CC90">
        <v>0</v>
      </c>
      <c r="CD90">
        <v>1.26633956</v>
      </c>
      <c r="CE90">
        <v>1.2966537600000001</v>
      </c>
      <c r="CF90">
        <v>-0.34830556000000001</v>
      </c>
      <c r="CG90">
        <v>0.60595251999999999</v>
      </c>
      <c r="CH90">
        <v>-0.27080598</v>
      </c>
      <c r="CI90">
        <v>0.69837139000000004</v>
      </c>
      <c r="CJ90">
        <v>2.3914729999999999E-2</v>
      </c>
      <c r="CK90">
        <v>-0.35324707</v>
      </c>
      <c r="CL90">
        <v>-4.8291489999999999E-2</v>
      </c>
      <c r="CM90">
        <v>0.58076517999999999</v>
      </c>
      <c r="CN90">
        <v>0.72541518999999999</v>
      </c>
      <c r="CO90">
        <v>-0.20022939000000001</v>
      </c>
      <c r="CP90">
        <v>-0.43475793000000001</v>
      </c>
      <c r="CQ90">
        <v>0.34422587999999998</v>
      </c>
      <c r="CR90">
        <v>-0.48495226000000002</v>
      </c>
      <c r="CS90">
        <v>0.18250256000000001</v>
      </c>
      <c r="CT90">
        <v>-0.16623276000000001</v>
      </c>
      <c r="CU90">
        <v>-9.4743999999999995E-2</v>
      </c>
      <c r="CV90">
        <v>-1.1689752</v>
      </c>
      <c r="CW90">
        <v>-0.52188942000000005</v>
      </c>
      <c r="CX90">
        <v>0.65815442999999996</v>
      </c>
      <c r="CY90">
        <v>9.3649330000000003E-2</v>
      </c>
      <c r="CZ90">
        <v>-0.16819777</v>
      </c>
      <c r="DA90">
        <v>-0.25450494000000001</v>
      </c>
      <c r="DB90">
        <v>0.25513289</v>
      </c>
      <c r="DC90">
        <v>2.5920289999999999E-2</v>
      </c>
      <c r="DD90">
        <v>-2.5292350000000002E-2</v>
      </c>
      <c r="DE90">
        <v>0.26950531</v>
      </c>
      <c r="DF90">
        <v>-0.26887736000000001</v>
      </c>
      <c r="DG90">
        <v>0.1029841</v>
      </c>
      <c r="DH90">
        <v>-0.10235616</v>
      </c>
      <c r="DI90">
        <v>-0.19042195000000001</v>
      </c>
      <c r="DJ90">
        <v>7.7531719999999998E-2</v>
      </c>
      <c r="DK90">
        <v>-0.19522661999999999</v>
      </c>
      <c r="DL90">
        <v>-0.13095082</v>
      </c>
      <c r="DM90">
        <v>-6.0513240000000003E-2</v>
      </c>
      <c r="DN90">
        <v>0.50020885000000004</v>
      </c>
      <c r="DO90">
        <v>0.35778246000000002</v>
      </c>
      <c r="DP90">
        <v>-0.64273818000000005</v>
      </c>
      <c r="DQ90">
        <v>0.94671483000000001</v>
      </c>
      <c r="DR90">
        <v>-0.66113116000000005</v>
      </c>
      <c r="DS90">
        <v>7.7932630000000003E-2</v>
      </c>
      <c r="DT90">
        <v>-0.79014932000000004</v>
      </c>
      <c r="DU90">
        <v>1.3610861400000001</v>
      </c>
      <c r="DV90" s="10">
        <v>-0.64824150000000003</v>
      </c>
      <c r="DW90" s="8" t="s">
        <v>628</v>
      </c>
      <c r="DX90" t="s">
        <v>629</v>
      </c>
      <c r="DY90" t="s">
        <v>5158</v>
      </c>
      <c r="DZ90" t="s">
        <v>5165</v>
      </c>
      <c r="EA90" t="s">
        <v>5337</v>
      </c>
      <c r="EB90" t="s">
        <v>5338</v>
      </c>
      <c r="EC90" t="s">
        <v>5164</v>
      </c>
      <c r="ED90" s="10" t="s">
        <v>630</v>
      </c>
      <c r="EE90" s="20">
        <v>37066</v>
      </c>
      <c r="EF90" s="21">
        <v>39086</v>
      </c>
      <c r="EG90" t="s">
        <v>631</v>
      </c>
      <c r="EH90" t="s">
        <v>5144</v>
      </c>
      <c r="EI90" s="22">
        <v>44337</v>
      </c>
      <c r="EJ90" t="b">
        <f>F90=H90</f>
        <v>0</v>
      </c>
    </row>
    <row r="91" spans="1:140" x14ac:dyDescent="0.2">
      <c r="A91" s="8" t="s">
        <v>632</v>
      </c>
      <c r="B91" s="8" t="s">
        <v>127</v>
      </c>
      <c r="C91" s="8" t="s">
        <v>188</v>
      </c>
      <c r="D91" s="2">
        <v>9028106617</v>
      </c>
      <c r="E91" s="4">
        <v>0.32791700081769198</v>
      </c>
      <c r="F91" s="28" t="b">
        <v>0</v>
      </c>
      <c r="G91" s="29">
        <f t="shared" si="3"/>
        <v>5.589734016079487E-6</v>
      </c>
      <c r="H91" s="5" t="b">
        <f t="shared" si="2"/>
        <v>0</v>
      </c>
      <c r="I91" s="8">
        <v>65</v>
      </c>
      <c r="J91">
        <v>2</v>
      </c>
      <c r="K91">
        <v>25</v>
      </c>
      <c r="L91">
        <v>946</v>
      </c>
      <c r="M91">
        <v>5</v>
      </c>
      <c r="N91">
        <v>1</v>
      </c>
      <c r="O91">
        <v>22.1751670755128</v>
      </c>
      <c r="P91">
        <v>5</v>
      </c>
      <c r="Q91">
        <v>1</v>
      </c>
      <c r="R91">
        <v>3</v>
      </c>
      <c r="S91" s="10">
        <v>65.7</v>
      </c>
      <c r="T91" s="8">
        <v>1.1047129369128199</v>
      </c>
      <c r="U91">
        <v>1.0203643463482399</v>
      </c>
      <c r="V91">
        <v>-0.25614850898817798</v>
      </c>
      <c r="W91">
        <v>-0.64385039663022003</v>
      </c>
      <c r="X91">
        <v>2.70451479144465E-2</v>
      </c>
      <c r="Y91">
        <v>-1.4044518876044501</v>
      </c>
      <c r="Z91">
        <v>-0.97378184509298005</v>
      </c>
      <c r="AA91">
        <v>-0.70092886045385905</v>
      </c>
      <c r="AB91">
        <v>-1.4988236991813999</v>
      </c>
      <c r="AC91">
        <v>-1.38724643350897</v>
      </c>
      <c r="AD91" s="10">
        <v>-1.9413960035665301</v>
      </c>
      <c r="AE91" s="8">
        <v>0</v>
      </c>
      <c r="AF91">
        <v>0</v>
      </c>
      <c r="AG91">
        <v>0</v>
      </c>
      <c r="AH91">
        <v>0</v>
      </c>
      <c r="AI91">
        <v>0</v>
      </c>
      <c r="AJ91">
        <v>1</v>
      </c>
      <c r="AK91">
        <v>0</v>
      </c>
      <c r="AL91">
        <v>0</v>
      </c>
      <c r="AM91">
        <v>0</v>
      </c>
      <c r="AN91">
        <v>0</v>
      </c>
      <c r="AO91">
        <v>0</v>
      </c>
      <c r="AP91">
        <v>0</v>
      </c>
      <c r="AQ91">
        <v>0</v>
      </c>
      <c r="AR91">
        <v>0</v>
      </c>
      <c r="AS91">
        <v>0</v>
      </c>
      <c r="AT91">
        <v>0</v>
      </c>
      <c r="AU91">
        <v>0</v>
      </c>
      <c r="AV91">
        <v>0</v>
      </c>
      <c r="AW91">
        <v>0</v>
      </c>
      <c r="AX91">
        <v>0</v>
      </c>
      <c r="AY91">
        <v>1</v>
      </c>
      <c r="AZ91">
        <v>0</v>
      </c>
      <c r="BA91">
        <v>0</v>
      </c>
      <c r="BB91">
        <v>1</v>
      </c>
      <c r="BC91">
        <v>0</v>
      </c>
      <c r="BD91">
        <v>1</v>
      </c>
      <c r="BE91">
        <v>0</v>
      </c>
      <c r="BF91">
        <v>1</v>
      </c>
      <c r="BG91">
        <v>0</v>
      </c>
      <c r="BH91">
        <v>0</v>
      </c>
      <c r="BI91">
        <v>0</v>
      </c>
      <c r="BJ91">
        <v>1</v>
      </c>
      <c r="BK91">
        <v>0</v>
      </c>
      <c r="BL91">
        <v>0</v>
      </c>
      <c r="BM91">
        <v>0</v>
      </c>
      <c r="BN91">
        <v>0</v>
      </c>
      <c r="BO91">
        <v>0</v>
      </c>
      <c r="BP91">
        <v>1</v>
      </c>
      <c r="BQ91">
        <v>0</v>
      </c>
      <c r="BR91">
        <v>0</v>
      </c>
      <c r="BS91">
        <v>1</v>
      </c>
      <c r="BT91" s="10">
        <v>0</v>
      </c>
      <c r="BU91">
        <v>-4.2648743800000002</v>
      </c>
      <c r="BV91">
        <v>0.17994256</v>
      </c>
      <c r="BW91">
        <v>2.5512239999999999E-2</v>
      </c>
      <c r="BX91">
        <v>1.7140852600000001</v>
      </c>
      <c r="BY91">
        <v>1.2451467300000001</v>
      </c>
      <c r="BZ91">
        <v>4.38303536</v>
      </c>
      <c r="CA91">
        <v>1.0542348399999999</v>
      </c>
      <c r="CB91">
        <v>2.36271349</v>
      </c>
      <c r="CC91">
        <v>0</v>
      </c>
      <c r="CD91">
        <v>1.26633956</v>
      </c>
      <c r="CE91">
        <v>1.2966537600000001</v>
      </c>
      <c r="CF91">
        <v>-0.34830556000000001</v>
      </c>
      <c r="CG91">
        <v>0.60595251999999999</v>
      </c>
      <c r="CH91">
        <v>-0.27080598</v>
      </c>
      <c r="CI91">
        <v>0.69837139000000004</v>
      </c>
      <c r="CJ91">
        <v>2.3914729999999999E-2</v>
      </c>
      <c r="CK91">
        <v>-0.35324707</v>
      </c>
      <c r="CL91">
        <v>-4.8291489999999999E-2</v>
      </c>
      <c r="CM91">
        <v>0.58076517999999999</v>
      </c>
      <c r="CN91">
        <v>0.72541518999999999</v>
      </c>
      <c r="CO91">
        <v>-0.20022939000000001</v>
      </c>
      <c r="CP91">
        <v>-0.43475793000000001</v>
      </c>
      <c r="CQ91">
        <v>0.34422587999999998</v>
      </c>
      <c r="CR91">
        <v>-0.48495226000000002</v>
      </c>
      <c r="CS91">
        <v>0.18250256000000001</v>
      </c>
      <c r="CT91">
        <v>-0.16623276000000001</v>
      </c>
      <c r="CU91">
        <v>-9.4743999999999995E-2</v>
      </c>
      <c r="CV91">
        <v>-1.1689752</v>
      </c>
      <c r="CW91">
        <v>-0.52188942000000005</v>
      </c>
      <c r="CX91">
        <v>0.65815442999999996</v>
      </c>
      <c r="CY91">
        <v>9.3649330000000003E-2</v>
      </c>
      <c r="CZ91">
        <v>-0.16819777</v>
      </c>
      <c r="DA91">
        <v>-0.25450494000000001</v>
      </c>
      <c r="DB91">
        <v>0.25513289</v>
      </c>
      <c r="DC91">
        <v>2.5920289999999999E-2</v>
      </c>
      <c r="DD91">
        <v>-2.5292350000000002E-2</v>
      </c>
      <c r="DE91">
        <v>0.26950531</v>
      </c>
      <c r="DF91">
        <v>-0.26887736000000001</v>
      </c>
      <c r="DG91">
        <v>0.1029841</v>
      </c>
      <c r="DH91">
        <v>-0.10235616</v>
      </c>
      <c r="DI91">
        <v>-0.19042195000000001</v>
      </c>
      <c r="DJ91">
        <v>7.7531719999999998E-2</v>
      </c>
      <c r="DK91">
        <v>-0.19522661999999999</v>
      </c>
      <c r="DL91">
        <v>-0.13095082</v>
      </c>
      <c r="DM91">
        <v>-6.0513240000000003E-2</v>
      </c>
      <c r="DN91">
        <v>0.50020885000000004</v>
      </c>
      <c r="DO91">
        <v>0.35778246000000002</v>
      </c>
      <c r="DP91">
        <v>-0.64273818000000005</v>
      </c>
      <c r="DQ91">
        <v>0.94671483000000001</v>
      </c>
      <c r="DR91">
        <v>-0.66113116000000005</v>
      </c>
      <c r="DS91">
        <v>7.7932630000000003E-2</v>
      </c>
      <c r="DT91">
        <v>-0.79014932000000004</v>
      </c>
      <c r="DU91">
        <v>1.3610861400000001</v>
      </c>
      <c r="DV91" s="10">
        <v>-0.64824150000000003</v>
      </c>
      <c r="DW91" s="8" t="s">
        <v>633</v>
      </c>
      <c r="DX91" t="s">
        <v>634</v>
      </c>
      <c r="DY91" t="s">
        <v>5165</v>
      </c>
      <c r="DZ91" t="s">
        <v>5153</v>
      </c>
      <c r="EA91" s="52" t="s">
        <v>5513</v>
      </c>
      <c r="EB91" t="s">
        <v>5198</v>
      </c>
      <c r="EC91" t="s">
        <v>5174</v>
      </c>
      <c r="ED91" s="10" t="s">
        <v>172</v>
      </c>
      <c r="EE91" s="20">
        <v>34916</v>
      </c>
      <c r="EF91" s="21">
        <v>38189</v>
      </c>
      <c r="EG91" s="52" t="s">
        <v>145</v>
      </c>
      <c r="EH91" t="s">
        <v>5144</v>
      </c>
      <c r="EI91" s="22">
        <v>45024</v>
      </c>
      <c r="EJ91" t="b">
        <f>F91=H91</f>
        <v>1</v>
      </c>
    </row>
    <row r="92" spans="1:140" x14ac:dyDescent="0.2">
      <c r="A92" s="8" t="s">
        <v>635</v>
      </c>
      <c r="B92" s="8" t="s">
        <v>127</v>
      </c>
      <c r="C92" s="8" t="s">
        <v>202</v>
      </c>
      <c r="D92" s="2" t="s">
        <v>636</v>
      </c>
      <c r="E92" s="4">
        <v>0.42076168422486898</v>
      </c>
      <c r="F92" s="28" t="b">
        <v>0</v>
      </c>
      <c r="G92" s="29">
        <f t="shared" si="3"/>
        <v>4.9651104137803236E-2</v>
      </c>
      <c r="H92" s="5" t="b">
        <f t="shared" si="2"/>
        <v>0</v>
      </c>
      <c r="I92" s="8">
        <v>67</v>
      </c>
      <c r="J92">
        <v>0</v>
      </c>
      <c r="K92">
        <v>30</v>
      </c>
      <c r="L92">
        <v>2484</v>
      </c>
      <c r="M92">
        <v>7</v>
      </c>
      <c r="N92">
        <v>4</v>
      </c>
      <c r="O92">
        <v>27.047508779101101</v>
      </c>
      <c r="P92">
        <v>3</v>
      </c>
      <c r="Q92">
        <v>3</v>
      </c>
      <c r="R92">
        <v>3</v>
      </c>
      <c r="S92" s="10">
        <v>74</v>
      </c>
      <c r="T92" s="8">
        <v>1.2925892867279301</v>
      </c>
      <c r="U92">
        <v>-1.00517281761849</v>
      </c>
      <c r="V92">
        <v>0.38987547332752898</v>
      </c>
      <c r="W92">
        <v>1.1490754505326299</v>
      </c>
      <c r="X92">
        <v>0.66340156943083595</v>
      </c>
      <c r="Y92">
        <v>0.68524713920936597</v>
      </c>
      <c r="Z92">
        <v>-0.80612117861014598</v>
      </c>
      <c r="AA92">
        <v>0.71867389489572897</v>
      </c>
      <c r="AB92">
        <v>-0.772121299578298</v>
      </c>
      <c r="AC92">
        <v>1.7560081436822399E-2</v>
      </c>
      <c r="AD92" s="10">
        <v>-0.15049999583080401</v>
      </c>
      <c r="AE92" s="8">
        <v>0</v>
      </c>
      <c r="AF92">
        <v>0</v>
      </c>
      <c r="AG92">
        <v>0</v>
      </c>
      <c r="AH92">
        <v>0</v>
      </c>
      <c r="AI92">
        <v>0</v>
      </c>
      <c r="AJ92">
        <v>0</v>
      </c>
      <c r="AK92">
        <v>0</v>
      </c>
      <c r="AL92">
        <v>0</v>
      </c>
      <c r="AM92">
        <v>0</v>
      </c>
      <c r="AN92">
        <v>0</v>
      </c>
      <c r="AO92">
        <v>0</v>
      </c>
      <c r="AP92">
        <v>0</v>
      </c>
      <c r="AQ92">
        <v>0</v>
      </c>
      <c r="AR92">
        <v>0</v>
      </c>
      <c r="AS92">
        <v>0</v>
      </c>
      <c r="AT92">
        <v>1</v>
      </c>
      <c r="AU92">
        <v>0</v>
      </c>
      <c r="AV92">
        <v>0</v>
      </c>
      <c r="AW92">
        <v>0</v>
      </c>
      <c r="AX92">
        <v>0</v>
      </c>
      <c r="AY92">
        <v>1</v>
      </c>
      <c r="AZ92">
        <v>0</v>
      </c>
      <c r="BA92">
        <v>1</v>
      </c>
      <c r="BB92">
        <v>0</v>
      </c>
      <c r="BC92">
        <v>1</v>
      </c>
      <c r="BD92">
        <v>0</v>
      </c>
      <c r="BE92">
        <v>1</v>
      </c>
      <c r="BF92">
        <v>0</v>
      </c>
      <c r="BG92">
        <v>0</v>
      </c>
      <c r="BH92">
        <v>0</v>
      </c>
      <c r="BI92">
        <v>0</v>
      </c>
      <c r="BJ92">
        <v>0</v>
      </c>
      <c r="BK92">
        <v>0</v>
      </c>
      <c r="BL92">
        <v>1</v>
      </c>
      <c r="BM92">
        <v>0</v>
      </c>
      <c r="BN92">
        <v>1</v>
      </c>
      <c r="BO92">
        <v>0</v>
      </c>
      <c r="BP92">
        <v>0</v>
      </c>
      <c r="BQ92">
        <v>0</v>
      </c>
      <c r="BR92">
        <v>0</v>
      </c>
      <c r="BS92">
        <v>0</v>
      </c>
      <c r="BT92" s="10">
        <v>1</v>
      </c>
      <c r="BU92">
        <v>-4.2648743800000002</v>
      </c>
      <c r="BV92">
        <v>0.17994256</v>
      </c>
      <c r="BW92">
        <v>2.5512239999999999E-2</v>
      </c>
      <c r="BX92">
        <v>1.7140852600000001</v>
      </c>
      <c r="BY92">
        <v>1.2451467300000001</v>
      </c>
      <c r="BZ92">
        <v>4.38303536</v>
      </c>
      <c r="CA92">
        <v>1.0542348399999999</v>
      </c>
      <c r="CB92">
        <v>2.36271349</v>
      </c>
      <c r="CC92">
        <v>0</v>
      </c>
      <c r="CD92">
        <v>1.26633956</v>
      </c>
      <c r="CE92">
        <v>1.2966537600000001</v>
      </c>
      <c r="CF92">
        <v>-0.34830556000000001</v>
      </c>
      <c r="CG92">
        <v>0.60595251999999999</v>
      </c>
      <c r="CH92">
        <v>-0.27080598</v>
      </c>
      <c r="CI92">
        <v>0.69837139000000004</v>
      </c>
      <c r="CJ92">
        <v>2.3914729999999999E-2</v>
      </c>
      <c r="CK92">
        <v>-0.35324707</v>
      </c>
      <c r="CL92">
        <v>-4.8291489999999999E-2</v>
      </c>
      <c r="CM92">
        <v>0.58076517999999999</v>
      </c>
      <c r="CN92">
        <v>0.72541518999999999</v>
      </c>
      <c r="CO92">
        <v>-0.20022939000000001</v>
      </c>
      <c r="CP92">
        <v>-0.43475793000000001</v>
      </c>
      <c r="CQ92">
        <v>0.34422587999999998</v>
      </c>
      <c r="CR92">
        <v>-0.48495226000000002</v>
      </c>
      <c r="CS92">
        <v>0.18250256000000001</v>
      </c>
      <c r="CT92">
        <v>-0.16623276000000001</v>
      </c>
      <c r="CU92">
        <v>-9.4743999999999995E-2</v>
      </c>
      <c r="CV92">
        <v>-1.1689752</v>
      </c>
      <c r="CW92">
        <v>-0.52188942000000005</v>
      </c>
      <c r="CX92">
        <v>0.65815442999999996</v>
      </c>
      <c r="CY92">
        <v>9.3649330000000003E-2</v>
      </c>
      <c r="CZ92">
        <v>-0.16819777</v>
      </c>
      <c r="DA92">
        <v>-0.25450494000000001</v>
      </c>
      <c r="DB92">
        <v>0.25513289</v>
      </c>
      <c r="DC92">
        <v>2.5920289999999999E-2</v>
      </c>
      <c r="DD92">
        <v>-2.5292350000000002E-2</v>
      </c>
      <c r="DE92">
        <v>0.26950531</v>
      </c>
      <c r="DF92">
        <v>-0.26887736000000001</v>
      </c>
      <c r="DG92">
        <v>0.1029841</v>
      </c>
      <c r="DH92">
        <v>-0.10235616</v>
      </c>
      <c r="DI92">
        <v>-0.19042195000000001</v>
      </c>
      <c r="DJ92">
        <v>7.7531719999999998E-2</v>
      </c>
      <c r="DK92">
        <v>-0.19522661999999999</v>
      </c>
      <c r="DL92">
        <v>-0.13095082</v>
      </c>
      <c r="DM92">
        <v>-6.0513240000000003E-2</v>
      </c>
      <c r="DN92">
        <v>0.50020885000000004</v>
      </c>
      <c r="DO92">
        <v>0.35778246000000002</v>
      </c>
      <c r="DP92">
        <v>-0.64273818000000005</v>
      </c>
      <c r="DQ92">
        <v>0.94671483000000001</v>
      </c>
      <c r="DR92">
        <v>-0.66113116000000005</v>
      </c>
      <c r="DS92">
        <v>7.7932630000000003E-2</v>
      </c>
      <c r="DT92">
        <v>-0.79014932000000004</v>
      </c>
      <c r="DU92">
        <v>1.3610861400000001</v>
      </c>
      <c r="DV92" s="10">
        <v>-0.64824150000000003</v>
      </c>
      <c r="DW92" s="8" t="s">
        <v>637</v>
      </c>
      <c r="DX92" t="s">
        <v>638</v>
      </c>
      <c r="DY92" t="s">
        <v>5158</v>
      </c>
      <c r="DZ92" t="s">
        <v>5165</v>
      </c>
      <c r="EA92" t="s">
        <v>5251</v>
      </c>
      <c r="EB92" t="s">
        <v>5340</v>
      </c>
      <c r="EC92" t="s">
        <v>5266</v>
      </c>
      <c r="ED92" s="10" t="s">
        <v>639</v>
      </c>
      <c r="EE92" s="20">
        <v>34894</v>
      </c>
      <c r="EF92" s="21">
        <v>38789</v>
      </c>
      <c r="EG92" t="s">
        <v>640</v>
      </c>
      <c r="EH92" t="s">
        <v>5143</v>
      </c>
      <c r="EI92" s="22">
        <v>45172</v>
      </c>
      <c r="EJ92" t="b">
        <f>F92=H92</f>
        <v>1</v>
      </c>
    </row>
    <row r="93" spans="1:140" x14ac:dyDescent="0.2">
      <c r="A93" s="8" t="s">
        <v>641</v>
      </c>
      <c r="B93" s="8" t="s">
        <v>127</v>
      </c>
      <c r="C93" s="8" t="s">
        <v>181</v>
      </c>
      <c r="D93" s="2" t="s">
        <v>642</v>
      </c>
      <c r="E93" s="4">
        <v>0.69969965899026598</v>
      </c>
      <c r="F93" s="28" t="b">
        <v>1</v>
      </c>
      <c r="G93" s="29">
        <f t="shared" si="3"/>
        <v>1.5205353817731608E-4</v>
      </c>
      <c r="H93" s="5" t="b">
        <f t="shared" si="2"/>
        <v>0</v>
      </c>
      <c r="I93" s="8">
        <v>62</v>
      </c>
      <c r="J93">
        <v>0</v>
      </c>
      <c r="K93">
        <v>32</v>
      </c>
      <c r="L93">
        <v>1529</v>
      </c>
      <c r="M93">
        <v>1</v>
      </c>
      <c r="N93">
        <v>1</v>
      </c>
      <c r="O93">
        <v>44.849829495132902</v>
      </c>
      <c r="P93">
        <v>1</v>
      </c>
      <c r="Q93">
        <v>2</v>
      </c>
      <c r="R93">
        <v>5</v>
      </c>
      <c r="S93" s="10">
        <v>80.400000000000006</v>
      </c>
      <c r="T93" s="8">
        <v>0.82289841219016902</v>
      </c>
      <c r="U93">
        <v>-1.00517281761849</v>
      </c>
      <c r="V93">
        <v>0.64828506625381199</v>
      </c>
      <c r="W93">
        <v>3.5782743094059502E-2</v>
      </c>
      <c r="X93">
        <v>-1.2456676951183301</v>
      </c>
      <c r="Y93">
        <v>-1.4044518876044501</v>
      </c>
      <c r="Z93">
        <v>-0.19353094217559999</v>
      </c>
      <c r="AA93">
        <v>1.4284752725705201</v>
      </c>
      <c r="AB93">
        <v>-4.5418899975194001E-2</v>
      </c>
      <c r="AC93">
        <v>1.42236659638262</v>
      </c>
      <c r="AD93" s="10">
        <v>1.23043186555578</v>
      </c>
      <c r="AE93" s="8">
        <v>0</v>
      </c>
      <c r="AF93">
        <v>0</v>
      </c>
      <c r="AG93">
        <v>0</v>
      </c>
      <c r="AH93">
        <v>1</v>
      </c>
      <c r="AI93">
        <v>0</v>
      </c>
      <c r="AJ93">
        <v>0</v>
      </c>
      <c r="AK93">
        <v>0</v>
      </c>
      <c r="AL93">
        <v>0</v>
      </c>
      <c r="AM93">
        <v>0</v>
      </c>
      <c r="AN93">
        <v>0</v>
      </c>
      <c r="AO93">
        <v>0</v>
      </c>
      <c r="AP93">
        <v>0</v>
      </c>
      <c r="AQ93">
        <v>0</v>
      </c>
      <c r="AR93">
        <v>0</v>
      </c>
      <c r="AS93">
        <v>0</v>
      </c>
      <c r="AT93">
        <v>0</v>
      </c>
      <c r="AU93">
        <v>0</v>
      </c>
      <c r="AV93">
        <v>0</v>
      </c>
      <c r="AW93">
        <v>0</v>
      </c>
      <c r="AX93">
        <v>0</v>
      </c>
      <c r="AY93">
        <v>1</v>
      </c>
      <c r="AZ93">
        <v>0</v>
      </c>
      <c r="BA93">
        <v>0</v>
      </c>
      <c r="BB93">
        <v>1</v>
      </c>
      <c r="BC93">
        <v>0</v>
      </c>
      <c r="BD93">
        <v>1</v>
      </c>
      <c r="BE93">
        <v>1</v>
      </c>
      <c r="BF93">
        <v>0</v>
      </c>
      <c r="BG93">
        <v>0</v>
      </c>
      <c r="BH93">
        <v>0</v>
      </c>
      <c r="BI93">
        <v>0</v>
      </c>
      <c r="BJ93">
        <v>0</v>
      </c>
      <c r="BK93">
        <v>0</v>
      </c>
      <c r="BL93">
        <v>1</v>
      </c>
      <c r="BM93">
        <v>0</v>
      </c>
      <c r="BN93">
        <v>0</v>
      </c>
      <c r="BO93">
        <v>1</v>
      </c>
      <c r="BP93">
        <v>0</v>
      </c>
      <c r="BQ93">
        <v>0</v>
      </c>
      <c r="BR93">
        <v>1</v>
      </c>
      <c r="BS93">
        <v>0</v>
      </c>
      <c r="BT93" s="10">
        <v>0</v>
      </c>
      <c r="BU93">
        <v>-4.2648743800000002</v>
      </c>
      <c r="BV93">
        <v>0.17994256</v>
      </c>
      <c r="BW93">
        <v>2.5512239999999999E-2</v>
      </c>
      <c r="BX93">
        <v>1.7140852600000001</v>
      </c>
      <c r="BY93">
        <v>1.2451467300000001</v>
      </c>
      <c r="BZ93">
        <v>4.38303536</v>
      </c>
      <c r="CA93">
        <v>1.0542348399999999</v>
      </c>
      <c r="CB93">
        <v>2.36271349</v>
      </c>
      <c r="CC93">
        <v>0</v>
      </c>
      <c r="CD93">
        <v>1.26633956</v>
      </c>
      <c r="CE93">
        <v>1.2966537600000001</v>
      </c>
      <c r="CF93">
        <v>-0.34830556000000001</v>
      </c>
      <c r="CG93">
        <v>0.60595251999999999</v>
      </c>
      <c r="CH93">
        <v>-0.27080598</v>
      </c>
      <c r="CI93">
        <v>0.69837139000000004</v>
      </c>
      <c r="CJ93">
        <v>2.3914729999999999E-2</v>
      </c>
      <c r="CK93">
        <v>-0.35324707</v>
      </c>
      <c r="CL93">
        <v>-4.8291489999999999E-2</v>
      </c>
      <c r="CM93">
        <v>0.58076517999999999</v>
      </c>
      <c r="CN93">
        <v>0.72541518999999999</v>
      </c>
      <c r="CO93">
        <v>-0.20022939000000001</v>
      </c>
      <c r="CP93">
        <v>-0.43475793000000001</v>
      </c>
      <c r="CQ93">
        <v>0.34422587999999998</v>
      </c>
      <c r="CR93">
        <v>-0.48495226000000002</v>
      </c>
      <c r="CS93">
        <v>0.18250256000000001</v>
      </c>
      <c r="CT93">
        <v>-0.16623276000000001</v>
      </c>
      <c r="CU93">
        <v>-9.4743999999999995E-2</v>
      </c>
      <c r="CV93">
        <v>-1.1689752</v>
      </c>
      <c r="CW93">
        <v>-0.52188942000000005</v>
      </c>
      <c r="CX93">
        <v>0.65815442999999996</v>
      </c>
      <c r="CY93">
        <v>9.3649330000000003E-2</v>
      </c>
      <c r="CZ93">
        <v>-0.16819777</v>
      </c>
      <c r="DA93">
        <v>-0.25450494000000001</v>
      </c>
      <c r="DB93">
        <v>0.25513289</v>
      </c>
      <c r="DC93">
        <v>2.5920289999999999E-2</v>
      </c>
      <c r="DD93">
        <v>-2.5292350000000002E-2</v>
      </c>
      <c r="DE93">
        <v>0.26950531</v>
      </c>
      <c r="DF93">
        <v>-0.26887736000000001</v>
      </c>
      <c r="DG93">
        <v>0.1029841</v>
      </c>
      <c r="DH93">
        <v>-0.10235616</v>
      </c>
      <c r="DI93">
        <v>-0.19042195000000001</v>
      </c>
      <c r="DJ93">
        <v>7.7531719999999998E-2</v>
      </c>
      <c r="DK93">
        <v>-0.19522661999999999</v>
      </c>
      <c r="DL93">
        <v>-0.13095082</v>
      </c>
      <c r="DM93">
        <v>-6.0513240000000003E-2</v>
      </c>
      <c r="DN93">
        <v>0.50020885000000004</v>
      </c>
      <c r="DO93">
        <v>0.35778246000000002</v>
      </c>
      <c r="DP93">
        <v>-0.64273818000000005</v>
      </c>
      <c r="DQ93">
        <v>0.94671483000000001</v>
      </c>
      <c r="DR93">
        <v>-0.66113116000000005</v>
      </c>
      <c r="DS93">
        <v>7.7932630000000003E-2</v>
      </c>
      <c r="DT93">
        <v>-0.79014932000000004</v>
      </c>
      <c r="DU93">
        <v>1.3610861400000001</v>
      </c>
      <c r="DV93" s="10">
        <v>-0.64824150000000003</v>
      </c>
      <c r="DW93" s="8" t="s">
        <v>643</v>
      </c>
      <c r="DX93" t="s">
        <v>644</v>
      </c>
      <c r="DY93" t="s">
        <v>5153</v>
      </c>
      <c r="DZ93" t="s">
        <v>5158</v>
      </c>
      <c r="EA93" t="s">
        <v>5341</v>
      </c>
      <c r="EB93" t="s">
        <v>5217</v>
      </c>
      <c r="EC93" t="s">
        <v>5177</v>
      </c>
      <c r="ED93" s="10" t="s">
        <v>295</v>
      </c>
      <c r="EE93" s="20">
        <v>37488</v>
      </c>
      <c r="EF93" s="21">
        <v>38353</v>
      </c>
      <c r="EG93" t="s">
        <v>645</v>
      </c>
      <c r="EH93" t="s">
        <v>5143</v>
      </c>
      <c r="EI93" s="22">
        <v>44603</v>
      </c>
      <c r="EJ93" t="b">
        <f>F93=H93</f>
        <v>0</v>
      </c>
    </row>
    <row r="94" spans="1:140" x14ac:dyDescent="0.2">
      <c r="A94" s="8" t="s">
        <v>646</v>
      </c>
      <c r="B94" s="8" t="s">
        <v>168</v>
      </c>
      <c r="C94" s="8" t="s">
        <v>399</v>
      </c>
      <c r="D94" s="2" t="s">
        <v>647</v>
      </c>
      <c r="E94" s="4">
        <v>0.68728924107244305</v>
      </c>
      <c r="F94" s="28" t="b">
        <v>1</v>
      </c>
      <c r="G94" s="29">
        <f t="shared" si="3"/>
        <v>2.4211807728838873E-3</v>
      </c>
      <c r="H94" s="5" t="b">
        <f t="shared" si="2"/>
        <v>0</v>
      </c>
      <c r="I94" s="8">
        <v>62</v>
      </c>
      <c r="J94">
        <v>0</v>
      </c>
      <c r="K94">
        <v>39</v>
      </c>
      <c r="L94">
        <v>1679</v>
      </c>
      <c r="M94">
        <v>1</v>
      </c>
      <c r="N94">
        <v>2</v>
      </c>
      <c r="O94">
        <v>41.144620536221701</v>
      </c>
      <c r="P94">
        <v>4</v>
      </c>
      <c r="Q94">
        <v>2</v>
      </c>
      <c r="R94">
        <v>4</v>
      </c>
      <c r="S94" s="10">
        <v>71.7</v>
      </c>
      <c r="T94" s="8">
        <v>0.82289841219016902</v>
      </c>
      <c r="U94">
        <v>-1.00517281761849</v>
      </c>
      <c r="V94">
        <v>1.5527186414958001</v>
      </c>
      <c r="W94">
        <v>0.210645472011112</v>
      </c>
      <c r="X94">
        <v>-1.2456676951183301</v>
      </c>
      <c r="Y94">
        <v>-0.70788554533318204</v>
      </c>
      <c r="Z94">
        <v>-0.32102975923346899</v>
      </c>
      <c r="AA94">
        <v>-1.4107302381286499</v>
      </c>
      <c r="AB94">
        <v>0.68128349962791002</v>
      </c>
      <c r="AC94">
        <v>1.42236659638262</v>
      </c>
      <c r="AD94" s="10">
        <v>-0.64677238351660704</v>
      </c>
      <c r="AE94" s="8">
        <v>0</v>
      </c>
      <c r="AF94">
        <v>0</v>
      </c>
      <c r="AG94">
        <v>0</v>
      </c>
      <c r="AH94">
        <v>0</v>
      </c>
      <c r="AI94">
        <v>0</v>
      </c>
      <c r="AJ94">
        <v>0</v>
      </c>
      <c r="AK94">
        <v>0</v>
      </c>
      <c r="AL94">
        <v>0</v>
      </c>
      <c r="AM94">
        <v>0</v>
      </c>
      <c r="AN94">
        <v>0</v>
      </c>
      <c r="AO94">
        <v>0</v>
      </c>
      <c r="AP94">
        <v>0</v>
      </c>
      <c r="AQ94">
        <v>0</v>
      </c>
      <c r="AR94">
        <v>0</v>
      </c>
      <c r="AS94">
        <v>0</v>
      </c>
      <c r="AT94">
        <v>0</v>
      </c>
      <c r="AU94">
        <v>0</v>
      </c>
      <c r="AV94">
        <v>0</v>
      </c>
      <c r="AW94">
        <v>1</v>
      </c>
      <c r="AX94">
        <v>0</v>
      </c>
      <c r="AY94">
        <v>0</v>
      </c>
      <c r="AZ94">
        <v>1</v>
      </c>
      <c r="BA94">
        <v>1</v>
      </c>
      <c r="BB94">
        <v>0</v>
      </c>
      <c r="BC94">
        <v>0</v>
      </c>
      <c r="BD94">
        <v>1</v>
      </c>
      <c r="BE94">
        <v>0</v>
      </c>
      <c r="BF94">
        <v>1</v>
      </c>
      <c r="BG94">
        <v>1</v>
      </c>
      <c r="BH94">
        <v>0</v>
      </c>
      <c r="BI94">
        <v>0</v>
      </c>
      <c r="BJ94">
        <v>0</v>
      </c>
      <c r="BK94">
        <v>0</v>
      </c>
      <c r="BL94">
        <v>0</v>
      </c>
      <c r="BM94">
        <v>0</v>
      </c>
      <c r="BN94">
        <v>0</v>
      </c>
      <c r="BO94">
        <v>0</v>
      </c>
      <c r="BP94">
        <v>1</v>
      </c>
      <c r="BQ94">
        <v>1</v>
      </c>
      <c r="BR94">
        <v>0</v>
      </c>
      <c r="BS94">
        <v>0</v>
      </c>
      <c r="BT94" s="10">
        <v>0</v>
      </c>
      <c r="BU94">
        <v>-4.2648743800000002</v>
      </c>
      <c r="BV94">
        <v>0.17994256</v>
      </c>
      <c r="BW94">
        <v>2.5512239999999999E-2</v>
      </c>
      <c r="BX94">
        <v>1.7140852600000001</v>
      </c>
      <c r="BY94">
        <v>1.2451467300000001</v>
      </c>
      <c r="BZ94">
        <v>4.38303536</v>
      </c>
      <c r="CA94">
        <v>1.0542348399999999</v>
      </c>
      <c r="CB94">
        <v>2.36271349</v>
      </c>
      <c r="CC94">
        <v>0</v>
      </c>
      <c r="CD94">
        <v>1.26633956</v>
      </c>
      <c r="CE94">
        <v>1.2966537600000001</v>
      </c>
      <c r="CF94">
        <v>-0.34830556000000001</v>
      </c>
      <c r="CG94">
        <v>0.60595251999999999</v>
      </c>
      <c r="CH94">
        <v>-0.27080598</v>
      </c>
      <c r="CI94">
        <v>0.69837139000000004</v>
      </c>
      <c r="CJ94">
        <v>2.3914729999999999E-2</v>
      </c>
      <c r="CK94">
        <v>-0.35324707</v>
      </c>
      <c r="CL94">
        <v>-4.8291489999999999E-2</v>
      </c>
      <c r="CM94">
        <v>0.58076517999999999</v>
      </c>
      <c r="CN94">
        <v>0.72541518999999999</v>
      </c>
      <c r="CO94">
        <v>-0.20022939000000001</v>
      </c>
      <c r="CP94">
        <v>-0.43475793000000001</v>
      </c>
      <c r="CQ94">
        <v>0.34422587999999998</v>
      </c>
      <c r="CR94">
        <v>-0.48495226000000002</v>
      </c>
      <c r="CS94">
        <v>0.18250256000000001</v>
      </c>
      <c r="CT94">
        <v>-0.16623276000000001</v>
      </c>
      <c r="CU94">
        <v>-9.4743999999999995E-2</v>
      </c>
      <c r="CV94">
        <v>-1.1689752</v>
      </c>
      <c r="CW94">
        <v>-0.52188942000000005</v>
      </c>
      <c r="CX94">
        <v>0.65815442999999996</v>
      </c>
      <c r="CY94">
        <v>9.3649330000000003E-2</v>
      </c>
      <c r="CZ94">
        <v>-0.16819777</v>
      </c>
      <c r="DA94">
        <v>-0.25450494000000001</v>
      </c>
      <c r="DB94">
        <v>0.25513289</v>
      </c>
      <c r="DC94">
        <v>2.5920289999999999E-2</v>
      </c>
      <c r="DD94">
        <v>-2.5292350000000002E-2</v>
      </c>
      <c r="DE94">
        <v>0.26950531</v>
      </c>
      <c r="DF94">
        <v>-0.26887736000000001</v>
      </c>
      <c r="DG94">
        <v>0.1029841</v>
      </c>
      <c r="DH94">
        <v>-0.10235616</v>
      </c>
      <c r="DI94">
        <v>-0.19042195000000001</v>
      </c>
      <c r="DJ94">
        <v>7.7531719999999998E-2</v>
      </c>
      <c r="DK94">
        <v>-0.19522661999999999</v>
      </c>
      <c r="DL94">
        <v>-0.13095082</v>
      </c>
      <c r="DM94">
        <v>-6.0513240000000003E-2</v>
      </c>
      <c r="DN94">
        <v>0.50020885000000004</v>
      </c>
      <c r="DO94">
        <v>0.35778246000000002</v>
      </c>
      <c r="DP94">
        <v>-0.64273818000000005</v>
      </c>
      <c r="DQ94">
        <v>0.94671483000000001</v>
      </c>
      <c r="DR94">
        <v>-0.66113116000000005</v>
      </c>
      <c r="DS94">
        <v>7.7932630000000003E-2</v>
      </c>
      <c r="DT94">
        <v>-0.79014932000000004</v>
      </c>
      <c r="DU94">
        <v>1.3610861400000001</v>
      </c>
      <c r="DV94" s="10">
        <v>-0.64824150000000003</v>
      </c>
      <c r="DW94" s="8" t="s">
        <v>648</v>
      </c>
      <c r="DX94" t="s">
        <v>649</v>
      </c>
      <c r="DY94" t="s">
        <v>5165</v>
      </c>
      <c r="DZ94" t="s">
        <v>5154</v>
      </c>
      <c r="EA94" t="s">
        <v>5175</v>
      </c>
      <c r="EB94" t="s">
        <v>5272</v>
      </c>
      <c r="EC94" t="s">
        <v>5209</v>
      </c>
      <c r="ED94" s="10" t="s">
        <v>329</v>
      </c>
      <c r="EE94" s="20">
        <v>34926</v>
      </c>
      <c r="EF94" s="21">
        <v>39693</v>
      </c>
      <c r="EG94" t="s">
        <v>650</v>
      </c>
      <c r="EH94" t="s">
        <v>5145</v>
      </c>
      <c r="EI94" s="22">
        <v>44203</v>
      </c>
      <c r="EJ94" t="b">
        <f>F94=H94</f>
        <v>0</v>
      </c>
    </row>
    <row r="95" spans="1:140" x14ac:dyDescent="0.2">
      <c r="A95" s="8" t="s">
        <v>651</v>
      </c>
      <c r="B95" s="8" t="s">
        <v>168</v>
      </c>
      <c r="C95" s="8" t="s">
        <v>188</v>
      </c>
      <c r="D95" s="2" t="s">
        <v>652</v>
      </c>
      <c r="E95" s="4">
        <v>0.31618615241348702</v>
      </c>
      <c r="F95" s="28" t="b">
        <v>0</v>
      </c>
      <c r="G95" s="29">
        <f t="shared" si="3"/>
        <v>0.75732418499813103</v>
      </c>
      <c r="H95" s="5" t="b">
        <f t="shared" si="2"/>
        <v>1</v>
      </c>
      <c r="I95" s="8">
        <v>67</v>
      </c>
      <c r="J95">
        <v>0</v>
      </c>
      <c r="K95">
        <v>16</v>
      </c>
      <c r="L95">
        <v>4203</v>
      </c>
      <c r="M95">
        <v>8</v>
      </c>
      <c r="N95">
        <v>4</v>
      </c>
      <c r="O95">
        <v>34.759742873410197</v>
      </c>
      <c r="P95">
        <v>3</v>
      </c>
      <c r="Q95">
        <v>3</v>
      </c>
      <c r="R95">
        <v>2</v>
      </c>
      <c r="S95" s="10">
        <v>73.5</v>
      </c>
      <c r="T95" s="8">
        <v>1.2925892867279301</v>
      </c>
      <c r="U95">
        <v>-1.00517281761849</v>
      </c>
      <c r="V95">
        <v>-1.4189916771564499</v>
      </c>
      <c r="W95">
        <v>3.1530023239220499</v>
      </c>
      <c r="X95">
        <v>0.98157978018903103</v>
      </c>
      <c r="Y95">
        <v>0.68524713920936597</v>
      </c>
      <c r="Z95">
        <v>-0.540737839963922</v>
      </c>
      <c r="AA95">
        <v>-1.4107302381286499</v>
      </c>
      <c r="AB95">
        <v>0.68128349962791002</v>
      </c>
      <c r="AC95">
        <v>1.7560081436822399E-2</v>
      </c>
      <c r="AD95" s="10">
        <v>-0.25838529750163097</v>
      </c>
      <c r="AE95" s="8">
        <v>0</v>
      </c>
      <c r="AF95">
        <v>0</v>
      </c>
      <c r="AG95">
        <v>0</v>
      </c>
      <c r="AH95">
        <v>0</v>
      </c>
      <c r="AI95">
        <v>0</v>
      </c>
      <c r="AJ95">
        <v>0</v>
      </c>
      <c r="AK95">
        <v>0</v>
      </c>
      <c r="AL95">
        <v>0</v>
      </c>
      <c r="AM95">
        <v>0</v>
      </c>
      <c r="AN95">
        <v>0</v>
      </c>
      <c r="AO95">
        <v>0</v>
      </c>
      <c r="AP95">
        <v>0</v>
      </c>
      <c r="AQ95">
        <v>0</v>
      </c>
      <c r="AR95">
        <v>0</v>
      </c>
      <c r="AS95">
        <v>1</v>
      </c>
      <c r="AT95">
        <v>0</v>
      </c>
      <c r="AU95">
        <v>0</v>
      </c>
      <c r="AV95">
        <v>0</v>
      </c>
      <c r="AW95">
        <v>0</v>
      </c>
      <c r="AX95">
        <v>0</v>
      </c>
      <c r="AY95">
        <v>0</v>
      </c>
      <c r="AZ95">
        <v>1</v>
      </c>
      <c r="BA95">
        <v>1</v>
      </c>
      <c r="BB95">
        <v>0</v>
      </c>
      <c r="BC95">
        <v>1</v>
      </c>
      <c r="BD95">
        <v>0</v>
      </c>
      <c r="BE95">
        <v>0</v>
      </c>
      <c r="BF95">
        <v>1</v>
      </c>
      <c r="BG95">
        <v>0</v>
      </c>
      <c r="BH95">
        <v>1</v>
      </c>
      <c r="BI95">
        <v>0</v>
      </c>
      <c r="BJ95">
        <v>0</v>
      </c>
      <c r="BK95">
        <v>0</v>
      </c>
      <c r="BL95">
        <v>0</v>
      </c>
      <c r="BM95">
        <v>0</v>
      </c>
      <c r="BN95">
        <v>0</v>
      </c>
      <c r="BO95">
        <v>0</v>
      </c>
      <c r="BP95">
        <v>1</v>
      </c>
      <c r="BQ95">
        <v>0</v>
      </c>
      <c r="BR95">
        <v>1</v>
      </c>
      <c r="BS95">
        <v>0</v>
      </c>
      <c r="BT95" s="10">
        <v>0</v>
      </c>
      <c r="BU95">
        <v>-4.2648743800000002</v>
      </c>
      <c r="BV95">
        <v>0.17994256</v>
      </c>
      <c r="BW95">
        <v>2.5512239999999999E-2</v>
      </c>
      <c r="BX95">
        <v>1.7140852600000001</v>
      </c>
      <c r="BY95">
        <v>1.2451467300000001</v>
      </c>
      <c r="BZ95">
        <v>4.38303536</v>
      </c>
      <c r="CA95">
        <v>1.0542348399999999</v>
      </c>
      <c r="CB95">
        <v>2.36271349</v>
      </c>
      <c r="CC95">
        <v>0</v>
      </c>
      <c r="CD95">
        <v>1.26633956</v>
      </c>
      <c r="CE95">
        <v>1.2966537600000001</v>
      </c>
      <c r="CF95">
        <v>-0.34830556000000001</v>
      </c>
      <c r="CG95">
        <v>0.60595251999999999</v>
      </c>
      <c r="CH95">
        <v>-0.27080598</v>
      </c>
      <c r="CI95">
        <v>0.69837139000000004</v>
      </c>
      <c r="CJ95">
        <v>2.3914729999999999E-2</v>
      </c>
      <c r="CK95">
        <v>-0.35324707</v>
      </c>
      <c r="CL95">
        <v>-4.8291489999999999E-2</v>
      </c>
      <c r="CM95">
        <v>0.58076517999999999</v>
      </c>
      <c r="CN95">
        <v>0.72541518999999999</v>
      </c>
      <c r="CO95">
        <v>-0.20022939000000001</v>
      </c>
      <c r="CP95">
        <v>-0.43475793000000001</v>
      </c>
      <c r="CQ95">
        <v>0.34422587999999998</v>
      </c>
      <c r="CR95">
        <v>-0.48495226000000002</v>
      </c>
      <c r="CS95">
        <v>0.18250256000000001</v>
      </c>
      <c r="CT95">
        <v>-0.16623276000000001</v>
      </c>
      <c r="CU95">
        <v>-9.4743999999999995E-2</v>
      </c>
      <c r="CV95">
        <v>-1.1689752</v>
      </c>
      <c r="CW95">
        <v>-0.52188942000000005</v>
      </c>
      <c r="CX95">
        <v>0.65815442999999996</v>
      </c>
      <c r="CY95">
        <v>9.3649330000000003E-2</v>
      </c>
      <c r="CZ95">
        <v>-0.16819777</v>
      </c>
      <c r="DA95">
        <v>-0.25450494000000001</v>
      </c>
      <c r="DB95">
        <v>0.25513289</v>
      </c>
      <c r="DC95">
        <v>2.5920289999999999E-2</v>
      </c>
      <c r="DD95">
        <v>-2.5292350000000002E-2</v>
      </c>
      <c r="DE95">
        <v>0.26950531</v>
      </c>
      <c r="DF95">
        <v>-0.26887736000000001</v>
      </c>
      <c r="DG95">
        <v>0.1029841</v>
      </c>
      <c r="DH95">
        <v>-0.10235616</v>
      </c>
      <c r="DI95">
        <v>-0.19042195000000001</v>
      </c>
      <c r="DJ95">
        <v>7.7531719999999998E-2</v>
      </c>
      <c r="DK95">
        <v>-0.19522661999999999</v>
      </c>
      <c r="DL95">
        <v>-0.13095082</v>
      </c>
      <c r="DM95">
        <v>-6.0513240000000003E-2</v>
      </c>
      <c r="DN95">
        <v>0.50020885000000004</v>
      </c>
      <c r="DO95">
        <v>0.35778246000000002</v>
      </c>
      <c r="DP95">
        <v>-0.64273818000000005</v>
      </c>
      <c r="DQ95">
        <v>0.94671483000000001</v>
      </c>
      <c r="DR95">
        <v>-0.66113116000000005</v>
      </c>
      <c r="DS95">
        <v>7.7932630000000003E-2</v>
      </c>
      <c r="DT95">
        <v>-0.79014932000000004</v>
      </c>
      <c r="DU95">
        <v>1.3610861400000001</v>
      </c>
      <c r="DV95" s="10">
        <v>-0.64824150000000003</v>
      </c>
      <c r="DW95" s="8" t="s">
        <v>653</v>
      </c>
      <c r="DX95" t="s">
        <v>654</v>
      </c>
      <c r="DY95" t="s">
        <v>5165</v>
      </c>
      <c r="DZ95" t="s">
        <v>5158</v>
      </c>
      <c r="EA95" t="s">
        <v>5263</v>
      </c>
      <c r="EB95" t="s">
        <v>5206</v>
      </c>
      <c r="EC95" t="s">
        <v>5161</v>
      </c>
      <c r="ED95" s="10" t="s">
        <v>655</v>
      </c>
      <c r="EE95" s="20">
        <v>37524</v>
      </c>
      <c r="EF95" s="21">
        <v>39752</v>
      </c>
      <c r="EG95" t="s">
        <v>656</v>
      </c>
      <c r="EH95" t="s">
        <v>5147</v>
      </c>
      <c r="EI95" s="22">
        <v>44456</v>
      </c>
      <c r="EJ95" t="b">
        <f>F95=H95</f>
        <v>0</v>
      </c>
    </row>
    <row r="96" spans="1:140" x14ac:dyDescent="0.2">
      <c r="A96" s="8" t="s">
        <v>657</v>
      </c>
      <c r="B96" s="8" t="s">
        <v>119</v>
      </c>
      <c r="C96" s="8" t="s">
        <v>195</v>
      </c>
      <c r="D96" s="2" t="s">
        <v>658</v>
      </c>
      <c r="E96" s="4">
        <v>0.73787503001203203</v>
      </c>
      <c r="F96" s="28" t="b">
        <v>1</v>
      </c>
      <c r="G96" s="29">
        <f t="shared" si="3"/>
        <v>7.3374641588949518E-2</v>
      </c>
      <c r="H96" s="5" t="b">
        <f t="shared" si="2"/>
        <v>0</v>
      </c>
      <c r="I96" s="8">
        <v>37</v>
      </c>
      <c r="J96">
        <v>1</v>
      </c>
      <c r="K96">
        <v>32</v>
      </c>
      <c r="L96">
        <v>1957</v>
      </c>
      <c r="M96">
        <v>2</v>
      </c>
      <c r="N96">
        <v>4</v>
      </c>
      <c r="O96">
        <v>78.937515006016099</v>
      </c>
      <c r="P96">
        <v>5</v>
      </c>
      <c r="Q96">
        <v>2</v>
      </c>
      <c r="R96">
        <v>2</v>
      </c>
      <c r="S96" s="10">
        <v>72.900000000000006</v>
      </c>
      <c r="T96" s="8">
        <v>-1.5255559604986699</v>
      </c>
      <c r="U96">
        <v>7.5957643648752104E-3</v>
      </c>
      <c r="V96">
        <v>0.64828506625381199</v>
      </c>
      <c r="W96">
        <v>0.534724396270717</v>
      </c>
      <c r="X96">
        <v>-0.92748948436013701</v>
      </c>
      <c r="Y96">
        <v>0.68524713920936597</v>
      </c>
      <c r="Z96">
        <v>0.97945002248106705</v>
      </c>
      <c r="AA96">
        <v>-1.4107302381286499</v>
      </c>
      <c r="AB96">
        <v>1.4079858992310099</v>
      </c>
      <c r="AC96">
        <v>0.71996333890972197</v>
      </c>
      <c r="AD96" s="10">
        <v>-0.38784765950662198</v>
      </c>
      <c r="AE96" s="8">
        <v>0</v>
      </c>
      <c r="AF96">
        <v>0</v>
      </c>
      <c r="AG96">
        <v>0</v>
      </c>
      <c r="AH96">
        <v>0</v>
      </c>
      <c r="AI96">
        <v>1</v>
      </c>
      <c r="AJ96">
        <v>0</v>
      </c>
      <c r="AK96">
        <v>0</v>
      </c>
      <c r="AL96">
        <v>0</v>
      </c>
      <c r="AM96">
        <v>0</v>
      </c>
      <c r="AN96">
        <v>0</v>
      </c>
      <c r="AO96">
        <v>0</v>
      </c>
      <c r="AP96">
        <v>0</v>
      </c>
      <c r="AQ96">
        <v>0</v>
      </c>
      <c r="AR96">
        <v>0</v>
      </c>
      <c r="AS96">
        <v>0</v>
      </c>
      <c r="AT96">
        <v>0</v>
      </c>
      <c r="AU96">
        <v>0</v>
      </c>
      <c r="AV96">
        <v>0</v>
      </c>
      <c r="AW96">
        <v>0</v>
      </c>
      <c r="AX96">
        <v>0</v>
      </c>
      <c r="AY96">
        <v>1</v>
      </c>
      <c r="AZ96">
        <v>0</v>
      </c>
      <c r="BA96">
        <v>1</v>
      </c>
      <c r="BB96">
        <v>0</v>
      </c>
      <c r="BC96">
        <v>0</v>
      </c>
      <c r="BD96">
        <v>1</v>
      </c>
      <c r="BE96">
        <v>0</v>
      </c>
      <c r="BF96">
        <v>1</v>
      </c>
      <c r="BG96">
        <v>0</v>
      </c>
      <c r="BH96">
        <v>0</v>
      </c>
      <c r="BI96">
        <v>0</v>
      </c>
      <c r="BJ96">
        <v>0</v>
      </c>
      <c r="BK96">
        <v>1</v>
      </c>
      <c r="BL96">
        <v>0</v>
      </c>
      <c r="BM96">
        <v>0</v>
      </c>
      <c r="BN96">
        <v>0</v>
      </c>
      <c r="BO96">
        <v>0</v>
      </c>
      <c r="BP96">
        <v>1</v>
      </c>
      <c r="BQ96">
        <v>1</v>
      </c>
      <c r="BR96">
        <v>0</v>
      </c>
      <c r="BS96">
        <v>0</v>
      </c>
      <c r="BT96" s="10">
        <v>0</v>
      </c>
      <c r="BU96">
        <v>-4.2648743800000002</v>
      </c>
      <c r="BV96">
        <v>0.17994256</v>
      </c>
      <c r="BW96">
        <v>2.5512239999999999E-2</v>
      </c>
      <c r="BX96">
        <v>1.7140852600000001</v>
      </c>
      <c r="BY96">
        <v>1.2451467300000001</v>
      </c>
      <c r="BZ96">
        <v>4.38303536</v>
      </c>
      <c r="CA96">
        <v>1.0542348399999999</v>
      </c>
      <c r="CB96">
        <v>2.36271349</v>
      </c>
      <c r="CC96">
        <v>0</v>
      </c>
      <c r="CD96">
        <v>1.26633956</v>
      </c>
      <c r="CE96">
        <v>1.2966537600000001</v>
      </c>
      <c r="CF96">
        <v>-0.34830556000000001</v>
      </c>
      <c r="CG96">
        <v>0.60595251999999999</v>
      </c>
      <c r="CH96">
        <v>-0.27080598</v>
      </c>
      <c r="CI96">
        <v>0.69837139000000004</v>
      </c>
      <c r="CJ96">
        <v>2.3914729999999999E-2</v>
      </c>
      <c r="CK96">
        <v>-0.35324707</v>
      </c>
      <c r="CL96">
        <v>-4.8291489999999999E-2</v>
      </c>
      <c r="CM96">
        <v>0.58076517999999999</v>
      </c>
      <c r="CN96">
        <v>0.72541518999999999</v>
      </c>
      <c r="CO96">
        <v>-0.20022939000000001</v>
      </c>
      <c r="CP96">
        <v>-0.43475793000000001</v>
      </c>
      <c r="CQ96">
        <v>0.34422587999999998</v>
      </c>
      <c r="CR96">
        <v>-0.48495226000000002</v>
      </c>
      <c r="CS96">
        <v>0.18250256000000001</v>
      </c>
      <c r="CT96">
        <v>-0.16623276000000001</v>
      </c>
      <c r="CU96">
        <v>-9.4743999999999995E-2</v>
      </c>
      <c r="CV96">
        <v>-1.1689752</v>
      </c>
      <c r="CW96">
        <v>-0.52188942000000005</v>
      </c>
      <c r="CX96">
        <v>0.65815442999999996</v>
      </c>
      <c r="CY96">
        <v>9.3649330000000003E-2</v>
      </c>
      <c r="CZ96">
        <v>-0.16819777</v>
      </c>
      <c r="DA96">
        <v>-0.25450494000000001</v>
      </c>
      <c r="DB96">
        <v>0.25513289</v>
      </c>
      <c r="DC96">
        <v>2.5920289999999999E-2</v>
      </c>
      <c r="DD96">
        <v>-2.5292350000000002E-2</v>
      </c>
      <c r="DE96">
        <v>0.26950531</v>
      </c>
      <c r="DF96">
        <v>-0.26887736000000001</v>
      </c>
      <c r="DG96">
        <v>0.1029841</v>
      </c>
      <c r="DH96">
        <v>-0.10235616</v>
      </c>
      <c r="DI96">
        <v>-0.19042195000000001</v>
      </c>
      <c r="DJ96">
        <v>7.7531719999999998E-2</v>
      </c>
      <c r="DK96">
        <v>-0.19522661999999999</v>
      </c>
      <c r="DL96">
        <v>-0.13095082</v>
      </c>
      <c r="DM96">
        <v>-6.0513240000000003E-2</v>
      </c>
      <c r="DN96">
        <v>0.50020885000000004</v>
      </c>
      <c r="DO96">
        <v>0.35778246000000002</v>
      </c>
      <c r="DP96">
        <v>-0.64273818000000005</v>
      </c>
      <c r="DQ96">
        <v>0.94671483000000001</v>
      </c>
      <c r="DR96">
        <v>-0.66113116000000005</v>
      </c>
      <c r="DS96">
        <v>7.7932630000000003E-2</v>
      </c>
      <c r="DT96">
        <v>-0.79014932000000004</v>
      </c>
      <c r="DU96">
        <v>1.3610861400000001</v>
      </c>
      <c r="DV96" s="10">
        <v>-0.64824150000000003</v>
      </c>
      <c r="DW96" s="8" t="s">
        <v>659</v>
      </c>
      <c r="DX96" t="s">
        <v>660</v>
      </c>
      <c r="DY96" t="s">
        <v>5165</v>
      </c>
      <c r="DZ96" t="s">
        <v>5154</v>
      </c>
      <c r="EA96" t="s">
        <v>5155</v>
      </c>
      <c r="EB96" t="s">
        <v>5315</v>
      </c>
      <c r="EC96" t="s">
        <v>5313</v>
      </c>
      <c r="ED96" s="10" t="s">
        <v>661</v>
      </c>
      <c r="EE96" s="20">
        <v>36761</v>
      </c>
      <c r="EF96" s="21">
        <v>39435</v>
      </c>
      <c r="EG96" t="s">
        <v>662</v>
      </c>
      <c r="EH96" t="s">
        <v>5146</v>
      </c>
      <c r="EI96" s="22">
        <v>45181</v>
      </c>
      <c r="EJ96" t="b">
        <f>F96=H96</f>
        <v>0</v>
      </c>
    </row>
    <row r="97" spans="1:140" x14ac:dyDescent="0.2">
      <c r="A97" s="8" t="s">
        <v>663</v>
      </c>
      <c r="B97" s="8" t="s">
        <v>168</v>
      </c>
      <c r="C97" s="8" t="s">
        <v>188</v>
      </c>
      <c r="D97" s="2" t="s">
        <v>664</v>
      </c>
      <c r="E97" s="4">
        <v>0.322904897715729</v>
      </c>
      <c r="F97" s="28" t="b">
        <v>0</v>
      </c>
      <c r="G97" s="29">
        <f t="shared" si="3"/>
        <v>0.99425280144102068</v>
      </c>
      <c r="H97" s="5" t="b">
        <f t="shared" si="2"/>
        <v>1</v>
      </c>
      <c r="I97" s="8">
        <v>58</v>
      </c>
      <c r="J97">
        <v>2</v>
      </c>
      <c r="K97">
        <v>31</v>
      </c>
      <c r="L97">
        <v>2848</v>
      </c>
      <c r="M97">
        <v>10</v>
      </c>
      <c r="N97">
        <v>1</v>
      </c>
      <c r="O97">
        <v>18.952448857864699</v>
      </c>
      <c r="P97">
        <v>3</v>
      </c>
      <c r="Q97">
        <v>2</v>
      </c>
      <c r="R97">
        <v>3</v>
      </c>
      <c r="S97" s="10">
        <v>77.599999999999994</v>
      </c>
      <c r="T97" s="8">
        <v>0.447145712559954</v>
      </c>
      <c r="U97">
        <v>1.0203643463482399</v>
      </c>
      <c r="V97">
        <v>0.51908026979067101</v>
      </c>
      <c r="W97">
        <v>1.5734090060380099</v>
      </c>
      <c r="X97">
        <v>1.61793620170542</v>
      </c>
      <c r="Y97">
        <v>-1.4044518876044501</v>
      </c>
      <c r="Z97">
        <v>-1.0846778201965499</v>
      </c>
      <c r="AA97">
        <v>-1.4107302381286499</v>
      </c>
      <c r="AB97">
        <v>1.4079858992310099</v>
      </c>
      <c r="AC97">
        <v>-0.68484317603607703</v>
      </c>
      <c r="AD97" s="10">
        <v>0.62627417619914705</v>
      </c>
      <c r="AE97" s="8">
        <v>0</v>
      </c>
      <c r="AF97">
        <v>0</v>
      </c>
      <c r="AG97">
        <v>0</v>
      </c>
      <c r="AH97">
        <v>0</v>
      </c>
      <c r="AI97">
        <v>0</v>
      </c>
      <c r="AJ97">
        <v>0</v>
      </c>
      <c r="AK97">
        <v>1</v>
      </c>
      <c r="AL97">
        <v>0</v>
      </c>
      <c r="AM97">
        <v>0</v>
      </c>
      <c r="AN97">
        <v>0</v>
      </c>
      <c r="AO97">
        <v>0</v>
      </c>
      <c r="AP97">
        <v>0</v>
      </c>
      <c r="AQ97">
        <v>0</v>
      </c>
      <c r="AR97">
        <v>0</v>
      </c>
      <c r="AS97">
        <v>0</v>
      </c>
      <c r="AT97">
        <v>0</v>
      </c>
      <c r="AU97">
        <v>0</v>
      </c>
      <c r="AV97">
        <v>0</v>
      </c>
      <c r="AW97">
        <v>0</v>
      </c>
      <c r="AX97">
        <v>0</v>
      </c>
      <c r="AY97">
        <v>0</v>
      </c>
      <c r="AZ97">
        <v>1</v>
      </c>
      <c r="BA97">
        <v>1</v>
      </c>
      <c r="BB97">
        <v>0</v>
      </c>
      <c r="BC97">
        <v>0</v>
      </c>
      <c r="BD97">
        <v>1</v>
      </c>
      <c r="BE97">
        <v>0</v>
      </c>
      <c r="BF97">
        <v>1</v>
      </c>
      <c r="BG97">
        <v>0</v>
      </c>
      <c r="BH97">
        <v>0</v>
      </c>
      <c r="BI97">
        <v>0</v>
      </c>
      <c r="BJ97">
        <v>0</v>
      </c>
      <c r="BK97">
        <v>1</v>
      </c>
      <c r="BL97">
        <v>0</v>
      </c>
      <c r="BM97">
        <v>0</v>
      </c>
      <c r="BN97">
        <v>0</v>
      </c>
      <c r="BO97">
        <v>1</v>
      </c>
      <c r="BP97">
        <v>0</v>
      </c>
      <c r="BQ97">
        <v>0</v>
      </c>
      <c r="BR97">
        <v>0</v>
      </c>
      <c r="BS97">
        <v>1</v>
      </c>
      <c r="BT97" s="10">
        <v>0</v>
      </c>
      <c r="BU97">
        <v>-4.2648743800000002</v>
      </c>
      <c r="BV97">
        <v>0.17994256</v>
      </c>
      <c r="BW97">
        <v>2.5512239999999999E-2</v>
      </c>
      <c r="BX97">
        <v>1.7140852600000001</v>
      </c>
      <c r="BY97">
        <v>1.2451467300000001</v>
      </c>
      <c r="BZ97">
        <v>4.38303536</v>
      </c>
      <c r="CA97">
        <v>1.0542348399999999</v>
      </c>
      <c r="CB97">
        <v>2.36271349</v>
      </c>
      <c r="CC97">
        <v>0</v>
      </c>
      <c r="CD97">
        <v>1.26633956</v>
      </c>
      <c r="CE97">
        <v>1.2966537600000001</v>
      </c>
      <c r="CF97">
        <v>-0.34830556000000001</v>
      </c>
      <c r="CG97">
        <v>0.60595251999999999</v>
      </c>
      <c r="CH97">
        <v>-0.27080598</v>
      </c>
      <c r="CI97">
        <v>0.69837139000000004</v>
      </c>
      <c r="CJ97">
        <v>2.3914729999999999E-2</v>
      </c>
      <c r="CK97">
        <v>-0.35324707</v>
      </c>
      <c r="CL97">
        <v>-4.8291489999999999E-2</v>
      </c>
      <c r="CM97">
        <v>0.58076517999999999</v>
      </c>
      <c r="CN97">
        <v>0.72541518999999999</v>
      </c>
      <c r="CO97">
        <v>-0.20022939000000001</v>
      </c>
      <c r="CP97">
        <v>-0.43475793000000001</v>
      </c>
      <c r="CQ97">
        <v>0.34422587999999998</v>
      </c>
      <c r="CR97">
        <v>-0.48495226000000002</v>
      </c>
      <c r="CS97">
        <v>0.18250256000000001</v>
      </c>
      <c r="CT97">
        <v>-0.16623276000000001</v>
      </c>
      <c r="CU97">
        <v>-9.4743999999999995E-2</v>
      </c>
      <c r="CV97">
        <v>-1.1689752</v>
      </c>
      <c r="CW97">
        <v>-0.52188942000000005</v>
      </c>
      <c r="CX97">
        <v>0.65815442999999996</v>
      </c>
      <c r="CY97">
        <v>9.3649330000000003E-2</v>
      </c>
      <c r="CZ97">
        <v>-0.16819777</v>
      </c>
      <c r="DA97">
        <v>-0.25450494000000001</v>
      </c>
      <c r="DB97">
        <v>0.25513289</v>
      </c>
      <c r="DC97">
        <v>2.5920289999999999E-2</v>
      </c>
      <c r="DD97">
        <v>-2.5292350000000002E-2</v>
      </c>
      <c r="DE97">
        <v>0.26950531</v>
      </c>
      <c r="DF97">
        <v>-0.26887736000000001</v>
      </c>
      <c r="DG97">
        <v>0.1029841</v>
      </c>
      <c r="DH97">
        <v>-0.10235616</v>
      </c>
      <c r="DI97">
        <v>-0.19042195000000001</v>
      </c>
      <c r="DJ97">
        <v>7.7531719999999998E-2</v>
      </c>
      <c r="DK97">
        <v>-0.19522661999999999</v>
      </c>
      <c r="DL97">
        <v>-0.13095082</v>
      </c>
      <c r="DM97">
        <v>-6.0513240000000003E-2</v>
      </c>
      <c r="DN97">
        <v>0.50020885000000004</v>
      </c>
      <c r="DO97">
        <v>0.35778246000000002</v>
      </c>
      <c r="DP97">
        <v>-0.64273818000000005</v>
      </c>
      <c r="DQ97">
        <v>0.94671483000000001</v>
      </c>
      <c r="DR97">
        <v>-0.66113116000000005</v>
      </c>
      <c r="DS97">
        <v>7.7932630000000003E-2</v>
      </c>
      <c r="DT97">
        <v>-0.79014932000000004</v>
      </c>
      <c r="DU97">
        <v>1.3610861400000001</v>
      </c>
      <c r="DV97" s="10">
        <v>-0.64824150000000003</v>
      </c>
      <c r="DW97" s="8" t="s">
        <v>665</v>
      </c>
      <c r="DX97" t="s">
        <v>666</v>
      </c>
      <c r="DY97" t="s">
        <v>5153</v>
      </c>
      <c r="DZ97" t="s">
        <v>5153</v>
      </c>
      <c r="EA97" t="s">
        <v>5342</v>
      </c>
      <c r="EB97" t="s">
        <v>5343</v>
      </c>
      <c r="EC97" t="s">
        <v>5342</v>
      </c>
      <c r="ED97" s="10" t="s">
        <v>667</v>
      </c>
      <c r="EE97" s="20">
        <v>36944</v>
      </c>
      <c r="EF97" s="21">
        <v>39024</v>
      </c>
      <c r="EG97" t="s">
        <v>668</v>
      </c>
      <c r="EH97" t="s">
        <v>5146</v>
      </c>
      <c r="EI97" s="22">
        <v>44447</v>
      </c>
      <c r="EJ97" t="b">
        <f>F97=H97</f>
        <v>0</v>
      </c>
    </row>
    <row r="98" spans="1:140" x14ac:dyDescent="0.2">
      <c r="A98" s="8" t="s">
        <v>669</v>
      </c>
      <c r="B98" s="8" t="s">
        <v>168</v>
      </c>
      <c r="C98" s="8" t="s">
        <v>181</v>
      </c>
      <c r="D98" s="2" t="s">
        <v>670</v>
      </c>
      <c r="E98" s="4">
        <v>0.46843205061100601</v>
      </c>
      <c r="F98" s="28" t="b">
        <v>0</v>
      </c>
      <c r="G98" s="29">
        <f t="shared" si="3"/>
        <v>1.6274488650728461E-4</v>
      </c>
      <c r="H98" s="5" t="b">
        <f t="shared" si="2"/>
        <v>0</v>
      </c>
      <c r="I98" s="8">
        <v>40</v>
      </c>
      <c r="J98">
        <v>0</v>
      </c>
      <c r="K98">
        <v>36</v>
      </c>
      <c r="L98">
        <v>838</v>
      </c>
      <c r="M98">
        <v>4</v>
      </c>
      <c r="N98">
        <v>1</v>
      </c>
      <c r="O98">
        <v>34.6993586388366</v>
      </c>
      <c r="P98">
        <v>2</v>
      </c>
      <c r="Q98">
        <v>5</v>
      </c>
      <c r="R98">
        <v>2</v>
      </c>
      <c r="S98" s="10">
        <v>76.099999999999994</v>
      </c>
      <c r="T98" s="8">
        <v>-1.2437414357759999</v>
      </c>
      <c r="U98">
        <v>-1.00517281761849</v>
      </c>
      <c r="V98">
        <v>1.1651042521063699</v>
      </c>
      <c r="W98">
        <v>-0.76975156145049795</v>
      </c>
      <c r="X98">
        <v>-0.29113306284374801</v>
      </c>
      <c r="Y98">
        <v>-1.4044518876044501</v>
      </c>
      <c r="Z98">
        <v>-0.54281570346971797</v>
      </c>
      <c r="AA98">
        <v>-0.70092886045385905</v>
      </c>
      <c r="AB98">
        <v>-4.5418899975194001E-2</v>
      </c>
      <c r="AC98">
        <v>1.7560081436822399E-2</v>
      </c>
      <c r="AD98" s="10">
        <v>0.30261827118666701</v>
      </c>
      <c r="AE98" s="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1</v>
      </c>
      <c r="AZ98">
        <v>0</v>
      </c>
      <c r="BA98">
        <v>0</v>
      </c>
      <c r="BB98">
        <v>1</v>
      </c>
      <c r="BC98">
        <v>0</v>
      </c>
      <c r="BD98">
        <v>1</v>
      </c>
      <c r="BE98">
        <v>0</v>
      </c>
      <c r="BF98">
        <v>1</v>
      </c>
      <c r="BG98">
        <v>0</v>
      </c>
      <c r="BH98">
        <v>0</v>
      </c>
      <c r="BI98">
        <v>0</v>
      </c>
      <c r="BJ98">
        <v>0</v>
      </c>
      <c r="BK98">
        <v>0</v>
      </c>
      <c r="BL98">
        <v>1</v>
      </c>
      <c r="BM98">
        <v>1</v>
      </c>
      <c r="BN98">
        <v>0</v>
      </c>
      <c r="BO98">
        <v>0</v>
      </c>
      <c r="BP98">
        <v>0</v>
      </c>
      <c r="BQ98">
        <v>0</v>
      </c>
      <c r="BR98">
        <v>1</v>
      </c>
      <c r="BS98">
        <v>0</v>
      </c>
      <c r="BT98" s="10">
        <v>0</v>
      </c>
      <c r="BU98">
        <v>-4.2648743800000002</v>
      </c>
      <c r="BV98">
        <v>0.17994256</v>
      </c>
      <c r="BW98">
        <v>2.5512239999999999E-2</v>
      </c>
      <c r="BX98">
        <v>1.7140852600000001</v>
      </c>
      <c r="BY98">
        <v>1.2451467300000001</v>
      </c>
      <c r="BZ98">
        <v>4.38303536</v>
      </c>
      <c r="CA98">
        <v>1.0542348399999999</v>
      </c>
      <c r="CB98">
        <v>2.36271349</v>
      </c>
      <c r="CC98">
        <v>0</v>
      </c>
      <c r="CD98">
        <v>1.26633956</v>
      </c>
      <c r="CE98">
        <v>1.2966537600000001</v>
      </c>
      <c r="CF98">
        <v>-0.34830556000000001</v>
      </c>
      <c r="CG98">
        <v>0.60595251999999999</v>
      </c>
      <c r="CH98">
        <v>-0.27080598</v>
      </c>
      <c r="CI98">
        <v>0.69837139000000004</v>
      </c>
      <c r="CJ98">
        <v>2.3914729999999999E-2</v>
      </c>
      <c r="CK98">
        <v>-0.35324707</v>
      </c>
      <c r="CL98">
        <v>-4.8291489999999999E-2</v>
      </c>
      <c r="CM98">
        <v>0.58076517999999999</v>
      </c>
      <c r="CN98">
        <v>0.72541518999999999</v>
      </c>
      <c r="CO98">
        <v>-0.20022939000000001</v>
      </c>
      <c r="CP98">
        <v>-0.43475793000000001</v>
      </c>
      <c r="CQ98">
        <v>0.34422587999999998</v>
      </c>
      <c r="CR98">
        <v>-0.48495226000000002</v>
      </c>
      <c r="CS98">
        <v>0.18250256000000001</v>
      </c>
      <c r="CT98">
        <v>-0.16623276000000001</v>
      </c>
      <c r="CU98">
        <v>-9.4743999999999995E-2</v>
      </c>
      <c r="CV98">
        <v>-1.1689752</v>
      </c>
      <c r="CW98">
        <v>-0.52188942000000005</v>
      </c>
      <c r="CX98">
        <v>0.65815442999999996</v>
      </c>
      <c r="CY98">
        <v>9.3649330000000003E-2</v>
      </c>
      <c r="CZ98">
        <v>-0.16819777</v>
      </c>
      <c r="DA98">
        <v>-0.25450494000000001</v>
      </c>
      <c r="DB98">
        <v>0.25513289</v>
      </c>
      <c r="DC98">
        <v>2.5920289999999999E-2</v>
      </c>
      <c r="DD98">
        <v>-2.5292350000000002E-2</v>
      </c>
      <c r="DE98">
        <v>0.26950531</v>
      </c>
      <c r="DF98">
        <v>-0.26887736000000001</v>
      </c>
      <c r="DG98">
        <v>0.1029841</v>
      </c>
      <c r="DH98">
        <v>-0.10235616</v>
      </c>
      <c r="DI98">
        <v>-0.19042195000000001</v>
      </c>
      <c r="DJ98">
        <v>7.7531719999999998E-2</v>
      </c>
      <c r="DK98">
        <v>-0.19522661999999999</v>
      </c>
      <c r="DL98">
        <v>-0.13095082</v>
      </c>
      <c r="DM98">
        <v>-6.0513240000000003E-2</v>
      </c>
      <c r="DN98">
        <v>0.50020885000000004</v>
      </c>
      <c r="DO98">
        <v>0.35778246000000002</v>
      </c>
      <c r="DP98">
        <v>-0.64273818000000005</v>
      </c>
      <c r="DQ98">
        <v>0.94671483000000001</v>
      </c>
      <c r="DR98">
        <v>-0.66113116000000005</v>
      </c>
      <c r="DS98">
        <v>7.7932630000000003E-2</v>
      </c>
      <c r="DT98">
        <v>-0.79014932000000004</v>
      </c>
      <c r="DU98">
        <v>1.3610861400000001</v>
      </c>
      <c r="DV98" s="10">
        <v>-0.64824150000000003</v>
      </c>
      <c r="DW98" s="8" t="s">
        <v>671</v>
      </c>
      <c r="DX98" t="s">
        <v>672</v>
      </c>
      <c r="DY98" t="s">
        <v>5154</v>
      </c>
      <c r="DZ98" t="s">
        <v>5158</v>
      </c>
      <c r="EA98" t="s">
        <v>5344</v>
      </c>
      <c r="EB98" t="s">
        <v>5345</v>
      </c>
      <c r="EC98" t="s">
        <v>5313</v>
      </c>
      <c r="ED98" s="10" t="s">
        <v>673</v>
      </c>
      <c r="EE98" s="20">
        <v>37281</v>
      </c>
      <c r="EF98" s="21">
        <v>37894</v>
      </c>
      <c r="EG98" t="s">
        <v>674</v>
      </c>
      <c r="EH98" t="s">
        <v>5143</v>
      </c>
      <c r="EI98" s="22">
        <v>45343</v>
      </c>
      <c r="EJ98" t="b">
        <f>F98=H98</f>
        <v>1</v>
      </c>
    </row>
    <row r="99" spans="1:140" x14ac:dyDescent="0.2">
      <c r="A99" s="8" t="s">
        <v>675</v>
      </c>
      <c r="B99" s="8" t="s">
        <v>168</v>
      </c>
      <c r="C99" s="8" t="s">
        <v>154</v>
      </c>
      <c r="D99" s="2" t="s">
        <v>676</v>
      </c>
      <c r="E99" s="4">
        <v>0.48321558938257397</v>
      </c>
      <c r="F99" s="28" t="b">
        <v>0</v>
      </c>
      <c r="G99" s="29">
        <f t="shared" si="3"/>
        <v>1.4970006163840844E-4</v>
      </c>
      <c r="H99" s="5" t="b">
        <f t="shared" si="2"/>
        <v>0</v>
      </c>
      <c r="I99" s="8">
        <v>51</v>
      </c>
      <c r="J99">
        <v>1</v>
      </c>
      <c r="K99">
        <v>17</v>
      </c>
      <c r="L99">
        <v>1355</v>
      </c>
      <c r="M99">
        <v>5</v>
      </c>
      <c r="N99">
        <v>1</v>
      </c>
      <c r="O99">
        <v>37.441128024620603</v>
      </c>
      <c r="P99">
        <v>1</v>
      </c>
      <c r="Q99">
        <v>4</v>
      </c>
      <c r="R99">
        <v>2</v>
      </c>
      <c r="S99" s="10">
        <v>83.1</v>
      </c>
      <c r="T99" s="8">
        <v>-0.21042151179292001</v>
      </c>
      <c r="U99">
        <v>7.5957643648752104E-3</v>
      </c>
      <c r="V99">
        <v>-1.2897868806933099</v>
      </c>
      <c r="W99">
        <v>-0.16705802244972201</v>
      </c>
      <c r="X99">
        <v>2.70451479144465E-2</v>
      </c>
      <c r="Y99">
        <v>-1.4044518876044501</v>
      </c>
      <c r="Z99">
        <v>-0.44846951214569403</v>
      </c>
      <c r="AA99">
        <v>1.4284752725705201</v>
      </c>
      <c r="AB99">
        <v>0.68128349962791002</v>
      </c>
      <c r="AC99">
        <v>-0.68484317603607703</v>
      </c>
      <c r="AD99" s="10">
        <v>1.81301249457824</v>
      </c>
      <c r="AE99" s="8">
        <v>0</v>
      </c>
      <c r="AF99">
        <v>1</v>
      </c>
      <c r="AG99">
        <v>0</v>
      </c>
      <c r="AH99">
        <v>0</v>
      </c>
      <c r="AI99">
        <v>0</v>
      </c>
      <c r="AJ99">
        <v>0</v>
      </c>
      <c r="AK99">
        <v>0</v>
      </c>
      <c r="AL99">
        <v>0</v>
      </c>
      <c r="AM99">
        <v>0</v>
      </c>
      <c r="AN99">
        <v>0</v>
      </c>
      <c r="AO99">
        <v>0</v>
      </c>
      <c r="AP99">
        <v>0</v>
      </c>
      <c r="AQ99">
        <v>0</v>
      </c>
      <c r="AR99">
        <v>0</v>
      </c>
      <c r="AS99">
        <v>0</v>
      </c>
      <c r="AT99">
        <v>0</v>
      </c>
      <c r="AU99">
        <v>0</v>
      </c>
      <c r="AV99">
        <v>0</v>
      </c>
      <c r="AW99">
        <v>0</v>
      </c>
      <c r="AX99">
        <v>0</v>
      </c>
      <c r="AY99">
        <v>1</v>
      </c>
      <c r="AZ99">
        <v>0</v>
      </c>
      <c r="BA99">
        <v>1</v>
      </c>
      <c r="BB99">
        <v>0</v>
      </c>
      <c r="BC99">
        <v>0</v>
      </c>
      <c r="BD99">
        <v>1</v>
      </c>
      <c r="BE99">
        <v>1</v>
      </c>
      <c r="BF99">
        <v>0</v>
      </c>
      <c r="BG99">
        <v>0</v>
      </c>
      <c r="BH99">
        <v>0</v>
      </c>
      <c r="BI99">
        <v>0</v>
      </c>
      <c r="BJ99">
        <v>0</v>
      </c>
      <c r="BK99">
        <v>1</v>
      </c>
      <c r="BL99">
        <v>0</v>
      </c>
      <c r="BM99">
        <v>1</v>
      </c>
      <c r="BN99">
        <v>0</v>
      </c>
      <c r="BO99">
        <v>0</v>
      </c>
      <c r="BP99">
        <v>0</v>
      </c>
      <c r="BQ99">
        <v>0</v>
      </c>
      <c r="BR99">
        <v>0</v>
      </c>
      <c r="BS99">
        <v>1</v>
      </c>
      <c r="BT99" s="10">
        <v>0</v>
      </c>
      <c r="BU99">
        <v>-4.2648743800000002</v>
      </c>
      <c r="BV99">
        <v>0.17994256</v>
      </c>
      <c r="BW99">
        <v>2.5512239999999999E-2</v>
      </c>
      <c r="BX99">
        <v>1.7140852600000001</v>
      </c>
      <c r="BY99">
        <v>1.2451467300000001</v>
      </c>
      <c r="BZ99">
        <v>4.38303536</v>
      </c>
      <c r="CA99">
        <v>1.0542348399999999</v>
      </c>
      <c r="CB99">
        <v>2.36271349</v>
      </c>
      <c r="CC99">
        <v>0</v>
      </c>
      <c r="CD99">
        <v>1.26633956</v>
      </c>
      <c r="CE99">
        <v>1.2966537600000001</v>
      </c>
      <c r="CF99">
        <v>-0.34830556000000001</v>
      </c>
      <c r="CG99">
        <v>0.60595251999999999</v>
      </c>
      <c r="CH99">
        <v>-0.27080598</v>
      </c>
      <c r="CI99">
        <v>0.69837139000000004</v>
      </c>
      <c r="CJ99">
        <v>2.3914729999999999E-2</v>
      </c>
      <c r="CK99">
        <v>-0.35324707</v>
      </c>
      <c r="CL99">
        <v>-4.8291489999999999E-2</v>
      </c>
      <c r="CM99">
        <v>0.58076517999999999</v>
      </c>
      <c r="CN99">
        <v>0.72541518999999999</v>
      </c>
      <c r="CO99">
        <v>-0.20022939000000001</v>
      </c>
      <c r="CP99">
        <v>-0.43475793000000001</v>
      </c>
      <c r="CQ99">
        <v>0.34422587999999998</v>
      </c>
      <c r="CR99">
        <v>-0.48495226000000002</v>
      </c>
      <c r="CS99">
        <v>0.18250256000000001</v>
      </c>
      <c r="CT99">
        <v>-0.16623276000000001</v>
      </c>
      <c r="CU99">
        <v>-9.4743999999999995E-2</v>
      </c>
      <c r="CV99">
        <v>-1.1689752</v>
      </c>
      <c r="CW99">
        <v>-0.52188942000000005</v>
      </c>
      <c r="CX99">
        <v>0.65815442999999996</v>
      </c>
      <c r="CY99">
        <v>9.3649330000000003E-2</v>
      </c>
      <c r="CZ99">
        <v>-0.16819777</v>
      </c>
      <c r="DA99">
        <v>-0.25450494000000001</v>
      </c>
      <c r="DB99">
        <v>0.25513289</v>
      </c>
      <c r="DC99">
        <v>2.5920289999999999E-2</v>
      </c>
      <c r="DD99">
        <v>-2.5292350000000002E-2</v>
      </c>
      <c r="DE99">
        <v>0.26950531</v>
      </c>
      <c r="DF99">
        <v>-0.26887736000000001</v>
      </c>
      <c r="DG99">
        <v>0.1029841</v>
      </c>
      <c r="DH99">
        <v>-0.10235616</v>
      </c>
      <c r="DI99">
        <v>-0.19042195000000001</v>
      </c>
      <c r="DJ99">
        <v>7.7531719999999998E-2</v>
      </c>
      <c r="DK99">
        <v>-0.19522661999999999</v>
      </c>
      <c r="DL99">
        <v>-0.13095082</v>
      </c>
      <c r="DM99">
        <v>-6.0513240000000003E-2</v>
      </c>
      <c r="DN99">
        <v>0.50020885000000004</v>
      </c>
      <c r="DO99">
        <v>0.35778246000000002</v>
      </c>
      <c r="DP99">
        <v>-0.64273818000000005</v>
      </c>
      <c r="DQ99">
        <v>0.94671483000000001</v>
      </c>
      <c r="DR99">
        <v>-0.66113116000000005</v>
      </c>
      <c r="DS99">
        <v>7.7932630000000003E-2</v>
      </c>
      <c r="DT99">
        <v>-0.79014932000000004</v>
      </c>
      <c r="DU99">
        <v>1.3610861400000001</v>
      </c>
      <c r="DV99" s="10">
        <v>-0.64824150000000003</v>
      </c>
      <c r="DW99" s="8" t="s">
        <v>677</v>
      </c>
      <c r="DX99" t="s">
        <v>678</v>
      </c>
      <c r="DY99" t="s">
        <v>5154</v>
      </c>
      <c r="DZ99" t="s">
        <v>5153</v>
      </c>
      <c r="EA99" t="s">
        <v>5346</v>
      </c>
      <c r="EB99" t="s">
        <v>5347</v>
      </c>
      <c r="EC99" t="s">
        <v>5255</v>
      </c>
      <c r="ED99" s="10" t="s">
        <v>667</v>
      </c>
      <c r="EE99" s="20">
        <v>36050</v>
      </c>
      <c r="EF99" s="21">
        <v>38508</v>
      </c>
      <c r="EG99" t="s">
        <v>679</v>
      </c>
      <c r="EH99" t="s">
        <v>5146</v>
      </c>
      <c r="EI99" s="22">
        <v>44245</v>
      </c>
      <c r="EJ99" t="b">
        <f>F99=H99</f>
        <v>1</v>
      </c>
    </row>
    <row r="100" spans="1:140" x14ac:dyDescent="0.2">
      <c r="A100" s="8" t="s">
        <v>680</v>
      </c>
      <c r="B100" s="8" t="s">
        <v>168</v>
      </c>
      <c r="C100" s="8" t="s">
        <v>147</v>
      </c>
      <c r="D100" s="2" t="s">
        <v>681</v>
      </c>
      <c r="E100" s="4">
        <v>0.56869332460876798</v>
      </c>
      <c r="F100" s="28" t="b">
        <v>0</v>
      </c>
      <c r="G100" s="29">
        <f t="shared" si="3"/>
        <v>5.4790448032823953E-6</v>
      </c>
      <c r="H100" s="5" t="b">
        <f t="shared" si="2"/>
        <v>0</v>
      </c>
      <c r="I100" s="8">
        <v>39</v>
      </c>
      <c r="J100">
        <v>1</v>
      </c>
      <c r="K100">
        <v>32</v>
      </c>
      <c r="L100">
        <v>2349</v>
      </c>
      <c r="M100">
        <v>0</v>
      </c>
      <c r="N100">
        <v>2</v>
      </c>
      <c r="O100">
        <v>52.679995637717703</v>
      </c>
      <c r="P100">
        <v>4</v>
      </c>
      <c r="Q100">
        <v>5</v>
      </c>
      <c r="R100">
        <v>3</v>
      </c>
      <c r="S100" s="10">
        <v>78.900000000000006</v>
      </c>
      <c r="T100" s="8">
        <v>-1.33767961068356</v>
      </c>
      <c r="U100">
        <v>7.5957643648752104E-3</v>
      </c>
      <c r="V100">
        <v>0.64828506625381199</v>
      </c>
      <c r="W100">
        <v>0.99169899450728305</v>
      </c>
      <c r="X100">
        <v>-1.5638459058765199</v>
      </c>
      <c r="Y100">
        <v>-0.70788554533318204</v>
      </c>
      <c r="Z100">
        <v>7.5910520267446602E-2</v>
      </c>
      <c r="AA100">
        <v>-1.4107302381286499</v>
      </c>
      <c r="AB100">
        <v>-0.772121299578298</v>
      </c>
      <c r="AC100">
        <v>-1.38724643350897</v>
      </c>
      <c r="AD100" s="10">
        <v>0.90677596054330001</v>
      </c>
      <c r="AE100" s="8">
        <v>0</v>
      </c>
      <c r="AF100">
        <v>0</v>
      </c>
      <c r="AG100">
        <v>0</v>
      </c>
      <c r="AH100">
        <v>0</v>
      </c>
      <c r="AI100">
        <v>0</v>
      </c>
      <c r="AJ100">
        <v>0</v>
      </c>
      <c r="AK100">
        <v>0</v>
      </c>
      <c r="AL100">
        <v>0</v>
      </c>
      <c r="AM100">
        <v>0</v>
      </c>
      <c r="AN100">
        <v>0</v>
      </c>
      <c r="AO100">
        <v>0</v>
      </c>
      <c r="AP100">
        <v>0</v>
      </c>
      <c r="AQ100">
        <v>0</v>
      </c>
      <c r="AR100">
        <v>0</v>
      </c>
      <c r="AS100">
        <v>0</v>
      </c>
      <c r="AT100">
        <v>0</v>
      </c>
      <c r="AU100">
        <v>0</v>
      </c>
      <c r="AV100">
        <v>0</v>
      </c>
      <c r="AW100">
        <v>1</v>
      </c>
      <c r="AX100">
        <v>0</v>
      </c>
      <c r="AY100">
        <v>0</v>
      </c>
      <c r="AZ100">
        <v>1</v>
      </c>
      <c r="BA100">
        <v>0</v>
      </c>
      <c r="BB100">
        <v>1</v>
      </c>
      <c r="BC100">
        <v>1</v>
      </c>
      <c r="BD100">
        <v>0</v>
      </c>
      <c r="BE100">
        <v>0</v>
      </c>
      <c r="BF100">
        <v>1</v>
      </c>
      <c r="BG100">
        <v>0</v>
      </c>
      <c r="BH100">
        <v>0</v>
      </c>
      <c r="BI100">
        <v>0</v>
      </c>
      <c r="BJ100">
        <v>0</v>
      </c>
      <c r="BK100">
        <v>0</v>
      </c>
      <c r="BL100">
        <v>1</v>
      </c>
      <c r="BM100">
        <v>1</v>
      </c>
      <c r="BN100">
        <v>0</v>
      </c>
      <c r="BO100">
        <v>0</v>
      </c>
      <c r="BP100">
        <v>0</v>
      </c>
      <c r="BQ100">
        <v>0</v>
      </c>
      <c r="BR100">
        <v>1</v>
      </c>
      <c r="BS100">
        <v>0</v>
      </c>
      <c r="BT100" s="10">
        <v>0</v>
      </c>
      <c r="BU100">
        <v>-4.2648743800000002</v>
      </c>
      <c r="BV100">
        <v>0.17994256</v>
      </c>
      <c r="BW100">
        <v>2.5512239999999999E-2</v>
      </c>
      <c r="BX100">
        <v>1.7140852600000001</v>
      </c>
      <c r="BY100">
        <v>1.2451467300000001</v>
      </c>
      <c r="BZ100">
        <v>4.38303536</v>
      </c>
      <c r="CA100">
        <v>1.0542348399999999</v>
      </c>
      <c r="CB100">
        <v>2.36271349</v>
      </c>
      <c r="CC100">
        <v>0</v>
      </c>
      <c r="CD100">
        <v>1.26633956</v>
      </c>
      <c r="CE100">
        <v>1.2966537600000001</v>
      </c>
      <c r="CF100">
        <v>-0.34830556000000001</v>
      </c>
      <c r="CG100">
        <v>0.60595251999999999</v>
      </c>
      <c r="CH100">
        <v>-0.27080598</v>
      </c>
      <c r="CI100">
        <v>0.69837139000000004</v>
      </c>
      <c r="CJ100">
        <v>2.3914729999999999E-2</v>
      </c>
      <c r="CK100">
        <v>-0.35324707</v>
      </c>
      <c r="CL100">
        <v>-4.8291489999999999E-2</v>
      </c>
      <c r="CM100">
        <v>0.58076517999999999</v>
      </c>
      <c r="CN100">
        <v>0.72541518999999999</v>
      </c>
      <c r="CO100">
        <v>-0.20022939000000001</v>
      </c>
      <c r="CP100">
        <v>-0.43475793000000001</v>
      </c>
      <c r="CQ100">
        <v>0.34422587999999998</v>
      </c>
      <c r="CR100">
        <v>-0.48495226000000002</v>
      </c>
      <c r="CS100">
        <v>0.18250256000000001</v>
      </c>
      <c r="CT100">
        <v>-0.16623276000000001</v>
      </c>
      <c r="CU100">
        <v>-9.4743999999999995E-2</v>
      </c>
      <c r="CV100">
        <v>-1.1689752</v>
      </c>
      <c r="CW100">
        <v>-0.52188942000000005</v>
      </c>
      <c r="CX100">
        <v>0.65815442999999996</v>
      </c>
      <c r="CY100">
        <v>9.3649330000000003E-2</v>
      </c>
      <c r="CZ100">
        <v>-0.16819777</v>
      </c>
      <c r="DA100">
        <v>-0.25450494000000001</v>
      </c>
      <c r="DB100">
        <v>0.25513289</v>
      </c>
      <c r="DC100">
        <v>2.5920289999999999E-2</v>
      </c>
      <c r="DD100">
        <v>-2.5292350000000002E-2</v>
      </c>
      <c r="DE100">
        <v>0.26950531</v>
      </c>
      <c r="DF100">
        <v>-0.26887736000000001</v>
      </c>
      <c r="DG100">
        <v>0.1029841</v>
      </c>
      <c r="DH100">
        <v>-0.10235616</v>
      </c>
      <c r="DI100">
        <v>-0.19042195000000001</v>
      </c>
      <c r="DJ100">
        <v>7.7531719999999998E-2</v>
      </c>
      <c r="DK100">
        <v>-0.19522661999999999</v>
      </c>
      <c r="DL100">
        <v>-0.13095082</v>
      </c>
      <c r="DM100">
        <v>-6.0513240000000003E-2</v>
      </c>
      <c r="DN100">
        <v>0.50020885000000004</v>
      </c>
      <c r="DO100">
        <v>0.35778246000000002</v>
      </c>
      <c r="DP100">
        <v>-0.64273818000000005</v>
      </c>
      <c r="DQ100">
        <v>0.94671483000000001</v>
      </c>
      <c r="DR100">
        <v>-0.66113116000000005</v>
      </c>
      <c r="DS100">
        <v>7.7932630000000003E-2</v>
      </c>
      <c r="DT100">
        <v>-0.79014932000000004</v>
      </c>
      <c r="DU100">
        <v>1.3610861400000001</v>
      </c>
      <c r="DV100" s="10">
        <v>-0.64824150000000003</v>
      </c>
      <c r="DW100" s="8" t="s">
        <v>682</v>
      </c>
      <c r="DX100" t="s">
        <v>683</v>
      </c>
      <c r="DY100" t="s">
        <v>5154</v>
      </c>
      <c r="DZ100" t="s">
        <v>5158</v>
      </c>
      <c r="EA100" t="s">
        <v>5209</v>
      </c>
      <c r="EB100" t="s">
        <v>5231</v>
      </c>
      <c r="EC100" t="s">
        <v>5304</v>
      </c>
      <c r="ED100" s="10" t="s">
        <v>684</v>
      </c>
      <c r="EE100" s="20">
        <v>35996</v>
      </c>
      <c r="EF100" s="21">
        <v>37642</v>
      </c>
      <c r="EG100" t="s">
        <v>685</v>
      </c>
      <c r="EH100" t="s">
        <v>5143</v>
      </c>
      <c r="EI100" s="22">
        <v>44025</v>
      </c>
      <c r="EJ100" t="b">
        <f>F100=H100</f>
        <v>1</v>
      </c>
    </row>
    <row r="101" spans="1:140" x14ac:dyDescent="0.2">
      <c r="A101" s="8" t="s">
        <v>686</v>
      </c>
      <c r="B101" s="8" t="s">
        <v>127</v>
      </c>
      <c r="C101" s="8" t="s">
        <v>154</v>
      </c>
      <c r="D101" s="2" t="s">
        <v>687</v>
      </c>
      <c r="E101" s="4">
        <v>0.55419759405900904</v>
      </c>
      <c r="F101" s="28" t="b">
        <v>0</v>
      </c>
      <c r="G101" s="29">
        <f t="shared" si="3"/>
        <v>0.81793417990208572</v>
      </c>
      <c r="H101" s="5" t="b">
        <f t="shared" si="2"/>
        <v>1</v>
      </c>
      <c r="I101" s="8">
        <v>52</v>
      </c>
      <c r="J101">
        <v>1</v>
      </c>
      <c r="K101">
        <v>33</v>
      </c>
      <c r="L101">
        <v>98</v>
      </c>
      <c r="M101">
        <v>6</v>
      </c>
      <c r="N101">
        <v>2</v>
      </c>
      <c r="O101">
        <v>85.582130362837901</v>
      </c>
      <c r="P101">
        <v>4</v>
      </c>
      <c r="Q101">
        <v>1</v>
      </c>
      <c r="R101">
        <v>1</v>
      </c>
      <c r="S101" s="10">
        <v>75.900000000000006</v>
      </c>
      <c r="T101" s="8">
        <v>-0.116483336885366</v>
      </c>
      <c r="U101">
        <v>7.5957643648752104E-3</v>
      </c>
      <c r="V101">
        <v>0.77748986271695397</v>
      </c>
      <c r="W101">
        <v>-1.6324076907746199</v>
      </c>
      <c r="X101">
        <v>0.34522335867264098</v>
      </c>
      <c r="Y101">
        <v>-0.70788554533318204</v>
      </c>
      <c r="Z101">
        <v>1.2080958578965799</v>
      </c>
      <c r="AA101">
        <v>1.4284752725705201</v>
      </c>
      <c r="AB101">
        <v>1.4079858992310099</v>
      </c>
      <c r="AC101">
        <v>1.7560081436822399E-2</v>
      </c>
      <c r="AD101" s="10">
        <v>0.25946415051833799</v>
      </c>
      <c r="AE101" s="8">
        <v>0</v>
      </c>
      <c r="AF101">
        <v>0</v>
      </c>
      <c r="AG101">
        <v>0</v>
      </c>
      <c r="AH101">
        <v>0</v>
      </c>
      <c r="AI101">
        <v>0</v>
      </c>
      <c r="AJ101">
        <v>0</v>
      </c>
      <c r="AK101">
        <v>0</v>
      </c>
      <c r="AL101">
        <v>0</v>
      </c>
      <c r="AM101">
        <v>0</v>
      </c>
      <c r="AN101">
        <v>0</v>
      </c>
      <c r="AO101">
        <v>0</v>
      </c>
      <c r="AP101">
        <v>0</v>
      </c>
      <c r="AQ101">
        <v>0</v>
      </c>
      <c r="AR101">
        <v>0</v>
      </c>
      <c r="AS101">
        <v>1</v>
      </c>
      <c r="AT101">
        <v>0</v>
      </c>
      <c r="AU101">
        <v>0</v>
      </c>
      <c r="AV101">
        <v>0</v>
      </c>
      <c r="AW101">
        <v>0</v>
      </c>
      <c r="AX101">
        <v>0</v>
      </c>
      <c r="AY101">
        <v>1</v>
      </c>
      <c r="AZ101">
        <v>0</v>
      </c>
      <c r="BA101">
        <v>1</v>
      </c>
      <c r="BB101">
        <v>0</v>
      </c>
      <c r="BC101">
        <v>1</v>
      </c>
      <c r="BD101">
        <v>0</v>
      </c>
      <c r="BE101">
        <v>1</v>
      </c>
      <c r="BF101">
        <v>0</v>
      </c>
      <c r="BG101">
        <v>0</v>
      </c>
      <c r="BH101">
        <v>1</v>
      </c>
      <c r="BI101">
        <v>0</v>
      </c>
      <c r="BJ101">
        <v>0</v>
      </c>
      <c r="BK101">
        <v>0</v>
      </c>
      <c r="BL101">
        <v>0</v>
      </c>
      <c r="BM101">
        <v>0</v>
      </c>
      <c r="BN101">
        <v>0</v>
      </c>
      <c r="BO101">
        <v>1</v>
      </c>
      <c r="BP101">
        <v>0</v>
      </c>
      <c r="BQ101">
        <v>1</v>
      </c>
      <c r="BR101">
        <v>0</v>
      </c>
      <c r="BS101">
        <v>0</v>
      </c>
      <c r="BT101" s="10">
        <v>0</v>
      </c>
      <c r="BU101">
        <v>-4.2648743800000002</v>
      </c>
      <c r="BV101">
        <v>0.17994256</v>
      </c>
      <c r="BW101">
        <v>2.5512239999999999E-2</v>
      </c>
      <c r="BX101">
        <v>1.7140852600000001</v>
      </c>
      <c r="BY101">
        <v>1.2451467300000001</v>
      </c>
      <c r="BZ101">
        <v>4.38303536</v>
      </c>
      <c r="CA101">
        <v>1.0542348399999999</v>
      </c>
      <c r="CB101">
        <v>2.36271349</v>
      </c>
      <c r="CC101">
        <v>0</v>
      </c>
      <c r="CD101">
        <v>1.26633956</v>
      </c>
      <c r="CE101">
        <v>1.2966537600000001</v>
      </c>
      <c r="CF101">
        <v>-0.34830556000000001</v>
      </c>
      <c r="CG101">
        <v>0.60595251999999999</v>
      </c>
      <c r="CH101">
        <v>-0.27080598</v>
      </c>
      <c r="CI101">
        <v>0.69837139000000004</v>
      </c>
      <c r="CJ101">
        <v>2.3914729999999999E-2</v>
      </c>
      <c r="CK101">
        <v>-0.35324707</v>
      </c>
      <c r="CL101">
        <v>-4.8291489999999999E-2</v>
      </c>
      <c r="CM101">
        <v>0.58076517999999999</v>
      </c>
      <c r="CN101">
        <v>0.72541518999999999</v>
      </c>
      <c r="CO101">
        <v>-0.20022939000000001</v>
      </c>
      <c r="CP101">
        <v>-0.43475793000000001</v>
      </c>
      <c r="CQ101">
        <v>0.34422587999999998</v>
      </c>
      <c r="CR101">
        <v>-0.48495226000000002</v>
      </c>
      <c r="CS101">
        <v>0.18250256000000001</v>
      </c>
      <c r="CT101">
        <v>-0.16623276000000001</v>
      </c>
      <c r="CU101">
        <v>-9.4743999999999995E-2</v>
      </c>
      <c r="CV101">
        <v>-1.1689752</v>
      </c>
      <c r="CW101">
        <v>-0.52188942000000005</v>
      </c>
      <c r="CX101">
        <v>0.65815442999999996</v>
      </c>
      <c r="CY101">
        <v>9.3649330000000003E-2</v>
      </c>
      <c r="CZ101">
        <v>-0.16819777</v>
      </c>
      <c r="DA101">
        <v>-0.25450494000000001</v>
      </c>
      <c r="DB101">
        <v>0.25513289</v>
      </c>
      <c r="DC101">
        <v>2.5920289999999999E-2</v>
      </c>
      <c r="DD101">
        <v>-2.5292350000000002E-2</v>
      </c>
      <c r="DE101">
        <v>0.26950531</v>
      </c>
      <c r="DF101">
        <v>-0.26887736000000001</v>
      </c>
      <c r="DG101">
        <v>0.1029841</v>
      </c>
      <c r="DH101">
        <v>-0.10235616</v>
      </c>
      <c r="DI101">
        <v>-0.19042195000000001</v>
      </c>
      <c r="DJ101">
        <v>7.7531719999999998E-2</v>
      </c>
      <c r="DK101">
        <v>-0.19522661999999999</v>
      </c>
      <c r="DL101">
        <v>-0.13095082</v>
      </c>
      <c r="DM101">
        <v>-6.0513240000000003E-2</v>
      </c>
      <c r="DN101">
        <v>0.50020885000000004</v>
      </c>
      <c r="DO101">
        <v>0.35778246000000002</v>
      </c>
      <c r="DP101">
        <v>-0.64273818000000005</v>
      </c>
      <c r="DQ101">
        <v>0.94671483000000001</v>
      </c>
      <c r="DR101">
        <v>-0.66113116000000005</v>
      </c>
      <c r="DS101">
        <v>7.7932630000000003E-2</v>
      </c>
      <c r="DT101">
        <v>-0.79014932000000004</v>
      </c>
      <c r="DU101">
        <v>1.3610861400000001</v>
      </c>
      <c r="DV101" s="10">
        <v>-0.64824150000000003</v>
      </c>
      <c r="DW101" s="8" t="s">
        <v>688</v>
      </c>
      <c r="DX101" t="s">
        <v>689</v>
      </c>
      <c r="DY101" t="s">
        <v>5153</v>
      </c>
      <c r="DZ101" t="s">
        <v>5154</v>
      </c>
      <c r="EA101" t="s">
        <v>5172</v>
      </c>
      <c r="EB101" t="s">
        <v>5338</v>
      </c>
      <c r="EC101" t="s">
        <v>5226</v>
      </c>
      <c r="ED101" s="10" t="s">
        <v>225</v>
      </c>
      <c r="EE101" s="20">
        <v>35861</v>
      </c>
      <c r="EF101" s="21">
        <v>36054</v>
      </c>
      <c r="EG101" t="s">
        <v>690</v>
      </c>
      <c r="EH101" t="s">
        <v>5147</v>
      </c>
      <c r="EI101" s="22">
        <v>45070</v>
      </c>
      <c r="EJ101" t="b">
        <f>F101=H101</f>
        <v>0</v>
      </c>
    </row>
    <row r="102" spans="1:140" x14ac:dyDescent="0.2">
      <c r="A102" s="8" t="s">
        <v>691</v>
      </c>
      <c r="B102" s="8" t="s">
        <v>119</v>
      </c>
      <c r="C102" s="8" t="s">
        <v>120</v>
      </c>
      <c r="D102" s="2" t="s">
        <v>692</v>
      </c>
      <c r="E102" s="4">
        <v>0.54516609100542301</v>
      </c>
      <c r="F102" s="28" t="b">
        <v>0</v>
      </c>
      <c r="G102" s="29">
        <f t="shared" si="3"/>
        <v>9.6624619670071727E-6</v>
      </c>
      <c r="H102" s="5" t="b">
        <f t="shared" si="2"/>
        <v>0</v>
      </c>
      <c r="I102" s="8">
        <v>65</v>
      </c>
      <c r="J102">
        <v>1</v>
      </c>
      <c r="K102">
        <v>21</v>
      </c>
      <c r="L102">
        <v>690</v>
      </c>
      <c r="M102">
        <v>2</v>
      </c>
      <c r="N102">
        <v>1</v>
      </c>
      <c r="O102">
        <v>99.999712169378398</v>
      </c>
      <c r="P102">
        <v>3</v>
      </c>
      <c r="Q102">
        <v>5</v>
      </c>
      <c r="R102">
        <v>1</v>
      </c>
      <c r="S102" s="10">
        <v>81.599999999999994</v>
      </c>
      <c r="T102" s="8">
        <v>1.1047129369128199</v>
      </c>
      <c r="U102">
        <v>7.5957643648752104E-3</v>
      </c>
      <c r="V102">
        <v>-0.77296769484074401</v>
      </c>
      <c r="W102">
        <v>-0.942282787315324</v>
      </c>
      <c r="X102">
        <v>-0.92748948436013701</v>
      </c>
      <c r="Y102">
        <v>-1.4044518876044501</v>
      </c>
      <c r="Z102">
        <v>1.7042148745441901</v>
      </c>
      <c r="AA102">
        <v>8.8725172209350497E-3</v>
      </c>
      <c r="AB102">
        <v>-4.5418899975194001E-2</v>
      </c>
      <c r="AC102">
        <v>-0.68484317603607703</v>
      </c>
      <c r="AD102" s="10">
        <v>1.4893565895657599</v>
      </c>
      <c r="AE102" s="8">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1</v>
      </c>
      <c r="AZ102">
        <v>0</v>
      </c>
      <c r="BA102">
        <v>1</v>
      </c>
      <c r="BB102">
        <v>0</v>
      </c>
      <c r="BC102">
        <v>0</v>
      </c>
      <c r="BD102">
        <v>1</v>
      </c>
      <c r="BE102">
        <v>0</v>
      </c>
      <c r="BF102">
        <v>1</v>
      </c>
      <c r="BG102">
        <v>0</v>
      </c>
      <c r="BH102">
        <v>0</v>
      </c>
      <c r="BI102">
        <v>0</v>
      </c>
      <c r="BJ102">
        <v>0</v>
      </c>
      <c r="BK102">
        <v>1</v>
      </c>
      <c r="BL102">
        <v>0</v>
      </c>
      <c r="BM102">
        <v>0</v>
      </c>
      <c r="BN102">
        <v>1</v>
      </c>
      <c r="BO102">
        <v>0</v>
      </c>
      <c r="BP102">
        <v>0</v>
      </c>
      <c r="BQ102">
        <v>0</v>
      </c>
      <c r="BR102">
        <v>0</v>
      </c>
      <c r="BS102">
        <v>0</v>
      </c>
      <c r="BT102" s="10">
        <v>1</v>
      </c>
      <c r="BU102">
        <v>-4.2648743800000002</v>
      </c>
      <c r="BV102">
        <v>0.17994256</v>
      </c>
      <c r="BW102">
        <v>2.5512239999999999E-2</v>
      </c>
      <c r="BX102">
        <v>1.7140852600000001</v>
      </c>
      <c r="BY102">
        <v>1.2451467300000001</v>
      </c>
      <c r="BZ102">
        <v>4.38303536</v>
      </c>
      <c r="CA102">
        <v>1.0542348399999999</v>
      </c>
      <c r="CB102">
        <v>2.36271349</v>
      </c>
      <c r="CC102">
        <v>0</v>
      </c>
      <c r="CD102">
        <v>1.26633956</v>
      </c>
      <c r="CE102">
        <v>1.2966537600000001</v>
      </c>
      <c r="CF102">
        <v>-0.34830556000000001</v>
      </c>
      <c r="CG102">
        <v>0.60595251999999999</v>
      </c>
      <c r="CH102">
        <v>-0.27080598</v>
      </c>
      <c r="CI102">
        <v>0.69837139000000004</v>
      </c>
      <c r="CJ102">
        <v>2.3914729999999999E-2</v>
      </c>
      <c r="CK102">
        <v>-0.35324707</v>
      </c>
      <c r="CL102">
        <v>-4.8291489999999999E-2</v>
      </c>
      <c r="CM102">
        <v>0.58076517999999999</v>
      </c>
      <c r="CN102">
        <v>0.72541518999999999</v>
      </c>
      <c r="CO102">
        <v>-0.20022939000000001</v>
      </c>
      <c r="CP102">
        <v>-0.43475793000000001</v>
      </c>
      <c r="CQ102">
        <v>0.34422587999999998</v>
      </c>
      <c r="CR102">
        <v>-0.48495226000000002</v>
      </c>
      <c r="CS102">
        <v>0.18250256000000001</v>
      </c>
      <c r="CT102">
        <v>-0.16623276000000001</v>
      </c>
      <c r="CU102">
        <v>-9.4743999999999995E-2</v>
      </c>
      <c r="CV102">
        <v>-1.1689752</v>
      </c>
      <c r="CW102">
        <v>-0.52188942000000005</v>
      </c>
      <c r="CX102">
        <v>0.65815442999999996</v>
      </c>
      <c r="CY102">
        <v>9.3649330000000003E-2</v>
      </c>
      <c r="CZ102">
        <v>-0.16819777</v>
      </c>
      <c r="DA102">
        <v>-0.25450494000000001</v>
      </c>
      <c r="DB102">
        <v>0.25513289</v>
      </c>
      <c r="DC102">
        <v>2.5920289999999999E-2</v>
      </c>
      <c r="DD102">
        <v>-2.5292350000000002E-2</v>
      </c>
      <c r="DE102">
        <v>0.26950531</v>
      </c>
      <c r="DF102">
        <v>-0.26887736000000001</v>
      </c>
      <c r="DG102">
        <v>0.1029841</v>
      </c>
      <c r="DH102">
        <v>-0.10235616</v>
      </c>
      <c r="DI102">
        <v>-0.19042195000000001</v>
      </c>
      <c r="DJ102">
        <v>7.7531719999999998E-2</v>
      </c>
      <c r="DK102">
        <v>-0.19522661999999999</v>
      </c>
      <c r="DL102">
        <v>-0.13095082</v>
      </c>
      <c r="DM102">
        <v>-6.0513240000000003E-2</v>
      </c>
      <c r="DN102">
        <v>0.50020885000000004</v>
      </c>
      <c r="DO102">
        <v>0.35778246000000002</v>
      </c>
      <c r="DP102">
        <v>-0.64273818000000005</v>
      </c>
      <c r="DQ102">
        <v>0.94671483000000001</v>
      </c>
      <c r="DR102">
        <v>-0.66113116000000005</v>
      </c>
      <c r="DS102">
        <v>7.7932630000000003E-2</v>
      </c>
      <c r="DT102">
        <v>-0.79014932000000004</v>
      </c>
      <c r="DU102">
        <v>1.3610861400000001</v>
      </c>
      <c r="DV102" s="10">
        <v>-0.64824150000000003</v>
      </c>
      <c r="DW102" s="8" t="s">
        <v>693</v>
      </c>
      <c r="DX102" t="s">
        <v>694</v>
      </c>
      <c r="DY102" t="s">
        <v>5158</v>
      </c>
      <c r="DZ102" t="s">
        <v>5165</v>
      </c>
      <c r="EA102" t="s">
        <v>5348</v>
      </c>
      <c r="EB102" t="s">
        <v>5349</v>
      </c>
      <c r="EC102" t="s">
        <v>5244</v>
      </c>
      <c r="ED102" s="10" t="s">
        <v>695</v>
      </c>
      <c r="EE102" s="20">
        <v>37050</v>
      </c>
      <c r="EF102" s="21">
        <v>38849</v>
      </c>
      <c r="EG102" t="s">
        <v>696</v>
      </c>
      <c r="EH102" t="s">
        <v>5146</v>
      </c>
      <c r="EI102" s="22">
        <v>44630</v>
      </c>
      <c r="EJ102" t="b">
        <f>F102=H102</f>
        <v>1</v>
      </c>
    </row>
    <row r="103" spans="1:140" x14ac:dyDescent="0.2">
      <c r="A103" s="8" t="s">
        <v>697</v>
      </c>
      <c r="B103" s="8" t="s">
        <v>127</v>
      </c>
      <c r="C103" s="8" t="s">
        <v>147</v>
      </c>
      <c r="D103" s="2" t="s">
        <v>698</v>
      </c>
      <c r="E103" s="4">
        <v>0.54532469828179397</v>
      </c>
      <c r="F103" s="28" t="b">
        <v>0</v>
      </c>
      <c r="G103" s="29">
        <f t="shared" si="3"/>
        <v>1.2361103663594319E-5</v>
      </c>
      <c r="H103" s="5" t="b">
        <f t="shared" si="2"/>
        <v>0</v>
      </c>
      <c r="I103" s="8">
        <v>35</v>
      </c>
      <c r="J103">
        <v>3</v>
      </c>
      <c r="K103">
        <v>19</v>
      </c>
      <c r="L103">
        <v>390</v>
      </c>
      <c r="M103">
        <v>2</v>
      </c>
      <c r="N103">
        <v>5</v>
      </c>
      <c r="O103">
        <v>70.912349140897206</v>
      </c>
      <c r="P103">
        <v>4</v>
      </c>
      <c r="Q103">
        <v>1</v>
      </c>
      <c r="R103">
        <v>4</v>
      </c>
      <c r="S103" s="10">
        <v>84.9</v>
      </c>
      <c r="T103" s="8">
        <v>-1.7134323103137701</v>
      </c>
      <c r="U103">
        <v>2.03313292833161</v>
      </c>
      <c r="V103">
        <v>-1.03137728776702</v>
      </c>
      <c r="W103">
        <v>-1.2920082451494299</v>
      </c>
      <c r="X103">
        <v>-0.92748948436013701</v>
      </c>
      <c r="Y103">
        <v>1.38181348148064</v>
      </c>
      <c r="Z103">
        <v>0.70329848397336903</v>
      </c>
      <c r="AA103">
        <v>8.8725172209350497E-3</v>
      </c>
      <c r="AB103">
        <v>0.68128349962791002</v>
      </c>
      <c r="AC103">
        <v>-1.38724643350897</v>
      </c>
      <c r="AD103" s="10">
        <v>2.2013995805932201</v>
      </c>
      <c r="AE103" s="8">
        <v>0</v>
      </c>
      <c r="AF103">
        <v>0</v>
      </c>
      <c r="AG103">
        <v>0</v>
      </c>
      <c r="AH103">
        <v>0</v>
      </c>
      <c r="AI103">
        <v>0</v>
      </c>
      <c r="AJ103">
        <v>1</v>
      </c>
      <c r="AK103">
        <v>0</v>
      </c>
      <c r="AL103">
        <v>0</v>
      </c>
      <c r="AM103">
        <v>0</v>
      </c>
      <c r="AN103">
        <v>0</v>
      </c>
      <c r="AO103">
        <v>0</v>
      </c>
      <c r="AP103">
        <v>0</v>
      </c>
      <c r="AQ103">
        <v>0</v>
      </c>
      <c r="AR103">
        <v>0</v>
      </c>
      <c r="AS103">
        <v>0</v>
      </c>
      <c r="AT103">
        <v>0</v>
      </c>
      <c r="AU103">
        <v>0</v>
      </c>
      <c r="AV103">
        <v>0</v>
      </c>
      <c r="AW103">
        <v>0</v>
      </c>
      <c r="AX103">
        <v>0</v>
      </c>
      <c r="AY103">
        <v>1</v>
      </c>
      <c r="AZ103">
        <v>0</v>
      </c>
      <c r="BA103">
        <v>1</v>
      </c>
      <c r="BB103">
        <v>0</v>
      </c>
      <c r="BC103">
        <v>1</v>
      </c>
      <c r="BD103">
        <v>0</v>
      </c>
      <c r="BE103">
        <v>0</v>
      </c>
      <c r="BF103">
        <v>1</v>
      </c>
      <c r="BG103">
        <v>0</v>
      </c>
      <c r="BH103">
        <v>0</v>
      </c>
      <c r="BI103">
        <v>0</v>
      </c>
      <c r="BJ103">
        <v>0</v>
      </c>
      <c r="BK103">
        <v>1</v>
      </c>
      <c r="BL103">
        <v>0</v>
      </c>
      <c r="BM103">
        <v>0</v>
      </c>
      <c r="BN103">
        <v>0</v>
      </c>
      <c r="BO103">
        <v>0</v>
      </c>
      <c r="BP103">
        <v>1</v>
      </c>
      <c r="BQ103">
        <v>1</v>
      </c>
      <c r="BR103">
        <v>0</v>
      </c>
      <c r="BS103">
        <v>0</v>
      </c>
      <c r="BT103" s="10">
        <v>0</v>
      </c>
      <c r="BU103">
        <v>-4.2648743800000002</v>
      </c>
      <c r="BV103">
        <v>0.17994256</v>
      </c>
      <c r="BW103">
        <v>2.5512239999999999E-2</v>
      </c>
      <c r="BX103">
        <v>1.7140852600000001</v>
      </c>
      <c r="BY103">
        <v>1.2451467300000001</v>
      </c>
      <c r="BZ103">
        <v>4.38303536</v>
      </c>
      <c r="CA103">
        <v>1.0542348399999999</v>
      </c>
      <c r="CB103">
        <v>2.36271349</v>
      </c>
      <c r="CC103">
        <v>0</v>
      </c>
      <c r="CD103">
        <v>1.26633956</v>
      </c>
      <c r="CE103">
        <v>1.2966537600000001</v>
      </c>
      <c r="CF103">
        <v>-0.34830556000000001</v>
      </c>
      <c r="CG103">
        <v>0.60595251999999999</v>
      </c>
      <c r="CH103">
        <v>-0.27080598</v>
      </c>
      <c r="CI103">
        <v>0.69837139000000004</v>
      </c>
      <c r="CJ103">
        <v>2.3914729999999999E-2</v>
      </c>
      <c r="CK103">
        <v>-0.35324707</v>
      </c>
      <c r="CL103">
        <v>-4.8291489999999999E-2</v>
      </c>
      <c r="CM103">
        <v>0.58076517999999999</v>
      </c>
      <c r="CN103">
        <v>0.72541518999999999</v>
      </c>
      <c r="CO103">
        <v>-0.20022939000000001</v>
      </c>
      <c r="CP103">
        <v>-0.43475793000000001</v>
      </c>
      <c r="CQ103">
        <v>0.34422587999999998</v>
      </c>
      <c r="CR103">
        <v>-0.48495226000000002</v>
      </c>
      <c r="CS103">
        <v>0.18250256000000001</v>
      </c>
      <c r="CT103">
        <v>-0.16623276000000001</v>
      </c>
      <c r="CU103">
        <v>-9.4743999999999995E-2</v>
      </c>
      <c r="CV103">
        <v>-1.1689752</v>
      </c>
      <c r="CW103">
        <v>-0.52188942000000005</v>
      </c>
      <c r="CX103">
        <v>0.65815442999999996</v>
      </c>
      <c r="CY103">
        <v>9.3649330000000003E-2</v>
      </c>
      <c r="CZ103">
        <v>-0.16819777</v>
      </c>
      <c r="DA103">
        <v>-0.25450494000000001</v>
      </c>
      <c r="DB103">
        <v>0.25513289</v>
      </c>
      <c r="DC103">
        <v>2.5920289999999999E-2</v>
      </c>
      <c r="DD103">
        <v>-2.5292350000000002E-2</v>
      </c>
      <c r="DE103">
        <v>0.26950531</v>
      </c>
      <c r="DF103">
        <v>-0.26887736000000001</v>
      </c>
      <c r="DG103">
        <v>0.1029841</v>
      </c>
      <c r="DH103">
        <v>-0.10235616</v>
      </c>
      <c r="DI103">
        <v>-0.19042195000000001</v>
      </c>
      <c r="DJ103">
        <v>7.7531719999999998E-2</v>
      </c>
      <c r="DK103">
        <v>-0.19522661999999999</v>
      </c>
      <c r="DL103">
        <v>-0.13095082</v>
      </c>
      <c r="DM103">
        <v>-6.0513240000000003E-2</v>
      </c>
      <c r="DN103">
        <v>0.50020885000000004</v>
      </c>
      <c r="DO103">
        <v>0.35778246000000002</v>
      </c>
      <c r="DP103">
        <v>-0.64273818000000005</v>
      </c>
      <c r="DQ103">
        <v>0.94671483000000001</v>
      </c>
      <c r="DR103">
        <v>-0.66113116000000005</v>
      </c>
      <c r="DS103">
        <v>7.7932630000000003E-2</v>
      </c>
      <c r="DT103">
        <v>-0.79014932000000004</v>
      </c>
      <c r="DU103">
        <v>1.3610861400000001</v>
      </c>
      <c r="DV103" s="10">
        <v>-0.64824150000000003</v>
      </c>
      <c r="DW103" s="8" t="s">
        <v>699</v>
      </c>
      <c r="DX103" t="s">
        <v>700</v>
      </c>
      <c r="DY103" t="s">
        <v>5165</v>
      </c>
      <c r="DZ103" t="s">
        <v>5154</v>
      </c>
      <c r="EA103" t="s">
        <v>5228</v>
      </c>
      <c r="EB103" t="s">
        <v>5350</v>
      </c>
      <c r="EC103" t="s">
        <v>5202</v>
      </c>
      <c r="ED103" s="10" t="s">
        <v>701</v>
      </c>
      <c r="EE103" s="20">
        <v>35688</v>
      </c>
      <c r="EF103" s="21">
        <v>38813</v>
      </c>
      <c r="EG103" t="s">
        <v>702</v>
      </c>
      <c r="EH103" t="s">
        <v>5146</v>
      </c>
      <c r="EI103" s="22">
        <v>44505</v>
      </c>
      <c r="EJ103" t="b">
        <f>F103=H103</f>
        <v>1</v>
      </c>
    </row>
    <row r="104" spans="1:140" x14ac:dyDescent="0.2">
      <c r="A104" s="8" t="s">
        <v>703</v>
      </c>
      <c r="B104" s="8" t="s">
        <v>168</v>
      </c>
      <c r="C104" s="8" t="s">
        <v>195</v>
      </c>
      <c r="D104" s="2" t="s">
        <v>704</v>
      </c>
      <c r="E104" s="4">
        <v>0.52446698203125697</v>
      </c>
      <c r="F104" s="28" t="b">
        <v>0</v>
      </c>
      <c r="G104" s="29">
        <f t="shared" si="3"/>
        <v>5.5950418703931085E-7</v>
      </c>
      <c r="H104" s="5" t="b">
        <f t="shared" si="2"/>
        <v>0</v>
      </c>
      <c r="I104" s="8">
        <v>38</v>
      </c>
      <c r="J104">
        <v>1</v>
      </c>
      <c r="K104">
        <v>18</v>
      </c>
      <c r="L104">
        <v>2168</v>
      </c>
      <c r="M104">
        <v>2</v>
      </c>
      <c r="N104">
        <v>1</v>
      </c>
      <c r="O104">
        <v>50.566824348962001</v>
      </c>
      <c r="P104">
        <v>3</v>
      </c>
      <c r="Q104">
        <v>4</v>
      </c>
      <c r="R104">
        <v>4</v>
      </c>
      <c r="S104" s="10">
        <v>75.3</v>
      </c>
      <c r="T104" s="8">
        <v>-1.4316177855911101</v>
      </c>
      <c r="U104">
        <v>7.5957643648752104E-3</v>
      </c>
      <c r="V104">
        <v>-1.16058208423016</v>
      </c>
      <c r="W104">
        <v>0.78069796828070503</v>
      </c>
      <c r="X104">
        <v>-0.92748948436013701</v>
      </c>
      <c r="Y104">
        <v>-1.4044518876044501</v>
      </c>
      <c r="Z104">
        <v>3.19482661972247E-3</v>
      </c>
      <c r="AA104">
        <v>1.4284752725705201</v>
      </c>
      <c r="AB104">
        <v>-1.4988236991813999</v>
      </c>
      <c r="AC104">
        <v>-1.38724643350897</v>
      </c>
      <c r="AD104" s="10">
        <v>0.13000178851334401</v>
      </c>
      <c r="AE104" s="8">
        <v>0</v>
      </c>
      <c r="AF104">
        <v>0</v>
      </c>
      <c r="AG104">
        <v>0</v>
      </c>
      <c r="AH104">
        <v>0</v>
      </c>
      <c r="AI104">
        <v>0</v>
      </c>
      <c r="AJ104">
        <v>0</v>
      </c>
      <c r="AK104">
        <v>0</v>
      </c>
      <c r="AL104">
        <v>0</v>
      </c>
      <c r="AM104">
        <v>0</v>
      </c>
      <c r="AN104">
        <v>0</v>
      </c>
      <c r="AO104">
        <v>0</v>
      </c>
      <c r="AP104">
        <v>0</v>
      </c>
      <c r="AQ104">
        <v>0</v>
      </c>
      <c r="AR104">
        <v>0</v>
      </c>
      <c r="AS104">
        <v>1</v>
      </c>
      <c r="AT104">
        <v>0</v>
      </c>
      <c r="AU104">
        <v>0</v>
      </c>
      <c r="AV104">
        <v>0</v>
      </c>
      <c r="AW104">
        <v>0</v>
      </c>
      <c r="AX104">
        <v>0</v>
      </c>
      <c r="AY104">
        <v>1</v>
      </c>
      <c r="AZ104">
        <v>0</v>
      </c>
      <c r="BA104">
        <v>0</v>
      </c>
      <c r="BB104">
        <v>1</v>
      </c>
      <c r="BC104">
        <v>0</v>
      </c>
      <c r="BD104">
        <v>1</v>
      </c>
      <c r="BE104">
        <v>1</v>
      </c>
      <c r="BF104">
        <v>0</v>
      </c>
      <c r="BG104">
        <v>0</v>
      </c>
      <c r="BH104">
        <v>0</v>
      </c>
      <c r="BI104">
        <v>0</v>
      </c>
      <c r="BJ104">
        <v>0</v>
      </c>
      <c r="BK104">
        <v>1</v>
      </c>
      <c r="BL104">
        <v>0</v>
      </c>
      <c r="BM104">
        <v>0</v>
      </c>
      <c r="BN104">
        <v>0</v>
      </c>
      <c r="BO104">
        <v>1</v>
      </c>
      <c r="BP104">
        <v>0</v>
      </c>
      <c r="BQ104">
        <v>1</v>
      </c>
      <c r="BR104">
        <v>0</v>
      </c>
      <c r="BS104">
        <v>0</v>
      </c>
      <c r="BT104" s="10">
        <v>0</v>
      </c>
      <c r="BU104">
        <v>-4.2648743800000002</v>
      </c>
      <c r="BV104">
        <v>0.17994256</v>
      </c>
      <c r="BW104">
        <v>2.5512239999999999E-2</v>
      </c>
      <c r="BX104">
        <v>1.7140852600000001</v>
      </c>
      <c r="BY104">
        <v>1.2451467300000001</v>
      </c>
      <c r="BZ104">
        <v>4.38303536</v>
      </c>
      <c r="CA104">
        <v>1.0542348399999999</v>
      </c>
      <c r="CB104">
        <v>2.36271349</v>
      </c>
      <c r="CC104">
        <v>0</v>
      </c>
      <c r="CD104">
        <v>1.26633956</v>
      </c>
      <c r="CE104">
        <v>1.2966537600000001</v>
      </c>
      <c r="CF104">
        <v>-0.34830556000000001</v>
      </c>
      <c r="CG104">
        <v>0.60595251999999999</v>
      </c>
      <c r="CH104">
        <v>-0.27080598</v>
      </c>
      <c r="CI104">
        <v>0.69837139000000004</v>
      </c>
      <c r="CJ104">
        <v>2.3914729999999999E-2</v>
      </c>
      <c r="CK104">
        <v>-0.35324707</v>
      </c>
      <c r="CL104">
        <v>-4.8291489999999999E-2</v>
      </c>
      <c r="CM104">
        <v>0.58076517999999999</v>
      </c>
      <c r="CN104">
        <v>0.72541518999999999</v>
      </c>
      <c r="CO104">
        <v>-0.20022939000000001</v>
      </c>
      <c r="CP104">
        <v>-0.43475793000000001</v>
      </c>
      <c r="CQ104">
        <v>0.34422587999999998</v>
      </c>
      <c r="CR104">
        <v>-0.48495226000000002</v>
      </c>
      <c r="CS104">
        <v>0.18250256000000001</v>
      </c>
      <c r="CT104">
        <v>-0.16623276000000001</v>
      </c>
      <c r="CU104">
        <v>-9.4743999999999995E-2</v>
      </c>
      <c r="CV104">
        <v>-1.1689752</v>
      </c>
      <c r="CW104">
        <v>-0.52188942000000005</v>
      </c>
      <c r="CX104">
        <v>0.65815442999999996</v>
      </c>
      <c r="CY104">
        <v>9.3649330000000003E-2</v>
      </c>
      <c r="CZ104">
        <v>-0.16819777</v>
      </c>
      <c r="DA104">
        <v>-0.25450494000000001</v>
      </c>
      <c r="DB104">
        <v>0.25513289</v>
      </c>
      <c r="DC104">
        <v>2.5920289999999999E-2</v>
      </c>
      <c r="DD104">
        <v>-2.5292350000000002E-2</v>
      </c>
      <c r="DE104">
        <v>0.26950531</v>
      </c>
      <c r="DF104">
        <v>-0.26887736000000001</v>
      </c>
      <c r="DG104">
        <v>0.1029841</v>
      </c>
      <c r="DH104">
        <v>-0.10235616</v>
      </c>
      <c r="DI104">
        <v>-0.19042195000000001</v>
      </c>
      <c r="DJ104">
        <v>7.7531719999999998E-2</v>
      </c>
      <c r="DK104">
        <v>-0.19522661999999999</v>
      </c>
      <c r="DL104">
        <v>-0.13095082</v>
      </c>
      <c r="DM104">
        <v>-6.0513240000000003E-2</v>
      </c>
      <c r="DN104">
        <v>0.50020885000000004</v>
      </c>
      <c r="DO104">
        <v>0.35778246000000002</v>
      </c>
      <c r="DP104">
        <v>-0.64273818000000005</v>
      </c>
      <c r="DQ104">
        <v>0.94671483000000001</v>
      </c>
      <c r="DR104">
        <v>-0.66113116000000005</v>
      </c>
      <c r="DS104">
        <v>7.7932630000000003E-2</v>
      </c>
      <c r="DT104">
        <v>-0.79014932000000004</v>
      </c>
      <c r="DU104">
        <v>1.3610861400000001</v>
      </c>
      <c r="DV104" s="10">
        <v>-0.64824150000000003</v>
      </c>
      <c r="DW104" s="8" t="s">
        <v>705</v>
      </c>
      <c r="DX104" t="s">
        <v>706</v>
      </c>
      <c r="DY104" t="s">
        <v>5153</v>
      </c>
      <c r="DZ104" t="s">
        <v>5154</v>
      </c>
      <c r="EA104" t="s">
        <v>5351</v>
      </c>
      <c r="EB104" t="s">
        <v>5352</v>
      </c>
      <c r="EC104" t="s">
        <v>5175</v>
      </c>
      <c r="ED104" s="10" t="s">
        <v>695</v>
      </c>
      <c r="EE104" s="20">
        <v>36291</v>
      </c>
      <c r="EF104" s="21">
        <v>37906</v>
      </c>
      <c r="EG104" t="s">
        <v>707</v>
      </c>
      <c r="EH104" t="s">
        <v>5146</v>
      </c>
      <c r="EI104" s="22">
        <v>45004</v>
      </c>
      <c r="EJ104" t="b">
        <f>F104=H104</f>
        <v>1</v>
      </c>
    </row>
    <row r="105" spans="1:140" x14ac:dyDescent="0.2">
      <c r="A105" s="8" t="s">
        <v>708</v>
      </c>
      <c r="B105" s="8" t="s">
        <v>168</v>
      </c>
      <c r="C105" s="8" t="s">
        <v>181</v>
      </c>
      <c r="D105" s="2" t="s">
        <v>709</v>
      </c>
      <c r="E105" s="4">
        <v>0.70553494181477405</v>
      </c>
      <c r="F105" s="28" t="b">
        <v>1</v>
      </c>
      <c r="G105" s="29">
        <f t="shared" si="3"/>
        <v>0.15271671054048855</v>
      </c>
      <c r="H105" s="5" t="b">
        <f t="shared" si="2"/>
        <v>0</v>
      </c>
      <c r="I105" s="8">
        <v>62</v>
      </c>
      <c r="J105">
        <v>0</v>
      </c>
      <c r="K105">
        <v>22</v>
      </c>
      <c r="L105">
        <v>2585</v>
      </c>
      <c r="M105">
        <v>3</v>
      </c>
      <c r="N105">
        <v>5</v>
      </c>
      <c r="O105">
        <v>47.767470907387398</v>
      </c>
      <c r="P105">
        <v>4</v>
      </c>
      <c r="Q105">
        <v>3</v>
      </c>
      <c r="R105">
        <v>5</v>
      </c>
      <c r="S105" s="10">
        <v>78.7</v>
      </c>
      <c r="T105" s="8">
        <v>0.82289841219016902</v>
      </c>
      <c r="U105">
        <v>-1.00517281761849</v>
      </c>
      <c r="V105">
        <v>-0.64376289837760303</v>
      </c>
      <c r="W105">
        <v>1.2668163546701099</v>
      </c>
      <c r="X105">
        <v>-0.60931127360194304</v>
      </c>
      <c r="Y105">
        <v>1.38181348148064</v>
      </c>
      <c r="Z105">
        <v>-9.3132872110801596E-2</v>
      </c>
      <c r="AA105">
        <v>1.4284752725705201</v>
      </c>
      <c r="AB105">
        <v>-4.5418899975194001E-2</v>
      </c>
      <c r="AC105">
        <v>0.71996333890972197</v>
      </c>
      <c r="AD105" s="10">
        <v>0.86362183987496799</v>
      </c>
      <c r="AE105" s="8">
        <v>0</v>
      </c>
      <c r="AF105">
        <v>0</v>
      </c>
      <c r="AG105">
        <v>1</v>
      </c>
      <c r="AH105">
        <v>0</v>
      </c>
      <c r="AI105">
        <v>0</v>
      </c>
      <c r="AJ105">
        <v>0</v>
      </c>
      <c r="AK105">
        <v>0</v>
      </c>
      <c r="AL105">
        <v>0</v>
      </c>
      <c r="AM105">
        <v>0</v>
      </c>
      <c r="AN105">
        <v>0</v>
      </c>
      <c r="AO105">
        <v>0</v>
      </c>
      <c r="AP105">
        <v>0</v>
      </c>
      <c r="AQ105">
        <v>0</v>
      </c>
      <c r="AR105">
        <v>0</v>
      </c>
      <c r="AS105">
        <v>0</v>
      </c>
      <c r="AT105">
        <v>0</v>
      </c>
      <c r="AU105">
        <v>0</v>
      </c>
      <c r="AV105">
        <v>0</v>
      </c>
      <c r="AW105">
        <v>0</v>
      </c>
      <c r="AX105">
        <v>0</v>
      </c>
      <c r="AY105">
        <v>1</v>
      </c>
      <c r="AZ105">
        <v>0</v>
      </c>
      <c r="BA105">
        <v>1</v>
      </c>
      <c r="BB105">
        <v>0</v>
      </c>
      <c r="BC105">
        <v>1</v>
      </c>
      <c r="BD105">
        <v>0</v>
      </c>
      <c r="BE105">
        <v>0</v>
      </c>
      <c r="BF105">
        <v>1</v>
      </c>
      <c r="BG105">
        <v>0</v>
      </c>
      <c r="BH105">
        <v>0</v>
      </c>
      <c r="BI105">
        <v>0</v>
      </c>
      <c r="BJ105">
        <v>1</v>
      </c>
      <c r="BK105">
        <v>0</v>
      </c>
      <c r="BL105">
        <v>0</v>
      </c>
      <c r="BM105">
        <v>0</v>
      </c>
      <c r="BN105">
        <v>0</v>
      </c>
      <c r="BO105">
        <v>1</v>
      </c>
      <c r="BP105">
        <v>0</v>
      </c>
      <c r="BQ105">
        <v>0</v>
      </c>
      <c r="BR105">
        <v>0</v>
      </c>
      <c r="BS105">
        <v>1</v>
      </c>
      <c r="BT105" s="10">
        <v>0</v>
      </c>
      <c r="BU105">
        <v>-4.2648743800000002</v>
      </c>
      <c r="BV105">
        <v>0.17994256</v>
      </c>
      <c r="BW105">
        <v>2.5512239999999999E-2</v>
      </c>
      <c r="BX105">
        <v>1.7140852600000001</v>
      </c>
      <c r="BY105">
        <v>1.2451467300000001</v>
      </c>
      <c r="BZ105">
        <v>4.38303536</v>
      </c>
      <c r="CA105">
        <v>1.0542348399999999</v>
      </c>
      <c r="CB105">
        <v>2.36271349</v>
      </c>
      <c r="CC105">
        <v>0</v>
      </c>
      <c r="CD105">
        <v>1.26633956</v>
      </c>
      <c r="CE105">
        <v>1.2966537600000001</v>
      </c>
      <c r="CF105">
        <v>-0.34830556000000001</v>
      </c>
      <c r="CG105">
        <v>0.60595251999999999</v>
      </c>
      <c r="CH105">
        <v>-0.27080598</v>
      </c>
      <c r="CI105">
        <v>0.69837139000000004</v>
      </c>
      <c r="CJ105">
        <v>2.3914729999999999E-2</v>
      </c>
      <c r="CK105">
        <v>-0.35324707</v>
      </c>
      <c r="CL105">
        <v>-4.8291489999999999E-2</v>
      </c>
      <c r="CM105">
        <v>0.58076517999999999</v>
      </c>
      <c r="CN105">
        <v>0.72541518999999999</v>
      </c>
      <c r="CO105">
        <v>-0.20022939000000001</v>
      </c>
      <c r="CP105">
        <v>-0.43475793000000001</v>
      </c>
      <c r="CQ105">
        <v>0.34422587999999998</v>
      </c>
      <c r="CR105">
        <v>-0.48495226000000002</v>
      </c>
      <c r="CS105">
        <v>0.18250256000000001</v>
      </c>
      <c r="CT105">
        <v>-0.16623276000000001</v>
      </c>
      <c r="CU105">
        <v>-9.4743999999999995E-2</v>
      </c>
      <c r="CV105">
        <v>-1.1689752</v>
      </c>
      <c r="CW105">
        <v>-0.52188942000000005</v>
      </c>
      <c r="CX105">
        <v>0.65815442999999996</v>
      </c>
      <c r="CY105">
        <v>9.3649330000000003E-2</v>
      </c>
      <c r="CZ105">
        <v>-0.16819777</v>
      </c>
      <c r="DA105">
        <v>-0.25450494000000001</v>
      </c>
      <c r="DB105">
        <v>0.25513289</v>
      </c>
      <c r="DC105">
        <v>2.5920289999999999E-2</v>
      </c>
      <c r="DD105">
        <v>-2.5292350000000002E-2</v>
      </c>
      <c r="DE105">
        <v>0.26950531</v>
      </c>
      <c r="DF105">
        <v>-0.26887736000000001</v>
      </c>
      <c r="DG105">
        <v>0.1029841</v>
      </c>
      <c r="DH105">
        <v>-0.10235616</v>
      </c>
      <c r="DI105">
        <v>-0.19042195000000001</v>
      </c>
      <c r="DJ105">
        <v>7.7531719999999998E-2</v>
      </c>
      <c r="DK105">
        <v>-0.19522661999999999</v>
      </c>
      <c r="DL105">
        <v>-0.13095082</v>
      </c>
      <c r="DM105">
        <v>-6.0513240000000003E-2</v>
      </c>
      <c r="DN105">
        <v>0.50020885000000004</v>
      </c>
      <c r="DO105">
        <v>0.35778246000000002</v>
      </c>
      <c r="DP105">
        <v>-0.64273818000000005</v>
      </c>
      <c r="DQ105">
        <v>0.94671483000000001</v>
      </c>
      <c r="DR105">
        <v>-0.66113116000000005</v>
      </c>
      <c r="DS105">
        <v>7.7932630000000003E-2</v>
      </c>
      <c r="DT105">
        <v>-0.79014932000000004</v>
      </c>
      <c r="DU105">
        <v>1.3610861400000001</v>
      </c>
      <c r="DV105" s="10">
        <v>-0.64824150000000003</v>
      </c>
      <c r="DW105" s="8" t="s">
        <v>710</v>
      </c>
      <c r="DX105" t="s">
        <v>711</v>
      </c>
      <c r="DY105" t="s">
        <v>5153</v>
      </c>
      <c r="DZ105" t="s">
        <v>5153</v>
      </c>
      <c r="EA105" t="s">
        <v>5207</v>
      </c>
      <c r="EB105" t="s">
        <v>5259</v>
      </c>
      <c r="EC105" t="s">
        <v>5353</v>
      </c>
      <c r="ED105" s="10" t="s">
        <v>712</v>
      </c>
      <c r="EE105" s="20">
        <v>34713</v>
      </c>
      <c r="EF105" s="21">
        <v>38783</v>
      </c>
      <c r="EG105" t="s">
        <v>713</v>
      </c>
      <c r="EH105" t="s">
        <v>5144</v>
      </c>
      <c r="EI105" s="22">
        <v>44769</v>
      </c>
      <c r="EJ105" t="b">
        <f>F105=H105</f>
        <v>0</v>
      </c>
    </row>
    <row r="106" spans="1:140" x14ac:dyDescent="0.2">
      <c r="A106" s="8" t="s">
        <v>714</v>
      </c>
      <c r="B106" s="8" t="s">
        <v>168</v>
      </c>
      <c r="C106" s="8" t="s">
        <v>245</v>
      </c>
      <c r="D106" s="2">
        <v>3537778297</v>
      </c>
      <c r="E106" s="4">
        <v>0.49567809525869799</v>
      </c>
      <c r="F106" s="28" t="b">
        <v>0</v>
      </c>
      <c r="G106" s="29">
        <f t="shared" si="3"/>
        <v>6.53481415183923E-2</v>
      </c>
      <c r="H106" s="5" t="b">
        <f t="shared" si="2"/>
        <v>0</v>
      </c>
      <c r="I106" s="8">
        <v>64</v>
      </c>
      <c r="J106">
        <v>1</v>
      </c>
      <c r="K106">
        <v>19</v>
      </c>
      <c r="L106">
        <v>1353</v>
      </c>
      <c r="M106">
        <v>7</v>
      </c>
      <c r="N106">
        <v>5</v>
      </c>
      <c r="O106">
        <v>63.672380962682603</v>
      </c>
      <c r="P106">
        <v>2</v>
      </c>
      <c r="Q106">
        <v>5</v>
      </c>
      <c r="R106">
        <v>1</v>
      </c>
      <c r="S106" s="10">
        <v>75</v>
      </c>
      <c r="T106" s="8">
        <v>1.0107747620052701</v>
      </c>
      <c r="U106">
        <v>7.5957643648752104E-3</v>
      </c>
      <c r="V106">
        <v>-1.03137728776702</v>
      </c>
      <c r="W106">
        <v>-0.169389525501949</v>
      </c>
      <c r="X106">
        <v>0.66340156943083595</v>
      </c>
      <c r="Y106">
        <v>1.38181348148064</v>
      </c>
      <c r="Z106">
        <v>0.45416614393654597</v>
      </c>
      <c r="AA106">
        <v>1.4284752725705201</v>
      </c>
      <c r="AB106">
        <v>-4.5418899975194001E-2</v>
      </c>
      <c r="AC106">
        <v>-0.68484317603607703</v>
      </c>
      <c r="AD106" s="10">
        <v>6.5270607510849094E-2</v>
      </c>
      <c r="AE106" s="8">
        <v>0</v>
      </c>
      <c r="AF106">
        <v>0</v>
      </c>
      <c r="AG106">
        <v>0</v>
      </c>
      <c r="AH106">
        <v>0</v>
      </c>
      <c r="AI106">
        <v>0</v>
      </c>
      <c r="AJ106">
        <v>0</v>
      </c>
      <c r="AK106">
        <v>0</v>
      </c>
      <c r="AL106">
        <v>0</v>
      </c>
      <c r="AM106">
        <v>0</v>
      </c>
      <c r="AN106">
        <v>0</v>
      </c>
      <c r="AO106">
        <v>0</v>
      </c>
      <c r="AP106">
        <v>1</v>
      </c>
      <c r="AQ106">
        <v>0</v>
      </c>
      <c r="AR106">
        <v>0</v>
      </c>
      <c r="AS106">
        <v>0</v>
      </c>
      <c r="AT106">
        <v>0</v>
      </c>
      <c r="AU106">
        <v>0</v>
      </c>
      <c r="AV106">
        <v>0</v>
      </c>
      <c r="AW106">
        <v>0</v>
      </c>
      <c r="AX106">
        <v>0</v>
      </c>
      <c r="AY106">
        <v>1</v>
      </c>
      <c r="AZ106">
        <v>0</v>
      </c>
      <c r="BA106">
        <v>0</v>
      </c>
      <c r="BB106">
        <v>1</v>
      </c>
      <c r="BC106">
        <v>0</v>
      </c>
      <c r="BD106">
        <v>1</v>
      </c>
      <c r="BE106">
        <v>0</v>
      </c>
      <c r="BF106">
        <v>1</v>
      </c>
      <c r="BG106">
        <v>0</v>
      </c>
      <c r="BH106">
        <v>0</v>
      </c>
      <c r="BI106">
        <v>0</v>
      </c>
      <c r="BJ106">
        <v>0</v>
      </c>
      <c r="BK106">
        <v>0</v>
      </c>
      <c r="BL106">
        <v>1</v>
      </c>
      <c r="BM106">
        <v>1</v>
      </c>
      <c r="BN106">
        <v>0</v>
      </c>
      <c r="BO106">
        <v>0</v>
      </c>
      <c r="BP106">
        <v>0</v>
      </c>
      <c r="BQ106">
        <v>0</v>
      </c>
      <c r="BR106">
        <v>1</v>
      </c>
      <c r="BS106">
        <v>0</v>
      </c>
      <c r="BT106" s="10">
        <v>0</v>
      </c>
      <c r="BU106">
        <v>-4.2648743800000002</v>
      </c>
      <c r="BV106">
        <v>0.17994256</v>
      </c>
      <c r="BW106">
        <v>2.5512239999999999E-2</v>
      </c>
      <c r="BX106">
        <v>1.7140852600000001</v>
      </c>
      <c r="BY106">
        <v>1.2451467300000001</v>
      </c>
      <c r="BZ106">
        <v>4.38303536</v>
      </c>
      <c r="CA106">
        <v>1.0542348399999999</v>
      </c>
      <c r="CB106">
        <v>2.36271349</v>
      </c>
      <c r="CC106">
        <v>0</v>
      </c>
      <c r="CD106">
        <v>1.26633956</v>
      </c>
      <c r="CE106">
        <v>1.2966537600000001</v>
      </c>
      <c r="CF106">
        <v>-0.34830556000000001</v>
      </c>
      <c r="CG106">
        <v>0.60595251999999999</v>
      </c>
      <c r="CH106">
        <v>-0.27080598</v>
      </c>
      <c r="CI106">
        <v>0.69837139000000004</v>
      </c>
      <c r="CJ106">
        <v>2.3914729999999999E-2</v>
      </c>
      <c r="CK106">
        <v>-0.35324707</v>
      </c>
      <c r="CL106">
        <v>-4.8291489999999999E-2</v>
      </c>
      <c r="CM106">
        <v>0.58076517999999999</v>
      </c>
      <c r="CN106">
        <v>0.72541518999999999</v>
      </c>
      <c r="CO106">
        <v>-0.20022939000000001</v>
      </c>
      <c r="CP106">
        <v>-0.43475793000000001</v>
      </c>
      <c r="CQ106">
        <v>0.34422587999999998</v>
      </c>
      <c r="CR106">
        <v>-0.48495226000000002</v>
      </c>
      <c r="CS106">
        <v>0.18250256000000001</v>
      </c>
      <c r="CT106">
        <v>-0.16623276000000001</v>
      </c>
      <c r="CU106">
        <v>-9.4743999999999995E-2</v>
      </c>
      <c r="CV106">
        <v>-1.1689752</v>
      </c>
      <c r="CW106">
        <v>-0.52188942000000005</v>
      </c>
      <c r="CX106">
        <v>0.65815442999999996</v>
      </c>
      <c r="CY106">
        <v>9.3649330000000003E-2</v>
      </c>
      <c r="CZ106">
        <v>-0.16819777</v>
      </c>
      <c r="DA106">
        <v>-0.25450494000000001</v>
      </c>
      <c r="DB106">
        <v>0.25513289</v>
      </c>
      <c r="DC106">
        <v>2.5920289999999999E-2</v>
      </c>
      <c r="DD106">
        <v>-2.5292350000000002E-2</v>
      </c>
      <c r="DE106">
        <v>0.26950531</v>
      </c>
      <c r="DF106">
        <v>-0.26887736000000001</v>
      </c>
      <c r="DG106">
        <v>0.1029841</v>
      </c>
      <c r="DH106">
        <v>-0.10235616</v>
      </c>
      <c r="DI106">
        <v>-0.19042195000000001</v>
      </c>
      <c r="DJ106">
        <v>7.7531719999999998E-2</v>
      </c>
      <c r="DK106">
        <v>-0.19522661999999999</v>
      </c>
      <c r="DL106">
        <v>-0.13095082</v>
      </c>
      <c r="DM106">
        <v>-6.0513240000000003E-2</v>
      </c>
      <c r="DN106">
        <v>0.50020885000000004</v>
      </c>
      <c r="DO106">
        <v>0.35778246000000002</v>
      </c>
      <c r="DP106">
        <v>-0.64273818000000005</v>
      </c>
      <c r="DQ106">
        <v>0.94671483000000001</v>
      </c>
      <c r="DR106">
        <v>-0.66113116000000005</v>
      </c>
      <c r="DS106">
        <v>7.7932630000000003E-2</v>
      </c>
      <c r="DT106">
        <v>-0.79014932000000004</v>
      </c>
      <c r="DU106">
        <v>1.3610861400000001</v>
      </c>
      <c r="DV106" s="10">
        <v>-0.64824150000000003</v>
      </c>
      <c r="DW106" s="8" t="s">
        <v>715</v>
      </c>
      <c r="DX106" t="s">
        <v>716</v>
      </c>
      <c r="DY106" t="s">
        <v>5154</v>
      </c>
      <c r="DZ106" t="s">
        <v>5158</v>
      </c>
      <c r="EA106" t="s">
        <v>5339</v>
      </c>
      <c r="EB106" t="s">
        <v>5354</v>
      </c>
      <c r="EC106" t="s">
        <v>5244</v>
      </c>
      <c r="ED106" s="10" t="s">
        <v>442</v>
      </c>
      <c r="EE106" s="20">
        <v>35986</v>
      </c>
      <c r="EF106" s="21">
        <v>37866</v>
      </c>
      <c r="EG106" t="s">
        <v>717</v>
      </c>
      <c r="EH106" t="s">
        <v>5143</v>
      </c>
      <c r="EI106" s="22">
        <v>44388</v>
      </c>
      <c r="EJ106" t="b">
        <f>F106=H106</f>
        <v>1</v>
      </c>
    </row>
    <row r="107" spans="1:140" x14ac:dyDescent="0.2">
      <c r="A107" s="8" t="s">
        <v>718</v>
      </c>
      <c r="B107" s="8" t="s">
        <v>119</v>
      </c>
      <c r="C107" s="8" t="s">
        <v>181</v>
      </c>
      <c r="D107" s="2" t="s">
        <v>719</v>
      </c>
      <c r="E107" s="4">
        <v>0.57438524275924496</v>
      </c>
      <c r="F107" s="28" t="b">
        <v>0</v>
      </c>
      <c r="G107" s="29">
        <f t="shared" si="3"/>
        <v>0.12856619435140576</v>
      </c>
      <c r="H107" s="5" t="b">
        <f t="shared" si="2"/>
        <v>0</v>
      </c>
      <c r="I107" s="8">
        <v>68</v>
      </c>
      <c r="J107">
        <v>1</v>
      </c>
      <c r="K107">
        <v>27</v>
      </c>
      <c r="L107">
        <v>695</v>
      </c>
      <c r="M107">
        <v>4</v>
      </c>
      <c r="N107">
        <v>3</v>
      </c>
      <c r="O107">
        <v>75.900954712955794</v>
      </c>
      <c r="P107">
        <v>5</v>
      </c>
      <c r="Q107">
        <v>4</v>
      </c>
      <c r="R107">
        <v>3</v>
      </c>
      <c r="S107" s="10">
        <v>71.3</v>
      </c>
      <c r="T107" s="8">
        <v>1.3865274616354899</v>
      </c>
      <c r="U107">
        <v>7.5957643648752104E-3</v>
      </c>
      <c r="V107">
        <v>2.2610839381047498E-3</v>
      </c>
      <c r="W107">
        <v>-0.936454029684755</v>
      </c>
      <c r="X107">
        <v>-0.29113306284374801</v>
      </c>
      <c r="Y107">
        <v>-1.13192030619081E-2</v>
      </c>
      <c r="Z107">
        <v>0.87495987102579198</v>
      </c>
      <c r="AA107">
        <v>-1.4107302381286499</v>
      </c>
      <c r="AB107">
        <v>-4.5418899975194001E-2</v>
      </c>
      <c r="AC107">
        <v>0.71996333890972197</v>
      </c>
      <c r="AD107" s="10">
        <v>-0.73308062485326997</v>
      </c>
      <c r="AE107" s="8">
        <v>0</v>
      </c>
      <c r="AF107">
        <v>0</v>
      </c>
      <c r="AG107">
        <v>0</v>
      </c>
      <c r="AH107">
        <v>0</v>
      </c>
      <c r="AI107">
        <v>1</v>
      </c>
      <c r="AJ107">
        <v>0</v>
      </c>
      <c r="AK107">
        <v>0</v>
      </c>
      <c r="AL107">
        <v>0</v>
      </c>
      <c r="AM107">
        <v>0</v>
      </c>
      <c r="AN107">
        <v>0</v>
      </c>
      <c r="AO107">
        <v>0</v>
      </c>
      <c r="AP107">
        <v>0</v>
      </c>
      <c r="AQ107">
        <v>0</v>
      </c>
      <c r="AR107">
        <v>0</v>
      </c>
      <c r="AS107">
        <v>0</v>
      </c>
      <c r="AT107">
        <v>0</v>
      </c>
      <c r="AU107">
        <v>0</v>
      </c>
      <c r="AV107">
        <v>0</v>
      </c>
      <c r="AW107">
        <v>0</v>
      </c>
      <c r="AX107">
        <v>0</v>
      </c>
      <c r="AY107">
        <v>0</v>
      </c>
      <c r="AZ107">
        <v>1</v>
      </c>
      <c r="BA107">
        <v>1</v>
      </c>
      <c r="BB107">
        <v>0</v>
      </c>
      <c r="BC107">
        <v>0</v>
      </c>
      <c r="BD107">
        <v>1</v>
      </c>
      <c r="BE107">
        <v>0</v>
      </c>
      <c r="BF107">
        <v>1</v>
      </c>
      <c r="BG107">
        <v>0</v>
      </c>
      <c r="BH107">
        <v>1</v>
      </c>
      <c r="BI107">
        <v>0</v>
      </c>
      <c r="BJ107">
        <v>0</v>
      </c>
      <c r="BK107">
        <v>0</v>
      </c>
      <c r="BL107">
        <v>0</v>
      </c>
      <c r="BM107">
        <v>1</v>
      </c>
      <c r="BN107">
        <v>0</v>
      </c>
      <c r="BO107">
        <v>0</v>
      </c>
      <c r="BP107">
        <v>0</v>
      </c>
      <c r="BQ107">
        <v>0</v>
      </c>
      <c r="BR107">
        <v>0</v>
      </c>
      <c r="BS107">
        <v>1</v>
      </c>
      <c r="BT107" s="10">
        <v>0</v>
      </c>
      <c r="BU107">
        <v>-4.2648743800000002</v>
      </c>
      <c r="BV107">
        <v>0.17994256</v>
      </c>
      <c r="BW107">
        <v>2.5512239999999999E-2</v>
      </c>
      <c r="BX107">
        <v>1.7140852600000001</v>
      </c>
      <c r="BY107">
        <v>1.2451467300000001</v>
      </c>
      <c r="BZ107">
        <v>4.38303536</v>
      </c>
      <c r="CA107">
        <v>1.0542348399999999</v>
      </c>
      <c r="CB107">
        <v>2.36271349</v>
      </c>
      <c r="CC107">
        <v>0</v>
      </c>
      <c r="CD107">
        <v>1.26633956</v>
      </c>
      <c r="CE107">
        <v>1.2966537600000001</v>
      </c>
      <c r="CF107">
        <v>-0.34830556000000001</v>
      </c>
      <c r="CG107">
        <v>0.60595251999999999</v>
      </c>
      <c r="CH107">
        <v>-0.27080598</v>
      </c>
      <c r="CI107">
        <v>0.69837139000000004</v>
      </c>
      <c r="CJ107">
        <v>2.3914729999999999E-2</v>
      </c>
      <c r="CK107">
        <v>-0.35324707</v>
      </c>
      <c r="CL107">
        <v>-4.8291489999999999E-2</v>
      </c>
      <c r="CM107">
        <v>0.58076517999999999</v>
      </c>
      <c r="CN107">
        <v>0.72541518999999999</v>
      </c>
      <c r="CO107">
        <v>-0.20022939000000001</v>
      </c>
      <c r="CP107">
        <v>-0.43475793000000001</v>
      </c>
      <c r="CQ107">
        <v>0.34422587999999998</v>
      </c>
      <c r="CR107">
        <v>-0.48495226000000002</v>
      </c>
      <c r="CS107">
        <v>0.18250256000000001</v>
      </c>
      <c r="CT107">
        <v>-0.16623276000000001</v>
      </c>
      <c r="CU107">
        <v>-9.4743999999999995E-2</v>
      </c>
      <c r="CV107">
        <v>-1.1689752</v>
      </c>
      <c r="CW107">
        <v>-0.52188942000000005</v>
      </c>
      <c r="CX107">
        <v>0.65815442999999996</v>
      </c>
      <c r="CY107">
        <v>9.3649330000000003E-2</v>
      </c>
      <c r="CZ107">
        <v>-0.16819777</v>
      </c>
      <c r="DA107">
        <v>-0.25450494000000001</v>
      </c>
      <c r="DB107">
        <v>0.25513289</v>
      </c>
      <c r="DC107">
        <v>2.5920289999999999E-2</v>
      </c>
      <c r="DD107">
        <v>-2.5292350000000002E-2</v>
      </c>
      <c r="DE107">
        <v>0.26950531</v>
      </c>
      <c r="DF107">
        <v>-0.26887736000000001</v>
      </c>
      <c r="DG107">
        <v>0.1029841</v>
      </c>
      <c r="DH107">
        <v>-0.10235616</v>
      </c>
      <c r="DI107">
        <v>-0.19042195000000001</v>
      </c>
      <c r="DJ107">
        <v>7.7531719999999998E-2</v>
      </c>
      <c r="DK107">
        <v>-0.19522661999999999</v>
      </c>
      <c r="DL107">
        <v>-0.13095082</v>
      </c>
      <c r="DM107">
        <v>-6.0513240000000003E-2</v>
      </c>
      <c r="DN107">
        <v>0.50020885000000004</v>
      </c>
      <c r="DO107">
        <v>0.35778246000000002</v>
      </c>
      <c r="DP107">
        <v>-0.64273818000000005</v>
      </c>
      <c r="DQ107">
        <v>0.94671483000000001</v>
      </c>
      <c r="DR107">
        <v>-0.66113116000000005</v>
      </c>
      <c r="DS107">
        <v>7.7932630000000003E-2</v>
      </c>
      <c r="DT107">
        <v>-0.79014932000000004</v>
      </c>
      <c r="DU107">
        <v>1.3610861400000001</v>
      </c>
      <c r="DV107" s="10">
        <v>-0.64824150000000003</v>
      </c>
      <c r="DW107" s="8" t="s">
        <v>720</v>
      </c>
      <c r="DX107" t="s">
        <v>721</v>
      </c>
      <c r="DY107" t="s">
        <v>5154</v>
      </c>
      <c r="DZ107" t="s">
        <v>5153</v>
      </c>
      <c r="EA107" t="s">
        <v>5273</v>
      </c>
      <c r="EB107" t="s">
        <v>5324</v>
      </c>
      <c r="EC107" t="s">
        <v>5304</v>
      </c>
      <c r="ED107" s="10" t="s">
        <v>722</v>
      </c>
      <c r="EE107" s="20">
        <v>37178</v>
      </c>
      <c r="EF107" s="21">
        <v>38493</v>
      </c>
      <c r="EG107" t="s">
        <v>723</v>
      </c>
      <c r="EH107" t="s">
        <v>5147</v>
      </c>
      <c r="EI107" s="22">
        <v>44804</v>
      </c>
      <c r="EJ107" t="b">
        <f>F107=H107</f>
        <v>1</v>
      </c>
    </row>
    <row r="108" spans="1:140" x14ac:dyDescent="0.2">
      <c r="A108" s="8" t="s">
        <v>724</v>
      </c>
      <c r="B108" s="8" t="s">
        <v>127</v>
      </c>
      <c r="C108" s="8" t="s">
        <v>181</v>
      </c>
      <c r="D108" s="2" t="s">
        <v>725</v>
      </c>
      <c r="E108" s="4">
        <v>0.47348269663973702</v>
      </c>
      <c r="F108" s="28" t="b">
        <v>0</v>
      </c>
      <c r="G108" s="29">
        <f t="shared" si="3"/>
        <v>1.7821640643407446E-6</v>
      </c>
      <c r="H108" s="5" t="b">
        <f t="shared" si="2"/>
        <v>0</v>
      </c>
      <c r="I108" s="8">
        <v>64</v>
      </c>
      <c r="J108">
        <v>3</v>
      </c>
      <c r="K108">
        <v>32</v>
      </c>
      <c r="L108">
        <v>937</v>
      </c>
      <c r="M108">
        <v>2</v>
      </c>
      <c r="N108">
        <v>3</v>
      </c>
      <c r="O108">
        <v>8.1330149865353398</v>
      </c>
      <c r="P108">
        <v>2</v>
      </c>
      <c r="Q108">
        <v>4</v>
      </c>
      <c r="R108">
        <v>5</v>
      </c>
      <c r="S108" s="10">
        <v>72.5</v>
      </c>
      <c r="T108" s="8">
        <v>1.0107747620052701</v>
      </c>
      <c r="U108">
        <v>2.03313292833161</v>
      </c>
      <c r="V108">
        <v>0.64828506625381199</v>
      </c>
      <c r="W108">
        <v>-0.65434216036524295</v>
      </c>
      <c r="X108">
        <v>-0.92748948436013701</v>
      </c>
      <c r="Y108">
        <v>-1.13192030619081E-2</v>
      </c>
      <c r="Z108">
        <v>-1.45698206406724</v>
      </c>
      <c r="AA108">
        <v>-0.70092886045385905</v>
      </c>
      <c r="AB108">
        <v>0.68128349962791002</v>
      </c>
      <c r="AC108">
        <v>-1.38724643350897</v>
      </c>
      <c r="AD108" s="10">
        <v>-0.47415590084328502</v>
      </c>
      <c r="AE108" s="8">
        <v>0</v>
      </c>
      <c r="AF108">
        <v>0</v>
      </c>
      <c r="AG108">
        <v>0</v>
      </c>
      <c r="AH108">
        <v>1</v>
      </c>
      <c r="AI108">
        <v>0</v>
      </c>
      <c r="AJ108">
        <v>0</v>
      </c>
      <c r="AK108">
        <v>0</v>
      </c>
      <c r="AL108">
        <v>0</v>
      </c>
      <c r="AM108">
        <v>0</v>
      </c>
      <c r="AN108">
        <v>0</v>
      </c>
      <c r="AO108">
        <v>0</v>
      </c>
      <c r="AP108">
        <v>0</v>
      </c>
      <c r="AQ108">
        <v>0</v>
      </c>
      <c r="AR108">
        <v>0</v>
      </c>
      <c r="AS108">
        <v>0</v>
      </c>
      <c r="AT108">
        <v>0</v>
      </c>
      <c r="AU108">
        <v>0</v>
      </c>
      <c r="AV108">
        <v>0</v>
      </c>
      <c r="AW108">
        <v>0</v>
      </c>
      <c r="AX108">
        <v>0</v>
      </c>
      <c r="AY108">
        <v>1</v>
      </c>
      <c r="AZ108">
        <v>0</v>
      </c>
      <c r="BA108">
        <v>0</v>
      </c>
      <c r="BB108">
        <v>1</v>
      </c>
      <c r="BC108">
        <v>0</v>
      </c>
      <c r="BD108">
        <v>1</v>
      </c>
      <c r="BE108">
        <v>1</v>
      </c>
      <c r="BF108">
        <v>0</v>
      </c>
      <c r="BG108">
        <v>0</v>
      </c>
      <c r="BH108">
        <v>0</v>
      </c>
      <c r="BI108">
        <v>0</v>
      </c>
      <c r="BJ108">
        <v>0</v>
      </c>
      <c r="BK108">
        <v>0</v>
      </c>
      <c r="BL108">
        <v>1</v>
      </c>
      <c r="BM108">
        <v>0</v>
      </c>
      <c r="BN108">
        <v>1</v>
      </c>
      <c r="BO108">
        <v>0</v>
      </c>
      <c r="BP108">
        <v>0</v>
      </c>
      <c r="BQ108">
        <v>0</v>
      </c>
      <c r="BR108">
        <v>0</v>
      </c>
      <c r="BS108">
        <v>0</v>
      </c>
      <c r="BT108" s="10">
        <v>1</v>
      </c>
      <c r="BU108">
        <v>-4.2648743800000002</v>
      </c>
      <c r="BV108">
        <v>0.17994256</v>
      </c>
      <c r="BW108">
        <v>2.5512239999999999E-2</v>
      </c>
      <c r="BX108">
        <v>1.7140852600000001</v>
      </c>
      <c r="BY108">
        <v>1.2451467300000001</v>
      </c>
      <c r="BZ108">
        <v>4.38303536</v>
      </c>
      <c r="CA108">
        <v>1.0542348399999999</v>
      </c>
      <c r="CB108">
        <v>2.36271349</v>
      </c>
      <c r="CC108">
        <v>0</v>
      </c>
      <c r="CD108">
        <v>1.26633956</v>
      </c>
      <c r="CE108">
        <v>1.2966537600000001</v>
      </c>
      <c r="CF108">
        <v>-0.34830556000000001</v>
      </c>
      <c r="CG108">
        <v>0.60595251999999999</v>
      </c>
      <c r="CH108">
        <v>-0.27080598</v>
      </c>
      <c r="CI108">
        <v>0.69837139000000004</v>
      </c>
      <c r="CJ108">
        <v>2.3914729999999999E-2</v>
      </c>
      <c r="CK108">
        <v>-0.35324707</v>
      </c>
      <c r="CL108">
        <v>-4.8291489999999999E-2</v>
      </c>
      <c r="CM108">
        <v>0.58076517999999999</v>
      </c>
      <c r="CN108">
        <v>0.72541518999999999</v>
      </c>
      <c r="CO108">
        <v>-0.20022939000000001</v>
      </c>
      <c r="CP108">
        <v>-0.43475793000000001</v>
      </c>
      <c r="CQ108">
        <v>0.34422587999999998</v>
      </c>
      <c r="CR108">
        <v>-0.48495226000000002</v>
      </c>
      <c r="CS108">
        <v>0.18250256000000001</v>
      </c>
      <c r="CT108">
        <v>-0.16623276000000001</v>
      </c>
      <c r="CU108">
        <v>-9.4743999999999995E-2</v>
      </c>
      <c r="CV108">
        <v>-1.1689752</v>
      </c>
      <c r="CW108">
        <v>-0.52188942000000005</v>
      </c>
      <c r="CX108">
        <v>0.65815442999999996</v>
      </c>
      <c r="CY108">
        <v>9.3649330000000003E-2</v>
      </c>
      <c r="CZ108">
        <v>-0.16819777</v>
      </c>
      <c r="DA108">
        <v>-0.25450494000000001</v>
      </c>
      <c r="DB108">
        <v>0.25513289</v>
      </c>
      <c r="DC108">
        <v>2.5920289999999999E-2</v>
      </c>
      <c r="DD108">
        <v>-2.5292350000000002E-2</v>
      </c>
      <c r="DE108">
        <v>0.26950531</v>
      </c>
      <c r="DF108">
        <v>-0.26887736000000001</v>
      </c>
      <c r="DG108">
        <v>0.1029841</v>
      </c>
      <c r="DH108">
        <v>-0.10235616</v>
      </c>
      <c r="DI108">
        <v>-0.19042195000000001</v>
      </c>
      <c r="DJ108">
        <v>7.7531719999999998E-2</v>
      </c>
      <c r="DK108">
        <v>-0.19522661999999999</v>
      </c>
      <c r="DL108">
        <v>-0.13095082</v>
      </c>
      <c r="DM108">
        <v>-6.0513240000000003E-2</v>
      </c>
      <c r="DN108">
        <v>0.50020885000000004</v>
      </c>
      <c r="DO108">
        <v>0.35778246000000002</v>
      </c>
      <c r="DP108">
        <v>-0.64273818000000005</v>
      </c>
      <c r="DQ108">
        <v>0.94671483000000001</v>
      </c>
      <c r="DR108">
        <v>-0.66113116000000005</v>
      </c>
      <c r="DS108">
        <v>7.7932630000000003E-2</v>
      </c>
      <c r="DT108">
        <v>-0.79014932000000004</v>
      </c>
      <c r="DU108">
        <v>1.3610861400000001</v>
      </c>
      <c r="DV108" s="10">
        <v>-0.64824150000000003</v>
      </c>
      <c r="DW108" s="8" t="s">
        <v>726</v>
      </c>
      <c r="DX108" t="s">
        <v>727</v>
      </c>
      <c r="DY108" t="s">
        <v>5158</v>
      </c>
      <c r="DZ108" t="s">
        <v>5165</v>
      </c>
      <c r="EA108" t="s">
        <v>5355</v>
      </c>
      <c r="EB108" t="s">
        <v>5356</v>
      </c>
      <c r="EC108" t="s">
        <v>5267</v>
      </c>
      <c r="ED108" s="10" t="s">
        <v>728</v>
      </c>
      <c r="EE108" s="20">
        <v>34754</v>
      </c>
      <c r="EF108" s="21">
        <v>35039</v>
      </c>
      <c r="EG108" t="s">
        <v>729</v>
      </c>
      <c r="EH108" t="s">
        <v>5143</v>
      </c>
      <c r="EI108" s="22">
        <v>44587</v>
      </c>
      <c r="EJ108" t="b">
        <f>F108=H108</f>
        <v>1</v>
      </c>
    </row>
    <row r="109" spans="1:140" x14ac:dyDescent="0.2">
      <c r="A109" s="8" t="s">
        <v>730</v>
      </c>
      <c r="B109" s="8" t="s">
        <v>119</v>
      </c>
      <c r="C109" s="8" t="s">
        <v>216</v>
      </c>
      <c r="D109" s="2" t="s">
        <v>731</v>
      </c>
      <c r="E109" s="4">
        <v>0.424746707895997</v>
      </c>
      <c r="F109" s="28" t="b">
        <v>0</v>
      </c>
      <c r="G109" s="29">
        <f t="shared" si="3"/>
        <v>1.2549275647963227E-4</v>
      </c>
      <c r="H109" s="5" t="b">
        <f t="shared" si="2"/>
        <v>0</v>
      </c>
      <c r="I109" s="8">
        <v>47</v>
      </c>
      <c r="J109">
        <v>3</v>
      </c>
      <c r="K109">
        <v>17</v>
      </c>
      <c r="L109">
        <v>1541</v>
      </c>
      <c r="M109">
        <v>6</v>
      </c>
      <c r="N109">
        <v>3</v>
      </c>
      <c r="O109">
        <v>48.206687281332101</v>
      </c>
      <c r="P109">
        <v>2</v>
      </c>
      <c r="Q109">
        <v>5</v>
      </c>
      <c r="R109">
        <v>5</v>
      </c>
      <c r="S109" s="10">
        <v>80.5</v>
      </c>
      <c r="T109" s="8">
        <v>-0.58617421142313397</v>
      </c>
      <c r="U109">
        <v>2.03313292833161</v>
      </c>
      <c r="V109">
        <v>-1.2897868806933099</v>
      </c>
      <c r="W109">
        <v>4.9771761407423801E-2</v>
      </c>
      <c r="X109">
        <v>0.34522335867264098</v>
      </c>
      <c r="Y109">
        <v>-1.13192030619081E-2</v>
      </c>
      <c r="Z109">
        <v>-7.8019131231027994E-2</v>
      </c>
      <c r="AA109">
        <v>1.4284752725705201</v>
      </c>
      <c r="AB109">
        <v>-0.772121299578298</v>
      </c>
      <c r="AC109">
        <v>-0.68484317603607703</v>
      </c>
      <c r="AD109" s="10">
        <v>1.2520089258899401</v>
      </c>
      <c r="AE109" s="8">
        <v>0</v>
      </c>
      <c r="AF109">
        <v>0</v>
      </c>
      <c r="AG109">
        <v>0</v>
      </c>
      <c r="AH109">
        <v>0</v>
      </c>
      <c r="AI109">
        <v>0</v>
      </c>
      <c r="AJ109">
        <v>1</v>
      </c>
      <c r="AK109">
        <v>0</v>
      </c>
      <c r="AL109">
        <v>0</v>
      </c>
      <c r="AM109">
        <v>0</v>
      </c>
      <c r="AN109">
        <v>0</v>
      </c>
      <c r="AO109">
        <v>0</v>
      </c>
      <c r="AP109">
        <v>0</v>
      </c>
      <c r="AQ109">
        <v>0</v>
      </c>
      <c r="AR109">
        <v>0</v>
      </c>
      <c r="AS109">
        <v>0</v>
      </c>
      <c r="AT109">
        <v>0</v>
      </c>
      <c r="AU109">
        <v>0</v>
      </c>
      <c r="AV109">
        <v>0</v>
      </c>
      <c r="AW109">
        <v>0</v>
      </c>
      <c r="AX109">
        <v>0</v>
      </c>
      <c r="AY109">
        <v>1</v>
      </c>
      <c r="AZ109">
        <v>0</v>
      </c>
      <c r="BA109">
        <v>0</v>
      </c>
      <c r="BB109">
        <v>1</v>
      </c>
      <c r="BC109">
        <v>1</v>
      </c>
      <c r="BD109">
        <v>0</v>
      </c>
      <c r="BE109">
        <v>0</v>
      </c>
      <c r="BF109">
        <v>1</v>
      </c>
      <c r="BG109">
        <v>0</v>
      </c>
      <c r="BH109">
        <v>0</v>
      </c>
      <c r="BI109">
        <v>0</v>
      </c>
      <c r="BJ109">
        <v>0</v>
      </c>
      <c r="BK109">
        <v>1</v>
      </c>
      <c r="BL109">
        <v>0</v>
      </c>
      <c r="BM109">
        <v>0</v>
      </c>
      <c r="BN109">
        <v>0</v>
      </c>
      <c r="BO109">
        <v>0</v>
      </c>
      <c r="BP109">
        <v>1</v>
      </c>
      <c r="BQ109">
        <v>0</v>
      </c>
      <c r="BR109">
        <v>0</v>
      </c>
      <c r="BS109">
        <v>0</v>
      </c>
      <c r="BT109" s="10">
        <v>1</v>
      </c>
      <c r="BU109">
        <v>-4.2648743800000002</v>
      </c>
      <c r="BV109">
        <v>0.17994256</v>
      </c>
      <c r="BW109">
        <v>2.5512239999999999E-2</v>
      </c>
      <c r="BX109">
        <v>1.7140852600000001</v>
      </c>
      <c r="BY109">
        <v>1.2451467300000001</v>
      </c>
      <c r="BZ109">
        <v>4.38303536</v>
      </c>
      <c r="CA109">
        <v>1.0542348399999999</v>
      </c>
      <c r="CB109">
        <v>2.36271349</v>
      </c>
      <c r="CC109">
        <v>0</v>
      </c>
      <c r="CD109">
        <v>1.26633956</v>
      </c>
      <c r="CE109">
        <v>1.2966537600000001</v>
      </c>
      <c r="CF109">
        <v>-0.34830556000000001</v>
      </c>
      <c r="CG109">
        <v>0.60595251999999999</v>
      </c>
      <c r="CH109">
        <v>-0.27080598</v>
      </c>
      <c r="CI109">
        <v>0.69837139000000004</v>
      </c>
      <c r="CJ109">
        <v>2.3914729999999999E-2</v>
      </c>
      <c r="CK109">
        <v>-0.35324707</v>
      </c>
      <c r="CL109">
        <v>-4.8291489999999999E-2</v>
      </c>
      <c r="CM109">
        <v>0.58076517999999999</v>
      </c>
      <c r="CN109">
        <v>0.72541518999999999</v>
      </c>
      <c r="CO109">
        <v>-0.20022939000000001</v>
      </c>
      <c r="CP109">
        <v>-0.43475793000000001</v>
      </c>
      <c r="CQ109">
        <v>0.34422587999999998</v>
      </c>
      <c r="CR109">
        <v>-0.48495226000000002</v>
      </c>
      <c r="CS109">
        <v>0.18250256000000001</v>
      </c>
      <c r="CT109">
        <v>-0.16623276000000001</v>
      </c>
      <c r="CU109">
        <v>-9.4743999999999995E-2</v>
      </c>
      <c r="CV109">
        <v>-1.1689752</v>
      </c>
      <c r="CW109">
        <v>-0.52188942000000005</v>
      </c>
      <c r="CX109">
        <v>0.65815442999999996</v>
      </c>
      <c r="CY109">
        <v>9.3649330000000003E-2</v>
      </c>
      <c r="CZ109">
        <v>-0.16819777</v>
      </c>
      <c r="DA109">
        <v>-0.25450494000000001</v>
      </c>
      <c r="DB109">
        <v>0.25513289</v>
      </c>
      <c r="DC109">
        <v>2.5920289999999999E-2</v>
      </c>
      <c r="DD109">
        <v>-2.5292350000000002E-2</v>
      </c>
      <c r="DE109">
        <v>0.26950531</v>
      </c>
      <c r="DF109">
        <v>-0.26887736000000001</v>
      </c>
      <c r="DG109">
        <v>0.1029841</v>
      </c>
      <c r="DH109">
        <v>-0.10235616</v>
      </c>
      <c r="DI109">
        <v>-0.19042195000000001</v>
      </c>
      <c r="DJ109">
        <v>7.7531719999999998E-2</v>
      </c>
      <c r="DK109">
        <v>-0.19522661999999999</v>
      </c>
      <c r="DL109">
        <v>-0.13095082</v>
      </c>
      <c r="DM109">
        <v>-6.0513240000000003E-2</v>
      </c>
      <c r="DN109">
        <v>0.50020885000000004</v>
      </c>
      <c r="DO109">
        <v>0.35778246000000002</v>
      </c>
      <c r="DP109">
        <v>-0.64273818000000005</v>
      </c>
      <c r="DQ109">
        <v>0.94671483000000001</v>
      </c>
      <c r="DR109">
        <v>-0.66113116000000005</v>
      </c>
      <c r="DS109">
        <v>7.7932630000000003E-2</v>
      </c>
      <c r="DT109">
        <v>-0.79014932000000004</v>
      </c>
      <c r="DU109">
        <v>1.3610861400000001</v>
      </c>
      <c r="DV109" s="10">
        <v>-0.64824150000000003</v>
      </c>
      <c r="DW109" s="8" t="s">
        <v>732</v>
      </c>
      <c r="DX109" t="s">
        <v>733</v>
      </c>
      <c r="DY109" t="s">
        <v>5165</v>
      </c>
      <c r="DZ109" t="s">
        <v>5165</v>
      </c>
      <c r="EA109" t="s">
        <v>5245</v>
      </c>
      <c r="EB109" t="s">
        <v>5357</v>
      </c>
      <c r="EC109" t="s">
        <v>5267</v>
      </c>
      <c r="ED109" s="10" t="s">
        <v>448</v>
      </c>
      <c r="EE109" s="20">
        <v>37728</v>
      </c>
      <c r="EF109" s="21">
        <v>39287</v>
      </c>
      <c r="EG109" t="s">
        <v>734</v>
      </c>
      <c r="EH109" t="s">
        <v>5146</v>
      </c>
      <c r="EI109" s="22">
        <v>44087</v>
      </c>
      <c r="EJ109" t="b">
        <f>F109=H109</f>
        <v>1</v>
      </c>
    </row>
    <row r="110" spans="1:140" x14ac:dyDescent="0.2">
      <c r="A110" s="8" t="s">
        <v>735</v>
      </c>
      <c r="B110" s="8" t="s">
        <v>119</v>
      </c>
      <c r="C110" s="8" t="s">
        <v>188</v>
      </c>
      <c r="D110" s="2" t="s">
        <v>736</v>
      </c>
      <c r="E110" s="4">
        <v>0.73036069801610204</v>
      </c>
      <c r="F110" s="28" t="b">
        <v>1</v>
      </c>
      <c r="G110" s="29">
        <f t="shared" si="3"/>
        <v>2.3872726951708529E-4</v>
      </c>
      <c r="H110" s="5" t="b">
        <f t="shared" si="2"/>
        <v>0</v>
      </c>
      <c r="I110" s="8">
        <v>55</v>
      </c>
      <c r="J110">
        <v>1</v>
      </c>
      <c r="K110">
        <v>15</v>
      </c>
      <c r="L110">
        <v>966</v>
      </c>
      <c r="M110">
        <v>1</v>
      </c>
      <c r="N110">
        <v>5</v>
      </c>
      <c r="O110">
        <v>63.563682341384698</v>
      </c>
      <c r="P110">
        <v>1</v>
      </c>
      <c r="Q110">
        <v>2</v>
      </c>
      <c r="R110">
        <v>2</v>
      </c>
      <c r="S110" s="10">
        <v>69.7</v>
      </c>
      <c r="T110" s="8">
        <v>0.165331187837294</v>
      </c>
      <c r="U110">
        <v>7.5957643648752104E-3</v>
      </c>
      <c r="V110">
        <v>-1.5481964736195899</v>
      </c>
      <c r="W110">
        <v>-0.62053536610794602</v>
      </c>
      <c r="X110">
        <v>-1.2456676951183301</v>
      </c>
      <c r="Y110">
        <v>1.38181348148064</v>
      </c>
      <c r="Z110">
        <v>0.45042574878339797</v>
      </c>
      <c r="AA110">
        <v>0.71867389489572897</v>
      </c>
      <c r="AB110">
        <v>1.4079858992310099</v>
      </c>
      <c r="AC110">
        <v>1.42236659638262</v>
      </c>
      <c r="AD110" s="10">
        <v>-1.0783135901999099</v>
      </c>
      <c r="AE110" s="8">
        <v>0</v>
      </c>
      <c r="AF110">
        <v>0</v>
      </c>
      <c r="AG110">
        <v>0</v>
      </c>
      <c r="AH110">
        <v>0</v>
      </c>
      <c r="AI110">
        <v>1</v>
      </c>
      <c r="AJ110">
        <v>0</v>
      </c>
      <c r="AK110">
        <v>0</v>
      </c>
      <c r="AL110">
        <v>0</v>
      </c>
      <c r="AM110">
        <v>0</v>
      </c>
      <c r="AN110">
        <v>0</v>
      </c>
      <c r="AO110">
        <v>0</v>
      </c>
      <c r="AP110">
        <v>0</v>
      </c>
      <c r="AQ110">
        <v>0</v>
      </c>
      <c r="AR110">
        <v>0</v>
      </c>
      <c r="AS110">
        <v>0</v>
      </c>
      <c r="AT110">
        <v>0</v>
      </c>
      <c r="AU110">
        <v>0</v>
      </c>
      <c r="AV110">
        <v>0</v>
      </c>
      <c r="AW110">
        <v>0</v>
      </c>
      <c r="AX110">
        <v>0</v>
      </c>
      <c r="AY110">
        <v>0</v>
      </c>
      <c r="AZ110">
        <v>1</v>
      </c>
      <c r="BA110">
        <v>1</v>
      </c>
      <c r="BB110">
        <v>0</v>
      </c>
      <c r="BC110">
        <v>0</v>
      </c>
      <c r="BD110">
        <v>1</v>
      </c>
      <c r="BE110">
        <v>1</v>
      </c>
      <c r="BF110">
        <v>0</v>
      </c>
      <c r="BG110">
        <v>0</v>
      </c>
      <c r="BH110">
        <v>0</v>
      </c>
      <c r="BI110">
        <v>1</v>
      </c>
      <c r="BJ110">
        <v>0</v>
      </c>
      <c r="BK110">
        <v>0</v>
      </c>
      <c r="BL110">
        <v>0</v>
      </c>
      <c r="BM110">
        <v>0</v>
      </c>
      <c r="BN110">
        <v>0</v>
      </c>
      <c r="BO110">
        <v>0</v>
      </c>
      <c r="BP110">
        <v>1</v>
      </c>
      <c r="BQ110">
        <v>0</v>
      </c>
      <c r="BR110">
        <v>0</v>
      </c>
      <c r="BS110">
        <v>0</v>
      </c>
      <c r="BT110" s="10">
        <v>1</v>
      </c>
      <c r="BU110">
        <v>-4.2648743800000002</v>
      </c>
      <c r="BV110">
        <v>0.17994256</v>
      </c>
      <c r="BW110">
        <v>2.5512239999999999E-2</v>
      </c>
      <c r="BX110">
        <v>1.7140852600000001</v>
      </c>
      <c r="BY110">
        <v>1.2451467300000001</v>
      </c>
      <c r="BZ110">
        <v>4.38303536</v>
      </c>
      <c r="CA110">
        <v>1.0542348399999999</v>
      </c>
      <c r="CB110">
        <v>2.36271349</v>
      </c>
      <c r="CC110">
        <v>0</v>
      </c>
      <c r="CD110">
        <v>1.26633956</v>
      </c>
      <c r="CE110">
        <v>1.2966537600000001</v>
      </c>
      <c r="CF110">
        <v>-0.34830556000000001</v>
      </c>
      <c r="CG110">
        <v>0.60595251999999999</v>
      </c>
      <c r="CH110">
        <v>-0.27080598</v>
      </c>
      <c r="CI110">
        <v>0.69837139000000004</v>
      </c>
      <c r="CJ110">
        <v>2.3914729999999999E-2</v>
      </c>
      <c r="CK110">
        <v>-0.35324707</v>
      </c>
      <c r="CL110">
        <v>-4.8291489999999999E-2</v>
      </c>
      <c r="CM110">
        <v>0.58076517999999999</v>
      </c>
      <c r="CN110">
        <v>0.72541518999999999</v>
      </c>
      <c r="CO110">
        <v>-0.20022939000000001</v>
      </c>
      <c r="CP110">
        <v>-0.43475793000000001</v>
      </c>
      <c r="CQ110">
        <v>0.34422587999999998</v>
      </c>
      <c r="CR110">
        <v>-0.48495226000000002</v>
      </c>
      <c r="CS110">
        <v>0.18250256000000001</v>
      </c>
      <c r="CT110">
        <v>-0.16623276000000001</v>
      </c>
      <c r="CU110">
        <v>-9.4743999999999995E-2</v>
      </c>
      <c r="CV110">
        <v>-1.1689752</v>
      </c>
      <c r="CW110">
        <v>-0.52188942000000005</v>
      </c>
      <c r="CX110">
        <v>0.65815442999999996</v>
      </c>
      <c r="CY110">
        <v>9.3649330000000003E-2</v>
      </c>
      <c r="CZ110">
        <v>-0.16819777</v>
      </c>
      <c r="DA110">
        <v>-0.25450494000000001</v>
      </c>
      <c r="DB110">
        <v>0.25513289</v>
      </c>
      <c r="DC110">
        <v>2.5920289999999999E-2</v>
      </c>
      <c r="DD110">
        <v>-2.5292350000000002E-2</v>
      </c>
      <c r="DE110">
        <v>0.26950531</v>
      </c>
      <c r="DF110">
        <v>-0.26887736000000001</v>
      </c>
      <c r="DG110">
        <v>0.1029841</v>
      </c>
      <c r="DH110">
        <v>-0.10235616</v>
      </c>
      <c r="DI110">
        <v>-0.19042195000000001</v>
      </c>
      <c r="DJ110">
        <v>7.7531719999999998E-2</v>
      </c>
      <c r="DK110">
        <v>-0.19522661999999999</v>
      </c>
      <c r="DL110">
        <v>-0.13095082</v>
      </c>
      <c r="DM110">
        <v>-6.0513240000000003E-2</v>
      </c>
      <c r="DN110">
        <v>0.50020885000000004</v>
      </c>
      <c r="DO110">
        <v>0.35778246000000002</v>
      </c>
      <c r="DP110">
        <v>-0.64273818000000005</v>
      </c>
      <c r="DQ110">
        <v>0.94671483000000001</v>
      </c>
      <c r="DR110">
        <v>-0.66113116000000005</v>
      </c>
      <c r="DS110">
        <v>7.7932630000000003E-2</v>
      </c>
      <c r="DT110">
        <v>-0.79014932000000004</v>
      </c>
      <c r="DU110">
        <v>1.3610861400000001</v>
      </c>
      <c r="DV110" s="10">
        <v>-0.64824150000000003</v>
      </c>
      <c r="DW110" s="8" t="s">
        <v>737</v>
      </c>
      <c r="DX110" t="s">
        <v>738</v>
      </c>
      <c r="DY110" t="s">
        <v>5165</v>
      </c>
      <c r="DZ110" t="s">
        <v>5165</v>
      </c>
      <c r="EA110" t="s">
        <v>5358</v>
      </c>
      <c r="EB110" t="s">
        <v>5359</v>
      </c>
      <c r="EC110" t="s">
        <v>5360</v>
      </c>
      <c r="ED110" s="10" t="s">
        <v>396</v>
      </c>
      <c r="EE110" s="20">
        <v>35278</v>
      </c>
      <c r="EF110" s="21">
        <v>39635</v>
      </c>
      <c r="EG110" t="s">
        <v>739</v>
      </c>
      <c r="EH110" t="s">
        <v>5142</v>
      </c>
      <c r="EI110" s="22">
        <v>45356</v>
      </c>
      <c r="EJ110" t="b">
        <f>F110=H110</f>
        <v>0</v>
      </c>
    </row>
    <row r="111" spans="1:140" x14ac:dyDescent="0.2">
      <c r="A111" s="8" t="s">
        <v>740</v>
      </c>
      <c r="B111" s="8" t="s">
        <v>127</v>
      </c>
      <c r="C111" s="8" t="s">
        <v>491</v>
      </c>
      <c r="D111" s="2" t="s">
        <v>741</v>
      </c>
      <c r="E111" s="4">
        <v>0.57757744635792696</v>
      </c>
      <c r="F111" s="28" t="b">
        <v>0</v>
      </c>
      <c r="G111" s="29">
        <f t="shared" si="3"/>
        <v>0.20944519711256515</v>
      </c>
      <c r="H111" s="5" t="b">
        <f t="shared" si="2"/>
        <v>0</v>
      </c>
      <c r="I111" s="8">
        <v>44</v>
      </c>
      <c r="J111">
        <v>1</v>
      </c>
      <c r="K111">
        <v>31</v>
      </c>
      <c r="L111">
        <v>690</v>
      </c>
      <c r="M111">
        <v>5</v>
      </c>
      <c r="N111">
        <v>5</v>
      </c>
      <c r="O111">
        <v>51.2053898456303</v>
      </c>
      <c r="P111">
        <v>2</v>
      </c>
      <c r="Q111">
        <v>2</v>
      </c>
      <c r="R111">
        <v>4</v>
      </c>
      <c r="S111" s="10">
        <v>87.1</v>
      </c>
      <c r="T111" s="8">
        <v>-0.86798873614579497</v>
      </c>
      <c r="U111">
        <v>7.5957643648752104E-3</v>
      </c>
      <c r="V111">
        <v>0.51908026979067101</v>
      </c>
      <c r="W111">
        <v>-0.942282787315324</v>
      </c>
      <c r="X111">
        <v>2.70451479144465E-2</v>
      </c>
      <c r="Y111">
        <v>1.38181348148064</v>
      </c>
      <c r="Z111">
        <v>2.5168309449445099E-2</v>
      </c>
      <c r="AA111">
        <v>-1.4107302381286499</v>
      </c>
      <c r="AB111">
        <v>1.4079858992310099</v>
      </c>
      <c r="AC111">
        <v>0.71996333890972197</v>
      </c>
      <c r="AD111" s="10">
        <v>2.6760949079448499</v>
      </c>
      <c r="AE111" s="8">
        <v>0</v>
      </c>
      <c r="AF111">
        <v>0</v>
      </c>
      <c r="AG111">
        <v>0</v>
      </c>
      <c r="AH111">
        <v>0</v>
      </c>
      <c r="AI111">
        <v>0</v>
      </c>
      <c r="AJ111">
        <v>0</v>
      </c>
      <c r="AK111">
        <v>0</v>
      </c>
      <c r="AL111">
        <v>0</v>
      </c>
      <c r="AM111">
        <v>0</v>
      </c>
      <c r="AN111">
        <v>0</v>
      </c>
      <c r="AO111">
        <v>0</v>
      </c>
      <c r="AP111">
        <v>0</v>
      </c>
      <c r="AQ111">
        <v>0</v>
      </c>
      <c r="AR111">
        <v>0</v>
      </c>
      <c r="AS111">
        <v>0</v>
      </c>
      <c r="AT111">
        <v>0</v>
      </c>
      <c r="AU111">
        <v>1</v>
      </c>
      <c r="AV111">
        <v>0</v>
      </c>
      <c r="AW111">
        <v>0</v>
      </c>
      <c r="AX111">
        <v>0</v>
      </c>
      <c r="AY111">
        <v>0</v>
      </c>
      <c r="AZ111">
        <v>1</v>
      </c>
      <c r="BA111">
        <v>1</v>
      </c>
      <c r="BB111">
        <v>0</v>
      </c>
      <c r="BC111">
        <v>0</v>
      </c>
      <c r="BD111">
        <v>1</v>
      </c>
      <c r="BE111">
        <v>0</v>
      </c>
      <c r="BF111">
        <v>1</v>
      </c>
      <c r="BG111">
        <v>0</v>
      </c>
      <c r="BH111">
        <v>0</v>
      </c>
      <c r="BI111">
        <v>0</v>
      </c>
      <c r="BJ111">
        <v>1</v>
      </c>
      <c r="BK111">
        <v>0</v>
      </c>
      <c r="BL111">
        <v>0</v>
      </c>
      <c r="BM111">
        <v>0</v>
      </c>
      <c r="BN111">
        <v>0</v>
      </c>
      <c r="BO111">
        <v>0</v>
      </c>
      <c r="BP111">
        <v>1</v>
      </c>
      <c r="BQ111">
        <v>0</v>
      </c>
      <c r="BR111">
        <v>0</v>
      </c>
      <c r="BS111">
        <v>1</v>
      </c>
      <c r="BT111" s="10">
        <v>0</v>
      </c>
      <c r="BU111">
        <v>-4.2648743800000002</v>
      </c>
      <c r="BV111">
        <v>0.17994256</v>
      </c>
      <c r="BW111">
        <v>2.5512239999999999E-2</v>
      </c>
      <c r="BX111">
        <v>1.7140852600000001</v>
      </c>
      <c r="BY111">
        <v>1.2451467300000001</v>
      </c>
      <c r="BZ111">
        <v>4.38303536</v>
      </c>
      <c r="CA111">
        <v>1.0542348399999999</v>
      </c>
      <c r="CB111">
        <v>2.36271349</v>
      </c>
      <c r="CC111">
        <v>0</v>
      </c>
      <c r="CD111">
        <v>1.26633956</v>
      </c>
      <c r="CE111">
        <v>1.2966537600000001</v>
      </c>
      <c r="CF111">
        <v>-0.34830556000000001</v>
      </c>
      <c r="CG111">
        <v>0.60595251999999999</v>
      </c>
      <c r="CH111">
        <v>-0.27080598</v>
      </c>
      <c r="CI111">
        <v>0.69837139000000004</v>
      </c>
      <c r="CJ111">
        <v>2.3914729999999999E-2</v>
      </c>
      <c r="CK111">
        <v>-0.35324707</v>
      </c>
      <c r="CL111">
        <v>-4.8291489999999999E-2</v>
      </c>
      <c r="CM111">
        <v>0.58076517999999999</v>
      </c>
      <c r="CN111">
        <v>0.72541518999999999</v>
      </c>
      <c r="CO111">
        <v>-0.20022939000000001</v>
      </c>
      <c r="CP111">
        <v>-0.43475793000000001</v>
      </c>
      <c r="CQ111">
        <v>0.34422587999999998</v>
      </c>
      <c r="CR111">
        <v>-0.48495226000000002</v>
      </c>
      <c r="CS111">
        <v>0.18250256000000001</v>
      </c>
      <c r="CT111">
        <v>-0.16623276000000001</v>
      </c>
      <c r="CU111">
        <v>-9.4743999999999995E-2</v>
      </c>
      <c r="CV111">
        <v>-1.1689752</v>
      </c>
      <c r="CW111">
        <v>-0.52188942000000005</v>
      </c>
      <c r="CX111">
        <v>0.65815442999999996</v>
      </c>
      <c r="CY111">
        <v>9.3649330000000003E-2</v>
      </c>
      <c r="CZ111">
        <v>-0.16819777</v>
      </c>
      <c r="DA111">
        <v>-0.25450494000000001</v>
      </c>
      <c r="DB111">
        <v>0.25513289</v>
      </c>
      <c r="DC111">
        <v>2.5920289999999999E-2</v>
      </c>
      <c r="DD111">
        <v>-2.5292350000000002E-2</v>
      </c>
      <c r="DE111">
        <v>0.26950531</v>
      </c>
      <c r="DF111">
        <v>-0.26887736000000001</v>
      </c>
      <c r="DG111">
        <v>0.1029841</v>
      </c>
      <c r="DH111">
        <v>-0.10235616</v>
      </c>
      <c r="DI111">
        <v>-0.19042195000000001</v>
      </c>
      <c r="DJ111">
        <v>7.7531719999999998E-2</v>
      </c>
      <c r="DK111">
        <v>-0.19522661999999999</v>
      </c>
      <c r="DL111">
        <v>-0.13095082</v>
      </c>
      <c r="DM111">
        <v>-6.0513240000000003E-2</v>
      </c>
      <c r="DN111">
        <v>0.50020885000000004</v>
      </c>
      <c r="DO111">
        <v>0.35778246000000002</v>
      </c>
      <c r="DP111">
        <v>-0.64273818000000005</v>
      </c>
      <c r="DQ111">
        <v>0.94671483000000001</v>
      </c>
      <c r="DR111">
        <v>-0.66113116000000005</v>
      </c>
      <c r="DS111">
        <v>7.7932630000000003E-2</v>
      </c>
      <c r="DT111">
        <v>-0.79014932000000004</v>
      </c>
      <c r="DU111">
        <v>1.3610861400000001</v>
      </c>
      <c r="DV111" s="10">
        <v>-0.64824150000000003</v>
      </c>
      <c r="DW111" s="8" t="s">
        <v>742</v>
      </c>
      <c r="DX111" t="s">
        <v>743</v>
      </c>
      <c r="DY111" t="s">
        <v>5165</v>
      </c>
      <c r="DZ111" t="s">
        <v>5153</v>
      </c>
      <c r="EA111" t="s">
        <v>5361</v>
      </c>
      <c r="EB111" t="s">
        <v>5362</v>
      </c>
      <c r="EC111" t="s">
        <v>5297</v>
      </c>
      <c r="ED111" s="10" t="s">
        <v>425</v>
      </c>
      <c r="EE111" s="20">
        <v>36388</v>
      </c>
      <c r="EF111" s="21">
        <v>36610</v>
      </c>
      <c r="EG111" t="s">
        <v>744</v>
      </c>
      <c r="EH111" t="s">
        <v>5144</v>
      </c>
      <c r="EI111" s="22">
        <v>43961</v>
      </c>
      <c r="EJ111" t="b">
        <f>F111=H111</f>
        <v>1</v>
      </c>
    </row>
    <row r="112" spans="1:140" x14ac:dyDescent="0.2">
      <c r="A112" s="8" t="s">
        <v>745</v>
      </c>
      <c r="B112" s="8" t="s">
        <v>168</v>
      </c>
      <c r="C112" s="8" t="s">
        <v>188</v>
      </c>
      <c r="D112" s="2" t="s">
        <v>746</v>
      </c>
      <c r="E112" s="4">
        <v>0.76724639366739</v>
      </c>
      <c r="F112" s="28" t="b">
        <v>1</v>
      </c>
      <c r="G112" s="29">
        <f t="shared" si="3"/>
        <v>4.4085396944164475E-3</v>
      </c>
      <c r="H112" s="5" t="b">
        <f t="shared" si="2"/>
        <v>0</v>
      </c>
      <c r="I112" s="8">
        <v>56</v>
      </c>
      <c r="J112">
        <v>3</v>
      </c>
      <c r="K112">
        <v>37</v>
      </c>
      <c r="L112">
        <v>1195</v>
      </c>
      <c r="M112">
        <v>1</v>
      </c>
      <c r="N112">
        <v>5</v>
      </c>
      <c r="O112">
        <v>51.123196833695303</v>
      </c>
      <c r="P112">
        <v>4</v>
      </c>
      <c r="Q112">
        <v>3</v>
      </c>
      <c r="R112">
        <v>5</v>
      </c>
      <c r="S112" s="10">
        <v>75.900000000000006</v>
      </c>
      <c r="T112" s="8">
        <v>0.25926936274484702</v>
      </c>
      <c r="U112">
        <v>2.03313292833161</v>
      </c>
      <c r="V112">
        <v>1.2943090485695199</v>
      </c>
      <c r="W112">
        <v>-0.35357826662791197</v>
      </c>
      <c r="X112">
        <v>-1.2456676951183301</v>
      </c>
      <c r="Y112">
        <v>1.38181348148064</v>
      </c>
      <c r="Z112">
        <v>2.23399907477622E-2</v>
      </c>
      <c r="AA112">
        <v>1.4284752725705201</v>
      </c>
      <c r="AB112">
        <v>0.68128349962791002</v>
      </c>
      <c r="AC112">
        <v>0.71996333890972197</v>
      </c>
      <c r="AD112" s="10">
        <v>0.25946415051833799</v>
      </c>
      <c r="AE112" s="8">
        <v>0</v>
      </c>
      <c r="AF112">
        <v>0</v>
      </c>
      <c r="AG112">
        <v>0</v>
      </c>
      <c r="AH112">
        <v>0</v>
      </c>
      <c r="AI112">
        <v>0</v>
      </c>
      <c r="AJ112">
        <v>0</v>
      </c>
      <c r="AK112">
        <v>0</v>
      </c>
      <c r="AL112">
        <v>0</v>
      </c>
      <c r="AM112">
        <v>0</v>
      </c>
      <c r="AN112">
        <v>0</v>
      </c>
      <c r="AO112">
        <v>0</v>
      </c>
      <c r="AP112">
        <v>0</v>
      </c>
      <c r="AQ112">
        <v>0</v>
      </c>
      <c r="AR112">
        <v>0</v>
      </c>
      <c r="AS112">
        <v>0</v>
      </c>
      <c r="AT112">
        <v>0</v>
      </c>
      <c r="AU112">
        <v>0</v>
      </c>
      <c r="AV112">
        <v>1</v>
      </c>
      <c r="AW112">
        <v>0</v>
      </c>
      <c r="AX112">
        <v>0</v>
      </c>
      <c r="AY112">
        <v>0</v>
      </c>
      <c r="AZ112">
        <v>1</v>
      </c>
      <c r="BA112">
        <v>1</v>
      </c>
      <c r="BB112">
        <v>0</v>
      </c>
      <c r="BC112">
        <v>0</v>
      </c>
      <c r="BD112">
        <v>1</v>
      </c>
      <c r="BE112">
        <v>0</v>
      </c>
      <c r="BF112">
        <v>1</v>
      </c>
      <c r="BG112">
        <v>0</v>
      </c>
      <c r="BH112">
        <v>1</v>
      </c>
      <c r="BI112">
        <v>0</v>
      </c>
      <c r="BJ112">
        <v>0</v>
      </c>
      <c r="BK112">
        <v>0</v>
      </c>
      <c r="BL112">
        <v>0</v>
      </c>
      <c r="BM112">
        <v>0</v>
      </c>
      <c r="BN112">
        <v>1</v>
      </c>
      <c r="BO112">
        <v>0</v>
      </c>
      <c r="BP112">
        <v>0</v>
      </c>
      <c r="BQ112">
        <v>0</v>
      </c>
      <c r="BR112">
        <v>1</v>
      </c>
      <c r="BS112">
        <v>0</v>
      </c>
      <c r="BT112" s="10">
        <v>0</v>
      </c>
      <c r="BU112">
        <v>-4.2648743800000002</v>
      </c>
      <c r="BV112">
        <v>0.17994256</v>
      </c>
      <c r="BW112">
        <v>2.5512239999999999E-2</v>
      </c>
      <c r="BX112">
        <v>1.7140852600000001</v>
      </c>
      <c r="BY112">
        <v>1.2451467300000001</v>
      </c>
      <c r="BZ112">
        <v>4.38303536</v>
      </c>
      <c r="CA112">
        <v>1.0542348399999999</v>
      </c>
      <c r="CB112">
        <v>2.36271349</v>
      </c>
      <c r="CC112">
        <v>0</v>
      </c>
      <c r="CD112">
        <v>1.26633956</v>
      </c>
      <c r="CE112">
        <v>1.2966537600000001</v>
      </c>
      <c r="CF112">
        <v>-0.34830556000000001</v>
      </c>
      <c r="CG112">
        <v>0.60595251999999999</v>
      </c>
      <c r="CH112">
        <v>-0.27080598</v>
      </c>
      <c r="CI112">
        <v>0.69837139000000004</v>
      </c>
      <c r="CJ112">
        <v>2.3914729999999999E-2</v>
      </c>
      <c r="CK112">
        <v>-0.35324707</v>
      </c>
      <c r="CL112">
        <v>-4.8291489999999999E-2</v>
      </c>
      <c r="CM112">
        <v>0.58076517999999999</v>
      </c>
      <c r="CN112">
        <v>0.72541518999999999</v>
      </c>
      <c r="CO112">
        <v>-0.20022939000000001</v>
      </c>
      <c r="CP112">
        <v>-0.43475793000000001</v>
      </c>
      <c r="CQ112">
        <v>0.34422587999999998</v>
      </c>
      <c r="CR112">
        <v>-0.48495226000000002</v>
      </c>
      <c r="CS112">
        <v>0.18250256000000001</v>
      </c>
      <c r="CT112">
        <v>-0.16623276000000001</v>
      </c>
      <c r="CU112">
        <v>-9.4743999999999995E-2</v>
      </c>
      <c r="CV112">
        <v>-1.1689752</v>
      </c>
      <c r="CW112">
        <v>-0.52188942000000005</v>
      </c>
      <c r="CX112">
        <v>0.65815442999999996</v>
      </c>
      <c r="CY112">
        <v>9.3649330000000003E-2</v>
      </c>
      <c r="CZ112">
        <v>-0.16819777</v>
      </c>
      <c r="DA112">
        <v>-0.25450494000000001</v>
      </c>
      <c r="DB112">
        <v>0.25513289</v>
      </c>
      <c r="DC112">
        <v>2.5920289999999999E-2</v>
      </c>
      <c r="DD112">
        <v>-2.5292350000000002E-2</v>
      </c>
      <c r="DE112">
        <v>0.26950531</v>
      </c>
      <c r="DF112">
        <v>-0.26887736000000001</v>
      </c>
      <c r="DG112">
        <v>0.1029841</v>
      </c>
      <c r="DH112">
        <v>-0.10235616</v>
      </c>
      <c r="DI112">
        <v>-0.19042195000000001</v>
      </c>
      <c r="DJ112">
        <v>7.7531719999999998E-2</v>
      </c>
      <c r="DK112">
        <v>-0.19522661999999999</v>
      </c>
      <c r="DL112">
        <v>-0.13095082</v>
      </c>
      <c r="DM112">
        <v>-6.0513240000000003E-2</v>
      </c>
      <c r="DN112">
        <v>0.50020885000000004</v>
      </c>
      <c r="DO112">
        <v>0.35778246000000002</v>
      </c>
      <c r="DP112">
        <v>-0.64273818000000005</v>
      </c>
      <c r="DQ112">
        <v>0.94671483000000001</v>
      </c>
      <c r="DR112">
        <v>-0.66113116000000005</v>
      </c>
      <c r="DS112">
        <v>7.7932630000000003E-2</v>
      </c>
      <c r="DT112">
        <v>-0.79014932000000004</v>
      </c>
      <c r="DU112">
        <v>1.3610861400000001</v>
      </c>
      <c r="DV112" s="10">
        <v>-0.64824150000000003</v>
      </c>
      <c r="DW112" s="8" t="s">
        <v>747</v>
      </c>
      <c r="DX112" t="s">
        <v>748</v>
      </c>
      <c r="DY112" t="s">
        <v>5158</v>
      </c>
      <c r="DZ112" t="s">
        <v>5158</v>
      </c>
      <c r="EA112" t="s">
        <v>5297</v>
      </c>
      <c r="EB112" t="s">
        <v>5363</v>
      </c>
      <c r="EC112" t="s">
        <v>5364</v>
      </c>
      <c r="ED112" s="10" t="s">
        <v>749</v>
      </c>
      <c r="EE112" s="20">
        <v>36866</v>
      </c>
      <c r="EF112" s="21">
        <v>39087</v>
      </c>
      <c r="EG112" t="s">
        <v>750</v>
      </c>
      <c r="EH112" t="s">
        <v>5147</v>
      </c>
      <c r="EI112" s="22">
        <v>45158</v>
      </c>
      <c r="EJ112" t="b">
        <f>F112=H112</f>
        <v>0</v>
      </c>
    </row>
    <row r="113" spans="1:140" x14ac:dyDescent="0.2">
      <c r="A113" s="8" t="s">
        <v>751</v>
      </c>
      <c r="B113" s="8" t="s">
        <v>119</v>
      </c>
      <c r="C113" s="8" t="s">
        <v>491</v>
      </c>
      <c r="D113" s="2" t="s">
        <v>752</v>
      </c>
      <c r="E113" s="4">
        <v>0.68713616656314602</v>
      </c>
      <c r="F113" s="28" t="b">
        <v>1</v>
      </c>
      <c r="G113" s="29">
        <f t="shared" si="3"/>
        <v>1.7377344593239198E-4</v>
      </c>
      <c r="H113" s="5" t="b">
        <f t="shared" si="2"/>
        <v>0</v>
      </c>
      <c r="I113" s="8">
        <v>70</v>
      </c>
      <c r="J113">
        <v>2</v>
      </c>
      <c r="K113">
        <v>31</v>
      </c>
      <c r="L113">
        <v>1451</v>
      </c>
      <c r="M113">
        <v>1</v>
      </c>
      <c r="N113">
        <v>4</v>
      </c>
      <c r="O113">
        <v>37.734749948239802</v>
      </c>
      <c r="P113">
        <v>3</v>
      </c>
      <c r="Q113">
        <v>1</v>
      </c>
      <c r="R113">
        <v>5</v>
      </c>
      <c r="S113" s="10">
        <v>84.1</v>
      </c>
      <c r="T113" s="8">
        <v>1.5744038114505901</v>
      </c>
      <c r="U113">
        <v>1.0203643463482399</v>
      </c>
      <c r="V113">
        <v>0.51908026979067101</v>
      </c>
      <c r="W113">
        <v>-5.5145875942808002E-2</v>
      </c>
      <c r="X113">
        <v>-1.2456676951183301</v>
      </c>
      <c r="Y113">
        <v>0.68524713920936597</v>
      </c>
      <c r="Z113">
        <v>-0.43836577755505102</v>
      </c>
      <c r="AA113">
        <v>0.71867389489572897</v>
      </c>
      <c r="AB113">
        <v>0.68128349962791002</v>
      </c>
      <c r="AC113">
        <v>0.71996333890972197</v>
      </c>
      <c r="AD113" s="10">
        <v>2.0287830979198902</v>
      </c>
      <c r="AE113" s="8">
        <v>0</v>
      </c>
      <c r="AF113">
        <v>0</v>
      </c>
      <c r="AG113">
        <v>0</v>
      </c>
      <c r="AH113">
        <v>0</v>
      </c>
      <c r="AI113">
        <v>0</v>
      </c>
      <c r="AJ113">
        <v>0</v>
      </c>
      <c r="AK113">
        <v>0</v>
      </c>
      <c r="AL113">
        <v>0</v>
      </c>
      <c r="AM113">
        <v>0</v>
      </c>
      <c r="AN113">
        <v>0</v>
      </c>
      <c r="AO113">
        <v>0</v>
      </c>
      <c r="AP113">
        <v>0</v>
      </c>
      <c r="AQ113">
        <v>0</v>
      </c>
      <c r="AR113">
        <v>0</v>
      </c>
      <c r="AS113">
        <v>0</v>
      </c>
      <c r="AT113">
        <v>0</v>
      </c>
      <c r="AU113">
        <v>0</v>
      </c>
      <c r="AV113">
        <v>1</v>
      </c>
      <c r="AW113">
        <v>0</v>
      </c>
      <c r="AX113">
        <v>0</v>
      </c>
      <c r="AY113">
        <v>1</v>
      </c>
      <c r="AZ113">
        <v>0</v>
      </c>
      <c r="BA113">
        <v>1</v>
      </c>
      <c r="BB113">
        <v>0</v>
      </c>
      <c r="BC113">
        <v>1</v>
      </c>
      <c r="BD113">
        <v>0</v>
      </c>
      <c r="BE113">
        <v>1</v>
      </c>
      <c r="BF113">
        <v>0</v>
      </c>
      <c r="BG113">
        <v>1</v>
      </c>
      <c r="BH113">
        <v>0</v>
      </c>
      <c r="BI113">
        <v>0</v>
      </c>
      <c r="BJ113">
        <v>0</v>
      </c>
      <c r="BK113">
        <v>0</v>
      </c>
      <c r="BL113">
        <v>0</v>
      </c>
      <c r="BM113">
        <v>0</v>
      </c>
      <c r="BN113">
        <v>0</v>
      </c>
      <c r="BO113">
        <v>0</v>
      </c>
      <c r="BP113">
        <v>1</v>
      </c>
      <c r="BQ113">
        <v>0</v>
      </c>
      <c r="BR113">
        <v>1</v>
      </c>
      <c r="BS113">
        <v>0</v>
      </c>
      <c r="BT113" s="10">
        <v>0</v>
      </c>
      <c r="BU113">
        <v>-4.2648743800000002</v>
      </c>
      <c r="BV113">
        <v>0.17994256</v>
      </c>
      <c r="BW113">
        <v>2.5512239999999999E-2</v>
      </c>
      <c r="BX113">
        <v>1.7140852600000001</v>
      </c>
      <c r="BY113">
        <v>1.2451467300000001</v>
      </c>
      <c r="BZ113">
        <v>4.38303536</v>
      </c>
      <c r="CA113">
        <v>1.0542348399999999</v>
      </c>
      <c r="CB113">
        <v>2.36271349</v>
      </c>
      <c r="CC113">
        <v>0</v>
      </c>
      <c r="CD113">
        <v>1.26633956</v>
      </c>
      <c r="CE113">
        <v>1.2966537600000001</v>
      </c>
      <c r="CF113">
        <v>-0.34830556000000001</v>
      </c>
      <c r="CG113">
        <v>0.60595251999999999</v>
      </c>
      <c r="CH113">
        <v>-0.27080598</v>
      </c>
      <c r="CI113">
        <v>0.69837139000000004</v>
      </c>
      <c r="CJ113">
        <v>2.3914729999999999E-2</v>
      </c>
      <c r="CK113">
        <v>-0.35324707</v>
      </c>
      <c r="CL113">
        <v>-4.8291489999999999E-2</v>
      </c>
      <c r="CM113">
        <v>0.58076517999999999</v>
      </c>
      <c r="CN113">
        <v>0.72541518999999999</v>
      </c>
      <c r="CO113">
        <v>-0.20022939000000001</v>
      </c>
      <c r="CP113">
        <v>-0.43475793000000001</v>
      </c>
      <c r="CQ113">
        <v>0.34422587999999998</v>
      </c>
      <c r="CR113">
        <v>-0.48495226000000002</v>
      </c>
      <c r="CS113">
        <v>0.18250256000000001</v>
      </c>
      <c r="CT113">
        <v>-0.16623276000000001</v>
      </c>
      <c r="CU113">
        <v>-9.4743999999999995E-2</v>
      </c>
      <c r="CV113">
        <v>-1.1689752</v>
      </c>
      <c r="CW113">
        <v>-0.52188942000000005</v>
      </c>
      <c r="CX113">
        <v>0.65815442999999996</v>
      </c>
      <c r="CY113">
        <v>9.3649330000000003E-2</v>
      </c>
      <c r="CZ113">
        <v>-0.16819777</v>
      </c>
      <c r="DA113">
        <v>-0.25450494000000001</v>
      </c>
      <c r="DB113">
        <v>0.25513289</v>
      </c>
      <c r="DC113">
        <v>2.5920289999999999E-2</v>
      </c>
      <c r="DD113">
        <v>-2.5292350000000002E-2</v>
      </c>
      <c r="DE113">
        <v>0.26950531</v>
      </c>
      <c r="DF113">
        <v>-0.26887736000000001</v>
      </c>
      <c r="DG113">
        <v>0.1029841</v>
      </c>
      <c r="DH113">
        <v>-0.10235616</v>
      </c>
      <c r="DI113">
        <v>-0.19042195000000001</v>
      </c>
      <c r="DJ113">
        <v>7.7531719999999998E-2</v>
      </c>
      <c r="DK113">
        <v>-0.19522661999999999</v>
      </c>
      <c r="DL113">
        <v>-0.13095082</v>
      </c>
      <c r="DM113">
        <v>-6.0513240000000003E-2</v>
      </c>
      <c r="DN113">
        <v>0.50020885000000004</v>
      </c>
      <c r="DO113">
        <v>0.35778246000000002</v>
      </c>
      <c r="DP113">
        <v>-0.64273818000000005</v>
      </c>
      <c r="DQ113">
        <v>0.94671483000000001</v>
      </c>
      <c r="DR113">
        <v>-0.66113116000000005</v>
      </c>
      <c r="DS113">
        <v>7.7932630000000003E-2</v>
      </c>
      <c r="DT113">
        <v>-0.79014932000000004</v>
      </c>
      <c r="DU113">
        <v>1.3610861400000001</v>
      </c>
      <c r="DV113" s="10">
        <v>-0.64824150000000003</v>
      </c>
      <c r="DW113" s="8" t="s">
        <v>753</v>
      </c>
      <c r="DX113" t="s">
        <v>754</v>
      </c>
      <c r="DY113" t="s">
        <v>5165</v>
      </c>
      <c r="DZ113" t="s">
        <v>5158</v>
      </c>
      <c r="EA113" t="s">
        <v>5262</v>
      </c>
      <c r="EB113" t="s">
        <v>5365</v>
      </c>
      <c r="EC113" t="s">
        <v>5366</v>
      </c>
      <c r="ED113" s="10" t="s">
        <v>755</v>
      </c>
      <c r="EE113" s="20">
        <v>34877</v>
      </c>
      <c r="EF113" s="21">
        <v>38373</v>
      </c>
      <c r="EG113" t="s">
        <v>756</v>
      </c>
      <c r="EH113" t="s">
        <v>5145</v>
      </c>
      <c r="EI113" s="22">
        <v>43689</v>
      </c>
      <c r="EJ113" t="b">
        <f>F113=H113</f>
        <v>0</v>
      </c>
    </row>
    <row r="114" spans="1:140" x14ac:dyDescent="0.2">
      <c r="A114" s="8" t="s">
        <v>757</v>
      </c>
      <c r="B114" s="8" t="s">
        <v>127</v>
      </c>
      <c r="C114" s="8" t="s">
        <v>147</v>
      </c>
      <c r="D114" s="2" t="s">
        <v>758</v>
      </c>
      <c r="E114" s="4">
        <v>0.458055148365904</v>
      </c>
      <c r="F114" s="28" t="b">
        <v>0</v>
      </c>
      <c r="G114" s="29">
        <f t="shared" si="3"/>
        <v>7.2261333183218646E-2</v>
      </c>
      <c r="H114" s="5" t="b">
        <f t="shared" si="2"/>
        <v>0</v>
      </c>
      <c r="I114" s="8">
        <v>51</v>
      </c>
      <c r="J114">
        <v>1</v>
      </c>
      <c r="K114">
        <v>21</v>
      </c>
      <c r="L114">
        <v>1636</v>
      </c>
      <c r="M114">
        <v>7</v>
      </c>
      <c r="N114">
        <v>5</v>
      </c>
      <c r="O114">
        <v>23.194240849618701</v>
      </c>
      <c r="P114">
        <v>3</v>
      </c>
      <c r="Q114">
        <v>3</v>
      </c>
      <c r="R114">
        <v>1</v>
      </c>
      <c r="S114" s="10">
        <v>75.7</v>
      </c>
      <c r="T114" s="8">
        <v>-0.21042151179292001</v>
      </c>
      <c r="U114">
        <v>7.5957643648752104E-3</v>
      </c>
      <c r="V114">
        <v>-0.77296769484074401</v>
      </c>
      <c r="W114">
        <v>0.160518156388224</v>
      </c>
      <c r="X114">
        <v>0.66340156943083595</v>
      </c>
      <c r="Y114">
        <v>1.38181348148064</v>
      </c>
      <c r="Z114">
        <v>-0.93871480781274497</v>
      </c>
      <c r="AA114">
        <v>1.4284752725705201</v>
      </c>
      <c r="AB114">
        <v>-4.5418899975194001E-2</v>
      </c>
      <c r="AC114">
        <v>-0.68484317603607703</v>
      </c>
      <c r="AD114" s="10">
        <v>0.216310029850007</v>
      </c>
      <c r="AE114" s="8">
        <v>0</v>
      </c>
      <c r="AF114">
        <v>0</v>
      </c>
      <c r="AG114">
        <v>1</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1</v>
      </c>
      <c r="BA114">
        <v>1</v>
      </c>
      <c r="BB114">
        <v>0</v>
      </c>
      <c r="BC114">
        <v>0</v>
      </c>
      <c r="BD114">
        <v>1</v>
      </c>
      <c r="BE114">
        <v>1</v>
      </c>
      <c r="BF114">
        <v>0</v>
      </c>
      <c r="BG114">
        <v>0</v>
      </c>
      <c r="BH114">
        <v>0</v>
      </c>
      <c r="BI114">
        <v>0</v>
      </c>
      <c r="BJ114">
        <v>0</v>
      </c>
      <c r="BK114">
        <v>0</v>
      </c>
      <c r="BL114">
        <v>1</v>
      </c>
      <c r="BM114">
        <v>1</v>
      </c>
      <c r="BN114">
        <v>0</v>
      </c>
      <c r="BO114">
        <v>0</v>
      </c>
      <c r="BP114">
        <v>0</v>
      </c>
      <c r="BQ114">
        <v>1</v>
      </c>
      <c r="BR114">
        <v>0</v>
      </c>
      <c r="BS114">
        <v>0</v>
      </c>
      <c r="BT114" s="10">
        <v>0</v>
      </c>
      <c r="BU114">
        <v>-4.2648743800000002</v>
      </c>
      <c r="BV114">
        <v>0.17994256</v>
      </c>
      <c r="BW114">
        <v>2.5512239999999999E-2</v>
      </c>
      <c r="BX114">
        <v>1.7140852600000001</v>
      </c>
      <c r="BY114">
        <v>1.2451467300000001</v>
      </c>
      <c r="BZ114">
        <v>4.38303536</v>
      </c>
      <c r="CA114">
        <v>1.0542348399999999</v>
      </c>
      <c r="CB114">
        <v>2.36271349</v>
      </c>
      <c r="CC114">
        <v>0</v>
      </c>
      <c r="CD114">
        <v>1.26633956</v>
      </c>
      <c r="CE114">
        <v>1.2966537600000001</v>
      </c>
      <c r="CF114">
        <v>-0.34830556000000001</v>
      </c>
      <c r="CG114">
        <v>0.60595251999999999</v>
      </c>
      <c r="CH114">
        <v>-0.27080598</v>
      </c>
      <c r="CI114">
        <v>0.69837139000000004</v>
      </c>
      <c r="CJ114">
        <v>2.3914729999999999E-2</v>
      </c>
      <c r="CK114">
        <v>-0.35324707</v>
      </c>
      <c r="CL114">
        <v>-4.8291489999999999E-2</v>
      </c>
      <c r="CM114">
        <v>0.58076517999999999</v>
      </c>
      <c r="CN114">
        <v>0.72541518999999999</v>
      </c>
      <c r="CO114">
        <v>-0.20022939000000001</v>
      </c>
      <c r="CP114">
        <v>-0.43475793000000001</v>
      </c>
      <c r="CQ114">
        <v>0.34422587999999998</v>
      </c>
      <c r="CR114">
        <v>-0.48495226000000002</v>
      </c>
      <c r="CS114">
        <v>0.18250256000000001</v>
      </c>
      <c r="CT114">
        <v>-0.16623276000000001</v>
      </c>
      <c r="CU114">
        <v>-9.4743999999999995E-2</v>
      </c>
      <c r="CV114">
        <v>-1.1689752</v>
      </c>
      <c r="CW114">
        <v>-0.52188942000000005</v>
      </c>
      <c r="CX114">
        <v>0.65815442999999996</v>
      </c>
      <c r="CY114">
        <v>9.3649330000000003E-2</v>
      </c>
      <c r="CZ114">
        <v>-0.16819777</v>
      </c>
      <c r="DA114">
        <v>-0.25450494000000001</v>
      </c>
      <c r="DB114">
        <v>0.25513289</v>
      </c>
      <c r="DC114">
        <v>2.5920289999999999E-2</v>
      </c>
      <c r="DD114">
        <v>-2.5292350000000002E-2</v>
      </c>
      <c r="DE114">
        <v>0.26950531</v>
      </c>
      <c r="DF114">
        <v>-0.26887736000000001</v>
      </c>
      <c r="DG114">
        <v>0.1029841</v>
      </c>
      <c r="DH114">
        <v>-0.10235616</v>
      </c>
      <c r="DI114">
        <v>-0.19042195000000001</v>
      </c>
      <c r="DJ114">
        <v>7.7531719999999998E-2</v>
      </c>
      <c r="DK114">
        <v>-0.19522661999999999</v>
      </c>
      <c r="DL114">
        <v>-0.13095082</v>
      </c>
      <c r="DM114">
        <v>-6.0513240000000003E-2</v>
      </c>
      <c r="DN114">
        <v>0.50020885000000004</v>
      </c>
      <c r="DO114">
        <v>0.35778246000000002</v>
      </c>
      <c r="DP114">
        <v>-0.64273818000000005</v>
      </c>
      <c r="DQ114">
        <v>0.94671483000000001</v>
      </c>
      <c r="DR114">
        <v>-0.66113116000000005</v>
      </c>
      <c r="DS114">
        <v>7.7932630000000003E-2</v>
      </c>
      <c r="DT114">
        <v>-0.79014932000000004</v>
      </c>
      <c r="DU114">
        <v>1.3610861400000001</v>
      </c>
      <c r="DV114" s="10">
        <v>-0.64824150000000003</v>
      </c>
      <c r="DW114" s="8" t="s">
        <v>759</v>
      </c>
      <c r="DX114" t="s">
        <v>760</v>
      </c>
      <c r="DY114" t="s">
        <v>5154</v>
      </c>
      <c r="DZ114" t="s">
        <v>5154</v>
      </c>
      <c r="EA114" t="s">
        <v>5236</v>
      </c>
      <c r="EB114" t="s">
        <v>5367</v>
      </c>
      <c r="EC114" t="s">
        <v>5368</v>
      </c>
      <c r="ED114" s="10" t="s">
        <v>761</v>
      </c>
      <c r="EE114" s="20">
        <v>36155</v>
      </c>
      <c r="EF114" s="21">
        <v>36774</v>
      </c>
      <c r="EG114" t="s">
        <v>762</v>
      </c>
      <c r="EH114" t="s">
        <v>5143</v>
      </c>
      <c r="EI114" s="22">
        <v>44493</v>
      </c>
      <c r="EJ114" t="b">
        <f>F114=H114</f>
        <v>1</v>
      </c>
    </row>
    <row r="115" spans="1:140" x14ac:dyDescent="0.2">
      <c r="A115" s="8" t="s">
        <v>763</v>
      </c>
      <c r="B115" s="8" t="s">
        <v>127</v>
      </c>
      <c r="C115" s="8" t="s">
        <v>202</v>
      </c>
      <c r="D115" s="2" t="s">
        <v>764</v>
      </c>
      <c r="E115" s="4">
        <v>0.37307552789438903</v>
      </c>
      <c r="F115" s="28" t="b">
        <v>0</v>
      </c>
      <c r="G115" s="29">
        <f t="shared" si="3"/>
        <v>7.4145996255627344E-2</v>
      </c>
      <c r="H115" s="5" t="b">
        <f t="shared" si="2"/>
        <v>0</v>
      </c>
      <c r="I115" s="8">
        <v>59</v>
      </c>
      <c r="J115">
        <v>1</v>
      </c>
      <c r="K115">
        <v>19</v>
      </c>
      <c r="L115">
        <v>2182</v>
      </c>
      <c r="M115">
        <v>8</v>
      </c>
      <c r="N115">
        <v>4</v>
      </c>
      <c r="O115">
        <v>65.704430613861405</v>
      </c>
      <c r="P115">
        <v>3</v>
      </c>
      <c r="Q115">
        <v>2</v>
      </c>
      <c r="R115">
        <v>1</v>
      </c>
      <c r="S115" s="10">
        <v>84</v>
      </c>
      <c r="T115" s="8">
        <v>0.54108388746750802</v>
      </c>
      <c r="U115">
        <v>7.5957643648752104E-3</v>
      </c>
      <c r="V115">
        <v>-1.03137728776702</v>
      </c>
      <c r="W115">
        <v>0.79701848964629696</v>
      </c>
      <c r="X115">
        <v>0.98157978018903103</v>
      </c>
      <c r="Y115">
        <v>0.68524713920936597</v>
      </c>
      <c r="Z115">
        <v>0.52409038561933496</v>
      </c>
      <c r="AA115">
        <v>8.8725172209350497E-3</v>
      </c>
      <c r="AB115">
        <v>-0.772121299578298</v>
      </c>
      <c r="AC115">
        <v>-0.68484317603607703</v>
      </c>
      <c r="AD115" s="10">
        <v>2.0072060375857301</v>
      </c>
      <c r="AE115" s="8">
        <v>0</v>
      </c>
      <c r="AF115">
        <v>0</v>
      </c>
      <c r="AG115">
        <v>0</v>
      </c>
      <c r="AH115">
        <v>0</v>
      </c>
      <c r="AI115">
        <v>0</v>
      </c>
      <c r="AJ115">
        <v>0</v>
      </c>
      <c r="AK115">
        <v>0</v>
      </c>
      <c r="AL115">
        <v>0</v>
      </c>
      <c r="AM115">
        <v>0</v>
      </c>
      <c r="AN115">
        <v>0</v>
      </c>
      <c r="AO115">
        <v>0</v>
      </c>
      <c r="AP115">
        <v>0</v>
      </c>
      <c r="AQ115">
        <v>0</v>
      </c>
      <c r="AR115">
        <v>0</v>
      </c>
      <c r="AS115">
        <v>1</v>
      </c>
      <c r="AT115">
        <v>0</v>
      </c>
      <c r="AU115">
        <v>0</v>
      </c>
      <c r="AV115">
        <v>0</v>
      </c>
      <c r="AW115">
        <v>0</v>
      </c>
      <c r="AX115">
        <v>0</v>
      </c>
      <c r="AY115">
        <v>1</v>
      </c>
      <c r="AZ115">
        <v>0</v>
      </c>
      <c r="BA115">
        <v>1</v>
      </c>
      <c r="BB115">
        <v>0</v>
      </c>
      <c r="BC115">
        <v>0</v>
      </c>
      <c r="BD115">
        <v>1</v>
      </c>
      <c r="BE115">
        <v>1</v>
      </c>
      <c r="BF115">
        <v>0</v>
      </c>
      <c r="BG115">
        <v>0</v>
      </c>
      <c r="BH115">
        <v>0</v>
      </c>
      <c r="BI115">
        <v>0</v>
      </c>
      <c r="BJ115">
        <v>0</v>
      </c>
      <c r="BK115">
        <v>0</v>
      </c>
      <c r="BL115">
        <v>1</v>
      </c>
      <c r="BM115">
        <v>0</v>
      </c>
      <c r="BN115">
        <v>1</v>
      </c>
      <c r="BO115">
        <v>0</v>
      </c>
      <c r="BP115">
        <v>0</v>
      </c>
      <c r="BQ115">
        <v>0</v>
      </c>
      <c r="BR115">
        <v>0</v>
      </c>
      <c r="BS115">
        <v>0</v>
      </c>
      <c r="BT115" s="10">
        <v>1</v>
      </c>
      <c r="BU115">
        <v>-4.2648743800000002</v>
      </c>
      <c r="BV115">
        <v>0.17994256</v>
      </c>
      <c r="BW115">
        <v>2.5512239999999999E-2</v>
      </c>
      <c r="BX115">
        <v>1.7140852600000001</v>
      </c>
      <c r="BY115">
        <v>1.2451467300000001</v>
      </c>
      <c r="BZ115">
        <v>4.38303536</v>
      </c>
      <c r="CA115">
        <v>1.0542348399999999</v>
      </c>
      <c r="CB115">
        <v>2.36271349</v>
      </c>
      <c r="CC115">
        <v>0</v>
      </c>
      <c r="CD115">
        <v>1.26633956</v>
      </c>
      <c r="CE115">
        <v>1.2966537600000001</v>
      </c>
      <c r="CF115">
        <v>-0.34830556000000001</v>
      </c>
      <c r="CG115">
        <v>0.60595251999999999</v>
      </c>
      <c r="CH115">
        <v>-0.27080598</v>
      </c>
      <c r="CI115">
        <v>0.69837139000000004</v>
      </c>
      <c r="CJ115">
        <v>2.3914729999999999E-2</v>
      </c>
      <c r="CK115">
        <v>-0.35324707</v>
      </c>
      <c r="CL115">
        <v>-4.8291489999999999E-2</v>
      </c>
      <c r="CM115">
        <v>0.58076517999999999</v>
      </c>
      <c r="CN115">
        <v>0.72541518999999999</v>
      </c>
      <c r="CO115">
        <v>-0.20022939000000001</v>
      </c>
      <c r="CP115">
        <v>-0.43475793000000001</v>
      </c>
      <c r="CQ115">
        <v>0.34422587999999998</v>
      </c>
      <c r="CR115">
        <v>-0.48495226000000002</v>
      </c>
      <c r="CS115">
        <v>0.18250256000000001</v>
      </c>
      <c r="CT115">
        <v>-0.16623276000000001</v>
      </c>
      <c r="CU115">
        <v>-9.4743999999999995E-2</v>
      </c>
      <c r="CV115">
        <v>-1.1689752</v>
      </c>
      <c r="CW115">
        <v>-0.52188942000000005</v>
      </c>
      <c r="CX115">
        <v>0.65815442999999996</v>
      </c>
      <c r="CY115">
        <v>9.3649330000000003E-2</v>
      </c>
      <c r="CZ115">
        <v>-0.16819777</v>
      </c>
      <c r="DA115">
        <v>-0.25450494000000001</v>
      </c>
      <c r="DB115">
        <v>0.25513289</v>
      </c>
      <c r="DC115">
        <v>2.5920289999999999E-2</v>
      </c>
      <c r="DD115">
        <v>-2.5292350000000002E-2</v>
      </c>
      <c r="DE115">
        <v>0.26950531</v>
      </c>
      <c r="DF115">
        <v>-0.26887736000000001</v>
      </c>
      <c r="DG115">
        <v>0.1029841</v>
      </c>
      <c r="DH115">
        <v>-0.10235616</v>
      </c>
      <c r="DI115">
        <v>-0.19042195000000001</v>
      </c>
      <c r="DJ115">
        <v>7.7531719999999998E-2</v>
      </c>
      <c r="DK115">
        <v>-0.19522661999999999</v>
      </c>
      <c r="DL115">
        <v>-0.13095082</v>
      </c>
      <c r="DM115">
        <v>-6.0513240000000003E-2</v>
      </c>
      <c r="DN115">
        <v>0.50020885000000004</v>
      </c>
      <c r="DO115">
        <v>0.35778246000000002</v>
      </c>
      <c r="DP115">
        <v>-0.64273818000000005</v>
      </c>
      <c r="DQ115">
        <v>0.94671483000000001</v>
      </c>
      <c r="DR115">
        <v>-0.66113116000000005</v>
      </c>
      <c r="DS115">
        <v>7.7932630000000003E-2</v>
      </c>
      <c r="DT115">
        <v>-0.79014932000000004</v>
      </c>
      <c r="DU115">
        <v>1.3610861400000001</v>
      </c>
      <c r="DV115" s="10">
        <v>-0.64824150000000003</v>
      </c>
      <c r="DW115" s="8" t="s">
        <v>765</v>
      </c>
      <c r="DX115" t="s">
        <v>766</v>
      </c>
      <c r="DY115" t="s">
        <v>5158</v>
      </c>
      <c r="DZ115" t="s">
        <v>5165</v>
      </c>
      <c r="EA115" t="s">
        <v>5369</v>
      </c>
      <c r="EB115" t="s">
        <v>5184</v>
      </c>
      <c r="EC115" t="s">
        <v>5370</v>
      </c>
      <c r="ED115" s="10" t="s">
        <v>767</v>
      </c>
      <c r="EE115" s="20">
        <v>35499</v>
      </c>
      <c r="EF115" s="21">
        <v>35917</v>
      </c>
      <c r="EG115" t="s">
        <v>768</v>
      </c>
      <c r="EH115" t="s">
        <v>5143</v>
      </c>
      <c r="EI115" s="22">
        <v>44864</v>
      </c>
      <c r="EJ115" t="b">
        <f>F115=H115</f>
        <v>1</v>
      </c>
    </row>
    <row r="116" spans="1:140" x14ac:dyDescent="0.2">
      <c r="A116" s="8" t="s">
        <v>769</v>
      </c>
      <c r="B116" s="8" t="s">
        <v>119</v>
      </c>
      <c r="C116" s="8" t="s">
        <v>275</v>
      </c>
      <c r="D116" s="2">
        <f>1-791-772-9539</f>
        <v>-11101</v>
      </c>
      <c r="E116" s="4">
        <v>0.63922877071504902</v>
      </c>
      <c r="F116" s="28" t="b">
        <v>1</v>
      </c>
      <c r="G116" s="29">
        <f t="shared" si="3"/>
        <v>1.6278811996855929E-6</v>
      </c>
      <c r="H116" s="5" t="b">
        <f t="shared" si="2"/>
        <v>0</v>
      </c>
      <c r="I116" s="8">
        <v>53</v>
      </c>
      <c r="J116">
        <v>1</v>
      </c>
      <c r="K116">
        <v>14</v>
      </c>
      <c r="L116">
        <v>2604</v>
      </c>
      <c r="M116">
        <v>0</v>
      </c>
      <c r="N116">
        <v>4</v>
      </c>
      <c r="O116">
        <v>4.6143853575248404</v>
      </c>
      <c r="P116">
        <v>2</v>
      </c>
      <c r="Q116">
        <v>5</v>
      </c>
      <c r="R116">
        <v>3</v>
      </c>
      <c r="S116" s="10">
        <v>74.8</v>
      </c>
      <c r="T116" s="8">
        <v>-2.2545161977812998E-2</v>
      </c>
      <c r="U116">
        <v>7.5957643648752104E-3</v>
      </c>
      <c r="V116">
        <v>-1.6774012700827301</v>
      </c>
      <c r="W116">
        <v>1.28896563366627</v>
      </c>
      <c r="X116">
        <v>-1.5638459058765199</v>
      </c>
      <c r="Y116">
        <v>0.68524713920936597</v>
      </c>
      <c r="Z116">
        <v>-1.5780605566269199</v>
      </c>
      <c r="AA116">
        <v>1.4284752725705201</v>
      </c>
      <c r="AB116">
        <v>1.4079858992310099</v>
      </c>
      <c r="AC116">
        <v>0.71996333890972197</v>
      </c>
      <c r="AD116" s="10">
        <v>2.2116486842517699E-2</v>
      </c>
      <c r="AE116" s="8">
        <v>1</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1</v>
      </c>
      <c r="AZ116">
        <v>0</v>
      </c>
      <c r="BA116">
        <v>1</v>
      </c>
      <c r="BB116">
        <v>0</v>
      </c>
      <c r="BC116">
        <v>0</v>
      </c>
      <c r="BD116">
        <v>1</v>
      </c>
      <c r="BE116">
        <v>0</v>
      </c>
      <c r="BF116">
        <v>1</v>
      </c>
      <c r="BG116">
        <v>0</v>
      </c>
      <c r="BH116">
        <v>0</v>
      </c>
      <c r="BI116">
        <v>0</v>
      </c>
      <c r="BJ116">
        <v>0</v>
      </c>
      <c r="BK116">
        <v>1</v>
      </c>
      <c r="BL116">
        <v>0</v>
      </c>
      <c r="BM116">
        <v>0</v>
      </c>
      <c r="BN116">
        <v>0</v>
      </c>
      <c r="BO116">
        <v>0</v>
      </c>
      <c r="BP116">
        <v>1</v>
      </c>
      <c r="BQ116">
        <v>1</v>
      </c>
      <c r="BR116">
        <v>0</v>
      </c>
      <c r="BS116">
        <v>0</v>
      </c>
      <c r="BT116" s="10">
        <v>0</v>
      </c>
      <c r="BU116">
        <v>-4.2648743800000002</v>
      </c>
      <c r="BV116">
        <v>0.17994256</v>
      </c>
      <c r="BW116">
        <v>2.5512239999999999E-2</v>
      </c>
      <c r="BX116">
        <v>1.7140852600000001</v>
      </c>
      <c r="BY116">
        <v>1.2451467300000001</v>
      </c>
      <c r="BZ116">
        <v>4.38303536</v>
      </c>
      <c r="CA116">
        <v>1.0542348399999999</v>
      </c>
      <c r="CB116">
        <v>2.36271349</v>
      </c>
      <c r="CC116">
        <v>0</v>
      </c>
      <c r="CD116">
        <v>1.26633956</v>
      </c>
      <c r="CE116">
        <v>1.2966537600000001</v>
      </c>
      <c r="CF116">
        <v>-0.34830556000000001</v>
      </c>
      <c r="CG116">
        <v>0.60595251999999999</v>
      </c>
      <c r="CH116">
        <v>-0.27080598</v>
      </c>
      <c r="CI116">
        <v>0.69837139000000004</v>
      </c>
      <c r="CJ116">
        <v>2.3914729999999999E-2</v>
      </c>
      <c r="CK116">
        <v>-0.35324707</v>
      </c>
      <c r="CL116">
        <v>-4.8291489999999999E-2</v>
      </c>
      <c r="CM116">
        <v>0.58076517999999999</v>
      </c>
      <c r="CN116">
        <v>0.72541518999999999</v>
      </c>
      <c r="CO116">
        <v>-0.20022939000000001</v>
      </c>
      <c r="CP116">
        <v>-0.43475793000000001</v>
      </c>
      <c r="CQ116">
        <v>0.34422587999999998</v>
      </c>
      <c r="CR116">
        <v>-0.48495226000000002</v>
      </c>
      <c r="CS116">
        <v>0.18250256000000001</v>
      </c>
      <c r="CT116">
        <v>-0.16623276000000001</v>
      </c>
      <c r="CU116">
        <v>-9.4743999999999995E-2</v>
      </c>
      <c r="CV116">
        <v>-1.1689752</v>
      </c>
      <c r="CW116">
        <v>-0.52188942000000005</v>
      </c>
      <c r="CX116">
        <v>0.65815442999999996</v>
      </c>
      <c r="CY116">
        <v>9.3649330000000003E-2</v>
      </c>
      <c r="CZ116">
        <v>-0.16819777</v>
      </c>
      <c r="DA116">
        <v>-0.25450494000000001</v>
      </c>
      <c r="DB116">
        <v>0.25513289</v>
      </c>
      <c r="DC116">
        <v>2.5920289999999999E-2</v>
      </c>
      <c r="DD116">
        <v>-2.5292350000000002E-2</v>
      </c>
      <c r="DE116">
        <v>0.26950531</v>
      </c>
      <c r="DF116">
        <v>-0.26887736000000001</v>
      </c>
      <c r="DG116">
        <v>0.1029841</v>
      </c>
      <c r="DH116">
        <v>-0.10235616</v>
      </c>
      <c r="DI116">
        <v>-0.19042195000000001</v>
      </c>
      <c r="DJ116">
        <v>7.7531719999999998E-2</v>
      </c>
      <c r="DK116">
        <v>-0.19522661999999999</v>
      </c>
      <c r="DL116">
        <v>-0.13095082</v>
      </c>
      <c r="DM116">
        <v>-6.0513240000000003E-2</v>
      </c>
      <c r="DN116">
        <v>0.50020885000000004</v>
      </c>
      <c r="DO116">
        <v>0.35778246000000002</v>
      </c>
      <c r="DP116">
        <v>-0.64273818000000005</v>
      </c>
      <c r="DQ116">
        <v>0.94671483000000001</v>
      </c>
      <c r="DR116">
        <v>-0.66113116000000005</v>
      </c>
      <c r="DS116">
        <v>7.7932630000000003E-2</v>
      </c>
      <c r="DT116">
        <v>-0.79014932000000004</v>
      </c>
      <c r="DU116">
        <v>1.3610861400000001</v>
      </c>
      <c r="DV116" s="10">
        <v>-0.64824150000000003</v>
      </c>
      <c r="DW116" s="8" t="s">
        <v>770</v>
      </c>
      <c r="DX116" t="s">
        <v>771</v>
      </c>
      <c r="DY116" t="s">
        <v>5165</v>
      </c>
      <c r="DZ116" t="s">
        <v>5154</v>
      </c>
      <c r="EA116" t="s">
        <v>5371</v>
      </c>
      <c r="EB116" t="s">
        <v>5196</v>
      </c>
      <c r="EC116" t="s">
        <v>5372</v>
      </c>
      <c r="ED116" s="10" t="s">
        <v>772</v>
      </c>
      <c r="EE116" s="20">
        <v>36688</v>
      </c>
      <c r="EF116" s="21">
        <v>39578</v>
      </c>
      <c r="EG116" t="s">
        <v>773</v>
      </c>
      <c r="EH116" t="s">
        <v>5146</v>
      </c>
      <c r="EI116" s="22">
        <v>44370</v>
      </c>
      <c r="EJ116" t="b">
        <f>F116=H116</f>
        <v>0</v>
      </c>
    </row>
    <row r="117" spans="1:140" x14ac:dyDescent="0.2">
      <c r="A117" s="8" t="s">
        <v>774</v>
      </c>
      <c r="B117" s="8" t="s">
        <v>119</v>
      </c>
      <c r="C117" s="8" t="s">
        <v>181</v>
      </c>
      <c r="D117" s="2" t="s">
        <v>775</v>
      </c>
      <c r="E117" s="4">
        <v>0.44850886718043698</v>
      </c>
      <c r="F117" s="28" t="b">
        <v>0</v>
      </c>
      <c r="G117" s="29">
        <f t="shared" si="3"/>
        <v>4.6700843387870172E-2</v>
      </c>
      <c r="H117" s="5" t="b">
        <f t="shared" si="2"/>
        <v>0</v>
      </c>
      <c r="I117" s="8">
        <v>70</v>
      </c>
      <c r="J117">
        <v>0</v>
      </c>
      <c r="K117">
        <v>19</v>
      </c>
      <c r="L117">
        <v>740</v>
      </c>
      <c r="M117">
        <v>7</v>
      </c>
      <c r="N117">
        <v>2</v>
      </c>
      <c r="O117">
        <v>51.254433590218397</v>
      </c>
      <c r="P117">
        <v>3</v>
      </c>
      <c r="Q117">
        <v>3</v>
      </c>
      <c r="R117">
        <v>3</v>
      </c>
      <c r="S117" s="10">
        <v>76.099999999999994</v>
      </c>
      <c r="T117" s="8">
        <v>1.5744038114505901</v>
      </c>
      <c r="U117">
        <v>-1.00517281761849</v>
      </c>
      <c r="V117">
        <v>-1.03137728776702</v>
      </c>
      <c r="W117">
        <v>-0.88399521100963896</v>
      </c>
      <c r="X117">
        <v>0.66340156943083595</v>
      </c>
      <c r="Y117">
        <v>-0.70788554533318204</v>
      </c>
      <c r="Z117">
        <v>2.68559388081187E-2</v>
      </c>
      <c r="AA117">
        <v>1.4284752725705201</v>
      </c>
      <c r="AB117">
        <v>-4.5418899975194001E-2</v>
      </c>
      <c r="AC117">
        <v>1.42236659638262</v>
      </c>
      <c r="AD117" s="10">
        <v>0.30261827118666701</v>
      </c>
      <c r="AE117" s="8">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1</v>
      </c>
      <c r="BA117">
        <v>1</v>
      </c>
      <c r="BB117">
        <v>0</v>
      </c>
      <c r="BC117">
        <v>0</v>
      </c>
      <c r="BD117">
        <v>1</v>
      </c>
      <c r="BE117">
        <v>0</v>
      </c>
      <c r="BF117">
        <v>1</v>
      </c>
      <c r="BG117">
        <v>0</v>
      </c>
      <c r="BH117">
        <v>0</v>
      </c>
      <c r="BI117">
        <v>0</v>
      </c>
      <c r="BJ117">
        <v>0</v>
      </c>
      <c r="BK117">
        <v>0</v>
      </c>
      <c r="BL117">
        <v>1</v>
      </c>
      <c r="BM117">
        <v>1</v>
      </c>
      <c r="BN117">
        <v>0</v>
      </c>
      <c r="BO117">
        <v>0</v>
      </c>
      <c r="BP117">
        <v>0</v>
      </c>
      <c r="BQ117">
        <v>0</v>
      </c>
      <c r="BR117">
        <v>0</v>
      </c>
      <c r="BS117">
        <v>0</v>
      </c>
      <c r="BT117" s="10">
        <v>1</v>
      </c>
      <c r="BU117">
        <v>-4.2648743800000002</v>
      </c>
      <c r="BV117">
        <v>0.17994256</v>
      </c>
      <c r="BW117">
        <v>2.5512239999999999E-2</v>
      </c>
      <c r="BX117">
        <v>1.7140852600000001</v>
      </c>
      <c r="BY117">
        <v>1.2451467300000001</v>
      </c>
      <c r="BZ117">
        <v>4.38303536</v>
      </c>
      <c r="CA117">
        <v>1.0542348399999999</v>
      </c>
      <c r="CB117">
        <v>2.36271349</v>
      </c>
      <c r="CC117">
        <v>0</v>
      </c>
      <c r="CD117">
        <v>1.26633956</v>
      </c>
      <c r="CE117">
        <v>1.2966537600000001</v>
      </c>
      <c r="CF117">
        <v>-0.34830556000000001</v>
      </c>
      <c r="CG117">
        <v>0.60595251999999999</v>
      </c>
      <c r="CH117">
        <v>-0.27080598</v>
      </c>
      <c r="CI117">
        <v>0.69837139000000004</v>
      </c>
      <c r="CJ117">
        <v>2.3914729999999999E-2</v>
      </c>
      <c r="CK117">
        <v>-0.35324707</v>
      </c>
      <c r="CL117">
        <v>-4.8291489999999999E-2</v>
      </c>
      <c r="CM117">
        <v>0.58076517999999999</v>
      </c>
      <c r="CN117">
        <v>0.72541518999999999</v>
      </c>
      <c r="CO117">
        <v>-0.20022939000000001</v>
      </c>
      <c r="CP117">
        <v>-0.43475793000000001</v>
      </c>
      <c r="CQ117">
        <v>0.34422587999999998</v>
      </c>
      <c r="CR117">
        <v>-0.48495226000000002</v>
      </c>
      <c r="CS117">
        <v>0.18250256000000001</v>
      </c>
      <c r="CT117">
        <v>-0.16623276000000001</v>
      </c>
      <c r="CU117">
        <v>-9.4743999999999995E-2</v>
      </c>
      <c r="CV117">
        <v>-1.1689752</v>
      </c>
      <c r="CW117">
        <v>-0.52188942000000005</v>
      </c>
      <c r="CX117">
        <v>0.65815442999999996</v>
      </c>
      <c r="CY117">
        <v>9.3649330000000003E-2</v>
      </c>
      <c r="CZ117">
        <v>-0.16819777</v>
      </c>
      <c r="DA117">
        <v>-0.25450494000000001</v>
      </c>
      <c r="DB117">
        <v>0.25513289</v>
      </c>
      <c r="DC117">
        <v>2.5920289999999999E-2</v>
      </c>
      <c r="DD117">
        <v>-2.5292350000000002E-2</v>
      </c>
      <c r="DE117">
        <v>0.26950531</v>
      </c>
      <c r="DF117">
        <v>-0.26887736000000001</v>
      </c>
      <c r="DG117">
        <v>0.1029841</v>
      </c>
      <c r="DH117">
        <v>-0.10235616</v>
      </c>
      <c r="DI117">
        <v>-0.19042195000000001</v>
      </c>
      <c r="DJ117">
        <v>7.7531719999999998E-2</v>
      </c>
      <c r="DK117">
        <v>-0.19522661999999999</v>
      </c>
      <c r="DL117">
        <v>-0.13095082</v>
      </c>
      <c r="DM117">
        <v>-6.0513240000000003E-2</v>
      </c>
      <c r="DN117">
        <v>0.50020885000000004</v>
      </c>
      <c r="DO117">
        <v>0.35778246000000002</v>
      </c>
      <c r="DP117">
        <v>-0.64273818000000005</v>
      </c>
      <c r="DQ117">
        <v>0.94671483000000001</v>
      </c>
      <c r="DR117">
        <v>-0.66113116000000005</v>
      </c>
      <c r="DS117">
        <v>7.7932630000000003E-2</v>
      </c>
      <c r="DT117">
        <v>-0.79014932000000004</v>
      </c>
      <c r="DU117">
        <v>1.3610861400000001</v>
      </c>
      <c r="DV117" s="10">
        <v>-0.64824150000000003</v>
      </c>
      <c r="DW117" s="8" t="s">
        <v>776</v>
      </c>
      <c r="DX117" t="s">
        <v>777</v>
      </c>
      <c r="DY117" t="s">
        <v>5154</v>
      </c>
      <c r="DZ117" t="s">
        <v>5165</v>
      </c>
      <c r="EA117" t="s">
        <v>5242</v>
      </c>
      <c r="EB117" t="s">
        <v>5373</v>
      </c>
      <c r="EC117" t="s">
        <v>5262</v>
      </c>
      <c r="ED117" s="10" t="s">
        <v>367</v>
      </c>
      <c r="EE117" s="20">
        <v>36521</v>
      </c>
      <c r="EF117" s="21">
        <v>38069</v>
      </c>
      <c r="EG117" t="s">
        <v>778</v>
      </c>
      <c r="EH117" t="s">
        <v>5143</v>
      </c>
      <c r="EI117" s="22">
        <v>44384</v>
      </c>
      <c r="EJ117" t="b">
        <f>F117=H117</f>
        <v>1</v>
      </c>
    </row>
    <row r="118" spans="1:140" x14ac:dyDescent="0.2">
      <c r="A118" s="8" t="s">
        <v>779</v>
      </c>
      <c r="B118" s="8" t="s">
        <v>168</v>
      </c>
      <c r="C118" s="8" t="s">
        <v>161</v>
      </c>
      <c r="D118" s="2">
        <f>1-474-394-8093</f>
        <v>-8960</v>
      </c>
      <c r="E118" s="4">
        <v>0.41721853960866301</v>
      </c>
      <c r="F118" s="28" t="b">
        <v>0</v>
      </c>
      <c r="G118" s="29">
        <f t="shared" si="3"/>
        <v>4.6599198382595337E-5</v>
      </c>
      <c r="H118" s="5" t="b">
        <f t="shared" si="2"/>
        <v>0</v>
      </c>
      <c r="I118" s="8">
        <v>63</v>
      </c>
      <c r="J118">
        <v>1</v>
      </c>
      <c r="K118">
        <v>25</v>
      </c>
      <c r="L118">
        <v>278</v>
      </c>
      <c r="M118">
        <v>3</v>
      </c>
      <c r="N118">
        <v>1</v>
      </c>
      <c r="O118">
        <v>86.925936470998295</v>
      </c>
      <c r="P118">
        <v>3</v>
      </c>
      <c r="Q118">
        <v>4</v>
      </c>
      <c r="R118">
        <v>4</v>
      </c>
      <c r="S118" s="10">
        <v>70.5</v>
      </c>
      <c r="T118" s="8">
        <v>0.91683658709772198</v>
      </c>
      <c r="U118">
        <v>7.5957643648752104E-3</v>
      </c>
      <c r="V118">
        <v>-0.25614850898817798</v>
      </c>
      <c r="W118">
        <v>-1.42257241607416</v>
      </c>
      <c r="X118">
        <v>-0.60931127360194304</v>
      </c>
      <c r="Y118">
        <v>-1.4044518876044501</v>
      </c>
      <c r="Z118">
        <v>1.2543371606262199</v>
      </c>
      <c r="AA118">
        <v>-1.4107302381286499</v>
      </c>
      <c r="AB118">
        <v>-0.772121299578298</v>
      </c>
      <c r="AC118">
        <v>-1.38724643350897</v>
      </c>
      <c r="AD118" s="10">
        <v>-0.90569710752659205</v>
      </c>
      <c r="AE118" s="8">
        <v>0</v>
      </c>
      <c r="AF118">
        <v>0</v>
      </c>
      <c r="AG118">
        <v>0</v>
      </c>
      <c r="AH118">
        <v>0</v>
      </c>
      <c r="AI118">
        <v>0</v>
      </c>
      <c r="AJ118">
        <v>0</v>
      </c>
      <c r="AK118">
        <v>0</v>
      </c>
      <c r="AL118">
        <v>0</v>
      </c>
      <c r="AM118">
        <v>0</v>
      </c>
      <c r="AN118">
        <v>0</v>
      </c>
      <c r="AO118">
        <v>1</v>
      </c>
      <c r="AP118">
        <v>0</v>
      </c>
      <c r="AQ118">
        <v>0</v>
      </c>
      <c r="AR118">
        <v>0</v>
      </c>
      <c r="AS118">
        <v>0</v>
      </c>
      <c r="AT118">
        <v>0</v>
      </c>
      <c r="AU118">
        <v>0</v>
      </c>
      <c r="AV118">
        <v>0</v>
      </c>
      <c r="AW118">
        <v>0</v>
      </c>
      <c r="AX118">
        <v>0</v>
      </c>
      <c r="AY118">
        <v>1</v>
      </c>
      <c r="AZ118">
        <v>0</v>
      </c>
      <c r="BA118">
        <v>1</v>
      </c>
      <c r="BB118">
        <v>0</v>
      </c>
      <c r="BC118">
        <v>0</v>
      </c>
      <c r="BD118">
        <v>1</v>
      </c>
      <c r="BE118">
        <v>0</v>
      </c>
      <c r="BF118">
        <v>1</v>
      </c>
      <c r="BG118">
        <v>0</v>
      </c>
      <c r="BH118">
        <v>0</v>
      </c>
      <c r="BI118">
        <v>1</v>
      </c>
      <c r="BJ118">
        <v>0</v>
      </c>
      <c r="BK118">
        <v>0</v>
      </c>
      <c r="BL118">
        <v>0</v>
      </c>
      <c r="BM118">
        <v>1</v>
      </c>
      <c r="BN118">
        <v>0</v>
      </c>
      <c r="BO118">
        <v>0</v>
      </c>
      <c r="BP118">
        <v>0</v>
      </c>
      <c r="BQ118">
        <v>1</v>
      </c>
      <c r="BR118">
        <v>0</v>
      </c>
      <c r="BS118">
        <v>0</v>
      </c>
      <c r="BT118" s="10">
        <v>0</v>
      </c>
      <c r="BU118">
        <v>-4.2648743800000002</v>
      </c>
      <c r="BV118">
        <v>0.17994256</v>
      </c>
      <c r="BW118">
        <v>2.5512239999999999E-2</v>
      </c>
      <c r="BX118">
        <v>1.7140852600000001</v>
      </c>
      <c r="BY118">
        <v>1.2451467300000001</v>
      </c>
      <c r="BZ118">
        <v>4.38303536</v>
      </c>
      <c r="CA118">
        <v>1.0542348399999999</v>
      </c>
      <c r="CB118">
        <v>2.36271349</v>
      </c>
      <c r="CC118">
        <v>0</v>
      </c>
      <c r="CD118">
        <v>1.26633956</v>
      </c>
      <c r="CE118">
        <v>1.2966537600000001</v>
      </c>
      <c r="CF118">
        <v>-0.34830556000000001</v>
      </c>
      <c r="CG118">
        <v>0.60595251999999999</v>
      </c>
      <c r="CH118">
        <v>-0.27080598</v>
      </c>
      <c r="CI118">
        <v>0.69837139000000004</v>
      </c>
      <c r="CJ118">
        <v>2.3914729999999999E-2</v>
      </c>
      <c r="CK118">
        <v>-0.35324707</v>
      </c>
      <c r="CL118">
        <v>-4.8291489999999999E-2</v>
      </c>
      <c r="CM118">
        <v>0.58076517999999999</v>
      </c>
      <c r="CN118">
        <v>0.72541518999999999</v>
      </c>
      <c r="CO118">
        <v>-0.20022939000000001</v>
      </c>
      <c r="CP118">
        <v>-0.43475793000000001</v>
      </c>
      <c r="CQ118">
        <v>0.34422587999999998</v>
      </c>
      <c r="CR118">
        <v>-0.48495226000000002</v>
      </c>
      <c r="CS118">
        <v>0.18250256000000001</v>
      </c>
      <c r="CT118">
        <v>-0.16623276000000001</v>
      </c>
      <c r="CU118">
        <v>-9.4743999999999995E-2</v>
      </c>
      <c r="CV118">
        <v>-1.1689752</v>
      </c>
      <c r="CW118">
        <v>-0.52188942000000005</v>
      </c>
      <c r="CX118">
        <v>0.65815442999999996</v>
      </c>
      <c r="CY118">
        <v>9.3649330000000003E-2</v>
      </c>
      <c r="CZ118">
        <v>-0.16819777</v>
      </c>
      <c r="DA118">
        <v>-0.25450494000000001</v>
      </c>
      <c r="DB118">
        <v>0.25513289</v>
      </c>
      <c r="DC118">
        <v>2.5920289999999999E-2</v>
      </c>
      <c r="DD118">
        <v>-2.5292350000000002E-2</v>
      </c>
      <c r="DE118">
        <v>0.26950531</v>
      </c>
      <c r="DF118">
        <v>-0.26887736000000001</v>
      </c>
      <c r="DG118">
        <v>0.1029841</v>
      </c>
      <c r="DH118">
        <v>-0.10235616</v>
      </c>
      <c r="DI118">
        <v>-0.19042195000000001</v>
      </c>
      <c r="DJ118">
        <v>7.7531719999999998E-2</v>
      </c>
      <c r="DK118">
        <v>-0.19522661999999999</v>
      </c>
      <c r="DL118">
        <v>-0.13095082</v>
      </c>
      <c r="DM118">
        <v>-6.0513240000000003E-2</v>
      </c>
      <c r="DN118">
        <v>0.50020885000000004</v>
      </c>
      <c r="DO118">
        <v>0.35778246000000002</v>
      </c>
      <c r="DP118">
        <v>-0.64273818000000005</v>
      </c>
      <c r="DQ118">
        <v>0.94671483000000001</v>
      </c>
      <c r="DR118">
        <v>-0.66113116000000005</v>
      </c>
      <c r="DS118">
        <v>7.7932630000000003E-2</v>
      </c>
      <c r="DT118">
        <v>-0.79014932000000004</v>
      </c>
      <c r="DU118">
        <v>1.3610861400000001</v>
      </c>
      <c r="DV118" s="10">
        <v>-0.64824150000000003</v>
      </c>
      <c r="DW118" s="8" t="s">
        <v>780</v>
      </c>
      <c r="DX118" t="s">
        <v>781</v>
      </c>
      <c r="DY118" t="s">
        <v>5154</v>
      </c>
      <c r="DZ118" t="s">
        <v>5154</v>
      </c>
      <c r="EA118" t="s">
        <v>5174</v>
      </c>
      <c r="EB118" t="s">
        <v>5324</v>
      </c>
      <c r="EC118" t="s">
        <v>5199</v>
      </c>
      <c r="ED118" s="10" t="s">
        <v>782</v>
      </c>
      <c r="EE118" s="20">
        <v>36845</v>
      </c>
      <c r="EF118" s="21">
        <v>37742</v>
      </c>
      <c r="EG118" t="s">
        <v>783</v>
      </c>
      <c r="EH118" t="s">
        <v>5142</v>
      </c>
      <c r="EI118" s="22">
        <v>44810</v>
      </c>
      <c r="EJ118" t="b">
        <f>F118=H118</f>
        <v>1</v>
      </c>
    </row>
    <row r="119" spans="1:140" x14ac:dyDescent="0.2">
      <c r="A119" s="8" t="s">
        <v>784</v>
      </c>
      <c r="B119" s="8" t="s">
        <v>127</v>
      </c>
      <c r="C119" s="8" t="s">
        <v>154</v>
      </c>
      <c r="D119" s="2">
        <v>9657737651</v>
      </c>
      <c r="E119" s="4">
        <v>0.50762051710467304</v>
      </c>
      <c r="F119" s="28" t="b">
        <v>0</v>
      </c>
      <c r="G119" s="29">
        <f t="shared" si="3"/>
        <v>1.426900871476992E-2</v>
      </c>
      <c r="H119" s="5" t="b">
        <f t="shared" si="2"/>
        <v>0</v>
      </c>
      <c r="I119" s="8">
        <v>52</v>
      </c>
      <c r="J119">
        <v>1</v>
      </c>
      <c r="K119">
        <v>26</v>
      </c>
      <c r="L119">
        <v>3268</v>
      </c>
      <c r="M119">
        <v>5</v>
      </c>
      <c r="N119">
        <v>2</v>
      </c>
      <c r="O119">
        <v>23.810258552336801</v>
      </c>
      <c r="P119">
        <v>4</v>
      </c>
      <c r="Q119">
        <v>1</v>
      </c>
      <c r="R119">
        <v>3</v>
      </c>
      <c r="S119" s="10">
        <v>70.400000000000006</v>
      </c>
      <c r="T119" s="8">
        <v>-0.116483336885366</v>
      </c>
      <c r="U119">
        <v>7.5957643648752104E-3</v>
      </c>
      <c r="V119">
        <v>-0.126943712525036</v>
      </c>
      <c r="W119">
        <v>2.06302464700576</v>
      </c>
      <c r="X119">
        <v>2.70451479144465E-2</v>
      </c>
      <c r="Y119">
        <v>-0.70788554533318204</v>
      </c>
      <c r="Z119">
        <v>-0.91751721025367505</v>
      </c>
      <c r="AA119">
        <v>1.4284752725705201</v>
      </c>
      <c r="AB119">
        <v>-0.772121299578298</v>
      </c>
      <c r="AC119">
        <v>1.42236659638262</v>
      </c>
      <c r="AD119" s="10">
        <v>-0.927274167860757</v>
      </c>
      <c r="AE119" s="8">
        <v>0</v>
      </c>
      <c r="AF119">
        <v>0</v>
      </c>
      <c r="AG119">
        <v>0</v>
      </c>
      <c r="AH119">
        <v>0</v>
      </c>
      <c r="AI119">
        <v>0</v>
      </c>
      <c r="AJ119">
        <v>0</v>
      </c>
      <c r="AK119">
        <v>0</v>
      </c>
      <c r="AL119">
        <v>0</v>
      </c>
      <c r="AM119">
        <v>0</v>
      </c>
      <c r="AN119">
        <v>0</v>
      </c>
      <c r="AO119">
        <v>0</v>
      </c>
      <c r="AP119">
        <v>0</v>
      </c>
      <c r="AQ119">
        <v>0</v>
      </c>
      <c r="AR119">
        <v>1</v>
      </c>
      <c r="AS119">
        <v>0</v>
      </c>
      <c r="AT119">
        <v>0</v>
      </c>
      <c r="AU119">
        <v>0</v>
      </c>
      <c r="AV119">
        <v>0</v>
      </c>
      <c r="AW119">
        <v>0</v>
      </c>
      <c r="AX119">
        <v>0</v>
      </c>
      <c r="AY119">
        <v>0</v>
      </c>
      <c r="AZ119">
        <v>1</v>
      </c>
      <c r="BA119">
        <v>1</v>
      </c>
      <c r="BB119">
        <v>0</v>
      </c>
      <c r="BC119">
        <v>0</v>
      </c>
      <c r="BD119">
        <v>1</v>
      </c>
      <c r="BE119">
        <v>1</v>
      </c>
      <c r="BF119">
        <v>0</v>
      </c>
      <c r="BG119">
        <v>0</v>
      </c>
      <c r="BH119">
        <v>0</v>
      </c>
      <c r="BI119">
        <v>0</v>
      </c>
      <c r="BJ119">
        <v>0</v>
      </c>
      <c r="BK119">
        <v>1</v>
      </c>
      <c r="BL119">
        <v>0</v>
      </c>
      <c r="BM119">
        <v>0</v>
      </c>
      <c r="BN119">
        <v>0</v>
      </c>
      <c r="BO119">
        <v>0</v>
      </c>
      <c r="BP119">
        <v>1</v>
      </c>
      <c r="BQ119">
        <v>1</v>
      </c>
      <c r="BR119">
        <v>0</v>
      </c>
      <c r="BS119">
        <v>0</v>
      </c>
      <c r="BT119" s="10">
        <v>0</v>
      </c>
      <c r="BU119">
        <v>-4.2648743800000002</v>
      </c>
      <c r="BV119">
        <v>0.17994256</v>
      </c>
      <c r="BW119">
        <v>2.5512239999999999E-2</v>
      </c>
      <c r="BX119">
        <v>1.7140852600000001</v>
      </c>
      <c r="BY119">
        <v>1.2451467300000001</v>
      </c>
      <c r="BZ119">
        <v>4.38303536</v>
      </c>
      <c r="CA119">
        <v>1.0542348399999999</v>
      </c>
      <c r="CB119">
        <v>2.36271349</v>
      </c>
      <c r="CC119">
        <v>0</v>
      </c>
      <c r="CD119">
        <v>1.26633956</v>
      </c>
      <c r="CE119">
        <v>1.2966537600000001</v>
      </c>
      <c r="CF119">
        <v>-0.34830556000000001</v>
      </c>
      <c r="CG119">
        <v>0.60595251999999999</v>
      </c>
      <c r="CH119">
        <v>-0.27080598</v>
      </c>
      <c r="CI119">
        <v>0.69837139000000004</v>
      </c>
      <c r="CJ119">
        <v>2.3914729999999999E-2</v>
      </c>
      <c r="CK119">
        <v>-0.35324707</v>
      </c>
      <c r="CL119">
        <v>-4.8291489999999999E-2</v>
      </c>
      <c r="CM119">
        <v>0.58076517999999999</v>
      </c>
      <c r="CN119">
        <v>0.72541518999999999</v>
      </c>
      <c r="CO119">
        <v>-0.20022939000000001</v>
      </c>
      <c r="CP119">
        <v>-0.43475793000000001</v>
      </c>
      <c r="CQ119">
        <v>0.34422587999999998</v>
      </c>
      <c r="CR119">
        <v>-0.48495226000000002</v>
      </c>
      <c r="CS119">
        <v>0.18250256000000001</v>
      </c>
      <c r="CT119">
        <v>-0.16623276000000001</v>
      </c>
      <c r="CU119">
        <v>-9.4743999999999995E-2</v>
      </c>
      <c r="CV119">
        <v>-1.1689752</v>
      </c>
      <c r="CW119">
        <v>-0.52188942000000005</v>
      </c>
      <c r="CX119">
        <v>0.65815442999999996</v>
      </c>
      <c r="CY119">
        <v>9.3649330000000003E-2</v>
      </c>
      <c r="CZ119">
        <v>-0.16819777</v>
      </c>
      <c r="DA119">
        <v>-0.25450494000000001</v>
      </c>
      <c r="DB119">
        <v>0.25513289</v>
      </c>
      <c r="DC119">
        <v>2.5920289999999999E-2</v>
      </c>
      <c r="DD119">
        <v>-2.5292350000000002E-2</v>
      </c>
      <c r="DE119">
        <v>0.26950531</v>
      </c>
      <c r="DF119">
        <v>-0.26887736000000001</v>
      </c>
      <c r="DG119">
        <v>0.1029841</v>
      </c>
      <c r="DH119">
        <v>-0.10235616</v>
      </c>
      <c r="DI119">
        <v>-0.19042195000000001</v>
      </c>
      <c r="DJ119">
        <v>7.7531719999999998E-2</v>
      </c>
      <c r="DK119">
        <v>-0.19522661999999999</v>
      </c>
      <c r="DL119">
        <v>-0.13095082</v>
      </c>
      <c r="DM119">
        <v>-6.0513240000000003E-2</v>
      </c>
      <c r="DN119">
        <v>0.50020885000000004</v>
      </c>
      <c r="DO119">
        <v>0.35778246000000002</v>
      </c>
      <c r="DP119">
        <v>-0.64273818000000005</v>
      </c>
      <c r="DQ119">
        <v>0.94671483000000001</v>
      </c>
      <c r="DR119">
        <v>-0.66113116000000005</v>
      </c>
      <c r="DS119">
        <v>7.7932630000000003E-2</v>
      </c>
      <c r="DT119">
        <v>-0.79014932000000004</v>
      </c>
      <c r="DU119">
        <v>1.3610861400000001</v>
      </c>
      <c r="DV119" s="10">
        <v>-0.64824150000000003</v>
      </c>
      <c r="DW119" s="8" t="s">
        <v>785</v>
      </c>
      <c r="DX119" t="s">
        <v>786</v>
      </c>
      <c r="DY119" t="s">
        <v>5165</v>
      </c>
      <c r="DZ119" t="s">
        <v>5154</v>
      </c>
      <c r="EA119" t="s">
        <v>5280</v>
      </c>
      <c r="EB119" t="s">
        <v>5374</v>
      </c>
      <c r="EC119" t="s">
        <v>5263</v>
      </c>
      <c r="ED119" s="10" t="s">
        <v>787</v>
      </c>
      <c r="EE119" s="20">
        <v>37364</v>
      </c>
      <c r="EF119" s="21">
        <v>39433</v>
      </c>
      <c r="EG119" t="s">
        <v>788</v>
      </c>
      <c r="EH119" t="s">
        <v>5146</v>
      </c>
      <c r="EI119" s="22">
        <v>45105</v>
      </c>
      <c r="EJ119" t="b">
        <f>F119=H119</f>
        <v>1</v>
      </c>
    </row>
    <row r="120" spans="1:140" x14ac:dyDescent="0.2">
      <c r="A120" s="8" t="s">
        <v>789</v>
      </c>
      <c r="B120" s="8" t="s">
        <v>119</v>
      </c>
      <c r="C120" s="8" t="s">
        <v>181</v>
      </c>
      <c r="D120" s="2" t="s">
        <v>790</v>
      </c>
      <c r="E120" s="4">
        <v>0.58457656812238401</v>
      </c>
      <c r="F120" s="28" t="b">
        <v>0</v>
      </c>
      <c r="G120" s="29">
        <f t="shared" si="3"/>
        <v>0.99999373540628567</v>
      </c>
      <c r="H120" s="5" t="b">
        <f t="shared" si="2"/>
        <v>1</v>
      </c>
      <c r="I120" s="8">
        <v>49</v>
      </c>
      <c r="J120">
        <v>4</v>
      </c>
      <c r="K120">
        <v>37</v>
      </c>
      <c r="L120">
        <v>986</v>
      </c>
      <c r="M120">
        <v>10</v>
      </c>
      <c r="N120">
        <v>1</v>
      </c>
      <c r="O120">
        <v>94.171617394525299</v>
      </c>
      <c r="P120">
        <v>3</v>
      </c>
      <c r="Q120">
        <v>1</v>
      </c>
      <c r="R120">
        <v>1</v>
      </c>
      <c r="S120" s="10">
        <v>72.3</v>
      </c>
      <c r="T120" s="8">
        <v>-0.39829786160802699</v>
      </c>
      <c r="U120">
        <v>3.04590151031497</v>
      </c>
      <c r="V120">
        <v>1.2943090485695199</v>
      </c>
      <c r="W120">
        <v>-0.597220335585672</v>
      </c>
      <c r="X120">
        <v>1.61793620170542</v>
      </c>
      <c r="Y120">
        <v>-1.4044518876044501</v>
      </c>
      <c r="Z120">
        <v>1.50366608020217</v>
      </c>
      <c r="AA120">
        <v>8.8725172209350497E-3</v>
      </c>
      <c r="AB120">
        <v>1.4079858992310099</v>
      </c>
      <c r="AC120">
        <v>1.42236659638262</v>
      </c>
      <c r="AD120" s="10">
        <v>-0.51731002151161598</v>
      </c>
      <c r="AE120" s="8">
        <v>0</v>
      </c>
      <c r="AF120">
        <v>0</v>
      </c>
      <c r="AG120">
        <v>0</v>
      </c>
      <c r="AH120">
        <v>0</v>
      </c>
      <c r="AI120">
        <v>0</v>
      </c>
      <c r="AJ120">
        <v>0</v>
      </c>
      <c r="AK120">
        <v>1</v>
      </c>
      <c r="AL120">
        <v>0</v>
      </c>
      <c r="AM120">
        <v>0</v>
      </c>
      <c r="AN120">
        <v>0</v>
      </c>
      <c r="AO120">
        <v>0</v>
      </c>
      <c r="AP120">
        <v>0</v>
      </c>
      <c r="AQ120">
        <v>0</v>
      </c>
      <c r="AR120">
        <v>0</v>
      </c>
      <c r="AS120">
        <v>0</v>
      </c>
      <c r="AT120">
        <v>0</v>
      </c>
      <c r="AU120">
        <v>0</v>
      </c>
      <c r="AV120">
        <v>0</v>
      </c>
      <c r="AW120">
        <v>0</v>
      </c>
      <c r="AX120">
        <v>0</v>
      </c>
      <c r="AY120">
        <v>1</v>
      </c>
      <c r="AZ120">
        <v>0</v>
      </c>
      <c r="BA120">
        <v>0</v>
      </c>
      <c r="BB120">
        <v>1</v>
      </c>
      <c r="BC120">
        <v>0</v>
      </c>
      <c r="BD120">
        <v>1</v>
      </c>
      <c r="BE120">
        <v>1</v>
      </c>
      <c r="BF120">
        <v>0</v>
      </c>
      <c r="BG120">
        <v>0</v>
      </c>
      <c r="BH120">
        <v>0</v>
      </c>
      <c r="BI120">
        <v>0</v>
      </c>
      <c r="BJ120">
        <v>0</v>
      </c>
      <c r="BK120">
        <v>1</v>
      </c>
      <c r="BL120">
        <v>0</v>
      </c>
      <c r="BM120">
        <v>1</v>
      </c>
      <c r="BN120">
        <v>0</v>
      </c>
      <c r="BO120">
        <v>0</v>
      </c>
      <c r="BP120">
        <v>0</v>
      </c>
      <c r="BQ120">
        <v>0</v>
      </c>
      <c r="BR120">
        <v>0</v>
      </c>
      <c r="BS120">
        <v>1</v>
      </c>
      <c r="BT120" s="10">
        <v>0</v>
      </c>
      <c r="BU120">
        <v>-4.2648743800000002</v>
      </c>
      <c r="BV120">
        <v>0.17994256</v>
      </c>
      <c r="BW120">
        <v>2.5512239999999999E-2</v>
      </c>
      <c r="BX120">
        <v>1.7140852600000001</v>
      </c>
      <c r="BY120">
        <v>1.2451467300000001</v>
      </c>
      <c r="BZ120">
        <v>4.38303536</v>
      </c>
      <c r="CA120">
        <v>1.0542348399999999</v>
      </c>
      <c r="CB120">
        <v>2.36271349</v>
      </c>
      <c r="CC120">
        <v>0</v>
      </c>
      <c r="CD120">
        <v>1.26633956</v>
      </c>
      <c r="CE120">
        <v>1.2966537600000001</v>
      </c>
      <c r="CF120">
        <v>-0.34830556000000001</v>
      </c>
      <c r="CG120">
        <v>0.60595251999999999</v>
      </c>
      <c r="CH120">
        <v>-0.27080598</v>
      </c>
      <c r="CI120">
        <v>0.69837139000000004</v>
      </c>
      <c r="CJ120">
        <v>2.3914729999999999E-2</v>
      </c>
      <c r="CK120">
        <v>-0.35324707</v>
      </c>
      <c r="CL120">
        <v>-4.8291489999999999E-2</v>
      </c>
      <c r="CM120">
        <v>0.58076517999999999</v>
      </c>
      <c r="CN120">
        <v>0.72541518999999999</v>
      </c>
      <c r="CO120">
        <v>-0.20022939000000001</v>
      </c>
      <c r="CP120">
        <v>-0.43475793000000001</v>
      </c>
      <c r="CQ120">
        <v>0.34422587999999998</v>
      </c>
      <c r="CR120">
        <v>-0.48495226000000002</v>
      </c>
      <c r="CS120">
        <v>0.18250256000000001</v>
      </c>
      <c r="CT120">
        <v>-0.16623276000000001</v>
      </c>
      <c r="CU120">
        <v>-9.4743999999999995E-2</v>
      </c>
      <c r="CV120">
        <v>-1.1689752</v>
      </c>
      <c r="CW120">
        <v>-0.52188942000000005</v>
      </c>
      <c r="CX120">
        <v>0.65815442999999996</v>
      </c>
      <c r="CY120">
        <v>9.3649330000000003E-2</v>
      </c>
      <c r="CZ120">
        <v>-0.16819777</v>
      </c>
      <c r="DA120">
        <v>-0.25450494000000001</v>
      </c>
      <c r="DB120">
        <v>0.25513289</v>
      </c>
      <c r="DC120">
        <v>2.5920289999999999E-2</v>
      </c>
      <c r="DD120">
        <v>-2.5292350000000002E-2</v>
      </c>
      <c r="DE120">
        <v>0.26950531</v>
      </c>
      <c r="DF120">
        <v>-0.26887736000000001</v>
      </c>
      <c r="DG120">
        <v>0.1029841</v>
      </c>
      <c r="DH120">
        <v>-0.10235616</v>
      </c>
      <c r="DI120">
        <v>-0.19042195000000001</v>
      </c>
      <c r="DJ120">
        <v>7.7531719999999998E-2</v>
      </c>
      <c r="DK120">
        <v>-0.19522661999999999</v>
      </c>
      <c r="DL120">
        <v>-0.13095082</v>
      </c>
      <c r="DM120">
        <v>-6.0513240000000003E-2</v>
      </c>
      <c r="DN120">
        <v>0.50020885000000004</v>
      </c>
      <c r="DO120">
        <v>0.35778246000000002</v>
      </c>
      <c r="DP120">
        <v>-0.64273818000000005</v>
      </c>
      <c r="DQ120">
        <v>0.94671483000000001</v>
      </c>
      <c r="DR120">
        <v>-0.66113116000000005</v>
      </c>
      <c r="DS120">
        <v>7.7932630000000003E-2</v>
      </c>
      <c r="DT120">
        <v>-0.79014932000000004</v>
      </c>
      <c r="DU120">
        <v>1.3610861400000001</v>
      </c>
      <c r="DV120" s="10">
        <v>-0.64824150000000003</v>
      </c>
      <c r="DW120" s="8" t="s">
        <v>791</v>
      </c>
      <c r="DX120" t="s">
        <v>792</v>
      </c>
      <c r="DY120" t="s">
        <v>5154</v>
      </c>
      <c r="DZ120" t="s">
        <v>5153</v>
      </c>
      <c r="EA120" t="s">
        <v>5159</v>
      </c>
      <c r="EB120" t="s">
        <v>5307</v>
      </c>
      <c r="EC120" t="s">
        <v>5253</v>
      </c>
      <c r="ED120" s="10" t="s">
        <v>139</v>
      </c>
      <c r="EE120" s="20">
        <v>36408</v>
      </c>
      <c r="EF120" s="21">
        <v>38684</v>
      </c>
      <c r="EG120" t="s">
        <v>793</v>
      </c>
      <c r="EH120" t="s">
        <v>5146</v>
      </c>
      <c r="EI120" s="22">
        <v>45296</v>
      </c>
      <c r="EJ120" t="b">
        <f>F120=H120</f>
        <v>0</v>
      </c>
    </row>
    <row r="121" spans="1:140" x14ac:dyDescent="0.2">
      <c r="A121" s="8" t="s">
        <v>794</v>
      </c>
      <c r="B121" s="8" t="s">
        <v>127</v>
      </c>
      <c r="C121" s="8" t="s">
        <v>147</v>
      </c>
      <c r="D121" s="2" t="s">
        <v>795</v>
      </c>
      <c r="E121" s="4">
        <v>0.34087554271523102</v>
      </c>
      <c r="F121" s="28" t="b">
        <v>0</v>
      </c>
      <c r="G121" s="29">
        <f t="shared" si="3"/>
        <v>0.63385709467367368</v>
      </c>
      <c r="H121" s="5" t="b">
        <f t="shared" si="2"/>
        <v>1</v>
      </c>
      <c r="I121" s="8">
        <v>44</v>
      </c>
      <c r="J121">
        <v>2</v>
      </c>
      <c r="K121">
        <v>36</v>
      </c>
      <c r="L121">
        <v>768</v>
      </c>
      <c r="M121">
        <v>10</v>
      </c>
      <c r="N121">
        <v>4</v>
      </c>
      <c r="O121">
        <v>22.837771357615502</v>
      </c>
      <c r="P121">
        <v>4</v>
      </c>
      <c r="Q121">
        <v>3</v>
      </c>
      <c r="R121">
        <v>4</v>
      </c>
      <c r="S121" s="10">
        <v>83.5</v>
      </c>
      <c r="T121" s="8">
        <v>-0.86798873614579497</v>
      </c>
      <c r="U121">
        <v>1.0203643463482399</v>
      </c>
      <c r="V121">
        <v>1.1651042521063699</v>
      </c>
      <c r="W121">
        <v>-0.851354168278456</v>
      </c>
      <c r="X121">
        <v>1.61793620170542</v>
      </c>
      <c r="Y121">
        <v>0.68524713920936597</v>
      </c>
      <c r="Z121">
        <v>-0.95098117093872103</v>
      </c>
      <c r="AA121">
        <v>8.8725172209350497E-3</v>
      </c>
      <c r="AB121">
        <v>1.4079858992310099</v>
      </c>
      <c r="AC121">
        <v>1.7560081436822399E-2</v>
      </c>
      <c r="AD121" s="10">
        <v>1.8993207359149</v>
      </c>
      <c r="AE121" s="8">
        <v>0</v>
      </c>
      <c r="AF121">
        <v>0</v>
      </c>
      <c r="AG121">
        <v>0</v>
      </c>
      <c r="AH121">
        <v>0</v>
      </c>
      <c r="AI121">
        <v>0</v>
      </c>
      <c r="AJ121">
        <v>0</v>
      </c>
      <c r="AK121">
        <v>0</v>
      </c>
      <c r="AL121">
        <v>0</v>
      </c>
      <c r="AM121">
        <v>0</v>
      </c>
      <c r="AN121">
        <v>0</v>
      </c>
      <c r="AO121">
        <v>0</v>
      </c>
      <c r="AP121">
        <v>0</v>
      </c>
      <c r="AQ121">
        <v>0</v>
      </c>
      <c r="AR121">
        <v>0</v>
      </c>
      <c r="AS121">
        <v>0</v>
      </c>
      <c r="AT121">
        <v>1</v>
      </c>
      <c r="AU121">
        <v>0</v>
      </c>
      <c r="AV121">
        <v>0</v>
      </c>
      <c r="AW121">
        <v>0</v>
      </c>
      <c r="AX121">
        <v>0</v>
      </c>
      <c r="AY121">
        <v>1</v>
      </c>
      <c r="AZ121">
        <v>0</v>
      </c>
      <c r="BA121">
        <v>0</v>
      </c>
      <c r="BB121">
        <v>1</v>
      </c>
      <c r="BC121">
        <v>1</v>
      </c>
      <c r="BD121">
        <v>0</v>
      </c>
      <c r="BE121">
        <v>1</v>
      </c>
      <c r="BF121">
        <v>0</v>
      </c>
      <c r="BG121">
        <v>0</v>
      </c>
      <c r="BH121">
        <v>0</v>
      </c>
      <c r="BI121">
        <v>1</v>
      </c>
      <c r="BJ121">
        <v>0</v>
      </c>
      <c r="BK121">
        <v>0</v>
      </c>
      <c r="BL121">
        <v>0</v>
      </c>
      <c r="BM121">
        <v>0</v>
      </c>
      <c r="BN121">
        <v>1</v>
      </c>
      <c r="BO121">
        <v>0</v>
      </c>
      <c r="BP121">
        <v>0</v>
      </c>
      <c r="BQ121">
        <v>0</v>
      </c>
      <c r="BR121">
        <v>1</v>
      </c>
      <c r="BS121">
        <v>0</v>
      </c>
      <c r="BT121" s="10">
        <v>0</v>
      </c>
      <c r="BU121">
        <v>-4.2648743800000002</v>
      </c>
      <c r="BV121">
        <v>0.17994256</v>
      </c>
      <c r="BW121">
        <v>2.5512239999999999E-2</v>
      </c>
      <c r="BX121">
        <v>1.7140852600000001</v>
      </c>
      <c r="BY121">
        <v>1.2451467300000001</v>
      </c>
      <c r="BZ121">
        <v>4.38303536</v>
      </c>
      <c r="CA121">
        <v>1.0542348399999999</v>
      </c>
      <c r="CB121">
        <v>2.36271349</v>
      </c>
      <c r="CC121">
        <v>0</v>
      </c>
      <c r="CD121">
        <v>1.26633956</v>
      </c>
      <c r="CE121">
        <v>1.2966537600000001</v>
      </c>
      <c r="CF121">
        <v>-0.34830556000000001</v>
      </c>
      <c r="CG121">
        <v>0.60595251999999999</v>
      </c>
      <c r="CH121">
        <v>-0.27080598</v>
      </c>
      <c r="CI121">
        <v>0.69837139000000004</v>
      </c>
      <c r="CJ121">
        <v>2.3914729999999999E-2</v>
      </c>
      <c r="CK121">
        <v>-0.35324707</v>
      </c>
      <c r="CL121">
        <v>-4.8291489999999999E-2</v>
      </c>
      <c r="CM121">
        <v>0.58076517999999999</v>
      </c>
      <c r="CN121">
        <v>0.72541518999999999</v>
      </c>
      <c r="CO121">
        <v>-0.20022939000000001</v>
      </c>
      <c r="CP121">
        <v>-0.43475793000000001</v>
      </c>
      <c r="CQ121">
        <v>0.34422587999999998</v>
      </c>
      <c r="CR121">
        <v>-0.48495226000000002</v>
      </c>
      <c r="CS121">
        <v>0.18250256000000001</v>
      </c>
      <c r="CT121">
        <v>-0.16623276000000001</v>
      </c>
      <c r="CU121">
        <v>-9.4743999999999995E-2</v>
      </c>
      <c r="CV121">
        <v>-1.1689752</v>
      </c>
      <c r="CW121">
        <v>-0.52188942000000005</v>
      </c>
      <c r="CX121">
        <v>0.65815442999999996</v>
      </c>
      <c r="CY121">
        <v>9.3649330000000003E-2</v>
      </c>
      <c r="CZ121">
        <v>-0.16819777</v>
      </c>
      <c r="DA121">
        <v>-0.25450494000000001</v>
      </c>
      <c r="DB121">
        <v>0.25513289</v>
      </c>
      <c r="DC121">
        <v>2.5920289999999999E-2</v>
      </c>
      <c r="DD121">
        <v>-2.5292350000000002E-2</v>
      </c>
      <c r="DE121">
        <v>0.26950531</v>
      </c>
      <c r="DF121">
        <v>-0.26887736000000001</v>
      </c>
      <c r="DG121">
        <v>0.1029841</v>
      </c>
      <c r="DH121">
        <v>-0.10235616</v>
      </c>
      <c r="DI121">
        <v>-0.19042195000000001</v>
      </c>
      <c r="DJ121">
        <v>7.7531719999999998E-2</v>
      </c>
      <c r="DK121">
        <v>-0.19522661999999999</v>
      </c>
      <c r="DL121">
        <v>-0.13095082</v>
      </c>
      <c r="DM121">
        <v>-6.0513240000000003E-2</v>
      </c>
      <c r="DN121">
        <v>0.50020885000000004</v>
      </c>
      <c r="DO121">
        <v>0.35778246000000002</v>
      </c>
      <c r="DP121">
        <v>-0.64273818000000005</v>
      </c>
      <c r="DQ121">
        <v>0.94671483000000001</v>
      </c>
      <c r="DR121">
        <v>-0.66113116000000005</v>
      </c>
      <c r="DS121">
        <v>7.7932630000000003E-2</v>
      </c>
      <c r="DT121">
        <v>-0.79014932000000004</v>
      </c>
      <c r="DU121">
        <v>1.3610861400000001</v>
      </c>
      <c r="DV121" s="10">
        <v>-0.64824150000000003</v>
      </c>
      <c r="DW121" s="8" t="s">
        <v>796</v>
      </c>
      <c r="DX121" t="s">
        <v>797</v>
      </c>
      <c r="DY121" t="s">
        <v>5158</v>
      </c>
      <c r="DZ121" t="s">
        <v>5158</v>
      </c>
      <c r="EA121" t="s">
        <v>5280</v>
      </c>
      <c r="EB121" t="s">
        <v>5336</v>
      </c>
      <c r="EC121" t="s">
        <v>5311</v>
      </c>
      <c r="ED121" s="10" t="s">
        <v>798</v>
      </c>
      <c r="EE121" s="20">
        <v>36160</v>
      </c>
      <c r="EF121" s="21">
        <v>36824</v>
      </c>
      <c r="EG121" t="s">
        <v>799</v>
      </c>
      <c r="EH121" t="s">
        <v>5142</v>
      </c>
      <c r="EI121" s="22">
        <v>43929</v>
      </c>
      <c r="EJ121" t="b">
        <f>F121=H121</f>
        <v>0</v>
      </c>
    </row>
    <row r="122" spans="1:140" x14ac:dyDescent="0.2">
      <c r="A122" s="8" t="s">
        <v>800</v>
      </c>
      <c r="B122" s="8" t="s">
        <v>119</v>
      </c>
      <c r="C122" s="8" t="s">
        <v>275</v>
      </c>
      <c r="D122" s="2" t="s">
        <v>801</v>
      </c>
      <c r="E122" s="4">
        <v>0.38861641743106901</v>
      </c>
      <c r="F122" s="28" t="b">
        <v>0</v>
      </c>
      <c r="G122" s="29">
        <f t="shared" si="3"/>
        <v>4.3393192739431133E-3</v>
      </c>
      <c r="H122" s="5" t="b">
        <f t="shared" si="2"/>
        <v>0</v>
      </c>
      <c r="I122" s="8">
        <v>66</v>
      </c>
      <c r="J122">
        <v>1</v>
      </c>
      <c r="K122">
        <v>19</v>
      </c>
      <c r="L122">
        <v>1082</v>
      </c>
      <c r="M122">
        <v>7</v>
      </c>
      <c r="N122">
        <v>5</v>
      </c>
      <c r="O122">
        <v>1.8082087155348401</v>
      </c>
      <c r="P122">
        <v>5</v>
      </c>
      <c r="Q122">
        <v>3</v>
      </c>
      <c r="R122">
        <v>5</v>
      </c>
      <c r="S122" s="10">
        <v>73.099999999999994</v>
      </c>
      <c r="T122" s="8">
        <v>1.19865111182038</v>
      </c>
      <c r="U122">
        <v>7.5957643648752104E-3</v>
      </c>
      <c r="V122">
        <v>-1.03137728776702</v>
      </c>
      <c r="W122">
        <v>-0.485308189078758</v>
      </c>
      <c r="X122">
        <v>0.66340156943083595</v>
      </c>
      <c r="Y122">
        <v>1.38181348148064</v>
      </c>
      <c r="Z122">
        <v>-1.67462304642892</v>
      </c>
      <c r="AA122">
        <v>8.8725172209350497E-3</v>
      </c>
      <c r="AB122">
        <v>-4.5418899975194001E-2</v>
      </c>
      <c r="AC122">
        <v>0.71996333890972197</v>
      </c>
      <c r="AD122" s="10">
        <v>-0.34469353883829401</v>
      </c>
      <c r="AE122" s="8">
        <v>0</v>
      </c>
      <c r="AF122">
        <v>0</v>
      </c>
      <c r="AG122">
        <v>0</v>
      </c>
      <c r="AH122">
        <v>0</v>
      </c>
      <c r="AI122">
        <v>0</v>
      </c>
      <c r="AJ122">
        <v>0</v>
      </c>
      <c r="AK122">
        <v>0</v>
      </c>
      <c r="AL122">
        <v>0</v>
      </c>
      <c r="AM122">
        <v>0</v>
      </c>
      <c r="AN122">
        <v>0</v>
      </c>
      <c r="AO122">
        <v>0</v>
      </c>
      <c r="AP122">
        <v>0</v>
      </c>
      <c r="AQ122">
        <v>0</v>
      </c>
      <c r="AR122">
        <v>0</v>
      </c>
      <c r="AS122">
        <v>0</v>
      </c>
      <c r="AT122">
        <v>1</v>
      </c>
      <c r="AU122">
        <v>0</v>
      </c>
      <c r="AV122">
        <v>0</v>
      </c>
      <c r="AW122">
        <v>0</v>
      </c>
      <c r="AX122">
        <v>0</v>
      </c>
      <c r="AY122">
        <v>1</v>
      </c>
      <c r="AZ122">
        <v>0</v>
      </c>
      <c r="BA122">
        <v>0</v>
      </c>
      <c r="BB122">
        <v>1</v>
      </c>
      <c r="BC122">
        <v>1</v>
      </c>
      <c r="BD122">
        <v>0</v>
      </c>
      <c r="BE122">
        <v>1</v>
      </c>
      <c r="BF122">
        <v>0</v>
      </c>
      <c r="BG122">
        <v>0</v>
      </c>
      <c r="BH122">
        <v>0</v>
      </c>
      <c r="BI122">
        <v>0</v>
      </c>
      <c r="BJ122">
        <v>0</v>
      </c>
      <c r="BK122">
        <v>1</v>
      </c>
      <c r="BL122">
        <v>0</v>
      </c>
      <c r="BM122">
        <v>0</v>
      </c>
      <c r="BN122">
        <v>1</v>
      </c>
      <c r="BO122">
        <v>0</v>
      </c>
      <c r="BP122">
        <v>0</v>
      </c>
      <c r="BQ122">
        <v>0</v>
      </c>
      <c r="BR122">
        <v>0</v>
      </c>
      <c r="BS122">
        <v>1</v>
      </c>
      <c r="BT122" s="10">
        <v>0</v>
      </c>
      <c r="BU122">
        <v>-4.2648743800000002</v>
      </c>
      <c r="BV122">
        <v>0.17994256</v>
      </c>
      <c r="BW122">
        <v>2.5512239999999999E-2</v>
      </c>
      <c r="BX122">
        <v>1.7140852600000001</v>
      </c>
      <c r="BY122">
        <v>1.2451467300000001</v>
      </c>
      <c r="BZ122">
        <v>4.38303536</v>
      </c>
      <c r="CA122">
        <v>1.0542348399999999</v>
      </c>
      <c r="CB122">
        <v>2.36271349</v>
      </c>
      <c r="CC122">
        <v>0</v>
      </c>
      <c r="CD122">
        <v>1.26633956</v>
      </c>
      <c r="CE122">
        <v>1.2966537600000001</v>
      </c>
      <c r="CF122">
        <v>-0.34830556000000001</v>
      </c>
      <c r="CG122">
        <v>0.60595251999999999</v>
      </c>
      <c r="CH122">
        <v>-0.27080598</v>
      </c>
      <c r="CI122">
        <v>0.69837139000000004</v>
      </c>
      <c r="CJ122">
        <v>2.3914729999999999E-2</v>
      </c>
      <c r="CK122">
        <v>-0.35324707</v>
      </c>
      <c r="CL122">
        <v>-4.8291489999999999E-2</v>
      </c>
      <c r="CM122">
        <v>0.58076517999999999</v>
      </c>
      <c r="CN122">
        <v>0.72541518999999999</v>
      </c>
      <c r="CO122">
        <v>-0.20022939000000001</v>
      </c>
      <c r="CP122">
        <v>-0.43475793000000001</v>
      </c>
      <c r="CQ122">
        <v>0.34422587999999998</v>
      </c>
      <c r="CR122">
        <v>-0.48495226000000002</v>
      </c>
      <c r="CS122">
        <v>0.18250256000000001</v>
      </c>
      <c r="CT122">
        <v>-0.16623276000000001</v>
      </c>
      <c r="CU122">
        <v>-9.4743999999999995E-2</v>
      </c>
      <c r="CV122">
        <v>-1.1689752</v>
      </c>
      <c r="CW122">
        <v>-0.52188942000000005</v>
      </c>
      <c r="CX122">
        <v>0.65815442999999996</v>
      </c>
      <c r="CY122">
        <v>9.3649330000000003E-2</v>
      </c>
      <c r="CZ122">
        <v>-0.16819777</v>
      </c>
      <c r="DA122">
        <v>-0.25450494000000001</v>
      </c>
      <c r="DB122">
        <v>0.25513289</v>
      </c>
      <c r="DC122">
        <v>2.5920289999999999E-2</v>
      </c>
      <c r="DD122">
        <v>-2.5292350000000002E-2</v>
      </c>
      <c r="DE122">
        <v>0.26950531</v>
      </c>
      <c r="DF122">
        <v>-0.26887736000000001</v>
      </c>
      <c r="DG122">
        <v>0.1029841</v>
      </c>
      <c r="DH122">
        <v>-0.10235616</v>
      </c>
      <c r="DI122">
        <v>-0.19042195000000001</v>
      </c>
      <c r="DJ122">
        <v>7.7531719999999998E-2</v>
      </c>
      <c r="DK122">
        <v>-0.19522661999999999</v>
      </c>
      <c r="DL122">
        <v>-0.13095082</v>
      </c>
      <c r="DM122">
        <v>-6.0513240000000003E-2</v>
      </c>
      <c r="DN122">
        <v>0.50020885000000004</v>
      </c>
      <c r="DO122">
        <v>0.35778246000000002</v>
      </c>
      <c r="DP122">
        <v>-0.64273818000000005</v>
      </c>
      <c r="DQ122">
        <v>0.94671483000000001</v>
      </c>
      <c r="DR122">
        <v>-0.66113116000000005</v>
      </c>
      <c r="DS122">
        <v>7.7932630000000003E-2</v>
      </c>
      <c r="DT122">
        <v>-0.79014932000000004</v>
      </c>
      <c r="DU122">
        <v>1.3610861400000001</v>
      </c>
      <c r="DV122" s="10">
        <v>-0.64824150000000003</v>
      </c>
      <c r="DW122" s="8" t="s">
        <v>802</v>
      </c>
      <c r="DX122" t="s">
        <v>803</v>
      </c>
      <c r="DY122" t="s">
        <v>5158</v>
      </c>
      <c r="DZ122" t="s">
        <v>5153</v>
      </c>
      <c r="EA122" t="s">
        <v>5204</v>
      </c>
      <c r="EB122" t="s">
        <v>5375</v>
      </c>
      <c r="EC122" t="s">
        <v>5204</v>
      </c>
      <c r="ED122" s="10" t="s">
        <v>804</v>
      </c>
      <c r="EE122" s="20">
        <v>37246</v>
      </c>
      <c r="EF122" s="21">
        <v>38358</v>
      </c>
      <c r="EG122" t="s">
        <v>805</v>
      </c>
      <c r="EH122" t="s">
        <v>5146</v>
      </c>
      <c r="EI122" s="22">
        <v>44846</v>
      </c>
      <c r="EJ122" t="b">
        <f>F122=H122</f>
        <v>1</v>
      </c>
    </row>
    <row r="123" spans="1:140" x14ac:dyDescent="0.2">
      <c r="A123" s="8" t="s">
        <v>806</v>
      </c>
      <c r="B123" s="8" t="s">
        <v>127</v>
      </c>
      <c r="C123" s="8" t="s">
        <v>188</v>
      </c>
      <c r="D123" s="2">
        <f>1-900-808-9821</f>
        <v>-11528</v>
      </c>
      <c r="E123" s="4">
        <v>0.430979624043413</v>
      </c>
      <c r="F123" s="28" t="b">
        <v>0</v>
      </c>
      <c r="G123" s="29">
        <f t="shared" si="3"/>
        <v>1.2527986558146655E-7</v>
      </c>
      <c r="H123" s="5" t="b">
        <f t="shared" si="2"/>
        <v>0</v>
      </c>
      <c r="I123" s="8">
        <v>60</v>
      </c>
      <c r="J123">
        <v>1</v>
      </c>
      <c r="K123">
        <v>20</v>
      </c>
      <c r="L123">
        <v>1357</v>
      </c>
      <c r="M123">
        <v>2</v>
      </c>
      <c r="N123">
        <v>5</v>
      </c>
      <c r="O123">
        <v>3.8231453550399399</v>
      </c>
      <c r="P123">
        <v>5</v>
      </c>
      <c r="Q123">
        <v>4</v>
      </c>
      <c r="R123">
        <v>5</v>
      </c>
      <c r="S123" s="10">
        <v>78.5</v>
      </c>
      <c r="T123" s="8">
        <v>0.63502206237506098</v>
      </c>
      <c r="U123">
        <v>7.5957643648752104E-3</v>
      </c>
      <c r="V123">
        <v>-0.90217249130388599</v>
      </c>
      <c r="W123">
        <v>-0.164726519397494</v>
      </c>
      <c r="X123">
        <v>-0.92748948436013701</v>
      </c>
      <c r="Y123">
        <v>1.38181348148064</v>
      </c>
      <c r="Z123">
        <v>-1.6052876753790399</v>
      </c>
      <c r="AA123">
        <v>-0.70092886045385905</v>
      </c>
      <c r="AB123">
        <v>-0.772121299578298</v>
      </c>
      <c r="AC123">
        <v>-1.38724643350897</v>
      </c>
      <c r="AD123" s="10">
        <v>0.82046771920663697</v>
      </c>
      <c r="AE123" s="8">
        <v>0</v>
      </c>
      <c r="AF123">
        <v>0</v>
      </c>
      <c r="AG123">
        <v>0</v>
      </c>
      <c r="AH123">
        <v>0</v>
      </c>
      <c r="AI123">
        <v>0</v>
      </c>
      <c r="AJ123">
        <v>1</v>
      </c>
      <c r="AK123">
        <v>0</v>
      </c>
      <c r="AL123">
        <v>0</v>
      </c>
      <c r="AM123">
        <v>0</v>
      </c>
      <c r="AN123">
        <v>0</v>
      </c>
      <c r="AO123">
        <v>0</v>
      </c>
      <c r="AP123">
        <v>0</v>
      </c>
      <c r="AQ123">
        <v>0</v>
      </c>
      <c r="AR123">
        <v>0</v>
      </c>
      <c r="AS123">
        <v>0</v>
      </c>
      <c r="AT123">
        <v>0</v>
      </c>
      <c r="AU123">
        <v>0</v>
      </c>
      <c r="AV123">
        <v>0</v>
      </c>
      <c r="AW123">
        <v>0</v>
      </c>
      <c r="AX123">
        <v>0</v>
      </c>
      <c r="AY123">
        <v>1</v>
      </c>
      <c r="AZ123">
        <v>0</v>
      </c>
      <c r="BA123">
        <v>1</v>
      </c>
      <c r="BB123">
        <v>0</v>
      </c>
      <c r="BC123">
        <v>1</v>
      </c>
      <c r="BD123">
        <v>0</v>
      </c>
      <c r="BE123">
        <v>1</v>
      </c>
      <c r="BF123">
        <v>0</v>
      </c>
      <c r="BG123">
        <v>1</v>
      </c>
      <c r="BH123">
        <v>0</v>
      </c>
      <c r="BI123">
        <v>0</v>
      </c>
      <c r="BJ123">
        <v>0</v>
      </c>
      <c r="BK123">
        <v>0</v>
      </c>
      <c r="BL123">
        <v>0</v>
      </c>
      <c r="BM123">
        <v>1</v>
      </c>
      <c r="BN123">
        <v>0</v>
      </c>
      <c r="BO123">
        <v>0</v>
      </c>
      <c r="BP123">
        <v>0</v>
      </c>
      <c r="BQ123">
        <v>0</v>
      </c>
      <c r="BR123">
        <v>1</v>
      </c>
      <c r="BS123">
        <v>0</v>
      </c>
      <c r="BT123" s="10">
        <v>0</v>
      </c>
      <c r="BU123">
        <v>-4.2648743800000002</v>
      </c>
      <c r="BV123">
        <v>0.17994256</v>
      </c>
      <c r="BW123">
        <v>2.5512239999999999E-2</v>
      </c>
      <c r="BX123">
        <v>1.7140852600000001</v>
      </c>
      <c r="BY123">
        <v>1.2451467300000001</v>
      </c>
      <c r="BZ123">
        <v>4.38303536</v>
      </c>
      <c r="CA123">
        <v>1.0542348399999999</v>
      </c>
      <c r="CB123">
        <v>2.36271349</v>
      </c>
      <c r="CC123">
        <v>0</v>
      </c>
      <c r="CD123">
        <v>1.26633956</v>
      </c>
      <c r="CE123">
        <v>1.2966537600000001</v>
      </c>
      <c r="CF123">
        <v>-0.34830556000000001</v>
      </c>
      <c r="CG123">
        <v>0.60595251999999999</v>
      </c>
      <c r="CH123">
        <v>-0.27080598</v>
      </c>
      <c r="CI123">
        <v>0.69837139000000004</v>
      </c>
      <c r="CJ123">
        <v>2.3914729999999999E-2</v>
      </c>
      <c r="CK123">
        <v>-0.35324707</v>
      </c>
      <c r="CL123">
        <v>-4.8291489999999999E-2</v>
      </c>
      <c r="CM123">
        <v>0.58076517999999999</v>
      </c>
      <c r="CN123">
        <v>0.72541518999999999</v>
      </c>
      <c r="CO123">
        <v>-0.20022939000000001</v>
      </c>
      <c r="CP123">
        <v>-0.43475793000000001</v>
      </c>
      <c r="CQ123">
        <v>0.34422587999999998</v>
      </c>
      <c r="CR123">
        <v>-0.48495226000000002</v>
      </c>
      <c r="CS123">
        <v>0.18250256000000001</v>
      </c>
      <c r="CT123">
        <v>-0.16623276000000001</v>
      </c>
      <c r="CU123">
        <v>-9.4743999999999995E-2</v>
      </c>
      <c r="CV123">
        <v>-1.1689752</v>
      </c>
      <c r="CW123">
        <v>-0.52188942000000005</v>
      </c>
      <c r="CX123">
        <v>0.65815442999999996</v>
      </c>
      <c r="CY123">
        <v>9.3649330000000003E-2</v>
      </c>
      <c r="CZ123">
        <v>-0.16819777</v>
      </c>
      <c r="DA123">
        <v>-0.25450494000000001</v>
      </c>
      <c r="DB123">
        <v>0.25513289</v>
      </c>
      <c r="DC123">
        <v>2.5920289999999999E-2</v>
      </c>
      <c r="DD123">
        <v>-2.5292350000000002E-2</v>
      </c>
      <c r="DE123">
        <v>0.26950531</v>
      </c>
      <c r="DF123">
        <v>-0.26887736000000001</v>
      </c>
      <c r="DG123">
        <v>0.1029841</v>
      </c>
      <c r="DH123">
        <v>-0.10235616</v>
      </c>
      <c r="DI123">
        <v>-0.19042195000000001</v>
      </c>
      <c r="DJ123">
        <v>7.7531719999999998E-2</v>
      </c>
      <c r="DK123">
        <v>-0.19522661999999999</v>
      </c>
      <c r="DL123">
        <v>-0.13095082</v>
      </c>
      <c r="DM123">
        <v>-6.0513240000000003E-2</v>
      </c>
      <c r="DN123">
        <v>0.50020885000000004</v>
      </c>
      <c r="DO123">
        <v>0.35778246000000002</v>
      </c>
      <c r="DP123">
        <v>-0.64273818000000005</v>
      </c>
      <c r="DQ123">
        <v>0.94671483000000001</v>
      </c>
      <c r="DR123">
        <v>-0.66113116000000005</v>
      </c>
      <c r="DS123">
        <v>7.7932630000000003E-2</v>
      </c>
      <c r="DT123">
        <v>-0.79014932000000004</v>
      </c>
      <c r="DU123">
        <v>1.3610861400000001</v>
      </c>
      <c r="DV123" s="10">
        <v>-0.64824150000000003</v>
      </c>
      <c r="DW123" s="8" t="s">
        <v>807</v>
      </c>
      <c r="DX123" t="s">
        <v>808</v>
      </c>
      <c r="DY123" t="s">
        <v>5154</v>
      </c>
      <c r="DZ123" t="s">
        <v>5158</v>
      </c>
      <c r="EA123" t="s">
        <v>5207</v>
      </c>
      <c r="EB123" t="s">
        <v>5376</v>
      </c>
      <c r="EC123" t="s">
        <v>5377</v>
      </c>
      <c r="ED123" s="10" t="s">
        <v>749</v>
      </c>
      <c r="EE123" s="20">
        <v>37671</v>
      </c>
      <c r="EF123" s="21">
        <v>38915</v>
      </c>
      <c r="EG123" t="s">
        <v>809</v>
      </c>
      <c r="EH123" t="s">
        <v>5145</v>
      </c>
      <c r="EI123" s="22">
        <v>44653</v>
      </c>
      <c r="EJ123" t="b">
        <f>F123=H123</f>
        <v>1</v>
      </c>
    </row>
    <row r="124" spans="1:140" x14ac:dyDescent="0.2">
      <c r="A124" s="8" t="s">
        <v>810</v>
      </c>
      <c r="B124" s="8" t="s">
        <v>119</v>
      </c>
      <c r="C124" s="8" t="s">
        <v>135</v>
      </c>
      <c r="D124" s="2" t="s">
        <v>811</v>
      </c>
      <c r="E124" s="4">
        <v>0.39671069084057098</v>
      </c>
      <c r="F124" s="28" t="b">
        <v>0</v>
      </c>
      <c r="G124" s="29">
        <f t="shared" si="3"/>
        <v>8.5257278057263656E-7</v>
      </c>
      <c r="H124" s="5" t="b">
        <f t="shared" si="2"/>
        <v>0</v>
      </c>
      <c r="I124" s="8">
        <v>68</v>
      </c>
      <c r="J124">
        <v>0</v>
      </c>
      <c r="K124">
        <v>17</v>
      </c>
      <c r="L124">
        <v>1418</v>
      </c>
      <c r="M124">
        <v>3</v>
      </c>
      <c r="N124">
        <v>3</v>
      </c>
      <c r="O124">
        <v>49.188678753618802</v>
      </c>
      <c r="P124">
        <v>5</v>
      </c>
      <c r="Q124">
        <v>4</v>
      </c>
      <c r="R124">
        <v>4</v>
      </c>
      <c r="S124" s="10">
        <v>79.5</v>
      </c>
      <c r="T124" s="8">
        <v>1.3865274616354899</v>
      </c>
      <c r="U124">
        <v>-1.00517281761849</v>
      </c>
      <c r="V124">
        <v>-1.2897868806933099</v>
      </c>
      <c r="W124">
        <v>-9.3615676304559706E-2</v>
      </c>
      <c r="X124">
        <v>-0.60931127360194304</v>
      </c>
      <c r="Y124">
        <v>-1.13192030619081E-2</v>
      </c>
      <c r="Z124">
        <v>-4.42281217452207E-2</v>
      </c>
      <c r="AA124">
        <v>-1.4107302381286499</v>
      </c>
      <c r="AB124">
        <v>-1.4988236991813999</v>
      </c>
      <c r="AC124">
        <v>-1.38724643350897</v>
      </c>
      <c r="AD124" s="10">
        <v>1.0362383225482901</v>
      </c>
      <c r="AE124" s="8">
        <v>0</v>
      </c>
      <c r="AF124">
        <v>0</v>
      </c>
      <c r="AG124">
        <v>1</v>
      </c>
      <c r="AH124">
        <v>0</v>
      </c>
      <c r="AI124">
        <v>0</v>
      </c>
      <c r="AJ124">
        <v>0</v>
      </c>
      <c r="AK124">
        <v>0</v>
      </c>
      <c r="AL124">
        <v>0</v>
      </c>
      <c r="AM124">
        <v>0</v>
      </c>
      <c r="AN124">
        <v>0</v>
      </c>
      <c r="AO124">
        <v>0</v>
      </c>
      <c r="AP124">
        <v>0</v>
      </c>
      <c r="AQ124">
        <v>0</v>
      </c>
      <c r="AR124">
        <v>0</v>
      </c>
      <c r="AS124">
        <v>0</v>
      </c>
      <c r="AT124">
        <v>0</v>
      </c>
      <c r="AU124">
        <v>0</v>
      </c>
      <c r="AV124">
        <v>0</v>
      </c>
      <c r="AW124">
        <v>0</v>
      </c>
      <c r="AX124">
        <v>0</v>
      </c>
      <c r="AY124">
        <v>1</v>
      </c>
      <c r="AZ124">
        <v>0</v>
      </c>
      <c r="BA124">
        <v>0</v>
      </c>
      <c r="BB124">
        <v>1</v>
      </c>
      <c r="BC124">
        <v>0</v>
      </c>
      <c r="BD124">
        <v>1</v>
      </c>
      <c r="BE124">
        <v>0</v>
      </c>
      <c r="BF124">
        <v>1</v>
      </c>
      <c r="BG124">
        <v>0</v>
      </c>
      <c r="BH124">
        <v>0</v>
      </c>
      <c r="BI124">
        <v>0</v>
      </c>
      <c r="BJ124">
        <v>0</v>
      </c>
      <c r="BK124">
        <v>0</v>
      </c>
      <c r="BL124">
        <v>1</v>
      </c>
      <c r="BM124">
        <v>0</v>
      </c>
      <c r="BN124">
        <v>0</v>
      </c>
      <c r="BO124">
        <v>0</v>
      </c>
      <c r="BP124">
        <v>1</v>
      </c>
      <c r="BQ124">
        <v>0</v>
      </c>
      <c r="BR124">
        <v>0</v>
      </c>
      <c r="BS124">
        <v>0</v>
      </c>
      <c r="BT124" s="10">
        <v>1</v>
      </c>
      <c r="BU124">
        <v>-4.2648743800000002</v>
      </c>
      <c r="BV124">
        <v>0.17994256</v>
      </c>
      <c r="BW124">
        <v>2.5512239999999999E-2</v>
      </c>
      <c r="BX124">
        <v>1.7140852600000001</v>
      </c>
      <c r="BY124">
        <v>1.2451467300000001</v>
      </c>
      <c r="BZ124">
        <v>4.38303536</v>
      </c>
      <c r="CA124">
        <v>1.0542348399999999</v>
      </c>
      <c r="CB124">
        <v>2.36271349</v>
      </c>
      <c r="CC124">
        <v>0</v>
      </c>
      <c r="CD124">
        <v>1.26633956</v>
      </c>
      <c r="CE124">
        <v>1.2966537600000001</v>
      </c>
      <c r="CF124">
        <v>-0.34830556000000001</v>
      </c>
      <c r="CG124">
        <v>0.60595251999999999</v>
      </c>
      <c r="CH124">
        <v>-0.27080598</v>
      </c>
      <c r="CI124">
        <v>0.69837139000000004</v>
      </c>
      <c r="CJ124">
        <v>2.3914729999999999E-2</v>
      </c>
      <c r="CK124">
        <v>-0.35324707</v>
      </c>
      <c r="CL124">
        <v>-4.8291489999999999E-2</v>
      </c>
      <c r="CM124">
        <v>0.58076517999999999</v>
      </c>
      <c r="CN124">
        <v>0.72541518999999999</v>
      </c>
      <c r="CO124">
        <v>-0.20022939000000001</v>
      </c>
      <c r="CP124">
        <v>-0.43475793000000001</v>
      </c>
      <c r="CQ124">
        <v>0.34422587999999998</v>
      </c>
      <c r="CR124">
        <v>-0.48495226000000002</v>
      </c>
      <c r="CS124">
        <v>0.18250256000000001</v>
      </c>
      <c r="CT124">
        <v>-0.16623276000000001</v>
      </c>
      <c r="CU124">
        <v>-9.4743999999999995E-2</v>
      </c>
      <c r="CV124">
        <v>-1.1689752</v>
      </c>
      <c r="CW124">
        <v>-0.52188942000000005</v>
      </c>
      <c r="CX124">
        <v>0.65815442999999996</v>
      </c>
      <c r="CY124">
        <v>9.3649330000000003E-2</v>
      </c>
      <c r="CZ124">
        <v>-0.16819777</v>
      </c>
      <c r="DA124">
        <v>-0.25450494000000001</v>
      </c>
      <c r="DB124">
        <v>0.25513289</v>
      </c>
      <c r="DC124">
        <v>2.5920289999999999E-2</v>
      </c>
      <c r="DD124">
        <v>-2.5292350000000002E-2</v>
      </c>
      <c r="DE124">
        <v>0.26950531</v>
      </c>
      <c r="DF124">
        <v>-0.26887736000000001</v>
      </c>
      <c r="DG124">
        <v>0.1029841</v>
      </c>
      <c r="DH124">
        <v>-0.10235616</v>
      </c>
      <c r="DI124">
        <v>-0.19042195000000001</v>
      </c>
      <c r="DJ124">
        <v>7.7531719999999998E-2</v>
      </c>
      <c r="DK124">
        <v>-0.19522661999999999</v>
      </c>
      <c r="DL124">
        <v>-0.13095082</v>
      </c>
      <c r="DM124">
        <v>-6.0513240000000003E-2</v>
      </c>
      <c r="DN124">
        <v>0.50020885000000004</v>
      </c>
      <c r="DO124">
        <v>0.35778246000000002</v>
      </c>
      <c r="DP124">
        <v>-0.64273818000000005</v>
      </c>
      <c r="DQ124">
        <v>0.94671483000000001</v>
      </c>
      <c r="DR124">
        <v>-0.66113116000000005</v>
      </c>
      <c r="DS124">
        <v>7.7932630000000003E-2</v>
      </c>
      <c r="DT124">
        <v>-0.79014932000000004</v>
      </c>
      <c r="DU124">
        <v>1.3610861400000001</v>
      </c>
      <c r="DV124" s="10">
        <v>-0.64824150000000003</v>
      </c>
      <c r="DW124" s="8" t="s">
        <v>812</v>
      </c>
      <c r="DX124" t="s">
        <v>813</v>
      </c>
      <c r="DY124" t="s">
        <v>5165</v>
      </c>
      <c r="DZ124" t="s">
        <v>5165</v>
      </c>
      <c r="EA124" t="s">
        <v>5378</v>
      </c>
      <c r="EB124" t="s">
        <v>5379</v>
      </c>
      <c r="EC124" t="s">
        <v>5316</v>
      </c>
      <c r="ED124" s="10" t="s">
        <v>814</v>
      </c>
      <c r="EE124" s="20">
        <v>34525</v>
      </c>
      <c r="EF124" s="21">
        <v>36252</v>
      </c>
      <c r="EG124" t="s">
        <v>815</v>
      </c>
      <c r="EH124" t="s">
        <v>5143</v>
      </c>
      <c r="EI124" s="22">
        <v>44120</v>
      </c>
      <c r="EJ124" t="b">
        <f>F124=H124</f>
        <v>1</v>
      </c>
    </row>
    <row r="125" spans="1:140" x14ac:dyDescent="0.2">
      <c r="A125" s="8" t="s">
        <v>816</v>
      </c>
      <c r="B125" s="8" t="s">
        <v>119</v>
      </c>
      <c r="C125" s="8" t="s">
        <v>120</v>
      </c>
      <c r="D125" s="2">
        <v>4216355282</v>
      </c>
      <c r="E125" s="4">
        <v>0.73844259068234197</v>
      </c>
      <c r="F125" s="28" t="b">
        <v>1</v>
      </c>
      <c r="G125" s="29">
        <f t="shared" si="3"/>
        <v>2.6179791032588854E-4</v>
      </c>
      <c r="H125" s="5" t="b">
        <f t="shared" si="2"/>
        <v>0</v>
      </c>
      <c r="I125" s="8">
        <v>69</v>
      </c>
      <c r="J125">
        <v>1</v>
      </c>
      <c r="K125">
        <v>29</v>
      </c>
      <c r="L125">
        <v>1499</v>
      </c>
      <c r="M125">
        <v>0</v>
      </c>
      <c r="N125">
        <v>5</v>
      </c>
      <c r="O125">
        <v>41.721295341170901</v>
      </c>
      <c r="P125">
        <v>2</v>
      </c>
      <c r="Q125">
        <v>2</v>
      </c>
      <c r="R125">
        <v>3</v>
      </c>
      <c r="S125" s="10">
        <v>81.900000000000006</v>
      </c>
      <c r="T125" s="8">
        <v>1.48046563654304</v>
      </c>
      <c r="U125">
        <v>7.5957643648752104E-3</v>
      </c>
      <c r="V125">
        <v>0.260670676864387</v>
      </c>
      <c r="W125">
        <v>8.1019731064893802E-4</v>
      </c>
      <c r="X125">
        <v>-1.5638459058765199</v>
      </c>
      <c r="Y125">
        <v>1.38181348148064</v>
      </c>
      <c r="Z125">
        <v>-0.30118597814758002</v>
      </c>
      <c r="AA125">
        <v>-0.70092886045385905</v>
      </c>
      <c r="AB125">
        <v>0.68128349962791002</v>
      </c>
      <c r="AC125">
        <v>-0.68484317603607703</v>
      </c>
      <c r="AD125" s="10">
        <v>1.5540877705682601</v>
      </c>
      <c r="AE125" s="8">
        <v>0</v>
      </c>
      <c r="AF125">
        <v>0</v>
      </c>
      <c r="AG125">
        <v>0</v>
      </c>
      <c r="AH125">
        <v>0</v>
      </c>
      <c r="AI125">
        <v>0</v>
      </c>
      <c r="AJ125">
        <v>0</v>
      </c>
      <c r="AK125">
        <v>0</v>
      </c>
      <c r="AL125">
        <v>0</v>
      </c>
      <c r="AM125">
        <v>0</v>
      </c>
      <c r="AN125">
        <v>0</v>
      </c>
      <c r="AO125">
        <v>0</v>
      </c>
      <c r="AP125">
        <v>0</v>
      </c>
      <c r="AQ125">
        <v>0</v>
      </c>
      <c r="AR125">
        <v>0</v>
      </c>
      <c r="AS125">
        <v>0</v>
      </c>
      <c r="AT125">
        <v>0</v>
      </c>
      <c r="AU125">
        <v>1</v>
      </c>
      <c r="AV125">
        <v>0</v>
      </c>
      <c r="AW125">
        <v>0</v>
      </c>
      <c r="AX125">
        <v>0</v>
      </c>
      <c r="AY125">
        <v>0</v>
      </c>
      <c r="AZ125">
        <v>1</v>
      </c>
      <c r="BA125">
        <v>1</v>
      </c>
      <c r="BB125">
        <v>0</v>
      </c>
      <c r="BC125">
        <v>0</v>
      </c>
      <c r="BD125">
        <v>1</v>
      </c>
      <c r="BE125">
        <v>1</v>
      </c>
      <c r="BF125">
        <v>0</v>
      </c>
      <c r="BG125">
        <v>0</v>
      </c>
      <c r="BH125">
        <v>1</v>
      </c>
      <c r="BI125">
        <v>0</v>
      </c>
      <c r="BJ125">
        <v>0</v>
      </c>
      <c r="BK125">
        <v>0</v>
      </c>
      <c r="BL125">
        <v>0</v>
      </c>
      <c r="BM125">
        <v>0</v>
      </c>
      <c r="BN125">
        <v>0</v>
      </c>
      <c r="BO125">
        <v>1</v>
      </c>
      <c r="BP125">
        <v>0</v>
      </c>
      <c r="BQ125">
        <v>0</v>
      </c>
      <c r="BR125">
        <v>0</v>
      </c>
      <c r="BS125">
        <v>1</v>
      </c>
      <c r="BT125" s="10">
        <v>0</v>
      </c>
      <c r="BU125">
        <v>-4.2648743800000002</v>
      </c>
      <c r="BV125">
        <v>0.17994256</v>
      </c>
      <c r="BW125">
        <v>2.5512239999999999E-2</v>
      </c>
      <c r="BX125">
        <v>1.7140852600000001</v>
      </c>
      <c r="BY125">
        <v>1.2451467300000001</v>
      </c>
      <c r="BZ125">
        <v>4.38303536</v>
      </c>
      <c r="CA125">
        <v>1.0542348399999999</v>
      </c>
      <c r="CB125">
        <v>2.36271349</v>
      </c>
      <c r="CC125">
        <v>0</v>
      </c>
      <c r="CD125">
        <v>1.26633956</v>
      </c>
      <c r="CE125">
        <v>1.2966537600000001</v>
      </c>
      <c r="CF125">
        <v>-0.34830556000000001</v>
      </c>
      <c r="CG125">
        <v>0.60595251999999999</v>
      </c>
      <c r="CH125">
        <v>-0.27080598</v>
      </c>
      <c r="CI125">
        <v>0.69837139000000004</v>
      </c>
      <c r="CJ125">
        <v>2.3914729999999999E-2</v>
      </c>
      <c r="CK125">
        <v>-0.35324707</v>
      </c>
      <c r="CL125">
        <v>-4.8291489999999999E-2</v>
      </c>
      <c r="CM125">
        <v>0.58076517999999999</v>
      </c>
      <c r="CN125">
        <v>0.72541518999999999</v>
      </c>
      <c r="CO125">
        <v>-0.20022939000000001</v>
      </c>
      <c r="CP125">
        <v>-0.43475793000000001</v>
      </c>
      <c r="CQ125">
        <v>0.34422587999999998</v>
      </c>
      <c r="CR125">
        <v>-0.48495226000000002</v>
      </c>
      <c r="CS125">
        <v>0.18250256000000001</v>
      </c>
      <c r="CT125">
        <v>-0.16623276000000001</v>
      </c>
      <c r="CU125">
        <v>-9.4743999999999995E-2</v>
      </c>
      <c r="CV125">
        <v>-1.1689752</v>
      </c>
      <c r="CW125">
        <v>-0.52188942000000005</v>
      </c>
      <c r="CX125">
        <v>0.65815442999999996</v>
      </c>
      <c r="CY125">
        <v>9.3649330000000003E-2</v>
      </c>
      <c r="CZ125">
        <v>-0.16819777</v>
      </c>
      <c r="DA125">
        <v>-0.25450494000000001</v>
      </c>
      <c r="DB125">
        <v>0.25513289</v>
      </c>
      <c r="DC125">
        <v>2.5920289999999999E-2</v>
      </c>
      <c r="DD125">
        <v>-2.5292350000000002E-2</v>
      </c>
      <c r="DE125">
        <v>0.26950531</v>
      </c>
      <c r="DF125">
        <v>-0.26887736000000001</v>
      </c>
      <c r="DG125">
        <v>0.1029841</v>
      </c>
      <c r="DH125">
        <v>-0.10235616</v>
      </c>
      <c r="DI125">
        <v>-0.19042195000000001</v>
      </c>
      <c r="DJ125">
        <v>7.7531719999999998E-2</v>
      </c>
      <c r="DK125">
        <v>-0.19522661999999999</v>
      </c>
      <c r="DL125">
        <v>-0.13095082</v>
      </c>
      <c r="DM125">
        <v>-6.0513240000000003E-2</v>
      </c>
      <c r="DN125">
        <v>0.50020885000000004</v>
      </c>
      <c r="DO125">
        <v>0.35778246000000002</v>
      </c>
      <c r="DP125">
        <v>-0.64273818000000005</v>
      </c>
      <c r="DQ125">
        <v>0.94671483000000001</v>
      </c>
      <c r="DR125">
        <v>-0.66113116000000005</v>
      </c>
      <c r="DS125">
        <v>7.7932630000000003E-2</v>
      </c>
      <c r="DT125">
        <v>-0.79014932000000004</v>
      </c>
      <c r="DU125">
        <v>1.3610861400000001</v>
      </c>
      <c r="DV125" s="10">
        <v>-0.64824150000000003</v>
      </c>
      <c r="DW125" s="8" t="s">
        <v>817</v>
      </c>
      <c r="DX125" t="s">
        <v>818</v>
      </c>
      <c r="DY125" t="s">
        <v>5153</v>
      </c>
      <c r="DZ125" t="s">
        <v>5153</v>
      </c>
      <c r="EA125" t="s">
        <v>5380</v>
      </c>
      <c r="EB125" t="s">
        <v>5381</v>
      </c>
      <c r="EC125" t="s">
        <v>5251</v>
      </c>
      <c r="ED125" s="10" t="s">
        <v>414</v>
      </c>
      <c r="EE125" s="20">
        <v>36003</v>
      </c>
      <c r="EF125" s="21">
        <v>37057</v>
      </c>
      <c r="EG125" t="s">
        <v>819</v>
      </c>
      <c r="EH125" t="s">
        <v>5147</v>
      </c>
      <c r="EI125" s="22">
        <v>44402</v>
      </c>
      <c r="EJ125" t="b">
        <f>F125=H125</f>
        <v>0</v>
      </c>
    </row>
    <row r="126" spans="1:140" x14ac:dyDescent="0.2">
      <c r="A126" s="8" t="s">
        <v>820</v>
      </c>
      <c r="B126" s="8" t="s">
        <v>127</v>
      </c>
      <c r="C126" s="8" t="s">
        <v>363</v>
      </c>
      <c r="D126" s="2" t="s">
        <v>821</v>
      </c>
      <c r="E126" s="4">
        <v>0.303576234601387</v>
      </c>
      <c r="F126" s="28" t="b">
        <v>0</v>
      </c>
      <c r="G126" s="29">
        <f t="shared" si="3"/>
        <v>1.2353849359988645E-2</v>
      </c>
      <c r="H126" s="5" t="b">
        <f t="shared" si="2"/>
        <v>0</v>
      </c>
      <c r="I126" s="8">
        <v>45</v>
      </c>
      <c r="J126">
        <v>0</v>
      </c>
      <c r="K126">
        <v>26</v>
      </c>
      <c r="L126">
        <v>593</v>
      </c>
      <c r="M126">
        <v>9</v>
      </c>
      <c r="N126">
        <v>2</v>
      </c>
      <c r="O126">
        <v>42.313117300693499</v>
      </c>
      <c r="P126">
        <v>3</v>
      </c>
      <c r="Q126">
        <v>4</v>
      </c>
      <c r="R126">
        <v>1</v>
      </c>
      <c r="S126" s="10">
        <v>73.900000000000006</v>
      </c>
      <c r="T126" s="8">
        <v>-0.77405056123824101</v>
      </c>
      <c r="U126">
        <v>-1.00517281761849</v>
      </c>
      <c r="V126">
        <v>-0.126943712525036</v>
      </c>
      <c r="W126">
        <v>-1.0553606853483499</v>
      </c>
      <c r="X126">
        <v>1.2997579909472201</v>
      </c>
      <c r="Y126">
        <v>-0.70788554533318204</v>
      </c>
      <c r="Z126">
        <v>-0.28082097293876002</v>
      </c>
      <c r="AA126">
        <v>1.4284752725705201</v>
      </c>
      <c r="AB126">
        <v>-4.5418899975194001E-2</v>
      </c>
      <c r="AC126">
        <v>-1.38724643350897</v>
      </c>
      <c r="AD126" s="10">
        <v>-0.17207705616496799</v>
      </c>
      <c r="AE126" s="8">
        <v>0</v>
      </c>
      <c r="AF126">
        <v>0</v>
      </c>
      <c r="AG126">
        <v>0</v>
      </c>
      <c r="AH126">
        <v>0</v>
      </c>
      <c r="AI126">
        <v>0</v>
      </c>
      <c r="AJ126">
        <v>0</v>
      </c>
      <c r="AK126">
        <v>0</v>
      </c>
      <c r="AL126">
        <v>0</v>
      </c>
      <c r="AM126">
        <v>0</v>
      </c>
      <c r="AN126">
        <v>0</v>
      </c>
      <c r="AO126">
        <v>0</v>
      </c>
      <c r="AP126">
        <v>0</v>
      </c>
      <c r="AQ126">
        <v>0</v>
      </c>
      <c r="AR126">
        <v>0</v>
      </c>
      <c r="AS126">
        <v>1</v>
      </c>
      <c r="AT126">
        <v>0</v>
      </c>
      <c r="AU126">
        <v>0</v>
      </c>
      <c r="AV126">
        <v>0</v>
      </c>
      <c r="AW126">
        <v>0</v>
      </c>
      <c r="AX126">
        <v>0</v>
      </c>
      <c r="AY126">
        <v>1</v>
      </c>
      <c r="AZ126">
        <v>0</v>
      </c>
      <c r="BA126">
        <v>1</v>
      </c>
      <c r="BB126">
        <v>0</v>
      </c>
      <c r="BC126">
        <v>0</v>
      </c>
      <c r="BD126">
        <v>1</v>
      </c>
      <c r="BE126">
        <v>1</v>
      </c>
      <c r="BF126">
        <v>0</v>
      </c>
      <c r="BG126">
        <v>0</v>
      </c>
      <c r="BH126">
        <v>0</v>
      </c>
      <c r="BI126">
        <v>0</v>
      </c>
      <c r="BJ126">
        <v>1</v>
      </c>
      <c r="BK126">
        <v>0</v>
      </c>
      <c r="BL126">
        <v>0</v>
      </c>
      <c r="BM126">
        <v>1</v>
      </c>
      <c r="BN126">
        <v>0</v>
      </c>
      <c r="BO126">
        <v>0</v>
      </c>
      <c r="BP126">
        <v>0</v>
      </c>
      <c r="BQ126">
        <v>0</v>
      </c>
      <c r="BR126">
        <v>0</v>
      </c>
      <c r="BS126">
        <v>0</v>
      </c>
      <c r="BT126" s="10">
        <v>1</v>
      </c>
      <c r="BU126">
        <v>-4.2648743800000002</v>
      </c>
      <c r="BV126">
        <v>0.17994256</v>
      </c>
      <c r="BW126">
        <v>2.5512239999999999E-2</v>
      </c>
      <c r="BX126">
        <v>1.7140852600000001</v>
      </c>
      <c r="BY126">
        <v>1.2451467300000001</v>
      </c>
      <c r="BZ126">
        <v>4.38303536</v>
      </c>
      <c r="CA126">
        <v>1.0542348399999999</v>
      </c>
      <c r="CB126">
        <v>2.36271349</v>
      </c>
      <c r="CC126">
        <v>0</v>
      </c>
      <c r="CD126">
        <v>1.26633956</v>
      </c>
      <c r="CE126">
        <v>1.2966537600000001</v>
      </c>
      <c r="CF126">
        <v>-0.34830556000000001</v>
      </c>
      <c r="CG126">
        <v>0.60595251999999999</v>
      </c>
      <c r="CH126">
        <v>-0.27080598</v>
      </c>
      <c r="CI126">
        <v>0.69837139000000004</v>
      </c>
      <c r="CJ126">
        <v>2.3914729999999999E-2</v>
      </c>
      <c r="CK126">
        <v>-0.35324707</v>
      </c>
      <c r="CL126">
        <v>-4.8291489999999999E-2</v>
      </c>
      <c r="CM126">
        <v>0.58076517999999999</v>
      </c>
      <c r="CN126">
        <v>0.72541518999999999</v>
      </c>
      <c r="CO126">
        <v>-0.20022939000000001</v>
      </c>
      <c r="CP126">
        <v>-0.43475793000000001</v>
      </c>
      <c r="CQ126">
        <v>0.34422587999999998</v>
      </c>
      <c r="CR126">
        <v>-0.48495226000000002</v>
      </c>
      <c r="CS126">
        <v>0.18250256000000001</v>
      </c>
      <c r="CT126">
        <v>-0.16623276000000001</v>
      </c>
      <c r="CU126">
        <v>-9.4743999999999995E-2</v>
      </c>
      <c r="CV126">
        <v>-1.1689752</v>
      </c>
      <c r="CW126">
        <v>-0.52188942000000005</v>
      </c>
      <c r="CX126">
        <v>0.65815442999999996</v>
      </c>
      <c r="CY126">
        <v>9.3649330000000003E-2</v>
      </c>
      <c r="CZ126">
        <v>-0.16819777</v>
      </c>
      <c r="DA126">
        <v>-0.25450494000000001</v>
      </c>
      <c r="DB126">
        <v>0.25513289</v>
      </c>
      <c r="DC126">
        <v>2.5920289999999999E-2</v>
      </c>
      <c r="DD126">
        <v>-2.5292350000000002E-2</v>
      </c>
      <c r="DE126">
        <v>0.26950531</v>
      </c>
      <c r="DF126">
        <v>-0.26887736000000001</v>
      </c>
      <c r="DG126">
        <v>0.1029841</v>
      </c>
      <c r="DH126">
        <v>-0.10235616</v>
      </c>
      <c r="DI126">
        <v>-0.19042195000000001</v>
      </c>
      <c r="DJ126">
        <v>7.7531719999999998E-2</v>
      </c>
      <c r="DK126">
        <v>-0.19522661999999999</v>
      </c>
      <c r="DL126">
        <v>-0.13095082</v>
      </c>
      <c r="DM126">
        <v>-6.0513240000000003E-2</v>
      </c>
      <c r="DN126">
        <v>0.50020885000000004</v>
      </c>
      <c r="DO126">
        <v>0.35778246000000002</v>
      </c>
      <c r="DP126">
        <v>-0.64273818000000005</v>
      </c>
      <c r="DQ126">
        <v>0.94671483000000001</v>
      </c>
      <c r="DR126">
        <v>-0.66113116000000005</v>
      </c>
      <c r="DS126">
        <v>7.7932630000000003E-2</v>
      </c>
      <c r="DT126">
        <v>-0.79014932000000004</v>
      </c>
      <c r="DU126">
        <v>1.3610861400000001</v>
      </c>
      <c r="DV126" s="10">
        <v>-0.64824150000000003</v>
      </c>
      <c r="DW126" s="8" t="s">
        <v>822</v>
      </c>
      <c r="DX126" t="s">
        <v>823</v>
      </c>
      <c r="DY126" t="s">
        <v>5154</v>
      </c>
      <c r="DZ126" t="s">
        <v>5165</v>
      </c>
      <c r="EA126" t="s">
        <v>5382</v>
      </c>
      <c r="EB126" t="s">
        <v>5193</v>
      </c>
      <c r="EC126" t="s">
        <v>5239</v>
      </c>
      <c r="ED126" s="10" t="s">
        <v>824</v>
      </c>
      <c r="EE126" s="20">
        <v>35729</v>
      </c>
      <c r="EF126" s="21">
        <v>36887</v>
      </c>
      <c r="EG126" t="s">
        <v>825</v>
      </c>
      <c r="EH126" t="s">
        <v>5144</v>
      </c>
      <c r="EI126" s="22">
        <v>44148</v>
      </c>
      <c r="EJ126" t="b">
        <f>F126=H126</f>
        <v>1</v>
      </c>
    </row>
    <row r="127" spans="1:140" x14ac:dyDescent="0.2">
      <c r="A127" s="8" t="s">
        <v>826</v>
      </c>
      <c r="B127" s="8" t="s">
        <v>119</v>
      </c>
      <c r="C127" s="8" t="s">
        <v>128</v>
      </c>
      <c r="D127" s="2" t="s">
        <v>827</v>
      </c>
      <c r="E127" s="4">
        <v>0.69800899989130005</v>
      </c>
      <c r="F127" s="28" t="b">
        <v>1</v>
      </c>
      <c r="G127" s="29">
        <f t="shared" si="3"/>
        <v>7.9693579608263522E-5</v>
      </c>
      <c r="H127" s="5" t="b">
        <f t="shared" si="2"/>
        <v>0</v>
      </c>
      <c r="I127" s="8">
        <v>59</v>
      </c>
      <c r="J127">
        <v>0</v>
      </c>
      <c r="K127">
        <v>37</v>
      </c>
      <c r="L127">
        <v>1559</v>
      </c>
      <c r="M127">
        <v>0</v>
      </c>
      <c r="N127">
        <v>4</v>
      </c>
      <c r="O127">
        <v>63.171166612317002</v>
      </c>
      <c r="P127">
        <v>5</v>
      </c>
      <c r="Q127">
        <v>3</v>
      </c>
      <c r="R127">
        <v>4</v>
      </c>
      <c r="S127" s="10">
        <v>72.2</v>
      </c>
      <c r="T127" s="8">
        <v>0.54108388746750802</v>
      </c>
      <c r="U127">
        <v>-1.00517281761849</v>
      </c>
      <c r="V127">
        <v>1.2943090485695199</v>
      </c>
      <c r="W127">
        <v>7.0755288877470096E-2</v>
      </c>
      <c r="X127">
        <v>-1.5638459058765199</v>
      </c>
      <c r="Y127">
        <v>0.68524713920936597</v>
      </c>
      <c r="Z127">
        <v>0.43691900957173502</v>
      </c>
      <c r="AA127">
        <v>8.8725172209350497E-3</v>
      </c>
      <c r="AB127">
        <v>-4.5418899975194001E-2</v>
      </c>
      <c r="AC127">
        <v>-1.38724643350897</v>
      </c>
      <c r="AD127" s="10">
        <v>-0.53888708184578005</v>
      </c>
      <c r="AE127" s="8">
        <v>0</v>
      </c>
      <c r="AF127">
        <v>0</v>
      </c>
      <c r="AG127">
        <v>0</v>
      </c>
      <c r="AH127">
        <v>0</v>
      </c>
      <c r="AI127">
        <v>0</v>
      </c>
      <c r="AJ127">
        <v>0</v>
      </c>
      <c r="AK127">
        <v>0</v>
      </c>
      <c r="AL127">
        <v>0</v>
      </c>
      <c r="AM127">
        <v>0</v>
      </c>
      <c r="AN127">
        <v>0</v>
      </c>
      <c r="AO127">
        <v>0</v>
      </c>
      <c r="AP127">
        <v>1</v>
      </c>
      <c r="AQ127">
        <v>0</v>
      </c>
      <c r="AR127">
        <v>0</v>
      </c>
      <c r="AS127">
        <v>0</v>
      </c>
      <c r="AT127">
        <v>0</v>
      </c>
      <c r="AU127">
        <v>0</v>
      </c>
      <c r="AV127">
        <v>0</v>
      </c>
      <c r="AW127">
        <v>0</v>
      </c>
      <c r="AX127">
        <v>0</v>
      </c>
      <c r="AY127">
        <v>0</v>
      </c>
      <c r="AZ127">
        <v>1</v>
      </c>
      <c r="BA127">
        <v>1</v>
      </c>
      <c r="BB127">
        <v>0</v>
      </c>
      <c r="BC127">
        <v>1</v>
      </c>
      <c r="BD127">
        <v>0</v>
      </c>
      <c r="BE127">
        <v>1</v>
      </c>
      <c r="BF127">
        <v>0</v>
      </c>
      <c r="BG127">
        <v>0</v>
      </c>
      <c r="BH127">
        <v>0</v>
      </c>
      <c r="BI127">
        <v>0</v>
      </c>
      <c r="BJ127">
        <v>0</v>
      </c>
      <c r="BK127">
        <v>0</v>
      </c>
      <c r="BL127">
        <v>1</v>
      </c>
      <c r="BM127">
        <v>0</v>
      </c>
      <c r="BN127">
        <v>0</v>
      </c>
      <c r="BO127">
        <v>0</v>
      </c>
      <c r="BP127">
        <v>1</v>
      </c>
      <c r="BQ127">
        <v>0</v>
      </c>
      <c r="BR127">
        <v>1</v>
      </c>
      <c r="BS127">
        <v>0</v>
      </c>
      <c r="BT127" s="10">
        <v>0</v>
      </c>
      <c r="BU127">
        <v>-4.2648743800000002</v>
      </c>
      <c r="BV127">
        <v>0.17994256</v>
      </c>
      <c r="BW127">
        <v>2.5512239999999999E-2</v>
      </c>
      <c r="BX127">
        <v>1.7140852600000001</v>
      </c>
      <c r="BY127">
        <v>1.2451467300000001</v>
      </c>
      <c r="BZ127">
        <v>4.38303536</v>
      </c>
      <c r="CA127">
        <v>1.0542348399999999</v>
      </c>
      <c r="CB127">
        <v>2.36271349</v>
      </c>
      <c r="CC127">
        <v>0</v>
      </c>
      <c r="CD127">
        <v>1.26633956</v>
      </c>
      <c r="CE127">
        <v>1.2966537600000001</v>
      </c>
      <c r="CF127">
        <v>-0.34830556000000001</v>
      </c>
      <c r="CG127">
        <v>0.60595251999999999</v>
      </c>
      <c r="CH127">
        <v>-0.27080598</v>
      </c>
      <c r="CI127">
        <v>0.69837139000000004</v>
      </c>
      <c r="CJ127">
        <v>2.3914729999999999E-2</v>
      </c>
      <c r="CK127">
        <v>-0.35324707</v>
      </c>
      <c r="CL127">
        <v>-4.8291489999999999E-2</v>
      </c>
      <c r="CM127">
        <v>0.58076517999999999</v>
      </c>
      <c r="CN127">
        <v>0.72541518999999999</v>
      </c>
      <c r="CO127">
        <v>-0.20022939000000001</v>
      </c>
      <c r="CP127">
        <v>-0.43475793000000001</v>
      </c>
      <c r="CQ127">
        <v>0.34422587999999998</v>
      </c>
      <c r="CR127">
        <v>-0.48495226000000002</v>
      </c>
      <c r="CS127">
        <v>0.18250256000000001</v>
      </c>
      <c r="CT127">
        <v>-0.16623276000000001</v>
      </c>
      <c r="CU127">
        <v>-9.4743999999999995E-2</v>
      </c>
      <c r="CV127">
        <v>-1.1689752</v>
      </c>
      <c r="CW127">
        <v>-0.52188942000000005</v>
      </c>
      <c r="CX127">
        <v>0.65815442999999996</v>
      </c>
      <c r="CY127">
        <v>9.3649330000000003E-2</v>
      </c>
      <c r="CZ127">
        <v>-0.16819777</v>
      </c>
      <c r="DA127">
        <v>-0.25450494000000001</v>
      </c>
      <c r="DB127">
        <v>0.25513289</v>
      </c>
      <c r="DC127">
        <v>2.5920289999999999E-2</v>
      </c>
      <c r="DD127">
        <v>-2.5292350000000002E-2</v>
      </c>
      <c r="DE127">
        <v>0.26950531</v>
      </c>
      <c r="DF127">
        <v>-0.26887736000000001</v>
      </c>
      <c r="DG127">
        <v>0.1029841</v>
      </c>
      <c r="DH127">
        <v>-0.10235616</v>
      </c>
      <c r="DI127">
        <v>-0.19042195000000001</v>
      </c>
      <c r="DJ127">
        <v>7.7531719999999998E-2</v>
      </c>
      <c r="DK127">
        <v>-0.19522661999999999</v>
      </c>
      <c r="DL127">
        <v>-0.13095082</v>
      </c>
      <c r="DM127">
        <v>-6.0513240000000003E-2</v>
      </c>
      <c r="DN127">
        <v>0.50020885000000004</v>
      </c>
      <c r="DO127">
        <v>0.35778246000000002</v>
      </c>
      <c r="DP127">
        <v>-0.64273818000000005</v>
      </c>
      <c r="DQ127">
        <v>0.94671483000000001</v>
      </c>
      <c r="DR127">
        <v>-0.66113116000000005</v>
      </c>
      <c r="DS127">
        <v>7.7932630000000003E-2</v>
      </c>
      <c r="DT127">
        <v>-0.79014932000000004</v>
      </c>
      <c r="DU127">
        <v>1.3610861400000001</v>
      </c>
      <c r="DV127" s="10">
        <v>-0.64824150000000003</v>
      </c>
      <c r="DW127" s="8" t="s">
        <v>828</v>
      </c>
      <c r="DX127" t="s">
        <v>829</v>
      </c>
      <c r="DY127" t="s">
        <v>5165</v>
      </c>
      <c r="DZ127" t="s">
        <v>5158</v>
      </c>
      <c r="EA127" t="s">
        <v>5366</v>
      </c>
      <c r="EB127" t="s">
        <v>5383</v>
      </c>
      <c r="EC127" t="s">
        <v>5209</v>
      </c>
      <c r="ED127" s="10" t="s">
        <v>830</v>
      </c>
      <c r="EE127" s="20">
        <v>36483</v>
      </c>
      <c r="EF127" s="21">
        <v>38130</v>
      </c>
      <c r="EG127" t="s">
        <v>831</v>
      </c>
      <c r="EH127" t="s">
        <v>5143</v>
      </c>
      <c r="EI127" s="22">
        <v>44504</v>
      </c>
      <c r="EJ127" t="b">
        <f>F127=H127</f>
        <v>0</v>
      </c>
    </row>
    <row r="128" spans="1:140" x14ac:dyDescent="0.2">
      <c r="A128" s="8" t="s">
        <v>832</v>
      </c>
      <c r="B128" s="8" t="s">
        <v>168</v>
      </c>
      <c r="C128" s="8" t="s">
        <v>181</v>
      </c>
      <c r="D128" s="2" t="s">
        <v>833</v>
      </c>
      <c r="E128" s="4">
        <v>0.48214188039434902</v>
      </c>
      <c r="F128" s="28" t="b">
        <v>0</v>
      </c>
      <c r="G128" s="29">
        <f t="shared" si="3"/>
        <v>1.0209477416761318E-2</v>
      </c>
      <c r="H128" s="5" t="b">
        <f t="shared" si="2"/>
        <v>0</v>
      </c>
      <c r="I128" s="8">
        <v>55</v>
      </c>
      <c r="J128">
        <v>0</v>
      </c>
      <c r="K128">
        <v>18</v>
      </c>
      <c r="L128">
        <v>3133</v>
      </c>
      <c r="M128">
        <v>5</v>
      </c>
      <c r="N128">
        <v>4</v>
      </c>
      <c r="O128">
        <v>77.737606863841293</v>
      </c>
      <c r="P128">
        <v>2</v>
      </c>
      <c r="Q128">
        <v>4</v>
      </c>
      <c r="R128">
        <v>5</v>
      </c>
      <c r="S128" s="10">
        <v>81.3</v>
      </c>
      <c r="T128" s="8">
        <v>0.165331187837294</v>
      </c>
      <c r="U128">
        <v>-1.00517281761849</v>
      </c>
      <c r="V128">
        <v>-1.16058208423016</v>
      </c>
      <c r="W128">
        <v>1.9056481909804099</v>
      </c>
      <c r="X128">
        <v>2.70451479144465E-2</v>
      </c>
      <c r="Y128">
        <v>0.68524713920936597</v>
      </c>
      <c r="Z128">
        <v>0.93816034883460597</v>
      </c>
      <c r="AA128">
        <v>8.8725172209350497E-3</v>
      </c>
      <c r="AB128">
        <v>-0.772121299578298</v>
      </c>
      <c r="AC128">
        <v>-0.68484317603607703</v>
      </c>
      <c r="AD128" s="10">
        <v>1.4246254085632599</v>
      </c>
      <c r="AE128" s="8">
        <v>0</v>
      </c>
      <c r="AF128">
        <v>0</v>
      </c>
      <c r="AG128">
        <v>0</v>
      </c>
      <c r="AH128">
        <v>0</v>
      </c>
      <c r="AI128">
        <v>0</v>
      </c>
      <c r="AJ128">
        <v>0</v>
      </c>
      <c r="AK128">
        <v>0</v>
      </c>
      <c r="AL128">
        <v>0</v>
      </c>
      <c r="AM128">
        <v>0</v>
      </c>
      <c r="AN128">
        <v>0</v>
      </c>
      <c r="AO128">
        <v>1</v>
      </c>
      <c r="AP128">
        <v>0</v>
      </c>
      <c r="AQ128">
        <v>0</v>
      </c>
      <c r="AR128">
        <v>0</v>
      </c>
      <c r="AS128">
        <v>0</v>
      </c>
      <c r="AT128">
        <v>0</v>
      </c>
      <c r="AU128">
        <v>0</v>
      </c>
      <c r="AV128">
        <v>0</v>
      </c>
      <c r="AW128">
        <v>0</v>
      </c>
      <c r="AX128">
        <v>0</v>
      </c>
      <c r="AY128">
        <v>0</v>
      </c>
      <c r="AZ128">
        <v>1</v>
      </c>
      <c r="BA128">
        <v>1</v>
      </c>
      <c r="BB128">
        <v>0</v>
      </c>
      <c r="BC128">
        <v>0</v>
      </c>
      <c r="BD128">
        <v>1</v>
      </c>
      <c r="BE128">
        <v>0</v>
      </c>
      <c r="BF128">
        <v>1</v>
      </c>
      <c r="BG128">
        <v>0</v>
      </c>
      <c r="BH128">
        <v>0</v>
      </c>
      <c r="BI128">
        <v>1</v>
      </c>
      <c r="BJ128">
        <v>0</v>
      </c>
      <c r="BK128">
        <v>0</v>
      </c>
      <c r="BL128">
        <v>0</v>
      </c>
      <c r="BM128">
        <v>0</v>
      </c>
      <c r="BN128">
        <v>0</v>
      </c>
      <c r="BO128">
        <v>0</v>
      </c>
      <c r="BP128">
        <v>1</v>
      </c>
      <c r="BQ128">
        <v>0</v>
      </c>
      <c r="BR128">
        <v>1</v>
      </c>
      <c r="BS128">
        <v>0</v>
      </c>
      <c r="BT128" s="10">
        <v>0</v>
      </c>
      <c r="BU128">
        <v>-4.2648743800000002</v>
      </c>
      <c r="BV128">
        <v>0.17994256</v>
      </c>
      <c r="BW128">
        <v>2.5512239999999999E-2</v>
      </c>
      <c r="BX128">
        <v>1.7140852600000001</v>
      </c>
      <c r="BY128">
        <v>1.2451467300000001</v>
      </c>
      <c r="BZ128">
        <v>4.38303536</v>
      </c>
      <c r="CA128">
        <v>1.0542348399999999</v>
      </c>
      <c r="CB128">
        <v>2.36271349</v>
      </c>
      <c r="CC128">
        <v>0</v>
      </c>
      <c r="CD128">
        <v>1.26633956</v>
      </c>
      <c r="CE128">
        <v>1.2966537600000001</v>
      </c>
      <c r="CF128">
        <v>-0.34830556000000001</v>
      </c>
      <c r="CG128">
        <v>0.60595251999999999</v>
      </c>
      <c r="CH128">
        <v>-0.27080598</v>
      </c>
      <c r="CI128">
        <v>0.69837139000000004</v>
      </c>
      <c r="CJ128">
        <v>2.3914729999999999E-2</v>
      </c>
      <c r="CK128">
        <v>-0.35324707</v>
      </c>
      <c r="CL128">
        <v>-4.8291489999999999E-2</v>
      </c>
      <c r="CM128">
        <v>0.58076517999999999</v>
      </c>
      <c r="CN128">
        <v>0.72541518999999999</v>
      </c>
      <c r="CO128">
        <v>-0.20022939000000001</v>
      </c>
      <c r="CP128">
        <v>-0.43475793000000001</v>
      </c>
      <c r="CQ128">
        <v>0.34422587999999998</v>
      </c>
      <c r="CR128">
        <v>-0.48495226000000002</v>
      </c>
      <c r="CS128">
        <v>0.18250256000000001</v>
      </c>
      <c r="CT128">
        <v>-0.16623276000000001</v>
      </c>
      <c r="CU128">
        <v>-9.4743999999999995E-2</v>
      </c>
      <c r="CV128">
        <v>-1.1689752</v>
      </c>
      <c r="CW128">
        <v>-0.52188942000000005</v>
      </c>
      <c r="CX128">
        <v>0.65815442999999996</v>
      </c>
      <c r="CY128">
        <v>9.3649330000000003E-2</v>
      </c>
      <c r="CZ128">
        <v>-0.16819777</v>
      </c>
      <c r="DA128">
        <v>-0.25450494000000001</v>
      </c>
      <c r="DB128">
        <v>0.25513289</v>
      </c>
      <c r="DC128">
        <v>2.5920289999999999E-2</v>
      </c>
      <c r="DD128">
        <v>-2.5292350000000002E-2</v>
      </c>
      <c r="DE128">
        <v>0.26950531</v>
      </c>
      <c r="DF128">
        <v>-0.26887736000000001</v>
      </c>
      <c r="DG128">
        <v>0.1029841</v>
      </c>
      <c r="DH128">
        <v>-0.10235616</v>
      </c>
      <c r="DI128">
        <v>-0.19042195000000001</v>
      </c>
      <c r="DJ128">
        <v>7.7531719999999998E-2</v>
      </c>
      <c r="DK128">
        <v>-0.19522661999999999</v>
      </c>
      <c r="DL128">
        <v>-0.13095082</v>
      </c>
      <c r="DM128">
        <v>-6.0513240000000003E-2</v>
      </c>
      <c r="DN128">
        <v>0.50020885000000004</v>
      </c>
      <c r="DO128">
        <v>0.35778246000000002</v>
      </c>
      <c r="DP128">
        <v>-0.64273818000000005</v>
      </c>
      <c r="DQ128">
        <v>0.94671483000000001</v>
      </c>
      <c r="DR128">
        <v>-0.66113116000000005</v>
      </c>
      <c r="DS128">
        <v>7.7932630000000003E-2</v>
      </c>
      <c r="DT128">
        <v>-0.79014932000000004</v>
      </c>
      <c r="DU128">
        <v>1.3610861400000001</v>
      </c>
      <c r="DV128" s="10">
        <v>-0.64824150000000003</v>
      </c>
      <c r="DW128" s="8" t="s">
        <v>834</v>
      </c>
      <c r="DX128" t="s">
        <v>835</v>
      </c>
      <c r="DY128" t="s">
        <v>5165</v>
      </c>
      <c r="DZ128" t="s">
        <v>5158</v>
      </c>
      <c r="EA128" t="s">
        <v>5384</v>
      </c>
      <c r="EB128" t="s">
        <v>5185</v>
      </c>
      <c r="EC128" t="s">
        <v>5213</v>
      </c>
      <c r="ED128" s="10" t="s">
        <v>836</v>
      </c>
      <c r="EE128" s="20">
        <v>37381</v>
      </c>
      <c r="EF128" s="21">
        <v>38518</v>
      </c>
      <c r="EG128" t="s">
        <v>837</v>
      </c>
      <c r="EH128" t="s">
        <v>5142</v>
      </c>
      <c r="EI128" s="22">
        <v>44428</v>
      </c>
      <c r="EJ128" t="b">
        <f>F128=H128</f>
        <v>1</v>
      </c>
    </row>
    <row r="129" spans="1:140" x14ac:dyDescent="0.2">
      <c r="A129" s="8" t="s">
        <v>838</v>
      </c>
      <c r="B129" s="8" t="s">
        <v>168</v>
      </c>
      <c r="C129" s="8" t="s">
        <v>363</v>
      </c>
      <c r="D129" s="2" t="s">
        <v>839</v>
      </c>
      <c r="E129" s="4">
        <v>0.40390364574325199</v>
      </c>
      <c r="F129" s="28" t="b">
        <v>0</v>
      </c>
      <c r="G129" s="29">
        <f t="shared" si="3"/>
        <v>8.3635763520699472E-3</v>
      </c>
      <c r="H129" s="5" t="b">
        <f t="shared" si="2"/>
        <v>0</v>
      </c>
      <c r="I129" s="8">
        <v>40</v>
      </c>
      <c r="J129">
        <v>5</v>
      </c>
      <c r="K129">
        <v>21</v>
      </c>
      <c r="L129">
        <v>1976</v>
      </c>
      <c r="M129">
        <v>6</v>
      </c>
      <c r="N129">
        <v>5</v>
      </c>
      <c r="O129">
        <v>32.785156204959698</v>
      </c>
      <c r="P129">
        <v>4</v>
      </c>
      <c r="Q129">
        <v>5</v>
      </c>
      <c r="R129">
        <v>2</v>
      </c>
      <c r="S129" s="10">
        <v>75.900000000000006</v>
      </c>
      <c r="T129" s="8">
        <v>-1.2437414357759999</v>
      </c>
      <c r="U129">
        <v>4.0586700922983399</v>
      </c>
      <c r="V129">
        <v>-0.77296769484074401</v>
      </c>
      <c r="W129">
        <v>0.55687367526687703</v>
      </c>
      <c r="X129">
        <v>0.34522335867264098</v>
      </c>
      <c r="Y129">
        <v>1.38181348148064</v>
      </c>
      <c r="Z129">
        <v>-0.60868474044848997</v>
      </c>
      <c r="AA129">
        <v>-1.4107302381286499</v>
      </c>
      <c r="AB129">
        <v>-1.4988236991813999</v>
      </c>
      <c r="AC129">
        <v>-0.68484317603607703</v>
      </c>
      <c r="AD129" s="10">
        <v>0.25946415051833799</v>
      </c>
      <c r="AE129" s="8">
        <v>0</v>
      </c>
      <c r="AF129">
        <v>0</v>
      </c>
      <c r="AG129">
        <v>0</v>
      </c>
      <c r="AH129">
        <v>0</v>
      </c>
      <c r="AI129">
        <v>0</v>
      </c>
      <c r="AJ129">
        <v>0</v>
      </c>
      <c r="AK129">
        <v>0</v>
      </c>
      <c r="AL129">
        <v>0</v>
      </c>
      <c r="AM129">
        <v>0</v>
      </c>
      <c r="AN129">
        <v>0</v>
      </c>
      <c r="AO129">
        <v>0</v>
      </c>
      <c r="AP129">
        <v>0</v>
      </c>
      <c r="AQ129">
        <v>0</v>
      </c>
      <c r="AR129">
        <v>0</v>
      </c>
      <c r="AS129">
        <v>1</v>
      </c>
      <c r="AT129">
        <v>0</v>
      </c>
      <c r="AU129">
        <v>0</v>
      </c>
      <c r="AV129">
        <v>0</v>
      </c>
      <c r="AW129">
        <v>0</v>
      </c>
      <c r="AX129">
        <v>0</v>
      </c>
      <c r="AY129">
        <v>1</v>
      </c>
      <c r="AZ129">
        <v>0</v>
      </c>
      <c r="BA129">
        <v>0</v>
      </c>
      <c r="BB129">
        <v>1</v>
      </c>
      <c r="BC129">
        <v>1</v>
      </c>
      <c r="BD129">
        <v>0</v>
      </c>
      <c r="BE129">
        <v>1</v>
      </c>
      <c r="BF129">
        <v>0</v>
      </c>
      <c r="BG129">
        <v>0</v>
      </c>
      <c r="BH129">
        <v>0</v>
      </c>
      <c r="BI129">
        <v>0</v>
      </c>
      <c r="BJ129">
        <v>1</v>
      </c>
      <c r="BK129">
        <v>0</v>
      </c>
      <c r="BL129">
        <v>0</v>
      </c>
      <c r="BM129">
        <v>1</v>
      </c>
      <c r="BN129">
        <v>0</v>
      </c>
      <c r="BO129">
        <v>0</v>
      </c>
      <c r="BP129">
        <v>0</v>
      </c>
      <c r="BQ129">
        <v>0</v>
      </c>
      <c r="BR129">
        <v>0</v>
      </c>
      <c r="BS129">
        <v>1</v>
      </c>
      <c r="BT129" s="10">
        <v>0</v>
      </c>
      <c r="BU129">
        <v>-4.2648743800000002</v>
      </c>
      <c r="BV129">
        <v>0.17994256</v>
      </c>
      <c r="BW129">
        <v>2.5512239999999999E-2</v>
      </c>
      <c r="BX129">
        <v>1.7140852600000001</v>
      </c>
      <c r="BY129">
        <v>1.2451467300000001</v>
      </c>
      <c r="BZ129">
        <v>4.38303536</v>
      </c>
      <c r="CA129">
        <v>1.0542348399999999</v>
      </c>
      <c r="CB129">
        <v>2.36271349</v>
      </c>
      <c r="CC129">
        <v>0</v>
      </c>
      <c r="CD129">
        <v>1.26633956</v>
      </c>
      <c r="CE129">
        <v>1.2966537600000001</v>
      </c>
      <c r="CF129">
        <v>-0.34830556000000001</v>
      </c>
      <c r="CG129">
        <v>0.60595251999999999</v>
      </c>
      <c r="CH129">
        <v>-0.27080598</v>
      </c>
      <c r="CI129">
        <v>0.69837139000000004</v>
      </c>
      <c r="CJ129">
        <v>2.3914729999999999E-2</v>
      </c>
      <c r="CK129">
        <v>-0.35324707</v>
      </c>
      <c r="CL129">
        <v>-4.8291489999999999E-2</v>
      </c>
      <c r="CM129">
        <v>0.58076517999999999</v>
      </c>
      <c r="CN129">
        <v>0.72541518999999999</v>
      </c>
      <c r="CO129">
        <v>-0.20022939000000001</v>
      </c>
      <c r="CP129">
        <v>-0.43475793000000001</v>
      </c>
      <c r="CQ129">
        <v>0.34422587999999998</v>
      </c>
      <c r="CR129">
        <v>-0.48495226000000002</v>
      </c>
      <c r="CS129">
        <v>0.18250256000000001</v>
      </c>
      <c r="CT129">
        <v>-0.16623276000000001</v>
      </c>
      <c r="CU129">
        <v>-9.4743999999999995E-2</v>
      </c>
      <c r="CV129">
        <v>-1.1689752</v>
      </c>
      <c r="CW129">
        <v>-0.52188942000000005</v>
      </c>
      <c r="CX129">
        <v>0.65815442999999996</v>
      </c>
      <c r="CY129">
        <v>9.3649330000000003E-2</v>
      </c>
      <c r="CZ129">
        <v>-0.16819777</v>
      </c>
      <c r="DA129">
        <v>-0.25450494000000001</v>
      </c>
      <c r="DB129">
        <v>0.25513289</v>
      </c>
      <c r="DC129">
        <v>2.5920289999999999E-2</v>
      </c>
      <c r="DD129">
        <v>-2.5292350000000002E-2</v>
      </c>
      <c r="DE129">
        <v>0.26950531</v>
      </c>
      <c r="DF129">
        <v>-0.26887736000000001</v>
      </c>
      <c r="DG129">
        <v>0.1029841</v>
      </c>
      <c r="DH129">
        <v>-0.10235616</v>
      </c>
      <c r="DI129">
        <v>-0.19042195000000001</v>
      </c>
      <c r="DJ129">
        <v>7.7531719999999998E-2</v>
      </c>
      <c r="DK129">
        <v>-0.19522661999999999</v>
      </c>
      <c r="DL129">
        <v>-0.13095082</v>
      </c>
      <c r="DM129">
        <v>-6.0513240000000003E-2</v>
      </c>
      <c r="DN129">
        <v>0.50020885000000004</v>
      </c>
      <c r="DO129">
        <v>0.35778246000000002</v>
      </c>
      <c r="DP129">
        <v>-0.64273818000000005</v>
      </c>
      <c r="DQ129">
        <v>0.94671483000000001</v>
      </c>
      <c r="DR129">
        <v>-0.66113116000000005</v>
      </c>
      <c r="DS129">
        <v>7.7932630000000003E-2</v>
      </c>
      <c r="DT129">
        <v>-0.79014932000000004</v>
      </c>
      <c r="DU129">
        <v>1.3610861400000001</v>
      </c>
      <c r="DV129" s="10">
        <v>-0.64824150000000003</v>
      </c>
      <c r="DW129" s="8" t="s">
        <v>840</v>
      </c>
      <c r="DX129" t="s">
        <v>841</v>
      </c>
      <c r="DY129" t="s">
        <v>5154</v>
      </c>
      <c r="DZ129" t="s">
        <v>5153</v>
      </c>
      <c r="EA129" t="s">
        <v>5194</v>
      </c>
      <c r="EB129" t="s">
        <v>5385</v>
      </c>
      <c r="EC129" t="s">
        <v>5191</v>
      </c>
      <c r="ED129" s="10" t="s">
        <v>199</v>
      </c>
      <c r="EE129" s="20">
        <v>35502</v>
      </c>
      <c r="EF129" s="21">
        <v>37729</v>
      </c>
      <c r="EG129" t="s">
        <v>842</v>
      </c>
      <c r="EH129" t="s">
        <v>5144</v>
      </c>
      <c r="EI129" s="22">
        <v>44214</v>
      </c>
      <c r="EJ129" t="b">
        <f>F129=H129</f>
        <v>1</v>
      </c>
    </row>
    <row r="130" spans="1:140" x14ac:dyDescent="0.2">
      <c r="A130" s="8" t="s">
        <v>843</v>
      </c>
      <c r="B130" s="8" t="s">
        <v>119</v>
      </c>
      <c r="C130" s="8" t="s">
        <v>188</v>
      </c>
      <c r="D130" s="2" t="s">
        <v>844</v>
      </c>
      <c r="E130" s="4">
        <v>0.42333133549107999</v>
      </c>
      <c r="F130" s="28" t="b">
        <v>0</v>
      </c>
      <c r="G130" s="29">
        <f t="shared" si="3"/>
        <v>0.66991883971100663</v>
      </c>
      <c r="H130" s="5" t="b">
        <f t="shared" si="2"/>
        <v>1</v>
      </c>
      <c r="I130" s="8">
        <v>41</v>
      </c>
      <c r="J130">
        <v>2</v>
      </c>
      <c r="K130">
        <v>36</v>
      </c>
      <c r="L130">
        <v>990</v>
      </c>
      <c r="M130">
        <v>9</v>
      </c>
      <c r="N130">
        <v>5</v>
      </c>
      <c r="O130">
        <v>34.082334412206599</v>
      </c>
      <c r="P130">
        <v>3</v>
      </c>
      <c r="Q130">
        <v>2</v>
      </c>
      <c r="R130">
        <v>2</v>
      </c>
      <c r="S130" s="10">
        <v>79.599999999999994</v>
      </c>
      <c r="T130" s="8">
        <v>-1.1498032608684501</v>
      </c>
      <c r="U130">
        <v>1.0203643463482399</v>
      </c>
      <c r="V130">
        <v>1.1651042521063699</v>
      </c>
      <c r="W130">
        <v>-0.59255732948121698</v>
      </c>
      <c r="X130">
        <v>1.2997579909472201</v>
      </c>
      <c r="Y130">
        <v>1.38181348148064</v>
      </c>
      <c r="Z130">
        <v>-0.564047936216583</v>
      </c>
      <c r="AA130">
        <v>0.71867389489572897</v>
      </c>
      <c r="AB130">
        <v>0.68128349962791002</v>
      </c>
      <c r="AC130">
        <v>-1.38724643350897</v>
      </c>
      <c r="AD130" s="10">
        <v>1.0578153828824499</v>
      </c>
      <c r="AE130" s="8">
        <v>0</v>
      </c>
      <c r="AF130">
        <v>0</v>
      </c>
      <c r="AG130">
        <v>0</v>
      </c>
      <c r="AH130">
        <v>0</v>
      </c>
      <c r="AI130">
        <v>0</v>
      </c>
      <c r="AJ130">
        <v>0</v>
      </c>
      <c r="AK130">
        <v>0</v>
      </c>
      <c r="AL130">
        <v>0</v>
      </c>
      <c r="AM130">
        <v>0</v>
      </c>
      <c r="AN130">
        <v>0</v>
      </c>
      <c r="AO130">
        <v>0</v>
      </c>
      <c r="AP130">
        <v>1</v>
      </c>
      <c r="AQ130">
        <v>0</v>
      </c>
      <c r="AR130">
        <v>0</v>
      </c>
      <c r="AS130">
        <v>0</v>
      </c>
      <c r="AT130">
        <v>0</v>
      </c>
      <c r="AU130">
        <v>0</v>
      </c>
      <c r="AV130">
        <v>0</v>
      </c>
      <c r="AW130">
        <v>0</v>
      </c>
      <c r="AX130">
        <v>0</v>
      </c>
      <c r="AY130">
        <v>0</v>
      </c>
      <c r="AZ130">
        <v>1</v>
      </c>
      <c r="BA130">
        <v>1</v>
      </c>
      <c r="BB130">
        <v>0</v>
      </c>
      <c r="BC130">
        <v>1</v>
      </c>
      <c r="BD130">
        <v>0</v>
      </c>
      <c r="BE130">
        <v>1</v>
      </c>
      <c r="BF130">
        <v>0</v>
      </c>
      <c r="BG130">
        <v>0</v>
      </c>
      <c r="BH130">
        <v>0</v>
      </c>
      <c r="BI130">
        <v>0</v>
      </c>
      <c r="BJ130">
        <v>0</v>
      </c>
      <c r="BK130">
        <v>0</v>
      </c>
      <c r="BL130">
        <v>1</v>
      </c>
      <c r="BM130">
        <v>0</v>
      </c>
      <c r="BN130">
        <v>1</v>
      </c>
      <c r="BO130">
        <v>0</v>
      </c>
      <c r="BP130">
        <v>0</v>
      </c>
      <c r="BQ130">
        <v>0</v>
      </c>
      <c r="BR130">
        <v>0</v>
      </c>
      <c r="BS130">
        <v>0</v>
      </c>
      <c r="BT130" s="10">
        <v>1</v>
      </c>
      <c r="BU130">
        <v>-4.2648743800000002</v>
      </c>
      <c r="BV130">
        <v>0.17994256</v>
      </c>
      <c r="BW130">
        <v>2.5512239999999999E-2</v>
      </c>
      <c r="BX130">
        <v>1.7140852600000001</v>
      </c>
      <c r="BY130">
        <v>1.2451467300000001</v>
      </c>
      <c r="BZ130">
        <v>4.38303536</v>
      </c>
      <c r="CA130">
        <v>1.0542348399999999</v>
      </c>
      <c r="CB130">
        <v>2.36271349</v>
      </c>
      <c r="CC130">
        <v>0</v>
      </c>
      <c r="CD130">
        <v>1.26633956</v>
      </c>
      <c r="CE130">
        <v>1.2966537600000001</v>
      </c>
      <c r="CF130">
        <v>-0.34830556000000001</v>
      </c>
      <c r="CG130">
        <v>0.60595251999999999</v>
      </c>
      <c r="CH130">
        <v>-0.27080598</v>
      </c>
      <c r="CI130">
        <v>0.69837139000000004</v>
      </c>
      <c r="CJ130">
        <v>2.3914729999999999E-2</v>
      </c>
      <c r="CK130">
        <v>-0.35324707</v>
      </c>
      <c r="CL130">
        <v>-4.8291489999999999E-2</v>
      </c>
      <c r="CM130">
        <v>0.58076517999999999</v>
      </c>
      <c r="CN130">
        <v>0.72541518999999999</v>
      </c>
      <c r="CO130">
        <v>-0.20022939000000001</v>
      </c>
      <c r="CP130">
        <v>-0.43475793000000001</v>
      </c>
      <c r="CQ130">
        <v>0.34422587999999998</v>
      </c>
      <c r="CR130">
        <v>-0.48495226000000002</v>
      </c>
      <c r="CS130">
        <v>0.18250256000000001</v>
      </c>
      <c r="CT130">
        <v>-0.16623276000000001</v>
      </c>
      <c r="CU130">
        <v>-9.4743999999999995E-2</v>
      </c>
      <c r="CV130">
        <v>-1.1689752</v>
      </c>
      <c r="CW130">
        <v>-0.52188942000000005</v>
      </c>
      <c r="CX130">
        <v>0.65815442999999996</v>
      </c>
      <c r="CY130">
        <v>9.3649330000000003E-2</v>
      </c>
      <c r="CZ130">
        <v>-0.16819777</v>
      </c>
      <c r="DA130">
        <v>-0.25450494000000001</v>
      </c>
      <c r="DB130">
        <v>0.25513289</v>
      </c>
      <c r="DC130">
        <v>2.5920289999999999E-2</v>
      </c>
      <c r="DD130">
        <v>-2.5292350000000002E-2</v>
      </c>
      <c r="DE130">
        <v>0.26950531</v>
      </c>
      <c r="DF130">
        <v>-0.26887736000000001</v>
      </c>
      <c r="DG130">
        <v>0.1029841</v>
      </c>
      <c r="DH130">
        <v>-0.10235616</v>
      </c>
      <c r="DI130">
        <v>-0.19042195000000001</v>
      </c>
      <c r="DJ130">
        <v>7.7531719999999998E-2</v>
      </c>
      <c r="DK130">
        <v>-0.19522661999999999</v>
      </c>
      <c r="DL130">
        <v>-0.13095082</v>
      </c>
      <c r="DM130">
        <v>-6.0513240000000003E-2</v>
      </c>
      <c r="DN130">
        <v>0.50020885000000004</v>
      </c>
      <c r="DO130">
        <v>0.35778246000000002</v>
      </c>
      <c r="DP130">
        <v>-0.64273818000000005</v>
      </c>
      <c r="DQ130">
        <v>0.94671483000000001</v>
      </c>
      <c r="DR130">
        <v>-0.66113116000000005</v>
      </c>
      <c r="DS130">
        <v>7.7932630000000003E-2</v>
      </c>
      <c r="DT130">
        <v>-0.79014932000000004</v>
      </c>
      <c r="DU130">
        <v>1.3610861400000001</v>
      </c>
      <c r="DV130" s="10">
        <v>-0.64824150000000003</v>
      </c>
      <c r="DW130" s="8" t="s">
        <v>845</v>
      </c>
      <c r="DX130" t="s">
        <v>846</v>
      </c>
      <c r="DY130" t="s">
        <v>5158</v>
      </c>
      <c r="DZ130" t="s">
        <v>5165</v>
      </c>
      <c r="EA130" t="s">
        <v>5265</v>
      </c>
      <c r="EB130" t="s">
        <v>5359</v>
      </c>
      <c r="EC130" t="s">
        <v>5386</v>
      </c>
      <c r="ED130" s="10" t="s">
        <v>178</v>
      </c>
      <c r="EE130" s="20">
        <v>36505</v>
      </c>
      <c r="EF130" s="21">
        <v>39248</v>
      </c>
      <c r="EG130" t="s">
        <v>847</v>
      </c>
      <c r="EH130" t="s">
        <v>5143</v>
      </c>
      <c r="EI130" s="22">
        <v>45348</v>
      </c>
      <c r="EJ130" t="b">
        <f>F130=H130</f>
        <v>0</v>
      </c>
    </row>
    <row r="131" spans="1:140" x14ac:dyDescent="0.2">
      <c r="A131" s="8" t="s">
        <v>848</v>
      </c>
      <c r="B131" s="8" t="s">
        <v>168</v>
      </c>
      <c r="C131" s="8" t="s">
        <v>181</v>
      </c>
      <c r="D131" s="2" t="s">
        <v>849</v>
      </c>
      <c r="E131" s="4">
        <v>0.34966611942613102</v>
      </c>
      <c r="F131" s="28" t="b">
        <v>0</v>
      </c>
      <c r="G131" s="29">
        <f t="shared" si="3"/>
        <v>0.98411210916611547</v>
      </c>
      <c r="H131" s="5" t="b">
        <f t="shared" ref="H131:H194" si="4">IF(G131&gt;threshold,TRUE,FALSE)</f>
        <v>1</v>
      </c>
      <c r="I131" s="8">
        <v>66</v>
      </c>
      <c r="J131">
        <v>4</v>
      </c>
      <c r="K131">
        <v>29</v>
      </c>
      <c r="L131">
        <v>272</v>
      </c>
      <c r="M131">
        <v>10</v>
      </c>
      <c r="N131">
        <v>2</v>
      </c>
      <c r="O131">
        <v>96.933059713065703</v>
      </c>
      <c r="P131">
        <v>2</v>
      </c>
      <c r="Q131">
        <v>3</v>
      </c>
      <c r="R131">
        <v>4</v>
      </c>
      <c r="S131" s="10">
        <v>75.599999999999994</v>
      </c>
      <c r="T131" s="8">
        <v>1.19865111182038</v>
      </c>
      <c r="U131">
        <v>3.04590151031497</v>
      </c>
      <c r="V131">
        <v>0.260670676864387</v>
      </c>
      <c r="W131">
        <v>-1.4295669252308401</v>
      </c>
      <c r="X131">
        <v>1.61793620170542</v>
      </c>
      <c r="Y131">
        <v>-0.70788554533318204</v>
      </c>
      <c r="Z131">
        <v>1.5986892308238501</v>
      </c>
      <c r="AA131">
        <v>8.8725172209350497E-3</v>
      </c>
      <c r="AB131">
        <v>1.4079858992310099</v>
      </c>
      <c r="AC131">
        <v>-1.38724643350897</v>
      </c>
      <c r="AD131" s="10">
        <v>0.19473296951583999</v>
      </c>
      <c r="AE131" s="8">
        <v>0</v>
      </c>
      <c r="AF131">
        <v>0</v>
      </c>
      <c r="AG131">
        <v>0</v>
      </c>
      <c r="AH131">
        <v>0</v>
      </c>
      <c r="AI131">
        <v>0</v>
      </c>
      <c r="AJ131">
        <v>0</v>
      </c>
      <c r="AK131">
        <v>0</v>
      </c>
      <c r="AL131">
        <v>0</v>
      </c>
      <c r="AM131">
        <v>0</v>
      </c>
      <c r="AN131">
        <v>0</v>
      </c>
      <c r="AO131">
        <v>0</v>
      </c>
      <c r="AP131">
        <v>0</v>
      </c>
      <c r="AQ131">
        <v>0</v>
      </c>
      <c r="AR131">
        <v>1</v>
      </c>
      <c r="AS131">
        <v>0</v>
      </c>
      <c r="AT131">
        <v>0</v>
      </c>
      <c r="AU131">
        <v>0</v>
      </c>
      <c r="AV131">
        <v>0</v>
      </c>
      <c r="AW131">
        <v>0</v>
      </c>
      <c r="AX131">
        <v>0</v>
      </c>
      <c r="AY131">
        <v>0</v>
      </c>
      <c r="AZ131">
        <v>1</v>
      </c>
      <c r="BA131">
        <v>0</v>
      </c>
      <c r="BB131">
        <v>1</v>
      </c>
      <c r="BC131">
        <v>0</v>
      </c>
      <c r="BD131">
        <v>1</v>
      </c>
      <c r="BE131">
        <v>1</v>
      </c>
      <c r="BF131">
        <v>0</v>
      </c>
      <c r="BG131">
        <v>0</v>
      </c>
      <c r="BH131">
        <v>1</v>
      </c>
      <c r="BI131">
        <v>0</v>
      </c>
      <c r="BJ131">
        <v>0</v>
      </c>
      <c r="BK131">
        <v>0</v>
      </c>
      <c r="BL131">
        <v>0</v>
      </c>
      <c r="BM131">
        <v>0</v>
      </c>
      <c r="BN131">
        <v>0</v>
      </c>
      <c r="BO131">
        <v>0</v>
      </c>
      <c r="BP131">
        <v>1</v>
      </c>
      <c r="BQ131">
        <v>1</v>
      </c>
      <c r="BR131">
        <v>0</v>
      </c>
      <c r="BS131">
        <v>0</v>
      </c>
      <c r="BT131" s="10">
        <v>0</v>
      </c>
      <c r="BU131">
        <v>-4.2648743800000002</v>
      </c>
      <c r="BV131">
        <v>0.17994256</v>
      </c>
      <c r="BW131">
        <v>2.5512239999999999E-2</v>
      </c>
      <c r="BX131">
        <v>1.7140852600000001</v>
      </c>
      <c r="BY131">
        <v>1.2451467300000001</v>
      </c>
      <c r="BZ131">
        <v>4.38303536</v>
      </c>
      <c r="CA131">
        <v>1.0542348399999999</v>
      </c>
      <c r="CB131">
        <v>2.36271349</v>
      </c>
      <c r="CC131">
        <v>0</v>
      </c>
      <c r="CD131">
        <v>1.26633956</v>
      </c>
      <c r="CE131">
        <v>1.2966537600000001</v>
      </c>
      <c r="CF131">
        <v>-0.34830556000000001</v>
      </c>
      <c r="CG131">
        <v>0.60595251999999999</v>
      </c>
      <c r="CH131">
        <v>-0.27080598</v>
      </c>
      <c r="CI131">
        <v>0.69837139000000004</v>
      </c>
      <c r="CJ131">
        <v>2.3914729999999999E-2</v>
      </c>
      <c r="CK131">
        <v>-0.35324707</v>
      </c>
      <c r="CL131">
        <v>-4.8291489999999999E-2</v>
      </c>
      <c r="CM131">
        <v>0.58076517999999999</v>
      </c>
      <c r="CN131">
        <v>0.72541518999999999</v>
      </c>
      <c r="CO131">
        <v>-0.20022939000000001</v>
      </c>
      <c r="CP131">
        <v>-0.43475793000000001</v>
      </c>
      <c r="CQ131">
        <v>0.34422587999999998</v>
      </c>
      <c r="CR131">
        <v>-0.48495226000000002</v>
      </c>
      <c r="CS131">
        <v>0.18250256000000001</v>
      </c>
      <c r="CT131">
        <v>-0.16623276000000001</v>
      </c>
      <c r="CU131">
        <v>-9.4743999999999995E-2</v>
      </c>
      <c r="CV131">
        <v>-1.1689752</v>
      </c>
      <c r="CW131">
        <v>-0.52188942000000005</v>
      </c>
      <c r="CX131">
        <v>0.65815442999999996</v>
      </c>
      <c r="CY131">
        <v>9.3649330000000003E-2</v>
      </c>
      <c r="CZ131">
        <v>-0.16819777</v>
      </c>
      <c r="DA131">
        <v>-0.25450494000000001</v>
      </c>
      <c r="DB131">
        <v>0.25513289</v>
      </c>
      <c r="DC131">
        <v>2.5920289999999999E-2</v>
      </c>
      <c r="DD131">
        <v>-2.5292350000000002E-2</v>
      </c>
      <c r="DE131">
        <v>0.26950531</v>
      </c>
      <c r="DF131">
        <v>-0.26887736000000001</v>
      </c>
      <c r="DG131">
        <v>0.1029841</v>
      </c>
      <c r="DH131">
        <v>-0.10235616</v>
      </c>
      <c r="DI131">
        <v>-0.19042195000000001</v>
      </c>
      <c r="DJ131">
        <v>7.7531719999999998E-2</v>
      </c>
      <c r="DK131">
        <v>-0.19522661999999999</v>
      </c>
      <c r="DL131">
        <v>-0.13095082</v>
      </c>
      <c r="DM131">
        <v>-6.0513240000000003E-2</v>
      </c>
      <c r="DN131">
        <v>0.50020885000000004</v>
      </c>
      <c r="DO131">
        <v>0.35778246000000002</v>
      </c>
      <c r="DP131">
        <v>-0.64273818000000005</v>
      </c>
      <c r="DQ131">
        <v>0.94671483000000001</v>
      </c>
      <c r="DR131">
        <v>-0.66113116000000005</v>
      </c>
      <c r="DS131">
        <v>7.7932630000000003E-2</v>
      </c>
      <c r="DT131">
        <v>-0.79014932000000004</v>
      </c>
      <c r="DU131">
        <v>1.3610861400000001</v>
      </c>
      <c r="DV131" s="10">
        <v>-0.64824150000000003</v>
      </c>
      <c r="DW131" s="8" t="s">
        <v>850</v>
      </c>
      <c r="DX131" t="s">
        <v>851</v>
      </c>
      <c r="DY131" t="s">
        <v>5165</v>
      </c>
      <c r="DZ131" t="s">
        <v>5154</v>
      </c>
      <c r="EA131" t="s">
        <v>5387</v>
      </c>
      <c r="EB131" t="s">
        <v>5340</v>
      </c>
      <c r="EC131" t="s">
        <v>5209</v>
      </c>
      <c r="ED131" s="10" t="s">
        <v>852</v>
      </c>
      <c r="EE131" s="20">
        <v>37574</v>
      </c>
      <c r="EF131" s="21">
        <v>38694</v>
      </c>
      <c r="EG131" t="s">
        <v>853</v>
      </c>
      <c r="EH131" t="s">
        <v>5147</v>
      </c>
      <c r="EI131" s="22">
        <v>44674</v>
      </c>
      <c r="EJ131" t="b">
        <f>F131=H131</f>
        <v>0</v>
      </c>
    </row>
    <row r="132" spans="1:140" x14ac:dyDescent="0.2">
      <c r="A132" s="8" t="s">
        <v>854</v>
      </c>
      <c r="B132" s="8" t="s">
        <v>119</v>
      </c>
      <c r="C132" s="8" t="s">
        <v>195</v>
      </c>
      <c r="D132" s="2" t="s">
        <v>855</v>
      </c>
      <c r="E132" s="4">
        <v>0.676052432958276</v>
      </c>
      <c r="F132" s="28" t="b">
        <v>1</v>
      </c>
      <c r="G132" s="29">
        <f t="shared" si="3"/>
        <v>1.3460536387819175E-4</v>
      </c>
      <c r="H132" s="5" t="b">
        <f t="shared" si="4"/>
        <v>0</v>
      </c>
      <c r="I132" s="8">
        <v>39</v>
      </c>
      <c r="J132">
        <v>0</v>
      </c>
      <c r="K132">
        <v>27</v>
      </c>
      <c r="L132">
        <v>885</v>
      </c>
      <c r="M132">
        <v>0</v>
      </c>
      <c r="N132">
        <v>4</v>
      </c>
      <c r="O132">
        <v>65.817883145804899</v>
      </c>
      <c r="P132">
        <v>3</v>
      </c>
      <c r="Q132">
        <v>5</v>
      </c>
      <c r="R132">
        <v>5</v>
      </c>
      <c r="S132" s="10">
        <v>75.5</v>
      </c>
      <c r="T132" s="8">
        <v>-1.33767961068356</v>
      </c>
      <c r="U132">
        <v>-1.00517281761849</v>
      </c>
      <c r="V132">
        <v>2.2610839381047498E-3</v>
      </c>
      <c r="W132">
        <v>-0.71496123972315495</v>
      </c>
      <c r="X132">
        <v>-1.5638459058765199</v>
      </c>
      <c r="Y132">
        <v>0.68524713920936597</v>
      </c>
      <c r="Z132">
        <v>0.52799436614389506</v>
      </c>
      <c r="AA132">
        <v>-1.4107302381286499</v>
      </c>
      <c r="AB132">
        <v>-4.5418899975194001E-2</v>
      </c>
      <c r="AC132">
        <v>1.42236659638262</v>
      </c>
      <c r="AD132" s="10">
        <v>0.173155909181676</v>
      </c>
      <c r="AE132" s="8">
        <v>0</v>
      </c>
      <c r="AF132">
        <v>0</v>
      </c>
      <c r="AG132">
        <v>0</v>
      </c>
      <c r="AH132">
        <v>0</v>
      </c>
      <c r="AI132">
        <v>0</v>
      </c>
      <c r="AJ132">
        <v>0</v>
      </c>
      <c r="AK132">
        <v>0</v>
      </c>
      <c r="AL132">
        <v>0</v>
      </c>
      <c r="AM132">
        <v>1</v>
      </c>
      <c r="AN132">
        <v>0</v>
      </c>
      <c r="AO132">
        <v>0</v>
      </c>
      <c r="AP132">
        <v>0</v>
      </c>
      <c r="AQ132">
        <v>0</v>
      </c>
      <c r="AR132">
        <v>0</v>
      </c>
      <c r="AS132">
        <v>0</v>
      </c>
      <c r="AT132">
        <v>0</v>
      </c>
      <c r="AU132">
        <v>0</v>
      </c>
      <c r="AV132">
        <v>0</v>
      </c>
      <c r="AW132">
        <v>0</v>
      </c>
      <c r="AX132">
        <v>0</v>
      </c>
      <c r="AY132">
        <v>0</v>
      </c>
      <c r="AZ132">
        <v>1</v>
      </c>
      <c r="BA132">
        <v>1</v>
      </c>
      <c r="BB132">
        <v>0</v>
      </c>
      <c r="BC132">
        <v>1</v>
      </c>
      <c r="BD132">
        <v>0</v>
      </c>
      <c r="BE132">
        <v>1</v>
      </c>
      <c r="BF132">
        <v>0</v>
      </c>
      <c r="BG132">
        <v>0</v>
      </c>
      <c r="BH132">
        <v>0</v>
      </c>
      <c r="BI132">
        <v>0</v>
      </c>
      <c r="BJ132">
        <v>0</v>
      </c>
      <c r="BK132">
        <v>0</v>
      </c>
      <c r="BL132">
        <v>1</v>
      </c>
      <c r="BM132">
        <v>0</v>
      </c>
      <c r="BN132">
        <v>1</v>
      </c>
      <c r="BO132">
        <v>0</v>
      </c>
      <c r="BP132">
        <v>0</v>
      </c>
      <c r="BQ132">
        <v>0</v>
      </c>
      <c r="BR132">
        <v>0</v>
      </c>
      <c r="BS132">
        <v>0</v>
      </c>
      <c r="BT132" s="10">
        <v>1</v>
      </c>
      <c r="BU132">
        <v>-4.2648743800000002</v>
      </c>
      <c r="BV132">
        <v>0.17994256</v>
      </c>
      <c r="BW132">
        <v>2.5512239999999999E-2</v>
      </c>
      <c r="BX132">
        <v>1.7140852600000001</v>
      </c>
      <c r="BY132">
        <v>1.2451467300000001</v>
      </c>
      <c r="BZ132">
        <v>4.38303536</v>
      </c>
      <c r="CA132">
        <v>1.0542348399999999</v>
      </c>
      <c r="CB132">
        <v>2.36271349</v>
      </c>
      <c r="CC132">
        <v>0</v>
      </c>
      <c r="CD132">
        <v>1.26633956</v>
      </c>
      <c r="CE132">
        <v>1.2966537600000001</v>
      </c>
      <c r="CF132">
        <v>-0.34830556000000001</v>
      </c>
      <c r="CG132">
        <v>0.60595251999999999</v>
      </c>
      <c r="CH132">
        <v>-0.27080598</v>
      </c>
      <c r="CI132">
        <v>0.69837139000000004</v>
      </c>
      <c r="CJ132">
        <v>2.3914729999999999E-2</v>
      </c>
      <c r="CK132">
        <v>-0.35324707</v>
      </c>
      <c r="CL132">
        <v>-4.8291489999999999E-2</v>
      </c>
      <c r="CM132">
        <v>0.58076517999999999</v>
      </c>
      <c r="CN132">
        <v>0.72541518999999999</v>
      </c>
      <c r="CO132">
        <v>-0.20022939000000001</v>
      </c>
      <c r="CP132">
        <v>-0.43475793000000001</v>
      </c>
      <c r="CQ132">
        <v>0.34422587999999998</v>
      </c>
      <c r="CR132">
        <v>-0.48495226000000002</v>
      </c>
      <c r="CS132">
        <v>0.18250256000000001</v>
      </c>
      <c r="CT132">
        <v>-0.16623276000000001</v>
      </c>
      <c r="CU132">
        <v>-9.4743999999999995E-2</v>
      </c>
      <c r="CV132">
        <v>-1.1689752</v>
      </c>
      <c r="CW132">
        <v>-0.52188942000000005</v>
      </c>
      <c r="CX132">
        <v>0.65815442999999996</v>
      </c>
      <c r="CY132">
        <v>9.3649330000000003E-2</v>
      </c>
      <c r="CZ132">
        <v>-0.16819777</v>
      </c>
      <c r="DA132">
        <v>-0.25450494000000001</v>
      </c>
      <c r="DB132">
        <v>0.25513289</v>
      </c>
      <c r="DC132">
        <v>2.5920289999999999E-2</v>
      </c>
      <c r="DD132">
        <v>-2.5292350000000002E-2</v>
      </c>
      <c r="DE132">
        <v>0.26950531</v>
      </c>
      <c r="DF132">
        <v>-0.26887736000000001</v>
      </c>
      <c r="DG132">
        <v>0.1029841</v>
      </c>
      <c r="DH132">
        <v>-0.10235616</v>
      </c>
      <c r="DI132">
        <v>-0.19042195000000001</v>
      </c>
      <c r="DJ132">
        <v>7.7531719999999998E-2</v>
      </c>
      <c r="DK132">
        <v>-0.19522661999999999</v>
      </c>
      <c r="DL132">
        <v>-0.13095082</v>
      </c>
      <c r="DM132">
        <v>-6.0513240000000003E-2</v>
      </c>
      <c r="DN132">
        <v>0.50020885000000004</v>
      </c>
      <c r="DO132">
        <v>0.35778246000000002</v>
      </c>
      <c r="DP132">
        <v>-0.64273818000000005</v>
      </c>
      <c r="DQ132">
        <v>0.94671483000000001</v>
      </c>
      <c r="DR132">
        <v>-0.66113116000000005</v>
      </c>
      <c r="DS132">
        <v>7.7932630000000003E-2</v>
      </c>
      <c r="DT132">
        <v>-0.79014932000000004</v>
      </c>
      <c r="DU132">
        <v>1.3610861400000001</v>
      </c>
      <c r="DV132" s="10">
        <v>-0.64824150000000003</v>
      </c>
      <c r="DW132" s="8" t="s">
        <v>856</v>
      </c>
      <c r="DX132" t="s">
        <v>857</v>
      </c>
      <c r="DY132" t="s">
        <v>5158</v>
      </c>
      <c r="DZ132" t="s">
        <v>5165</v>
      </c>
      <c r="EA132" t="s">
        <v>5388</v>
      </c>
      <c r="EB132" t="s">
        <v>5389</v>
      </c>
      <c r="EC132" t="s">
        <v>5270</v>
      </c>
      <c r="ED132" s="10" t="s">
        <v>661</v>
      </c>
      <c r="EE132" s="20">
        <v>35608</v>
      </c>
      <c r="EF132" s="21">
        <v>38357</v>
      </c>
      <c r="EG132" t="s">
        <v>858</v>
      </c>
      <c r="EH132" t="s">
        <v>5143</v>
      </c>
      <c r="EI132" s="22">
        <v>44650</v>
      </c>
      <c r="EJ132" t="b">
        <f>F132=H132</f>
        <v>0</v>
      </c>
    </row>
    <row r="133" spans="1:140" x14ac:dyDescent="0.2">
      <c r="A133" s="8" t="s">
        <v>859</v>
      </c>
      <c r="B133" s="8" t="s">
        <v>168</v>
      </c>
      <c r="C133" s="8" t="s">
        <v>468</v>
      </c>
      <c r="D133" s="2" t="s">
        <v>860</v>
      </c>
      <c r="E133" s="4">
        <v>0.76565522285948195</v>
      </c>
      <c r="F133" s="28" t="b">
        <v>1</v>
      </c>
      <c r="G133" s="29">
        <f t="shared" si="3"/>
        <v>4.7162561409119429E-5</v>
      </c>
      <c r="H133" s="5" t="b">
        <f t="shared" si="4"/>
        <v>0</v>
      </c>
      <c r="I133" s="8">
        <v>44</v>
      </c>
      <c r="J133">
        <v>0</v>
      </c>
      <c r="K133">
        <v>33</v>
      </c>
      <c r="L133">
        <v>958</v>
      </c>
      <c r="M133">
        <v>0</v>
      </c>
      <c r="N133">
        <v>5</v>
      </c>
      <c r="O133">
        <v>61.810944763074403</v>
      </c>
      <c r="P133">
        <v>3</v>
      </c>
      <c r="Q133">
        <v>4</v>
      </c>
      <c r="R133">
        <v>4</v>
      </c>
      <c r="S133" s="10">
        <v>74.8</v>
      </c>
      <c r="T133" s="8">
        <v>-0.86798873614579497</v>
      </c>
      <c r="U133">
        <v>-1.00517281761849</v>
      </c>
      <c r="V133">
        <v>0.77748986271695397</v>
      </c>
      <c r="W133">
        <v>-0.62986137831685496</v>
      </c>
      <c r="X133">
        <v>-1.5638459058765199</v>
      </c>
      <c r="Y133">
        <v>1.38181348148064</v>
      </c>
      <c r="Z133">
        <v>0.39011282977515199</v>
      </c>
      <c r="AA133">
        <v>1.4284752725705201</v>
      </c>
      <c r="AB133">
        <v>-0.772121299578298</v>
      </c>
      <c r="AC133">
        <v>1.7560081436822399E-2</v>
      </c>
      <c r="AD133" s="10">
        <v>2.2116486842517699E-2</v>
      </c>
      <c r="AE133" s="8">
        <v>0</v>
      </c>
      <c r="AF133">
        <v>0</v>
      </c>
      <c r="AG133">
        <v>0</v>
      </c>
      <c r="AH133">
        <v>0</v>
      </c>
      <c r="AI133">
        <v>0</v>
      </c>
      <c r="AJ133">
        <v>0</v>
      </c>
      <c r="AK133">
        <v>1</v>
      </c>
      <c r="AL133">
        <v>0</v>
      </c>
      <c r="AM133">
        <v>0</v>
      </c>
      <c r="AN133">
        <v>0</v>
      </c>
      <c r="AO133">
        <v>0</v>
      </c>
      <c r="AP133">
        <v>0</v>
      </c>
      <c r="AQ133">
        <v>0</v>
      </c>
      <c r="AR133">
        <v>0</v>
      </c>
      <c r="AS133">
        <v>0</v>
      </c>
      <c r="AT133">
        <v>0</v>
      </c>
      <c r="AU133">
        <v>0</v>
      </c>
      <c r="AV133">
        <v>0</v>
      </c>
      <c r="AW133">
        <v>0</v>
      </c>
      <c r="AX133">
        <v>0</v>
      </c>
      <c r="AY133">
        <v>1</v>
      </c>
      <c r="AZ133">
        <v>0</v>
      </c>
      <c r="BA133">
        <v>0</v>
      </c>
      <c r="BB133">
        <v>1</v>
      </c>
      <c r="BC133">
        <v>0</v>
      </c>
      <c r="BD133">
        <v>1</v>
      </c>
      <c r="BE133">
        <v>1</v>
      </c>
      <c r="BF133">
        <v>0</v>
      </c>
      <c r="BG133">
        <v>0</v>
      </c>
      <c r="BH133">
        <v>0</v>
      </c>
      <c r="BI133">
        <v>1</v>
      </c>
      <c r="BJ133">
        <v>0</v>
      </c>
      <c r="BK133">
        <v>0</v>
      </c>
      <c r="BL133">
        <v>0</v>
      </c>
      <c r="BM133">
        <v>0</v>
      </c>
      <c r="BN133">
        <v>1</v>
      </c>
      <c r="BO133">
        <v>0</v>
      </c>
      <c r="BP133">
        <v>0</v>
      </c>
      <c r="BQ133">
        <v>1</v>
      </c>
      <c r="BR133">
        <v>0</v>
      </c>
      <c r="BS133">
        <v>0</v>
      </c>
      <c r="BT133" s="10">
        <v>0</v>
      </c>
      <c r="BU133">
        <v>-4.2648743800000002</v>
      </c>
      <c r="BV133">
        <v>0.17994256</v>
      </c>
      <c r="BW133">
        <v>2.5512239999999999E-2</v>
      </c>
      <c r="BX133">
        <v>1.7140852600000001</v>
      </c>
      <c r="BY133">
        <v>1.2451467300000001</v>
      </c>
      <c r="BZ133">
        <v>4.38303536</v>
      </c>
      <c r="CA133">
        <v>1.0542348399999999</v>
      </c>
      <c r="CB133">
        <v>2.36271349</v>
      </c>
      <c r="CC133">
        <v>0</v>
      </c>
      <c r="CD133">
        <v>1.26633956</v>
      </c>
      <c r="CE133">
        <v>1.2966537600000001</v>
      </c>
      <c r="CF133">
        <v>-0.34830556000000001</v>
      </c>
      <c r="CG133">
        <v>0.60595251999999999</v>
      </c>
      <c r="CH133">
        <v>-0.27080598</v>
      </c>
      <c r="CI133">
        <v>0.69837139000000004</v>
      </c>
      <c r="CJ133">
        <v>2.3914729999999999E-2</v>
      </c>
      <c r="CK133">
        <v>-0.35324707</v>
      </c>
      <c r="CL133">
        <v>-4.8291489999999999E-2</v>
      </c>
      <c r="CM133">
        <v>0.58076517999999999</v>
      </c>
      <c r="CN133">
        <v>0.72541518999999999</v>
      </c>
      <c r="CO133">
        <v>-0.20022939000000001</v>
      </c>
      <c r="CP133">
        <v>-0.43475793000000001</v>
      </c>
      <c r="CQ133">
        <v>0.34422587999999998</v>
      </c>
      <c r="CR133">
        <v>-0.48495226000000002</v>
      </c>
      <c r="CS133">
        <v>0.18250256000000001</v>
      </c>
      <c r="CT133">
        <v>-0.16623276000000001</v>
      </c>
      <c r="CU133">
        <v>-9.4743999999999995E-2</v>
      </c>
      <c r="CV133">
        <v>-1.1689752</v>
      </c>
      <c r="CW133">
        <v>-0.52188942000000005</v>
      </c>
      <c r="CX133">
        <v>0.65815442999999996</v>
      </c>
      <c r="CY133">
        <v>9.3649330000000003E-2</v>
      </c>
      <c r="CZ133">
        <v>-0.16819777</v>
      </c>
      <c r="DA133">
        <v>-0.25450494000000001</v>
      </c>
      <c r="DB133">
        <v>0.25513289</v>
      </c>
      <c r="DC133">
        <v>2.5920289999999999E-2</v>
      </c>
      <c r="DD133">
        <v>-2.5292350000000002E-2</v>
      </c>
      <c r="DE133">
        <v>0.26950531</v>
      </c>
      <c r="DF133">
        <v>-0.26887736000000001</v>
      </c>
      <c r="DG133">
        <v>0.1029841</v>
      </c>
      <c r="DH133">
        <v>-0.10235616</v>
      </c>
      <c r="DI133">
        <v>-0.19042195000000001</v>
      </c>
      <c r="DJ133">
        <v>7.7531719999999998E-2</v>
      </c>
      <c r="DK133">
        <v>-0.19522661999999999</v>
      </c>
      <c r="DL133">
        <v>-0.13095082</v>
      </c>
      <c r="DM133">
        <v>-6.0513240000000003E-2</v>
      </c>
      <c r="DN133">
        <v>0.50020885000000004</v>
      </c>
      <c r="DO133">
        <v>0.35778246000000002</v>
      </c>
      <c r="DP133">
        <v>-0.64273818000000005</v>
      </c>
      <c r="DQ133">
        <v>0.94671483000000001</v>
      </c>
      <c r="DR133">
        <v>-0.66113116000000005</v>
      </c>
      <c r="DS133">
        <v>7.7932630000000003E-2</v>
      </c>
      <c r="DT133">
        <v>-0.79014932000000004</v>
      </c>
      <c r="DU133">
        <v>1.3610861400000001</v>
      </c>
      <c r="DV133" s="10">
        <v>-0.64824150000000003</v>
      </c>
      <c r="DW133" s="8" t="s">
        <v>861</v>
      </c>
      <c r="DX133" t="s">
        <v>862</v>
      </c>
      <c r="DY133" t="s">
        <v>5158</v>
      </c>
      <c r="DZ133" t="s">
        <v>5154</v>
      </c>
      <c r="EA133" t="s">
        <v>5304</v>
      </c>
      <c r="EB133" t="s">
        <v>5352</v>
      </c>
      <c r="EC133" t="s">
        <v>5268</v>
      </c>
      <c r="ED133" s="10" t="s">
        <v>863</v>
      </c>
      <c r="EE133" s="20">
        <v>37730</v>
      </c>
      <c r="EF133" s="21">
        <v>39376</v>
      </c>
      <c r="EG133" t="s">
        <v>864</v>
      </c>
      <c r="EH133" t="s">
        <v>5142</v>
      </c>
      <c r="EI133" s="22">
        <v>44417</v>
      </c>
      <c r="EJ133" t="b">
        <f>F133=H133</f>
        <v>0</v>
      </c>
    </row>
    <row r="134" spans="1:140" x14ac:dyDescent="0.2">
      <c r="A134" s="8" t="s">
        <v>865</v>
      </c>
      <c r="B134" s="8" t="s">
        <v>119</v>
      </c>
      <c r="C134" s="8" t="s">
        <v>399</v>
      </c>
      <c r="D134" s="2">
        <v>8608647042</v>
      </c>
      <c r="E134" s="4">
        <v>0.57950947148070298</v>
      </c>
      <c r="F134" s="28" t="b">
        <v>0</v>
      </c>
      <c r="G134" s="29">
        <f t="shared" ref="G134:G197" si="5">1/(1+EXP(-(SUMPRODUCT(T134:BT134,BV134:DV134)+BU134)))</f>
        <v>2.5607334681191425E-2</v>
      </c>
      <c r="H134" s="5" t="b">
        <f t="shared" si="4"/>
        <v>0</v>
      </c>
      <c r="I134" s="8">
        <v>35</v>
      </c>
      <c r="J134">
        <v>1</v>
      </c>
      <c r="K134">
        <v>36</v>
      </c>
      <c r="L134">
        <v>618</v>
      </c>
      <c r="M134">
        <v>4</v>
      </c>
      <c r="N134">
        <v>1</v>
      </c>
      <c r="O134">
        <v>41.738069073685097</v>
      </c>
      <c r="P134">
        <v>3</v>
      </c>
      <c r="Q134">
        <v>2</v>
      </c>
      <c r="R134">
        <v>4</v>
      </c>
      <c r="S134" s="10">
        <v>68.7</v>
      </c>
      <c r="T134" s="8">
        <v>-1.7134323103137701</v>
      </c>
      <c r="U134">
        <v>7.5957643648752104E-3</v>
      </c>
      <c r="V134">
        <v>1.1651042521063699</v>
      </c>
      <c r="W134">
        <v>-1.0262168971954999</v>
      </c>
      <c r="X134">
        <v>-0.29113306284374801</v>
      </c>
      <c r="Y134">
        <v>-1.4044518876044501</v>
      </c>
      <c r="Z134">
        <v>-0.30060878234650001</v>
      </c>
      <c r="AA134">
        <v>0.71867389489572897</v>
      </c>
      <c r="AB134">
        <v>0.68128349962791002</v>
      </c>
      <c r="AC134">
        <v>0.71996333890972197</v>
      </c>
      <c r="AD134" s="10">
        <v>-1.2940841935415599</v>
      </c>
      <c r="AE134" s="8">
        <v>0</v>
      </c>
      <c r="AF134">
        <v>0</v>
      </c>
      <c r="AG134">
        <v>0</v>
      </c>
      <c r="AH134">
        <v>0</v>
      </c>
      <c r="AI134">
        <v>0</v>
      </c>
      <c r="AJ134">
        <v>1</v>
      </c>
      <c r="AK134">
        <v>0</v>
      </c>
      <c r="AL134">
        <v>0</v>
      </c>
      <c r="AM134">
        <v>0</v>
      </c>
      <c r="AN134">
        <v>0</v>
      </c>
      <c r="AO134">
        <v>0</v>
      </c>
      <c r="AP134">
        <v>0</v>
      </c>
      <c r="AQ134">
        <v>0</v>
      </c>
      <c r="AR134">
        <v>0</v>
      </c>
      <c r="AS134">
        <v>0</v>
      </c>
      <c r="AT134">
        <v>0</v>
      </c>
      <c r="AU134">
        <v>0</v>
      </c>
      <c r="AV134">
        <v>0</v>
      </c>
      <c r="AW134">
        <v>0</v>
      </c>
      <c r="AX134">
        <v>0</v>
      </c>
      <c r="AY134">
        <v>0</v>
      </c>
      <c r="AZ134">
        <v>1</v>
      </c>
      <c r="BA134">
        <v>1</v>
      </c>
      <c r="BB134">
        <v>0</v>
      </c>
      <c r="BC134">
        <v>1</v>
      </c>
      <c r="BD134">
        <v>0</v>
      </c>
      <c r="BE134">
        <v>1</v>
      </c>
      <c r="BF134">
        <v>0</v>
      </c>
      <c r="BG134">
        <v>0</v>
      </c>
      <c r="BH134">
        <v>0</v>
      </c>
      <c r="BI134">
        <v>1</v>
      </c>
      <c r="BJ134">
        <v>0</v>
      </c>
      <c r="BK134">
        <v>0</v>
      </c>
      <c r="BL134">
        <v>0</v>
      </c>
      <c r="BM134">
        <v>0</v>
      </c>
      <c r="BN134">
        <v>0</v>
      </c>
      <c r="BO134">
        <v>1</v>
      </c>
      <c r="BP134">
        <v>0</v>
      </c>
      <c r="BQ134">
        <v>1</v>
      </c>
      <c r="BR134">
        <v>0</v>
      </c>
      <c r="BS134">
        <v>0</v>
      </c>
      <c r="BT134" s="10">
        <v>0</v>
      </c>
      <c r="BU134">
        <v>-4.2648743800000002</v>
      </c>
      <c r="BV134">
        <v>0.17994256</v>
      </c>
      <c r="BW134">
        <v>2.5512239999999999E-2</v>
      </c>
      <c r="BX134">
        <v>1.7140852600000001</v>
      </c>
      <c r="BY134">
        <v>1.2451467300000001</v>
      </c>
      <c r="BZ134">
        <v>4.38303536</v>
      </c>
      <c r="CA134">
        <v>1.0542348399999999</v>
      </c>
      <c r="CB134">
        <v>2.36271349</v>
      </c>
      <c r="CC134">
        <v>0</v>
      </c>
      <c r="CD134">
        <v>1.26633956</v>
      </c>
      <c r="CE134">
        <v>1.2966537600000001</v>
      </c>
      <c r="CF134">
        <v>-0.34830556000000001</v>
      </c>
      <c r="CG134">
        <v>0.60595251999999999</v>
      </c>
      <c r="CH134">
        <v>-0.27080598</v>
      </c>
      <c r="CI134">
        <v>0.69837139000000004</v>
      </c>
      <c r="CJ134">
        <v>2.3914729999999999E-2</v>
      </c>
      <c r="CK134">
        <v>-0.35324707</v>
      </c>
      <c r="CL134">
        <v>-4.8291489999999999E-2</v>
      </c>
      <c r="CM134">
        <v>0.58076517999999999</v>
      </c>
      <c r="CN134">
        <v>0.72541518999999999</v>
      </c>
      <c r="CO134">
        <v>-0.20022939000000001</v>
      </c>
      <c r="CP134">
        <v>-0.43475793000000001</v>
      </c>
      <c r="CQ134">
        <v>0.34422587999999998</v>
      </c>
      <c r="CR134">
        <v>-0.48495226000000002</v>
      </c>
      <c r="CS134">
        <v>0.18250256000000001</v>
      </c>
      <c r="CT134">
        <v>-0.16623276000000001</v>
      </c>
      <c r="CU134">
        <v>-9.4743999999999995E-2</v>
      </c>
      <c r="CV134">
        <v>-1.1689752</v>
      </c>
      <c r="CW134">
        <v>-0.52188942000000005</v>
      </c>
      <c r="CX134">
        <v>0.65815442999999996</v>
      </c>
      <c r="CY134">
        <v>9.3649330000000003E-2</v>
      </c>
      <c r="CZ134">
        <v>-0.16819777</v>
      </c>
      <c r="DA134">
        <v>-0.25450494000000001</v>
      </c>
      <c r="DB134">
        <v>0.25513289</v>
      </c>
      <c r="DC134">
        <v>2.5920289999999999E-2</v>
      </c>
      <c r="DD134">
        <v>-2.5292350000000002E-2</v>
      </c>
      <c r="DE134">
        <v>0.26950531</v>
      </c>
      <c r="DF134">
        <v>-0.26887736000000001</v>
      </c>
      <c r="DG134">
        <v>0.1029841</v>
      </c>
      <c r="DH134">
        <v>-0.10235616</v>
      </c>
      <c r="DI134">
        <v>-0.19042195000000001</v>
      </c>
      <c r="DJ134">
        <v>7.7531719999999998E-2</v>
      </c>
      <c r="DK134">
        <v>-0.19522661999999999</v>
      </c>
      <c r="DL134">
        <v>-0.13095082</v>
      </c>
      <c r="DM134">
        <v>-6.0513240000000003E-2</v>
      </c>
      <c r="DN134">
        <v>0.50020885000000004</v>
      </c>
      <c r="DO134">
        <v>0.35778246000000002</v>
      </c>
      <c r="DP134">
        <v>-0.64273818000000005</v>
      </c>
      <c r="DQ134">
        <v>0.94671483000000001</v>
      </c>
      <c r="DR134">
        <v>-0.66113116000000005</v>
      </c>
      <c r="DS134">
        <v>7.7932630000000003E-2</v>
      </c>
      <c r="DT134">
        <v>-0.79014932000000004</v>
      </c>
      <c r="DU134">
        <v>1.3610861400000001</v>
      </c>
      <c r="DV134" s="10">
        <v>-0.64824150000000003</v>
      </c>
      <c r="DW134" s="8" t="s">
        <v>866</v>
      </c>
      <c r="DX134" t="s">
        <v>867</v>
      </c>
      <c r="DY134" t="s">
        <v>5153</v>
      </c>
      <c r="DZ134" t="s">
        <v>5154</v>
      </c>
      <c r="EA134" t="s">
        <v>5186</v>
      </c>
      <c r="EB134" t="s">
        <v>5390</v>
      </c>
      <c r="EC134" t="s">
        <v>5199</v>
      </c>
      <c r="ED134" s="10" t="s">
        <v>868</v>
      </c>
      <c r="EE134" s="20">
        <v>35705</v>
      </c>
      <c r="EF134" s="21">
        <v>38521</v>
      </c>
      <c r="EG134" t="s">
        <v>869</v>
      </c>
      <c r="EH134" t="s">
        <v>5142</v>
      </c>
      <c r="EI134" s="22">
        <v>43921</v>
      </c>
      <c r="EJ134" t="b">
        <f>F134=H134</f>
        <v>1</v>
      </c>
    </row>
    <row r="135" spans="1:140" x14ac:dyDescent="0.2">
      <c r="A135" s="8" t="s">
        <v>870</v>
      </c>
      <c r="B135" s="8" t="s">
        <v>127</v>
      </c>
      <c r="C135" s="8" t="s">
        <v>147</v>
      </c>
      <c r="D135" s="2" t="s">
        <v>871</v>
      </c>
      <c r="E135" s="4">
        <v>0.48346559368505398</v>
      </c>
      <c r="F135" s="28" t="b">
        <v>0</v>
      </c>
      <c r="G135" s="29">
        <f t="shared" si="5"/>
        <v>0.4389939581823924</v>
      </c>
      <c r="H135" s="5" t="b">
        <f t="shared" si="4"/>
        <v>0</v>
      </c>
      <c r="I135" s="8">
        <v>42</v>
      </c>
      <c r="J135">
        <v>1</v>
      </c>
      <c r="K135">
        <v>30</v>
      </c>
      <c r="L135">
        <v>1311</v>
      </c>
      <c r="M135">
        <v>8</v>
      </c>
      <c r="N135">
        <v>4</v>
      </c>
      <c r="O135">
        <v>25.0661301758607</v>
      </c>
      <c r="P135">
        <v>1</v>
      </c>
      <c r="Q135">
        <v>4</v>
      </c>
      <c r="R135">
        <v>4</v>
      </c>
      <c r="S135" s="10">
        <v>79.900000000000006</v>
      </c>
      <c r="T135" s="8">
        <v>-1.0558650859609</v>
      </c>
      <c r="U135">
        <v>7.5957643648752104E-3</v>
      </c>
      <c r="V135">
        <v>0.38987547332752898</v>
      </c>
      <c r="W135">
        <v>-0.21835108959872401</v>
      </c>
      <c r="X135">
        <v>0.98157978018903103</v>
      </c>
      <c r="Y135">
        <v>0.68524713920936597</v>
      </c>
      <c r="Z135">
        <v>-0.87430179429427701</v>
      </c>
      <c r="AA135">
        <v>1.4284752725705201</v>
      </c>
      <c r="AB135">
        <v>1.4079858992310099</v>
      </c>
      <c r="AC135">
        <v>1.7560081436822399E-2</v>
      </c>
      <c r="AD135" s="10">
        <v>1.1225465638849501</v>
      </c>
      <c r="AE135" s="8">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1</v>
      </c>
      <c r="BA135">
        <v>1</v>
      </c>
      <c r="BB135">
        <v>0</v>
      </c>
      <c r="BC135">
        <v>0</v>
      </c>
      <c r="BD135">
        <v>1</v>
      </c>
      <c r="BE135">
        <v>1</v>
      </c>
      <c r="BF135">
        <v>0</v>
      </c>
      <c r="BG135">
        <v>0</v>
      </c>
      <c r="BH135">
        <v>0</v>
      </c>
      <c r="BI135">
        <v>1</v>
      </c>
      <c r="BJ135">
        <v>0</v>
      </c>
      <c r="BK135">
        <v>0</v>
      </c>
      <c r="BL135">
        <v>0</v>
      </c>
      <c r="BM135">
        <v>1</v>
      </c>
      <c r="BN135">
        <v>0</v>
      </c>
      <c r="BO135">
        <v>0</v>
      </c>
      <c r="BP135">
        <v>0</v>
      </c>
      <c r="BQ135">
        <v>0</v>
      </c>
      <c r="BR135">
        <v>1</v>
      </c>
      <c r="BS135">
        <v>0</v>
      </c>
      <c r="BT135" s="10">
        <v>0</v>
      </c>
      <c r="BU135">
        <v>-4.2648743800000002</v>
      </c>
      <c r="BV135">
        <v>0.17994256</v>
      </c>
      <c r="BW135">
        <v>2.5512239999999999E-2</v>
      </c>
      <c r="BX135">
        <v>1.7140852600000001</v>
      </c>
      <c r="BY135">
        <v>1.2451467300000001</v>
      </c>
      <c r="BZ135">
        <v>4.38303536</v>
      </c>
      <c r="CA135">
        <v>1.0542348399999999</v>
      </c>
      <c r="CB135">
        <v>2.36271349</v>
      </c>
      <c r="CC135">
        <v>0</v>
      </c>
      <c r="CD135">
        <v>1.26633956</v>
      </c>
      <c r="CE135">
        <v>1.2966537600000001</v>
      </c>
      <c r="CF135">
        <v>-0.34830556000000001</v>
      </c>
      <c r="CG135">
        <v>0.60595251999999999</v>
      </c>
      <c r="CH135">
        <v>-0.27080598</v>
      </c>
      <c r="CI135">
        <v>0.69837139000000004</v>
      </c>
      <c r="CJ135">
        <v>2.3914729999999999E-2</v>
      </c>
      <c r="CK135">
        <v>-0.35324707</v>
      </c>
      <c r="CL135">
        <v>-4.8291489999999999E-2</v>
      </c>
      <c r="CM135">
        <v>0.58076517999999999</v>
      </c>
      <c r="CN135">
        <v>0.72541518999999999</v>
      </c>
      <c r="CO135">
        <v>-0.20022939000000001</v>
      </c>
      <c r="CP135">
        <v>-0.43475793000000001</v>
      </c>
      <c r="CQ135">
        <v>0.34422587999999998</v>
      </c>
      <c r="CR135">
        <v>-0.48495226000000002</v>
      </c>
      <c r="CS135">
        <v>0.18250256000000001</v>
      </c>
      <c r="CT135">
        <v>-0.16623276000000001</v>
      </c>
      <c r="CU135">
        <v>-9.4743999999999995E-2</v>
      </c>
      <c r="CV135">
        <v>-1.1689752</v>
      </c>
      <c r="CW135">
        <v>-0.52188942000000005</v>
      </c>
      <c r="CX135">
        <v>0.65815442999999996</v>
      </c>
      <c r="CY135">
        <v>9.3649330000000003E-2</v>
      </c>
      <c r="CZ135">
        <v>-0.16819777</v>
      </c>
      <c r="DA135">
        <v>-0.25450494000000001</v>
      </c>
      <c r="DB135">
        <v>0.25513289</v>
      </c>
      <c r="DC135">
        <v>2.5920289999999999E-2</v>
      </c>
      <c r="DD135">
        <v>-2.5292350000000002E-2</v>
      </c>
      <c r="DE135">
        <v>0.26950531</v>
      </c>
      <c r="DF135">
        <v>-0.26887736000000001</v>
      </c>
      <c r="DG135">
        <v>0.1029841</v>
      </c>
      <c r="DH135">
        <v>-0.10235616</v>
      </c>
      <c r="DI135">
        <v>-0.19042195000000001</v>
      </c>
      <c r="DJ135">
        <v>7.7531719999999998E-2</v>
      </c>
      <c r="DK135">
        <v>-0.19522661999999999</v>
      </c>
      <c r="DL135">
        <v>-0.13095082</v>
      </c>
      <c r="DM135">
        <v>-6.0513240000000003E-2</v>
      </c>
      <c r="DN135">
        <v>0.50020885000000004</v>
      </c>
      <c r="DO135">
        <v>0.35778246000000002</v>
      </c>
      <c r="DP135">
        <v>-0.64273818000000005</v>
      </c>
      <c r="DQ135">
        <v>0.94671483000000001</v>
      </c>
      <c r="DR135">
        <v>-0.66113116000000005</v>
      </c>
      <c r="DS135">
        <v>7.7932630000000003E-2</v>
      </c>
      <c r="DT135">
        <v>-0.79014932000000004</v>
      </c>
      <c r="DU135">
        <v>1.3610861400000001</v>
      </c>
      <c r="DV135" s="10">
        <v>-0.64824150000000003</v>
      </c>
      <c r="DW135" s="8" t="s">
        <v>872</v>
      </c>
      <c r="DX135" t="s">
        <v>873</v>
      </c>
      <c r="DY135" t="s">
        <v>5154</v>
      </c>
      <c r="DZ135" t="s">
        <v>5158</v>
      </c>
      <c r="EA135" t="s">
        <v>5243</v>
      </c>
      <c r="EB135" t="s">
        <v>5391</v>
      </c>
      <c r="EC135" t="s">
        <v>5228</v>
      </c>
      <c r="ED135" s="10" t="s">
        <v>767</v>
      </c>
      <c r="EE135" s="20">
        <v>34625</v>
      </c>
      <c r="EF135" s="21">
        <v>36823</v>
      </c>
      <c r="EG135" t="s">
        <v>874</v>
      </c>
      <c r="EH135" t="s">
        <v>5142</v>
      </c>
      <c r="EI135" s="22">
        <v>43823</v>
      </c>
      <c r="EJ135" t="b">
        <f>F135=H135</f>
        <v>1</v>
      </c>
    </row>
    <row r="136" spans="1:140" x14ac:dyDescent="0.2">
      <c r="A136" s="8" t="s">
        <v>875</v>
      </c>
      <c r="B136" s="8" t="s">
        <v>119</v>
      </c>
      <c r="C136" s="8" t="s">
        <v>245</v>
      </c>
      <c r="D136" s="2" t="s">
        <v>876</v>
      </c>
      <c r="E136" s="4">
        <v>0.511899127294142</v>
      </c>
      <c r="F136" s="28" t="b">
        <v>0</v>
      </c>
      <c r="G136" s="29">
        <f t="shared" si="5"/>
        <v>8.3944087870884934E-2</v>
      </c>
      <c r="H136" s="5" t="b">
        <f t="shared" si="4"/>
        <v>0</v>
      </c>
      <c r="I136" s="8">
        <v>58</v>
      </c>
      <c r="J136">
        <v>0</v>
      </c>
      <c r="K136">
        <v>26</v>
      </c>
      <c r="L136">
        <v>1513</v>
      </c>
      <c r="M136">
        <v>5</v>
      </c>
      <c r="N136">
        <v>1</v>
      </c>
      <c r="O136">
        <v>55.949563647071002</v>
      </c>
      <c r="P136">
        <v>2</v>
      </c>
      <c r="Q136">
        <v>1</v>
      </c>
      <c r="R136">
        <v>2</v>
      </c>
      <c r="S136" s="10">
        <v>74.3</v>
      </c>
      <c r="T136" s="8">
        <v>0.447145712559954</v>
      </c>
      <c r="U136">
        <v>-1.00517281761849</v>
      </c>
      <c r="V136">
        <v>-0.126943712525036</v>
      </c>
      <c r="W136">
        <v>1.7130718676240501E-2</v>
      </c>
      <c r="X136">
        <v>2.70451479144465E-2</v>
      </c>
      <c r="Y136">
        <v>-1.4044518876044501</v>
      </c>
      <c r="Z136">
        <v>0.188418629285214</v>
      </c>
      <c r="AA136">
        <v>-0.70092886045385905</v>
      </c>
      <c r="AB136">
        <v>0.68128349962791002</v>
      </c>
      <c r="AC136">
        <v>0.71996333890972197</v>
      </c>
      <c r="AD136" s="10">
        <v>-8.5768814828309101E-2</v>
      </c>
      <c r="AE136" s="8">
        <v>0</v>
      </c>
      <c r="AF136">
        <v>0</v>
      </c>
      <c r="AG136">
        <v>0</v>
      </c>
      <c r="AH136">
        <v>0</v>
      </c>
      <c r="AI136">
        <v>0</v>
      </c>
      <c r="AJ136">
        <v>0</v>
      </c>
      <c r="AK136">
        <v>0</v>
      </c>
      <c r="AL136">
        <v>1</v>
      </c>
      <c r="AM136">
        <v>0</v>
      </c>
      <c r="AN136">
        <v>0</v>
      </c>
      <c r="AO136">
        <v>0</v>
      </c>
      <c r="AP136">
        <v>0</v>
      </c>
      <c r="AQ136">
        <v>0</v>
      </c>
      <c r="AR136">
        <v>0</v>
      </c>
      <c r="AS136">
        <v>0</v>
      </c>
      <c r="AT136">
        <v>0</v>
      </c>
      <c r="AU136">
        <v>0</v>
      </c>
      <c r="AV136">
        <v>0</v>
      </c>
      <c r="AW136">
        <v>0</v>
      </c>
      <c r="AX136">
        <v>0</v>
      </c>
      <c r="AY136">
        <v>0</v>
      </c>
      <c r="AZ136">
        <v>1</v>
      </c>
      <c r="BA136">
        <v>0</v>
      </c>
      <c r="BB136">
        <v>1</v>
      </c>
      <c r="BC136">
        <v>0</v>
      </c>
      <c r="BD136">
        <v>1</v>
      </c>
      <c r="BE136">
        <v>0</v>
      </c>
      <c r="BF136">
        <v>1</v>
      </c>
      <c r="BG136">
        <v>0</v>
      </c>
      <c r="BH136">
        <v>0</v>
      </c>
      <c r="BI136">
        <v>1</v>
      </c>
      <c r="BJ136">
        <v>0</v>
      </c>
      <c r="BK136">
        <v>0</v>
      </c>
      <c r="BL136">
        <v>0</v>
      </c>
      <c r="BM136">
        <v>0</v>
      </c>
      <c r="BN136">
        <v>1</v>
      </c>
      <c r="BO136">
        <v>0</v>
      </c>
      <c r="BP136">
        <v>0</v>
      </c>
      <c r="BQ136">
        <v>0</v>
      </c>
      <c r="BR136">
        <v>0</v>
      </c>
      <c r="BS136">
        <v>1</v>
      </c>
      <c r="BT136" s="10">
        <v>0</v>
      </c>
      <c r="BU136">
        <v>-4.2648743800000002</v>
      </c>
      <c r="BV136">
        <v>0.17994256</v>
      </c>
      <c r="BW136">
        <v>2.5512239999999999E-2</v>
      </c>
      <c r="BX136">
        <v>1.7140852600000001</v>
      </c>
      <c r="BY136">
        <v>1.2451467300000001</v>
      </c>
      <c r="BZ136">
        <v>4.38303536</v>
      </c>
      <c r="CA136">
        <v>1.0542348399999999</v>
      </c>
      <c r="CB136">
        <v>2.36271349</v>
      </c>
      <c r="CC136">
        <v>0</v>
      </c>
      <c r="CD136">
        <v>1.26633956</v>
      </c>
      <c r="CE136">
        <v>1.2966537600000001</v>
      </c>
      <c r="CF136">
        <v>-0.34830556000000001</v>
      </c>
      <c r="CG136">
        <v>0.60595251999999999</v>
      </c>
      <c r="CH136">
        <v>-0.27080598</v>
      </c>
      <c r="CI136">
        <v>0.69837139000000004</v>
      </c>
      <c r="CJ136">
        <v>2.3914729999999999E-2</v>
      </c>
      <c r="CK136">
        <v>-0.35324707</v>
      </c>
      <c r="CL136">
        <v>-4.8291489999999999E-2</v>
      </c>
      <c r="CM136">
        <v>0.58076517999999999</v>
      </c>
      <c r="CN136">
        <v>0.72541518999999999</v>
      </c>
      <c r="CO136">
        <v>-0.20022939000000001</v>
      </c>
      <c r="CP136">
        <v>-0.43475793000000001</v>
      </c>
      <c r="CQ136">
        <v>0.34422587999999998</v>
      </c>
      <c r="CR136">
        <v>-0.48495226000000002</v>
      </c>
      <c r="CS136">
        <v>0.18250256000000001</v>
      </c>
      <c r="CT136">
        <v>-0.16623276000000001</v>
      </c>
      <c r="CU136">
        <v>-9.4743999999999995E-2</v>
      </c>
      <c r="CV136">
        <v>-1.1689752</v>
      </c>
      <c r="CW136">
        <v>-0.52188942000000005</v>
      </c>
      <c r="CX136">
        <v>0.65815442999999996</v>
      </c>
      <c r="CY136">
        <v>9.3649330000000003E-2</v>
      </c>
      <c r="CZ136">
        <v>-0.16819777</v>
      </c>
      <c r="DA136">
        <v>-0.25450494000000001</v>
      </c>
      <c r="DB136">
        <v>0.25513289</v>
      </c>
      <c r="DC136">
        <v>2.5920289999999999E-2</v>
      </c>
      <c r="DD136">
        <v>-2.5292350000000002E-2</v>
      </c>
      <c r="DE136">
        <v>0.26950531</v>
      </c>
      <c r="DF136">
        <v>-0.26887736000000001</v>
      </c>
      <c r="DG136">
        <v>0.1029841</v>
      </c>
      <c r="DH136">
        <v>-0.10235616</v>
      </c>
      <c r="DI136">
        <v>-0.19042195000000001</v>
      </c>
      <c r="DJ136">
        <v>7.7531719999999998E-2</v>
      </c>
      <c r="DK136">
        <v>-0.19522661999999999</v>
      </c>
      <c r="DL136">
        <v>-0.13095082</v>
      </c>
      <c r="DM136">
        <v>-6.0513240000000003E-2</v>
      </c>
      <c r="DN136">
        <v>0.50020885000000004</v>
      </c>
      <c r="DO136">
        <v>0.35778246000000002</v>
      </c>
      <c r="DP136">
        <v>-0.64273818000000005</v>
      </c>
      <c r="DQ136">
        <v>0.94671483000000001</v>
      </c>
      <c r="DR136">
        <v>-0.66113116000000005</v>
      </c>
      <c r="DS136">
        <v>7.7932630000000003E-2</v>
      </c>
      <c r="DT136">
        <v>-0.79014932000000004</v>
      </c>
      <c r="DU136">
        <v>1.3610861400000001</v>
      </c>
      <c r="DV136" s="10">
        <v>-0.64824150000000003</v>
      </c>
      <c r="DW136" s="8" t="s">
        <v>877</v>
      </c>
      <c r="DX136" t="s">
        <v>878</v>
      </c>
      <c r="DY136" t="s">
        <v>5158</v>
      </c>
      <c r="DZ136" t="s">
        <v>5153</v>
      </c>
      <c r="EA136" t="s">
        <v>5392</v>
      </c>
      <c r="EB136" t="s">
        <v>5393</v>
      </c>
      <c r="EC136" t="s">
        <v>5288</v>
      </c>
      <c r="ED136" s="10" t="s">
        <v>879</v>
      </c>
      <c r="EE136" s="20">
        <v>36865</v>
      </c>
      <c r="EF136" s="21">
        <v>37869</v>
      </c>
      <c r="EG136" t="s">
        <v>368</v>
      </c>
      <c r="EH136" t="s">
        <v>5142</v>
      </c>
      <c r="EI136" s="22">
        <v>45392</v>
      </c>
      <c r="EJ136" t="b">
        <f>F136=H136</f>
        <v>1</v>
      </c>
    </row>
    <row r="137" spans="1:140" x14ac:dyDescent="0.2">
      <c r="A137" s="8" t="s">
        <v>880</v>
      </c>
      <c r="B137" s="8" t="s">
        <v>168</v>
      </c>
      <c r="C137" s="8" t="s">
        <v>120</v>
      </c>
      <c r="D137" s="2" t="s">
        <v>881</v>
      </c>
      <c r="E137" s="4">
        <v>0.32424077206173402</v>
      </c>
      <c r="F137" s="28" t="b">
        <v>0</v>
      </c>
      <c r="G137" s="29">
        <f t="shared" si="5"/>
        <v>2.64181195200346E-3</v>
      </c>
      <c r="H137" s="5" t="b">
        <f t="shared" si="4"/>
        <v>0</v>
      </c>
      <c r="I137" s="8">
        <v>36</v>
      </c>
      <c r="J137">
        <v>1</v>
      </c>
      <c r="K137">
        <v>21</v>
      </c>
      <c r="L137">
        <v>413</v>
      </c>
      <c r="M137">
        <v>7</v>
      </c>
      <c r="N137">
        <v>5</v>
      </c>
      <c r="O137">
        <v>11.9787193642004</v>
      </c>
      <c r="P137">
        <v>5</v>
      </c>
      <c r="Q137">
        <v>3</v>
      </c>
      <c r="R137">
        <v>3</v>
      </c>
      <c r="S137" s="10">
        <v>81.8</v>
      </c>
      <c r="T137" s="8">
        <v>-1.61949413540622</v>
      </c>
      <c r="U137">
        <v>7.5957643648752104E-3</v>
      </c>
      <c r="V137">
        <v>-0.77296769484074401</v>
      </c>
      <c r="W137">
        <v>-1.2651959600488101</v>
      </c>
      <c r="X137">
        <v>0.66340156943083595</v>
      </c>
      <c r="Y137">
        <v>1.38181348148064</v>
      </c>
      <c r="Z137">
        <v>-1.32464870194273</v>
      </c>
      <c r="AA137">
        <v>-0.70092886045385905</v>
      </c>
      <c r="AB137">
        <v>-0.772121299578298</v>
      </c>
      <c r="AC137">
        <v>0.71996333890972197</v>
      </c>
      <c r="AD137" s="10">
        <v>1.53251071023409</v>
      </c>
      <c r="AE137" s="8">
        <v>0</v>
      </c>
      <c r="AF137">
        <v>0</v>
      </c>
      <c r="AG137">
        <v>0</v>
      </c>
      <c r="AH137">
        <v>0</v>
      </c>
      <c r="AI137">
        <v>0</v>
      </c>
      <c r="AJ137">
        <v>0</v>
      </c>
      <c r="AK137">
        <v>0</v>
      </c>
      <c r="AL137">
        <v>0</v>
      </c>
      <c r="AM137">
        <v>0</v>
      </c>
      <c r="AN137">
        <v>0</v>
      </c>
      <c r="AO137">
        <v>0</v>
      </c>
      <c r="AP137">
        <v>0</v>
      </c>
      <c r="AQ137">
        <v>0</v>
      </c>
      <c r="AR137">
        <v>0</v>
      </c>
      <c r="AS137">
        <v>1</v>
      </c>
      <c r="AT137">
        <v>0</v>
      </c>
      <c r="AU137">
        <v>0</v>
      </c>
      <c r="AV137">
        <v>0</v>
      </c>
      <c r="AW137">
        <v>0</v>
      </c>
      <c r="AX137">
        <v>0</v>
      </c>
      <c r="AY137">
        <v>0</v>
      </c>
      <c r="AZ137">
        <v>1</v>
      </c>
      <c r="BA137">
        <v>0</v>
      </c>
      <c r="BB137">
        <v>1</v>
      </c>
      <c r="BC137">
        <v>0</v>
      </c>
      <c r="BD137">
        <v>1</v>
      </c>
      <c r="BE137">
        <v>0</v>
      </c>
      <c r="BF137">
        <v>1</v>
      </c>
      <c r="BG137">
        <v>0</v>
      </c>
      <c r="BH137">
        <v>1</v>
      </c>
      <c r="BI137">
        <v>0</v>
      </c>
      <c r="BJ137">
        <v>0</v>
      </c>
      <c r="BK137">
        <v>0</v>
      </c>
      <c r="BL137">
        <v>0</v>
      </c>
      <c r="BM137">
        <v>0</v>
      </c>
      <c r="BN137">
        <v>0</v>
      </c>
      <c r="BO137">
        <v>1</v>
      </c>
      <c r="BP137">
        <v>0</v>
      </c>
      <c r="BQ137">
        <v>1</v>
      </c>
      <c r="BR137">
        <v>0</v>
      </c>
      <c r="BS137">
        <v>0</v>
      </c>
      <c r="BT137" s="10">
        <v>0</v>
      </c>
      <c r="BU137">
        <v>-4.2648743800000002</v>
      </c>
      <c r="BV137">
        <v>0.17994256</v>
      </c>
      <c r="BW137">
        <v>2.5512239999999999E-2</v>
      </c>
      <c r="BX137">
        <v>1.7140852600000001</v>
      </c>
      <c r="BY137">
        <v>1.2451467300000001</v>
      </c>
      <c r="BZ137">
        <v>4.38303536</v>
      </c>
      <c r="CA137">
        <v>1.0542348399999999</v>
      </c>
      <c r="CB137">
        <v>2.36271349</v>
      </c>
      <c r="CC137">
        <v>0</v>
      </c>
      <c r="CD137">
        <v>1.26633956</v>
      </c>
      <c r="CE137">
        <v>1.2966537600000001</v>
      </c>
      <c r="CF137">
        <v>-0.34830556000000001</v>
      </c>
      <c r="CG137">
        <v>0.60595251999999999</v>
      </c>
      <c r="CH137">
        <v>-0.27080598</v>
      </c>
      <c r="CI137">
        <v>0.69837139000000004</v>
      </c>
      <c r="CJ137">
        <v>2.3914729999999999E-2</v>
      </c>
      <c r="CK137">
        <v>-0.35324707</v>
      </c>
      <c r="CL137">
        <v>-4.8291489999999999E-2</v>
      </c>
      <c r="CM137">
        <v>0.58076517999999999</v>
      </c>
      <c r="CN137">
        <v>0.72541518999999999</v>
      </c>
      <c r="CO137">
        <v>-0.20022939000000001</v>
      </c>
      <c r="CP137">
        <v>-0.43475793000000001</v>
      </c>
      <c r="CQ137">
        <v>0.34422587999999998</v>
      </c>
      <c r="CR137">
        <v>-0.48495226000000002</v>
      </c>
      <c r="CS137">
        <v>0.18250256000000001</v>
      </c>
      <c r="CT137">
        <v>-0.16623276000000001</v>
      </c>
      <c r="CU137">
        <v>-9.4743999999999995E-2</v>
      </c>
      <c r="CV137">
        <v>-1.1689752</v>
      </c>
      <c r="CW137">
        <v>-0.52188942000000005</v>
      </c>
      <c r="CX137">
        <v>0.65815442999999996</v>
      </c>
      <c r="CY137">
        <v>9.3649330000000003E-2</v>
      </c>
      <c r="CZ137">
        <v>-0.16819777</v>
      </c>
      <c r="DA137">
        <v>-0.25450494000000001</v>
      </c>
      <c r="DB137">
        <v>0.25513289</v>
      </c>
      <c r="DC137">
        <v>2.5920289999999999E-2</v>
      </c>
      <c r="DD137">
        <v>-2.5292350000000002E-2</v>
      </c>
      <c r="DE137">
        <v>0.26950531</v>
      </c>
      <c r="DF137">
        <v>-0.26887736000000001</v>
      </c>
      <c r="DG137">
        <v>0.1029841</v>
      </c>
      <c r="DH137">
        <v>-0.10235616</v>
      </c>
      <c r="DI137">
        <v>-0.19042195000000001</v>
      </c>
      <c r="DJ137">
        <v>7.7531719999999998E-2</v>
      </c>
      <c r="DK137">
        <v>-0.19522661999999999</v>
      </c>
      <c r="DL137">
        <v>-0.13095082</v>
      </c>
      <c r="DM137">
        <v>-6.0513240000000003E-2</v>
      </c>
      <c r="DN137">
        <v>0.50020885000000004</v>
      </c>
      <c r="DO137">
        <v>0.35778246000000002</v>
      </c>
      <c r="DP137">
        <v>-0.64273818000000005</v>
      </c>
      <c r="DQ137">
        <v>0.94671483000000001</v>
      </c>
      <c r="DR137">
        <v>-0.66113116000000005</v>
      </c>
      <c r="DS137">
        <v>7.7932630000000003E-2</v>
      </c>
      <c r="DT137">
        <v>-0.79014932000000004</v>
      </c>
      <c r="DU137">
        <v>1.3610861400000001</v>
      </c>
      <c r="DV137" s="10">
        <v>-0.64824150000000003</v>
      </c>
      <c r="DW137" s="8" t="s">
        <v>882</v>
      </c>
      <c r="DX137" t="s">
        <v>883</v>
      </c>
      <c r="DY137" t="s">
        <v>5153</v>
      </c>
      <c r="DZ137" t="s">
        <v>5154</v>
      </c>
      <c r="EA137" t="s">
        <v>5270</v>
      </c>
      <c r="EB137" t="s">
        <v>5163</v>
      </c>
      <c r="EC137" t="s">
        <v>5236</v>
      </c>
      <c r="ED137" s="10" t="s">
        <v>260</v>
      </c>
      <c r="EE137" s="20">
        <v>36071</v>
      </c>
      <c r="EF137" s="21">
        <v>38133</v>
      </c>
      <c r="EG137" t="s">
        <v>884</v>
      </c>
      <c r="EH137" t="s">
        <v>5147</v>
      </c>
      <c r="EI137" s="22">
        <v>45439</v>
      </c>
      <c r="EJ137" t="b">
        <f>F137=H137</f>
        <v>1</v>
      </c>
    </row>
    <row r="138" spans="1:140" x14ac:dyDescent="0.2">
      <c r="A138" s="8" t="s">
        <v>885</v>
      </c>
      <c r="B138" s="8" t="s">
        <v>119</v>
      </c>
      <c r="C138" s="8" t="s">
        <v>154</v>
      </c>
      <c r="D138" s="2" t="s">
        <v>886</v>
      </c>
      <c r="E138" s="4">
        <v>0.39271216625114103</v>
      </c>
      <c r="F138" s="28" t="b">
        <v>0</v>
      </c>
      <c r="G138" s="29">
        <f t="shared" si="5"/>
        <v>1.086431191764863E-3</v>
      </c>
      <c r="H138" s="5" t="b">
        <f t="shared" si="4"/>
        <v>0</v>
      </c>
      <c r="I138" s="8">
        <v>64</v>
      </c>
      <c r="J138">
        <v>1</v>
      </c>
      <c r="K138">
        <v>28</v>
      </c>
      <c r="L138">
        <v>726</v>
      </c>
      <c r="M138">
        <v>6</v>
      </c>
      <c r="N138">
        <v>2</v>
      </c>
      <c r="O138">
        <v>16.906083125570898</v>
      </c>
      <c r="P138">
        <v>3</v>
      </c>
      <c r="Q138">
        <v>4</v>
      </c>
      <c r="R138">
        <v>1</v>
      </c>
      <c r="S138" s="10">
        <v>74.099999999999994</v>
      </c>
      <c r="T138" s="8">
        <v>1.0107747620052701</v>
      </c>
      <c r="U138">
        <v>7.5957643648752104E-3</v>
      </c>
      <c r="V138">
        <v>0.13146588040124599</v>
      </c>
      <c r="W138">
        <v>-0.90031573237523099</v>
      </c>
      <c r="X138">
        <v>0.34522335867264098</v>
      </c>
      <c r="Y138">
        <v>-0.70788554533318204</v>
      </c>
      <c r="Z138">
        <v>-1.15509468818661</v>
      </c>
      <c r="AA138">
        <v>0.71867389489572897</v>
      </c>
      <c r="AB138">
        <v>-0.772121299578298</v>
      </c>
      <c r="AC138">
        <v>0.71996333890972197</v>
      </c>
      <c r="AD138" s="10">
        <v>-0.12892293549664</v>
      </c>
      <c r="AE138" s="8">
        <v>0</v>
      </c>
      <c r="AF138">
        <v>0</v>
      </c>
      <c r="AG138">
        <v>0</v>
      </c>
      <c r="AH138">
        <v>0</v>
      </c>
      <c r="AI138">
        <v>0</v>
      </c>
      <c r="AJ138">
        <v>0</v>
      </c>
      <c r="AK138">
        <v>0</v>
      </c>
      <c r="AL138">
        <v>0</v>
      </c>
      <c r="AM138">
        <v>0</v>
      </c>
      <c r="AN138">
        <v>0</v>
      </c>
      <c r="AO138">
        <v>0</v>
      </c>
      <c r="AP138">
        <v>0</v>
      </c>
      <c r="AQ138">
        <v>0</v>
      </c>
      <c r="AR138">
        <v>0</v>
      </c>
      <c r="AS138">
        <v>1</v>
      </c>
      <c r="AT138">
        <v>0</v>
      </c>
      <c r="AU138">
        <v>0</v>
      </c>
      <c r="AV138">
        <v>0</v>
      </c>
      <c r="AW138">
        <v>0</v>
      </c>
      <c r="AX138">
        <v>0</v>
      </c>
      <c r="AY138">
        <v>1</v>
      </c>
      <c r="AZ138">
        <v>0</v>
      </c>
      <c r="BA138">
        <v>0</v>
      </c>
      <c r="BB138">
        <v>1</v>
      </c>
      <c r="BC138">
        <v>0</v>
      </c>
      <c r="BD138">
        <v>1</v>
      </c>
      <c r="BE138">
        <v>1</v>
      </c>
      <c r="BF138">
        <v>0</v>
      </c>
      <c r="BG138">
        <v>0</v>
      </c>
      <c r="BH138">
        <v>0</v>
      </c>
      <c r="BI138">
        <v>0</v>
      </c>
      <c r="BJ138">
        <v>0</v>
      </c>
      <c r="BK138">
        <v>0</v>
      </c>
      <c r="BL138">
        <v>1</v>
      </c>
      <c r="BM138">
        <v>0</v>
      </c>
      <c r="BN138">
        <v>0</v>
      </c>
      <c r="BO138">
        <v>1</v>
      </c>
      <c r="BP138">
        <v>0</v>
      </c>
      <c r="BQ138">
        <v>0</v>
      </c>
      <c r="BR138">
        <v>1</v>
      </c>
      <c r="BS138">
        <v>0</v>
      </c>
      <c r="BT138" s="10">
        <v>0</v>
      </c>
      <c r="BU138">
        <v>-4.2648743800000002</v>
      </c>
      <c r="BV138">
        <v>0.17994256</v>
      </c>
      <c r="BW138">
        <v>2.5512239999999999E-2</v>
      </c>
      <c r="BX138">
        <v>1.7140852600000001</v>
      </c>
      <c r="BY138">
        <v>1.2451467300000001</v>
      </c>
      <c r="BZ138">
        <v>4.38303536</v>
      </c>
      <c r="CA138">
        <v>1.0542348399999999</v>
      </c>
      <c r="CB138">
        <v>2.36271349</v>
      </c>
      <c r="CC138">
        <v>0</v>
      </c>
      <c r="CD138">
        <v>1.26633956</v>
      </c>
      <c r="CE138">
        <v>1.2966537600000001</v>
      </c>
      <c r="CF138">
        <v>-0.34830556000000001</v>
      </c>
      <c r="CG138">
        <v>0.60595251999999999</v>
      </c>
      <c r="CH138">
        <v>-0.27080598</v>
      </c>
      <c r="CI138">
        <v>0.69837139000000004</v>
      </c>
      <c r="CJ138">
        <v>2.3914729999999999E-2</v>
      </c>
      <c r="CK138">
        <v>-0.35324707</v>
      </c>
      <c r="CL138">
        <v>-4.8291489999999999E-2</v>
      </c>
      <c r="CM138">
        <v>0.58076517999999999</v>
      </c>
      <c r="CN138">
        <v>0.72541518999999999</v>
      </c>
      <c r="CO138">
        <v>-0.20022939000000001</v>
      </c>
      <c r="CP138">
        <v>-0.43475793000000001</v>
      </c>
      <c r="CQ138">
        <v>0.34422587999999998</v>
      </c>
      <c r="CR138">
        <v>-0.48495226000000002</v>
      </c>
      <c r="CS138">
        <v>0.18250256000000001</v>
      </c>
      <c r="CT138">
        <v>-0.16623276000000001</v>
      </c>
      <c r="CU138">
        <v>-9.4743999999999995E-2</v>
      </c>
      <c r="CV138">
        <v>-1.1689752</v>
      </c>
      <c r="CW138">
        <v>-0.52188942000000005</v>
      </c>
      <c r="CX138">
        <v>0.65815442999999996</v>
      </c>
      <c r="CY138">
        <v>9.3649330000000003E-2</v>
      </c>
      <c r="CZ138">
        <v>-0.16819777</v>
      </c>
      <c r="DA138">
        <v>-0.25450494000000001</v>
      </c>
      <c r="DB138">
        <v>0.25513289</v>
      </c>
      <c r="DC138">
        <v>2.5920289999999999E-2</v>
      </c>
      <c r="DD138">
        <v>-2.5292350000000002E-2</v>
      </c>
      <c r="DE138">
        <v>0.26950531</v>
      </c>
      <c r="DF138">
        <v>-0.26887736000000001</v>
      </c>
      <c r="DG138">
        <v>0.1029841</v>
      </c>
      <c r="DH138">
        <v>-0.10235616</v>
      </c>
      <c r="DI138">
        <v>-0.19042195000000001</v>
      </c>
      <c r="DJ138">
        <v>7.7531719999999998E-2</v>
      </c>
      <c r="DK138">
        <v>-0.19522661999999999</v>
      </c>
      <c r="DL138">
        <v>-0.13095082</v>
      </c>
      <c r="DM138">
        <v>-6.0513240000000003E-2</v>
      </c>
      <c r="DN138">
        <v>0.50020885000000004</v>
      </c>
      <c r="DO138">
        <v>0.35778246000000002</v>
      </c>
      <c r="DP138">
        <v>-0.64273818000000005</v>
      </c>
      <c r="DQ138">
        <v>0.94671483000000001</v>
      </c>
      <c r="DR138">
        <v>-0.66113116000000005</v>
      </c>
      <c r="DS138">
        <v>7.7932630000000003E-2</v>
      </c>
      <c r="DT138">
        <v>-0.79014932000000004</v>
      </c>
      <c r="DU138">
        <v>1.3610861400000001</v>
      </c>
      <c r="DV138" s="10">
        <v>-0.64824150000000003</v>
      </c>
      <c r="DW138" s="8" t="s">
        <v>887</v>
      </c>
      <c r="DX138" t="s">
        <v>888</v>
      </c>
      <c r="DY138" t="s">
        <v>5153</v>
      </c>
      <c r="DZ138" t="s">
        <v>5158</v>
      </c>
      <c r="EA138" t="s">
        <v>5247</v>
      </c>
      <c r="EB138" t="s">
        <v>5394</v>
      </c>
      <c r="EC138" t="s">
        <v>5395</v>
      </c>
      <c r="ED138" s="10" t="s">
        <v>852</v>
      </c>
      <c r="EE138" s="20">
        <v>37191</v>
      </c>
      <c r="EF138" s="21">
        <v>39727</v>
      </c>
      <c r="EG138" t="s">
        <v>889</v>
      </c>
      <c r="EH138" t="s">
        <v>5143</v>
      </c>
      <c r="EI138" s="22">
        <v>43941</v>
      </c>
      <c r="EJ138" t="b">
        <f>F138=H138</f>
        <v>1</v>
      </c>
    </row>
    <row r="139" spans="1:140" x14ac:dyDescent="0.2">
      <c r="A139" s="8" t="s">
        <v>890</v>
      </c>
      <c r="B139" s="8" t="s">
        <v>119</v>
      </c>
      <c r="C139" s="8" t="s">
        <v>275</v>
      </c>
      <c r="D139" s="2" t="s">
        <v>891</v>
      </c>
      <c r="E139" s="4">
        <v>0.66381660971948098</v>
      </c>
      <c r="F139" s="28" t="b">
        <v>1</v>
      </c>
      <c r="G139" s="29">
        <f t="shared" si="5"/>
        <v>3.9259117708727088E-5</v>
      </c>
      <c r="H139" s="5" t="b">
        <f t="shared" si="4"/>
        <v>0</v>
      </c>
      <c r="I139" s="8">
        <v>38</v>
      </c>
      <c r="J139">
        <v>1</v>
      </c>
      <c r="K139">
        <v>33</v>
      </c>
      <c r="L139">
        <v>2192</v>
      </c>
      <c r="M139">
        <v>1</v>
      </c>
      <c r="N139">
        <v>4</v>
      </c>
      <c r="O139">
        <v>2.7416381930739502</v>
      </c>
      <c r="P139">
        <v>1</v>
      </c>
      <c r="Q139">
        <v>4</v>
      </c>
      <c r="R139">
        <v>2</v>
      </c>
      <c r="S139" s="10">
        <v>78.400000000000006</v>
      </c>
      <c r="T139" s="8">
        <v>-1.4316177855911101</v>
      </c>
      <c r="U139">
        <v>7.5957643648752104E-3</v>
      </c>
      <c r="V139">
        <v>0.77748986271695397</v>
      </c>
      <c r="W139">
        <v>0.80867600490743397</v>
      </c>
      <c r="X139">
        <v>-1.2456676951183301</v>
      </c>
      <c r="Y139">
        <v>0.68524713920936597</v>
      </c>
      <c r="Z139">
        <v>-1.6425030889547401</v>
      </c>
      <c r="AA139">
        <v>1.4284752725705201</v>
      </c>
      <c r="AB139">
        <v>-4.5418899975194001E-2</v>
      </c>
      <c r="AC139">
        <v>1.42236659638262</v>
      </c>
      <c r="AD139" s="10">
        <v>0.79889065887247301</v>
      </c>
      <c r="AE139" s="8">
        <v>0</v>
      </c>
      <c r="AF139">
        <v>0</v>
      </c>
      <c r="AG139">
        <v>0</v>
      </c>
      <c r="AH139">
        <v>0</v>
      </c>
      <c r="AI139">
        <v>0</v>
      </c>
      <c r="AJ139">
        <v>0</v>
      </c>
      <c r="AK139">
        <v>0</v>
      </c>
      <c r="AL139">
        <v>0</v>
      </c>
      <c r="AM139">
        <v>0</v>
      </c>
      <c r="AN139">
        <v>0</v>
      </c>
      <c r="AO139">
        <v>0</v>
      </c>
      <c r="AP139">
        <v>0</v>
      </c>
      <c r="AQ139">
        <v>0</v>
      </c>
      <c r="AR139">
        <v>1</v>
      </c>
      <c r="AS139">
        <v>0</v>
      </c>
      <c r="AT139">
        <v>0</v>
      </c>
      <c r="AU139">
        <v>0</v>
      </c>
      <c r="AV139">
        <v>0</v>
      </c>
      <c r="AW139">
        <v>0</v>
      </c>
      <c r="AX139">
        <v>0</v>
      </c>
      <c r="AY139">
        <v>1</v>
      </c>
      <c r="AZ139">
        <v>0</v>
      </c>
      <c r="BA139">
        <v>1</v>
      </c>
      <c r="BB139">
        <v>0</v>
      </c>
      <c r="BC139">
        <v>1</v>
      </c>
      <c r="BD139">
        <v>0</v>
      </c>
      <c r="BE139">
        <v>0</v>
      </c>
      <c r="BF139">
        <v>1</v>
      </c>
      <c r="BG139">
        <v>0</v>
      </c>
      <c r="BH139">
        <v>0</v>
      </c>
      <c r="BI139">
        <v>0</v>
      </c>
      <c r="BJ139">
        <v>0</v>
      </c>
      <c r="BK139">
        <v>1</v>
      </c>
      <c r="BL139">
        <v>0</v>
      </c>
      <c r="BM139">
        <v>0</v>
      </c>
      <c r="BN139">
        <v>1</v>
      </c>
      <c r="BO139">
        <v>0</v>
      </c>
      <c r="BP139">
        <v>0</v>
      </c>
      <c r="BQ139">
        <v>1</v>
      </c>
      <c r="BR139">
        <v>0</v>
      </c>
      <c r="BS139">
        <v>0</v>
      </c>
      <c r="BT139" s="10">
        <v>0</v>
      </c>
      <c r="BU139">
        <v>-4.2648743800000002</v>
      </c>
      <c r="BV139">
        <v>0.17994256</v>
      </c>
      <c r="BW139">
        <v>2.5512239999999999E-2</v>
      </c>
      <c r="BX139">
        <v>1.7140852600000001</v>
      </c>
      <c r="BY139">
        <v>1.2451467300000001</v>
      </c>
      <c r="BZ139">
        <v>4.38303536</v>
      </c>
      <c r="CA139">
        <v>1.0542348399999999</v>
      </c>
      <c r="CB139">
        <v>2.36271349</v>
      </c>
      <c r="CC139">
        <v>0</v>
      </c>
      <c r="CD139">
        <v>1.26633956</v>
      </c>
      <c r="CE139">
        <v>1.2966537600000001</v>
      </c>
      <c r="CF139">
        <v>-0.34830556000000001</v>
      </c>
      <c r="CG139">
        <v>0.60595251999999999</v>
      </c>
      <c r="CH139">
        <v>-0.27080598</v>
      </c>
      <c r="CI139">
        <v>0.69837139000000004</v>
      </c>
      <c r="CJ139">
        <v>2.3914729999999999E-2</v>
      </c>
      <c r="CK139">
        <v>-0.35324707</v>
      </c>
      <c r="CL139">
        <v>-4.8291489999999999E-2</v>
      </c>
      <c r="CM139">
        <v>0.58076517999999999</v>
      </c>
      <c r="CN139">
        <v>0.72541518999999999</v>
      </c>
      <c r="CO139">
        <v>-0.20022939000000001</v>
      </c>
      <c r="CP139">
        <v>-0.43475793000000001</v>
      </c>
      <c r="CQ139">
        <v>0.34422587999999998</v>
      </c>
      <c r="CR139">
        <v>-0.48495226000000002</v>
      </c>
      <c r="CS139">
        <v>0.18250256000000001</v>
      </c>
      <c r="CT139">
        <v>-0.16623276000000001</v>
      </c>
      <c r="CU139">
        <v>-9.4743999999999995E-2</v>
      </c>
      <c r="CV139">
        <v>-1.1689752</v>
      </c>
      <c r="CW139">
        <v>-0.52188942000000005</v>
      </c>
      <c r="CX139">
        <v>0.65815442999999996</v>
      </c>
      <c r="CY139">
        <v>9.3649330000000003E-2</v>
      </c>
      <c r="CZ139">
        <v>-0.16819777</v>
      </c>
      <c r="DA139">
        <v>-0.25450494000000001</v>
      </c>
      <c r="DB139">
        <v>0.25513289</v>
      </c>
      <c r="DC139">
        <v>2.5920289999999999E-2</v>
      </c>
      <c r="DD139">
        <v>-2.5292350000000002E-2</v>
      </c>
      <c r="DE139">
        <v>0.26950531</v>
      </c>
      <c r="DF139">
        <v>-0.26887736000000001</v>
      </c>
      <c r="DG139">
        <v>0.1029841</v>
      </c>
      <c r="DH139">
        <v>-0.10235616</v>
      </c>
      <c r="DI139">
        <v>-0.19042195000000001</v>
      </c>
      <c r="DJ139">
        <v>7.7531719999999998E-2</v>
      </c>
      <c r="DK139">
        <v>-0.19522661999999999</v>
      </c>
      <c r="DL139">
        <v>-0.13095082</v>
      </c>
      <c r="DM139">
        <v>-6.0513240000000003E-2</v>
      </c>
      <c r="DN139">
        <v>0.50020885000000004</v>
      </c>
      <c r="DO139">
        <v>0.35778246000000002</v>
      </c>
      <c r="DP139">
        <v>-0.64273818000000005</v>
      </c>
      <c r="DQ139">
        <v>0.94671483000000001</v>
      </c>
      <c r="DR139">
        <v>-0.66113116000000005</v>
      </c>
      <c r="DS139">
        <v>7.7932630000000003E-2</v>
      </c>
      <c r="DT139">
        <v>-0.79014932000000004</v>
      </c>
      <c r="DU139">
        <v>1.3610861400000001</v>
      </c>
      <c r="DV139" s="10">
        <v>-0.64824150000000003</v>
      </c>
      <c r="DW139" s="8" t="s">
        <v>892</v>
      </c>
      <c r="DX139" t="s">
        <v>893</v>
      </c>
      <c r="DY139" t="s">
        <v>5158</v>
      </c>
      <c r="DZ139" t="s">
        <v>5154</v>
      </c>
      <c r="EA139" t="s">
        <v>5254</v>
      </c>
      <c r="EB139" t="s">
        <v>5396</v>
      </c>
      <c r="EC139" t="s">
        <v>5397</v>
      </c>
      <c r="ED139" s="10" t="s">
        <v>894</v>
      </c>
      <c r="EE139" s="20">
        <v>37721</v>
      </c>
      <c r="EF139" s="21">
        <v>39729</v>
      </c>
      <c r="EG139" t="s">
        <v>895</v>
      </c>
      <c r="EH139" t="s">
        <v>5146</v>
      </c>
      <c r="EI139" s="22">
        <v>45019</v>
      </c>
      <c r="EJ139" t="b">
        <f>F139=H139</f>
        <v>0</v>
      </c>
    </row>
    <row r="140" spans="1:140" x14ac:dyDescent="0.2">
      <c r="A140" s="8" t="s">
        <v>896</v>
      </c>
      <c r="B140" s="8" t="s">
        <v>119</v>
      </c>
      <c r="C140" s="8" t="s">
        <v>154</v>
      </c>
      <c r="D140" s="2">
        <f>1-826-814-996</f>
        <v>-2635</v>
      </c>
      <c r="E140" s="4">
        <v>0.33228239640889401</v>
      </c>
      <c r="F140" s="28" t="b">
        <v>0</v>
      </c>
      <c r="G140" s="29">
        <f t="shared" si="5"/>
        <v>2.3409803462387226E-4</v>
      </c>
      <c r="H140" s="5" t="b">
        <f t="shared" si="4"/>
        <v>0</v>
      </c>
      <c r="I140" s="8">
        <v>40</v>
      </c>
      <c r="J140">
        <v>1</v>
      </c>
      <c r="K140">
        <v>31</v>
      </c>
      <c r="L140">
        <v>2356</v>
      </c>
      <c r="M140">
        <v>7</v>
      </c>
      <c r="N140">
        <v>1</v>
      </c>
      <c r="O140">
        <v>1.9745315377803201</v>
      </c>
      <c r="P140">
        <v>5</v>
      </c>
      <c r="Q140">
        <v>4</v>
      </c>
      <c r="R140">
        <v>2</v>
      </c>
      <c r="S140" s="10">
        <v>79.599999999999994</v>
      </c>
      <c r="T140" s="8">
        <v>-1.2437414357759999</v>
      </c>
      <c r="U140">
        <v>7.5957643648752104E-3</v>
      </c>
      <c r="V140">
        <v>0.51908026979067101</v>
      </c>
      <c r="W140">
        <v>0.99985925519007801</v>
      </c>
      <c r="X140">
        <v>0.66340156943083595</v>
      </c>
      <c r="Y140">
        <v>-1.4044518876044501</v>
      </c>
      <c r="Z140">
        <v>-1.6688997624465101</v>
      </c>
      <c r="AA140">
        <v>1.4284752725705201</v>
      </c>
      <c r="AB140">
        <v>-0.772121299578298</v>
      </c>
      <c r="AC140">
        <v>-0.68484317603607703</v>
      </c>
      <c r="AD140" s="10">
        <v>1.0578153828824499</v>
      </c>
      <c r="AE140" s="8">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1</v>
      </c>
      <c r="BA140">
        <v>0</v>
      </c>
      <c r="BB140">
        <v>1</v>
      </c>
      <c r="BC140">
        <v>1</v>
      </c>
      <c r="BD140">
        <v>0</v>
      </c>
      <c r="BE140">
        <v>1</v>
      </c>
      <c r="BF140">
        <v>0</v>
      </c>
      <c r="BG140">
        <v>0</v>
      </c>
      <c r="BH140">
        <v>0</v>
      </c>
      <c r="BI140">
        <v>1</v>
      </c>
      <c r="BJ140">
        <v>0</v>
      </c>
      <c r="BK140">
        <v>0</v>
      </c>
      <c r="BL140">
        <v>0</v>
      </c>
      <c r="BM140">
        <v>0</v>
      </c>
      <c r="BN140">
        <v>0</v>
      </c>
      <c r="BO140">
        <v>0</v>
      </c>
      <c r="BP140">
        <v>1</v>
      </c>
      <c r="BQ140">
        <v>0</v>
      </c>
      <c r="BR140">
        <v>0</v>
      </c>
      <c r="BS140">
        <v>0</v>
      </c>
      <c r="BT140" s="10">
        <v>1</v>
      </c>
      <c r="BU140">
        <v>-4.2648743800000002</v>
      </c>
      <c r="BV140">
        <v>0.17994256</v>
      </c>
      <c r="BW140">
        <v>2.5512239999999999E-2</v>
      </c>
      <c r="BX140">
        <v>1.7140852600000001</v>
      </c>
      <c r="BY140">
        <v>1.2451467300000001</v>
      </c>
      <c r="BZ140">
        <v>4.38303536</v>
      </c>
      <c r="CA140">
        <v>1.0542348399999999</v>
      </c>
      <c r="CB140">
        <v>2.36271349</v>
      </c>
      <c r="CC140">
        <v>0</v>
      </c>
      <c r="CD140">
        <v>1.26633956</v>
      </c>
      <c r="CE140">
        <v>1.2966537600000001</v>
      </c>
      <c r="CF140">
        <v>-0.34830556000000001</v>
      </c>
      <c r="CG140">
        <v>0.60595251999999999</v>
      </c>
      <c r="CH140">
        <v>-0.27080598</v>
      </c>
      <c r="CI140">
        <v>0.69837139000000004</v>
      </c>
      <c r="CJ140">
        <v>2.3914729999999999E-2</v>
      </c>
      <c r="CK140">
        <v>-0.35324707</v>
      </c>
      <c r="CL140">
        <v>-4.8291489999999999E-2</v>
      </c>
      <c r="CM140">
        <v>0.58076517999999999</v>
      </c>
      <c r="CN140">
        <v>0.72541518999999999</v>
      </c>
      <c r="CO140">
        <v>-0.20022939000000001</v>
      </c>
      <c r="CP140">
        <v>-0.43475793000000001</v>
      </c>
      <c r="CQ140">
        <v>0.34422587999999998</v>
      </c>
      <c r="CR140">
        <v>-0.48495226000000002</v>
      </c>
      <c r="CS140">
        <v>0.18250256000000001</v>
      </c>
      <c r="CT140">
        <v>-0.16623276000000001</v>
      </c>
      <c r="CU140">
        <v>-9.4743999999999995E-2</v>
      </c>
      <c r="CV140">
        <v>-1.1689752</v>
      </c>
      <c r="CW140">
        <v>-0.52188942000000005</v>
      </c>
      <c r="CX140">
        <v>0.65815442999999996</v>
      </c>
      <c r="CY140">
        <v>9.3649330000000003E-2</v>
      </c>
      <c r="CZ140">
        <v>-0.16819777</v>
      </c>
      <c r="DA140">
        <v>-0.25450494000000001</v>
      </c>
      <c r="DB140">
        <v>0.25513289</v>
      </c>
      <c r="DC140">
        <v>2.5920289999999999E-2</v>
      </c>
      <c r="DD140">
        <v>-2.5292350000000002E-2</v>
      </c>
      <c r="DE140">
        <v>0.26950531</v>
      </c>
      <c r="DF140">
        <v>-0.26887736000000001</v>
      </c>
      <c r="DG140">
        <v>0.1029841</v>
      </c>
      <c r="DH140">
        <v>-0.10235616</v>
      </c>
      <c r="DI140">
        <v>-0.19042195000000001</v>
      </c>
      <c r="DJ140">
        <v>7.7531719999999998E-2</v>
      </c>
      <c r="DK140">
        <v>-0.19522661999999999</v>
      </c>
      <c r="DL140">
        <v>-0.13095082</v>
      </c>
      <c r="DM140">
        <v>-6.0513240000000003E-2</v>
      </c>
      <c r="DN140">
        <v>0.50020885000000004</v>
      </c>
      <c r="DO140">
        <v>0.35778246000000002</v>
      </c>
      <c r="DP140">
        <v>-0.64273818000000005</v>
      </c>
      <c r="DQ140">
        <v>0.94671483000000001</v>
      </c>
      <c r="DR140">
        <v>-0.66113116000000005</v>
      </c>
      <c r="DS140">
        <v>7.7932630000000003E-2</v>
      </c>
      <c r="DT140">
        <v>-0.79014932000000004</v>
      </c>
      <c r="DU140">
        <v>1.3610861400000001</v>
      </c>
      <c r="DV140" s="10">
        <v>-0.64824150000000003</v>
      </c>
      <c r="DW140" s="8" t="s">
        <v>897</v>
      </c>
      <c r="DX140" t="s">
        <v>898</v>
      </c>
      <c r="DY140" t="s">
        <v>5165</v>
      </c>
      <c r="DZ140" t="s">
        <v>5165</v>
      </c>
      <c r="EA140" t="s">
        <v>5219</v>
      </c>
      <c r="EB140" t="s">
        <v>5398</v>
      </c>
      <c r="EC140" t="s">
        <v>5296</v>
      </c>
      <c r="ED140" s="10" t="s">
        <v>570</v>
      </c>
      <c r="EE140" s="20">
        <v>35385</v>
      </c>
      <c r="EF140" s="21">
        <v>37275</v>
      </c>
      <c r="EG140" t="s">
        <v>899</v>
      </c>
      <c r="EH140" t="s">
        <v>5142</v>
      </c>
      <c r="EI140" s="22">
        <v>43795</v>
      </c>
      <c r="EJ140" t="b">
        <f>F140=H140</f>
        <v>1</v>
      </c>
    </row>
    <row r="141" spans="1:140" x14ac:dyDescent="0.2">
      <c r="A141" s="8" t="s">
        <v>900</v>
      </c>
      <c r="B141" s="8" t="s">
        <v>168</v>
      </c>
      <c r="C141" s="8" t="s">
        <v>188</v>
      </c>
      <c r="D141" s="2" t="s">
        <v>901</v>
      </c>
      <c r="E141" s="4">
        <v>0.39283816228225998</v>
      </c>
      <c r="F141" s="28" t="b">
        <v>0</v>
      </c>
      <c r="G141" s="29">
        <f t="shared" si="5"/>
        <v>0.79493648648622095</v>
      </c>
      <c r="H141" s="5" t="b">
        <f t="shared" si="4"/>
        <v>1</v>
      </c>
      <c r="I141" s="8">
        <v>41</v>
      </c>
      <c r="J141">
        <v>2</v>
      </c>
      <c r="K141">
        <v>28</v>
      </c>
      <c r="L141">
        <v>1790</v>
      </c>
      <c r="M141">
        <v>10</v>
      </c>
      <c r="N141">
        <v>3</v>
      </c>
      <c r="O141">
        <v>74.752414474463706</v>
      </c>
      <c r="P141">
        <v>4</v>
      </c>
      <c r="Q141">
        <v>2</v>
      </c>
      <c r="R141">
        <v>5</v>
      </c>
      <c r="S141" s="10">
        <v>87.1</v>
      </c>
      <c r="T141" s="8">
        <v>-1.1498032608684501</v>
      </c>
      <c r="U141">
        <v>1.0203643463482399</v>
      </c>
      <c r="V141">
        <v>0.13146588040124599</v>
      </c>
      <c r="W141">
        <v>0.34004389140973101</v>
      </c>
      <c r="X141">
        <v>1.61793620170542</v>
      </c>
      <c r="Y141">
        <v>-1.13192030619081E-2</v>
      </c>
      <c r="Z141">
        <v>0.83543780266877898</v>
      </c>
      <c r="AA141">
        <v>1.4284752725705201</v>
      </c>
      <c r="AB141">
        <v>-1.4988236991813999</v>
      </c>
      <c r="AC141">
        <v>-0.68484317603607703</v>
      </c>
      <c r="AD141" s="10">
        <v>2.6760949079448499</v>
      </c>
      <c r="AE141" s="8">
        <v>0</v>
      </c>
      <c r="AF141">
        <v>0</v>
      </c>
      <c r="AG141">
        <v>1</v>
      </c>
      <c r="AH141">
        <v>0</v>
      </c>
      <c r="AI141">
        <v>0</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1</v>
      </c>
      <c r="BE141">
        <v>1</v>
      </c>
      <c r="BF141">
        <v>0</v>
      </c>
      <c r="BG141">
        <v>0</v>
      </c>
      <c r="BH141">
        <v>1</v>
      </c>
      <c r="BI141">
        <v>0</v>
      </c>
      <c r="BJ141">
        <v>0</v>
      </c>
      <c r="BK141">
        <v>0</v>
      </c>
      <c r="BL141">
        <v>0</v>
      </c>
      <c r="BM141">
        <v>0</v>
      </c>
      <c r="BN141">
        <v>1</v>
      </c>
      <c r="BO141">
        <v>0</v>
      </c>
      <c r="BP141">
        <v>0</v>
      </c>
      <c r="BQ141">
        <v>1</v>
      </c>
      <c r="BR141">
        <v>0</v>
      </c>
      <c r="BS141">
        <v>0</v>
      </c>
      <c r="BT141" s="10">
        <v>0</v>
      </c>
      <c r="BU141">
        <v>-4.2648743800000002</v>
      </c>
      <c r="BV141">
        <v>0.17994256</v>
      </c>
      <c r="BW141">
        <v>2.5512239999999999E-2</v>
      </c>
      <c r="BX141">
        <v>1.7140852600000001</v>
      </c>
      <c r="BY141">
        <v>1.2451467300000001</v>
      </c>
      <c r="BZ141">
        <v>4.38303536</v>
      </c>
      <c r="CA141">
        <v>1.0542348399999999</v>
      </c>
      <c r="CB141">
        <v>2.36271349</v>
      </c>
      <c r="CC141">
        <v>0</v>
      </c>
      <c r="CD141">
        <v>1.26633956</v>
      </c>
      <c r="CE141">
        <v>1.2966537600000001</v>
      </c>
      <c r="CF141">
        <v>-0.34830556000000001</v>
      </c>
      <c r="CG141">
        <v>0.60595251999999999</v>
      </c>
      <c r="CH141">
        <v>-0.27080598</v>
      </c>
      <c r="CI141">
        <v>0.69837139000000004</v>
      </c>
      <c r="CJ141">
        <v>2.3914729999999999E-2</v>
      </c>
      <c r="CK141">
        <v>-0.35324707</v>
      </c>
      <c r="CL141">
        <v>-4.8291489999999999E-2</v>
      </c>
      <c r="CM141">
        <v>0.58076517999999999</v>
      </c>
      <c r="CN141">
        <v>0.72541518999999999</v>
      </c>
      <c r="CO141">
        <v>-0.20022939000000001</v>
      </c>
      <c r="CP141">
        <v>-0.43475793000000001</v>
      </c>
      <c r="CQ141">
        <v>0.34422587999999998</v>
      </c>
      <c r="CR141">
        <v>-0.48495226000000002</v>
      </c>
      <c r="CS141">
        <v>0.18250256000000001</v>
      </c>
      <c r="CT141">
        <v>-0.16623276000000001</v>
      </c>
      <c r="CU141">
        <v>-9.4743999999999995E-2</v>
      </c>
      <c r="CV141">
        <v>-1.1689752</v>
      </c>
      <c r="CW141">
        <v>-0.52188942000000005</v>
      </c>
      <c r="CX141">
        <v>0.65815442999999996</v>
      </c>
      <c r="CY141">
        <v>9.3649330000000003E-2</v>
      </c>
      <c r="CZ141">
        <v>-0.16819777</v>
      </c>
      <c r="DA141">
        <v>-0.25450494000000001</v>
      </c>
      <c r="DB141">
        <v>0.25513289</v>
      </c>
      <c r="DC141">
        <v>2.5920289999999999E-2</v>
      </c>
      <c r="DD141">
        <v>-2.5292350000000002E-2</v>
      </c>
      <c r="DE141">
        <v>0.26950531</v>
      </c>
      <c r="DF141">
        <v>-0.26887736000000001</v>
      </c>
      <c r="DG141">
        <v>0.1029841</v>
      </c>
      <c r="DH141">
        <v>-0.10235616</v>
      </c>
      <c r="DI141">
        <v>-0.19042195000000001</v>
      </c>
      <c r="DJ141">
        <v>7.7531719999999998E-2</v>
      </c>
      <c r="DK141">
        <v>-0.19522661999999999</v>
      </c>
      <c r="DL141">
        <v>-0.13095082</v>
      </c>
      <c r="DM141">
        <v>-6.0513240000000003E-2</v>
      </c>
      <c r="DN141">
        <v>0.50020885000000004</v>
      </c>
      <c r="DO141">
        <v>0.35778246000000002</v>
      </c>
      <c r="DP141">
        <v>-0.64273818000000005</v>
      </c>
      <c r="DQ141">
        <v>0.94671483000000001</v>
      </c>
      <c r="DR141">
        <v>-0.66113116000000005</v>
      </c>
      <c r="DS141">
        <v>7.7932630000000003E-2</v>
      </c>
      <c r="DT141">
        <v>-0.79014932000000004</v>
      </c>
      <c r="DU141">
        <v>1.3610861400000001</v>
      </c>
      <c r="DV141" s="10">
        <v>-0.64824150000000003</v>
      </c>
      <c r="DW141" s="8" t="s">
        <v>902</v>
      </c>
      <c r="DX141" t="s">
        <v>903</v>
      </c>
      <c r="DY141" t="s">
        <v>5158</v>
      </c>
      <c r="DZ141" t="s">
        <v>5154</v>
      </c>
      <c r="EA141" t="s">
        <v>5178</v>
      </c>
      <c r="EB141" t="s">
        <v>5294</v>
      </c>
      <c r="EC141" t="s">
        <v>5399</v>
      </c>
      <c r="ED141" s="10" t="s">
        <v>904</v>
      </c>
      <c r="EE141" s="20">
        <v>37501</v>
      </c>
      <c r="EF141" s="21">
        <v>38156</v>
      </c>
      <c r="EG141" t="s">
        <v>905</v>
      </c>
      <c r="EH141" t="s">
        <v>5147</v>
      </c>
      <c r="EI141" s="22">
        <v>44636</v>
      </c>
      <c r="EJ141" t="b">
        <f>F141=H141</f>
        <v>0</v>
      </c>
    </row>
    <row r="142" spans="1:140" x14ac:dyDescent="0.2">
      <c r="A142" s="8" t="s">
        <v>906</v>
      </c>
      <c r="B142" s="8" t="s">
        <v>119</v>
      </c>
      <c r="C142" s="8" t="s">
        <v>154</v>
      </c>
      <c r="D142" s="2">
        <v>3213379239</v>
      </c>
      <c r="E142" s="4">
        <v>0.42007693433502002</v>
      </c>
      <c r="F142" s="28" t="b">
        <v>0</v>
      </c>
      <c r="G142" s="29">
        <f t="shared" si="5"/>
        <v>6.6649779523324085E-2</v>
      </c>
      <c r="H142" s="5" t="b">
        <f t="shared" si="4"/>
        <v>0</v>
      </c>
      <c r="I142" s="8">
        <v>70</v>
      </c>
      <c r="J142">
        <v>1</v>
      </c>
      <c r="K142">
        <v>33</v>
      </c>
      <c r="L142">
        <v>2476</v>
      </c>
      <c r="M142">
        <v>7</v>
      </c>
      <c r="N142">
        <v>1</v>
      </c>
      <c r="O142">
        <v>30.871800500843602</v>
      </c>
      <c r="P142">
        <v>4</v>
      </c>
      <c r="Q142">
        <v>5</v>
      </c>
      <c r="R142">
        <v>3</v>
      </c>
      <c r="S142" s="10">
        <v>73.5</v>
      </c>
      <c r="T142" s="8">
        <v>1.5744038114505901</v>
      </c>
      <c r="U142">
        <v>7.5957643648752104E-3</v>
      </c>
      <c r="V142">
        <v>0.77748986271695397</v>
      </c>
      <c r="W142">
        <v>1.1397494383237201</v>
      </c>
      <c r="X142">
        <v>0.66340156943083595</v>
      </c>
      <c r="Y142">
        <v>-1.4044518876044501</v>
      </c>
      <c r="Z142">
        <v>-0.67452464086733499</v>
      </c>
      <c r="AA142">
        <v>0.71867389489572897</v>
      </c>
      <c r="AB142">
        <v>0.68128349962791002</v>
      </c>
      <c r="AC142">
        <v>-0.68484317603607703</v>
      </c>
      <c r="AD142" s="10">
        <v>-0.25838529750163097</v>
      </c>
      <c r="AE142" s="8">
        <v>0</v>
      </c>
      <c r="AF142">
        <v>0</v>
      </c>
      <c r="AG142">
        <v>0</v>
      </c>
      <c r="AH142">
        <v>0</v>
      </c>
      <c r="AI142">
        <v>1</v>
      </c>
      <c r="AJ142">
        <v>0</v>
      </c>
      <c r="AK142">
        <v>0</v>
      </c>
      <c r="AL142">
        <v>0</v>
      </c>
      <c r="AM142">
        <v>0</v>
      </c>
      <c r="AN142">
        <v>0</v>
      </c>
      <c r="AO142">
        <v>0</v>
      </c>
      <c r="AP142">
        <v>0</v>
      </c>
      <c r="AQ142">
        <v>0</v>
      </c>
      <c r="AR142">
        <v>0</v>
      </c>
      <c r="AS142">
        <v>0</v>
      </c>
      <c r="AT142">
        <v>0</v>
      </c>
      <c r="AU142">
        <v>0</v>
      </c>
      <c r="AV142">
        <v>0</v>
      </c>
      <c r="AW142">
        <v>0</v>
      </c>
      <c r="AX142">
        <v>0</v>
      </c>
      <c r="AY142">
        <v>1</v>
      </c>
      <c r="AZ142">
        <v>0</v>
      </c>
      <c r="BA142">
        <v>1</v>
      </c>
      <c r="BB142">
        <v>0</v>
      </c>
      <c r="BC142">
        <v>0</v>
      </c>
      <c r="BD142">
        <v>1</v>
      </c>
      <c r="BE142">
        <v>0</v>
      </c>
      <c r="BF142">
        <v>1</v>
      </c>
      <c r="BG142">
        <v>0</v>
      </c>
      <c r="BH142">
        <v>1</v>
      </c>
      <c r="BI142">
        <v>0</v>
      </c>
      <c r="BJ142">
        <v>0</v>
      </c>
      <c r="BK142">
        <v>0</v>
      </c>
      <c r="BL142">
        <v>0</v>
      </c>
      <c r="BM142">
        <v>1</v>
      </c>
      <c r="BN142">
        <v>0</v>
      </c>
      <c r="BO142">
        <v>0</v>
      </c>
      <c r="BP142">
        <v>0</v>
      </c>
      <c r="BQ142">
        <v>0</v>
      </c>
      <c r="BR142">
        <v>1</v>
      </c>
      <c r="BS142">
        <v>0</v>
      </c>
      <c r="BT142" s="10">
        <v>0</v>
      </c>
      <c r="BU142">
        <v>-4.2648743800000002</v>
      </c>
      <c r="BV142">
        <v>0.17994256</v>
      </c>
      <c r="BW142">
        <v>2.5512239999999999E-2</v>
      </c>
      <c r="BX142">
        <v>1.7140852600000001</v>
      </c>
      <c r="BY142">
        <v>1.2451467300000001</v>
      </c>
      <c r="BZ142">
        <v>4.38303536</v>
      </c>
      <c r="CA142">
        <v>1.0542348399999999</v>
      </c>
      <c r="CB142">
        <v>2.36271349</v>
      </c>
      <c r="CC142">
        <v>0</v>
      </c>
      <c r="CD142">
        <v>1.26633956</v>
      </c>
      <c r="CE142">
        <v>1.2966537600000001</v>
      </c>
      <c r="CF142">
        <v>-0.34830556000000001</v>
      </c>
      <c r="CG142">
        <v>0.60595251999999999</v>
      </c>
      <c r="CH142">
        <v>-0.27080598</v>
      </c>
      <c r="CI142">
        <v>0.69837139000000004</v>
      </c>
      <c r="CJ142">
        <v>2.3914729999999999E-2</v>
      </c>
      <c r="CK142">
        <v>-0.35324707</v>
      </c>
      <c r="CL142">
        <v>-4.8291489999999999E-2</v>
      </c>
      <c r="CM142">
        <v>0.58076517999999999</v>
      </c>
      <c r="CN142">
        <v>0.72541518999999999</v>
      </c>
      <c r="CO142">
        <v>-0.20022939000000001</v>
      </c>
      <c r="CP142">
        <v>-0.43475793000000001</v>
      </c>
      <c r="CQ142">
        <v>0.34422587999999998</v>
      </c>
      <c r="CR142">
        <v>-0.48495226000000002</v>
      </c>
      <c r="CS142">
        <v>0.18250256000000001</v>
      </c>
      <c r="CT142">
        <v>-0.16623276000000001</v>
      </c>
      <c r="CU142">
        <v>-9.4743999999999995E-2</v>
      </c>
      <c r="CV142">
        <v>-1.1689752</v>
      </c>
      <c r="CW142">
        <v>-0.52188942000000005</v>
      </c>
      <c r="CX142">
        <v>0.65815442999999996</v>
      </c>
      <c r="CY142">
        <v>9.3649330000000003E-2</v>
      </c>
      <c r="CZ142">
        <v>-0.16819777</v>
      </c>
      <c r="DA142">
        <v>-0.25450494000000001</v>
      </c>
      <c r="DB142">
        <v>0.25513289</v>
      </c>
      <c r="DC142">
        <v>2.5920289999999999E-2</v>
      </c>
      <c r="DD142">
        <v>-2.5292350000000002E-2</v>
      </c>
      <c r="DE142">
        <v>0.26950531</v>
      </c>
      <c r="DF142">
        <v>-0.26887736000000001</v>
      </c>
      <c r="DG142">
        <v>0.1029841</v>
      </c>
      <c r="DH142">
        <v>-0.10235616</v>
      </c>
      <c r="DI142">
        <v>-0.19042195000000001</v>
      </c>
      <c r="DJ142">
        <v>7.7531719999999998E-2</v>
      </c>
      <c r="DK142">
        <v>-0.19522661999999999</v>
      </c>
      <c r="DL142">
        <v>-0.13095082</v>
      </c>
      <c r="DM142">
        <v>-6.0513240000000003E-2</v>
      </c>
      <c r="DN142">
        <v>0.50020885000000004</v>
      </c>
      <c r="DO142">
        <v>0.35778246000000002</v>
      </c>
      <c r="DP142">
        <v>-0.64273818000000005</v>
      </c>
      <c r="DQ142">
        <v>0.94671483000000001</v>
      </c>
      <c r="DR142">
        <v>-0.66113116000000005</v>
      </c>
      <c r="DS142">
        <v>7.7932630000000003E-2</v>
      </c>
      <c r="DT142">
        <v>-0.79014932000000004</v>
      </c>
      <c r="DU142">
        <v>1.3610861400000001</v>
      </c>
      <c r="DV142" s="10">
        <v>-0.64824150000000003</v>
      </c>
      <c r="DW142" s="8" t="s">
        <v>907</v>
      </c>
      <c r="DX142" t="s">
        <v>908</v>
      </c>
      <c r="DY142" t="s">
        <v>5154</v>
      </c>
      <c r="DZ142" t="s">
        <v>5158</v>
      </c>
      <c r="EA142" t="s">
        <v>5216</v>
      </c>
      <c r="EB142" t="s">
        <v>5354</v>
      </c>
      <c r="EC142" t="s">
        <v>5242</v>
      </c>
      <c r="ED142" s="10" t="s">
        <v>909</v>
      </c>
      <c r="EE142" s="20">
        <v>36583</v>
      </c>
      <c r="EF142" s="21">
        <v>38809</v>
      </c>
      <c r="EG142" t="s">
        <v>910</v>
      </c>
      <c r="EH142" t="s">
        <v>5147</v>
      </c>
      <c r="EI142" s="22">
        <v>44334</v>
      </c>
      <c r="EJ142" t="b">
        <f>F142=H142</f>
        <v>1</v>
      </c>
    </row>
    <row r="143" spans="1:140" x14ac:dyDescent="0.2">
      <c r="A143" s="8" t="s">
        <v>911</v>
      </c>
      <c r="B143" s="8" t="s">
        <v>127</v>
      </c>
      <c r="C143" s="8" t="s">
        <v>181</v>
      </c>
      <c r="D143" s="2" t="s">
        <v>912</v>
      </c>
      <c r="E143" s="4">
        <v>0.513786907888509</v>
      </c>
      <c r="F143" s="28" t="b">
        <v>0</v>
      </c>
      <c r="G143" s="29">
        <f t="shared" si="5"/>
        <v>0.86176420723304559</v>
      </c>
      <c r="H143" s="5" t="b">
        <f t="shared" si="4"/>
        <v>1</v>
      </c>
      <c r="I143" s="8">
        <v>37</v>
      </c>
      <c r="J143">
        <v>0</v>
      </c>
      <c r="K143">
        <v>20</v>
      </c>
      <c r="L143">
        <v>3088</v>
      </c>
      <c r="M143">
        <v>7</v>
      </c>
      <c r="N143">
        <v>4</v>
      </c>
      <c r="O143">
        <v>53.560120610921302</v>
      </c>
      <c r="P143">
        <v>2</v>
      </c>
      <c r="Q143">
        <v>4</v>
      </c>
      <c r="R143">
        <v>3</v>
      </c>
      <c r="S143" s="10">
        <v>80.400000000000006</v>
      </c>
      <c r="T143" s="8">
        <v>-1.5255559604986699</v>
      </c>
      <c r="U143">
        <v>-1.00517281761849</v>
      </c>
      <c r="V143">
        <v>-0.90217249130388599</v>
      </c>
      <c r="W143">
        <v>1.8531893723052899</v>
      </c>
      <c r="X143">
        <v>0.66340156943083595</v>
      </c>
      <c r="Y143">
        <v>0.68524713920936597</v>
      </c>
      <c r="Z143">
        <v>0.10619623267691</v>
      </c>
      <c r="AA143">
        <v>-0.70092886045385905</v>
      </c>
      <c r="AB143">
        <v>0.68128349962791002</v>
      </c>
      <c r="AC143">
        <v>1.42236659638262</v>
      </c>
      <c r="AD143" s="10">
        <v>1.23043186555578</v>
      </c>
      <c r="AE143" s="8">
        <v>0</v>
      </c>
      <c r="AF143">
        <v>0</v>
      </c>
      <c r="AG143">
        <v>0</v>
      </c>
      <c r="AH143">
        <v>0</v>
      </c>
      <c r="AI143">
        <v>0</v>
      </c>
      <c r="AJ143">
        <v>0</v>
      </c>
      <c r="AK143">
        <v>0</v>
      </c>
      <c r="AL143">
        <v>0</v>
      </c>
      <c r="AM143">
        <v>0</v>
      </c>
      <c r="AN143">
        <v>0</v>
      </c>
      <c r="AO143">
        <v>0</v>
      </c>
      <c r="AP143">
        <v>0</v>
      </c>
      <c r="AQ143">
        <v>0</v>
      </c>
      <c r="AR143">
        <v>1</v>
      </c>
      <c r="AS143">
        <v>0</v>
      </c>
      <c r="AT143">
        <v>0</v>
      </c>
      <c r="AU143">
        <v>0</v>
      </c>
      <c r="AV143">
        <v>0</v>
      </c>
      <c r="AW143">
        <v>0</v>
      </c>
      <c r="AX143">
        <v>0</v>
      </c>
      <c r="AY143">
        <v>1</v>
      </c>
      <c r="AZ143">
        <v>0</v>
      </c>
      <c r="BA143">
        <v>1</v>
      </c>
      <c r="BB143">
        <v>0</v>
      </c>
      <c r="BC143">
        <v>0</v>
      </c>
      <c r="BD143">
        <v>1</v>
      </c>
      <c r="BE143">
        <v>0</v>
      </c>
      <c r="BF143">
        <v>1</v>
      </c>
      <c r="BG143">
        <v>0</v>
      </c>
      <c r="BH143">
        <v>0</v>
      </c>
      <c r="BI143">
        <v>1</v>
      </c>
      <c r="BJ143">
        <v>0</v>
      </c>
      <c r="BK143">
        <v>0</v>
      </c>
      <c r="BL143">
        <v>0</v>
      </c>
      <c r="BM143">
        <v>1</v>
      </c>
      <c r="BN143">
        <v>0</v>
      </c>
      <c r="BO143">
        <v>0</v>
      </c>
      <c r="BP143">
        <v>0</v>
      </c>
      <c r="BQ143">
        <v>1</v>
      </c>
      <c r="BR143">
        <v>0</v>
      </c>
      <c r="BS143">
        <v>0</v>
      </c>
      <c r="BT143" s="10">
        <v>0</v>
      </c>
      <c r="BU143">
        <v>-4.2648743800000002</v>
      </c>
      <c r="BV143">
        <v>0.17994256</v>
      </c>
      <c r="BW143">
        <v>2.5512239999999999E-2</v>
      </c>
      <c r="BX143">
        <v>1.7140852600000001</v>
      </c>
      <c r="BY143">
        <v>1.2451467300000001</v>
      </c>
      <c r="BZ143">
        <v>4.38303536</v>
      </c>
      <c r="CA143">
        <v>1.0542348399999999</v>
      </c>
      <c r="CB143">
        <v>2.36271349</v>
      </c>
      <c r="CC143">
        <v>0</v>
      </c>
      <c r="CD143">
        <v>1.26633956</v>
      </c>
      <c r="CE143">
        <v>1.2966537600000001</v>
      </c>
      <c r="CF143">
        <v>-0.34830556000000001</v>
      </c>
      <c r="CG143">
        <v>0.60595251999999999</v>
      </c>
      <c r="CH143">
        <v>-0.27080598</v>
      </c>
      <c r="CI143">
        <v>0.69837139000000004</v>
      </c>
      <c r="CJ143">
        <v>2.3914729999999999E-2</v>
      </c>
      <c r="CK143">
        <v>-0.35324707</v>
      </c>
      <c r="CL143">
        <v>-4.8291489999999999E-2</v>
      </c>
      <c r="CM143">
        <v>0.58076517999999999</v>
      </c>
      <c r="CN143">
        <v>0.72541518999999999</v>
      </c>
      <c r="CO143">
        <v>-0.20022939000000001</v>
      </c>
      <c r="CP143">
        <v>-0.43475793000000001</v>
      </c>
      <c r="CQ143">
        <v>0.34422587999999998</v>
      </c>
      <c r="CR143">
        <v>-0.48495226000000002</v>
      </c>
      <c r="CS143">
        <v>0.18250256000000001</v>
      </c>
      <c r="CT143">
        <v>-0.16623276000000001</v>
      </c>
      <c r="CU143">
        <v>-9.4743999999999995E-2</v>
      </c>
      <c r="CV143">
        <v>-1.1689752</v>
      </c>
      <c r="CW143">
        <v>-0.52188942000000005</v>
      </c>
      <c r="CX143">
        <v>0.65815442999999996</v>
      </c>
      <c r="CY143">
        <v>9.3649330000000003E-2</v>
      </c>
      <c r="CZ143">
        <v>-0.16819777</v>
      </c>
      <c r="DA143">
        <v>-0.25450494000000001</v>
      </c>
      <c r="DB143">
        <v>0.25513289</v>
      </c>
      <c r="DC143">
        <v>2.5920289999999999E-2</v>
      </c>
      <c r="DD143">
        <v>-2.5292350000000002E-2</v>
      </c>
      <c r="DE143">
        <v>0.26950531</v>
      </c>
      <c r="DF143">
        <v>-0.26887736000000001</v>
      </c>
      <c r="DG143">
        <v>0.1029841</v>
      </c>
      <c r="DH143">
        <v>-0.10235616</v>
      </c>
      <c r="DI143">
        <v>-0.19042195000000001</v>
      </c>
      <c r="DJ143">
        <v>7.7531719999999998E-2</v>
      </c>
      <c r="DK143">
        <v>-0.19522661999999999</v>
      </c>
      <c r="DL143">
        <v>-0.13095082</v>
      </c>
      <c r="DM143">
        <v>-6.0513240000000003E-2</v>
      </c>
      <c r="DN143">
        <v>0.50020885000000004</v>
      </c>
      <c r="DO143">
        <v>0.35778246000000002</v>
      </c>
      <c r="DP143">
        <v>-0.64273818000000005</v>
      </c>
      <c r="DQ143">
        <v>0.94671483000000001</v>
      </c>
      <c r="DR143">
        <v>-0.66113116000000005</v>
      </c>
      <c r="DS143">
        <v>7.7932630000000003E-2</v>
      </c>
      <c r="DT143">
        <v>-0.79014932000000004</v>
      </c>
      <c r="DU143">
        <v>1.3610861400000001</v>
      </c>
      <c r="DV143" s="10">
        <v>-0.64824150000000003</v>
      </c>
      <c r="DW143" s="8" t="s">
        <v>913</v>
      </c>
      <c r="DX143" t="s">
        <v>914</v>
      </c>
      <c r="DY143" t="s">
        <v>5154</v>
      </c>
      <c r="DZ143" t="s">
        <v>5154</v>
      </c>
      <c r="EA143" t="s">
        <v>5344</v>
      </c>
      <c r="EB143" t="s">
        <v>5379</v>
      </c>
      <c r="EC143" t="s">
        <v>5382</v>
      </c>
      <c r="ED143" s="10" t="s">
        <v>915</v>
      </c>
      <c r="EE143" s="20">
        <v>35007</v>
      </c>
      <c r="EF143" s="21">
        <v>37470</v>
      </c>
      <c r="EG143" t="s">
        <v>916</v>
      </c>
      <c r="EH143" t="s">
        <v>5142</v>
      </c>
      <c r="EI143" s="22">
        <v>44151</v>
      </c>
      <c r="EJ143" t="b">
        <f>F143=H143</f>
        <v>0</v>
      </c>
    </row>
    <row r="144" spans="1:140" x14ac:dyDescent="0.2">
      <c r="A144" s="8" t="s">
        <v>917</v>
      </c>
      <c r="B144" s="8" t="s">
        <v>119</v>
      </c>
      <c r="C144" s="8" t="s">
        <v>147</v>
      </c>
      <c r="D144" s="2" t="s">
        <v>918</v>
      </c>
      <c r="E144" s="4">
        <v>0.620413232352658</v>
      </c>
      <c r="F144" s="28" t="b">
        <v>1</v>
      </c>
      <c r="G144" s="29">
        <f t="shared" si="5"/>
        <v>1.655828854736498E-5</v>
      </c>
      <c r="H144" s="5" t="b">
        <f t="shared" si="4"/>
        <v>0</v>
      </c>
      <c r="I144" s="8">
        <v>51</v>
      </c>
      <c r="J144">
        <v>3</v>
      </c>
      <c r="K144">
        <v>28</v>
      </c>
      <c r="L144">
        <v>2688</v>
      </c>
      <c r="M144">
        <v>0</v>
      </c>
      <c r="N144">
        <v>1</v>
      </c>
      <c r="O144">
        <v>30.2066161763289</v>
      </c>
      <c r="P144">
        <v>4</v>
      </c>
      <c r="Q144">
        <v>5</v>
      </c>
      <c r="R144">
        <v>3</v>
      </c>
      <c r="S144" s="10">
        <v>82.6</v>
      </c>
      <c r="T144" s="8">
        <v>-0.21042151179292001</v>
      </c>
      <c r="U144">
        <v>2.03313292833161</v>
      </c>
      <c r="V144">
        <v>0.13146588040124599</v>
      </c>
      <c r="W144">
        <v>1.38688876185982</v>
      </c>
      <c r="X144">
        <v>-1.5638459058765199</v>
      </c>
      <c r="Y144">
        <v>-1.4044518876044501</v>
      </c>
      <c r="Z144">
        <v>-0.69741409607527505</v>
      </c>
      <c r="AA144">
        <v>0.71867389489572897</v>
      </c>
      <c r="AB144">
        <v>1.4079858992310099</v>
      </c>
      <c r="AC144">
        <v>-1.38724643350897</v>
      </c>
      <c r="AD144" s="10">
        <v>1.7051271929074101</v>
      </c>
      <c r="AE144" s="8">
        <v>0</v>
      </c>
      <c r="AF144">
        <v>0</v>
      </c>
      <c r="AG144">
        <v>0</v>
      </c>
      <c r="AH144">
        <v>0</v>
      </c>
      <c r="AI144">
        <v>0</v>
      </c>
      <c r="AJ144">
        <v>0</v>
      </c>
      <c r="AK144">
        <v>0</v>
      </c>
      <c r="AL144">
        <v>1</v>
      </c>
      <c r="AM144">
        <v>0</v>
      </c>
      <c r="AN144">
        <v>0</v>
      </c>
      <c r="AO144">
        <v>0</v>
      </c>
      <c r="AP144">
        <v>0</v>
      </c>
      <c r="AQ144">
        <v>0</v>
      </c>
      <c r="AR144">
        <v>0</v>
      </c>
      <c r="AS144">
        <v>0</v>
      </c>
      <c r="AT144">
        <v>0</v>
      </c>
      <c r="AU144">
        <v>0</v>
      </c>
      <c r="AV144">
        <v>0</v>
      </c>
      <c r="AW144">
        <v>0</v>
      </c>
      <c r="AX144">
        <v>0</v>
      </c>
      <c r="AY144">
        <v>1</v>
      </c>
      <c r="AZ144">
        <v>0</v>
      </c>
      <c r="BA144">
        <v>1</v>
      </c>
      <c r="BB144">
        <v>0</v>
      </c>
      <c r="BC144">
        <v>1</v>
      </c>
      <c r="BD144">
        <v>0</v>
      </c>
      <c r="BE144">
        <v>0</v>
      </c>
      <c r="BF144">
        <v>1</v>
      </c>
      <c r="BG144">
        <v>0</v>
      </c>
      <c r="BH144">
        <v>0</v>
      </c>
      <c r="BI144">
        <v>0</v>
      </c>
      <c r="BJ144">
        <v>0</v>
      </c>
      <c r="BK144">
        <v>0</v>
      </c>
      <c r="BL144">
        <v>1</v>
      </c>
      <c r="BM144">
        <v>0</v>
      </c>
      <c r="BN144">
        <v>1</v>
      </c>
      <c r="BO144">
        <v>0</v>
      </c>
      <c r="BP144">
        <v>0</v>
      </c>
      <c r="BQ144">
        <v>0</v>
      </c>
      <c r="BR144">
        <v>0</v>
      </c>
      <c r="BS144">
        <v>1</v>
      </c>
      <c r="BT144" s="10">
        <v>0</v>
      </c>
      <c r="BU144">
        <v>-4.2648743800000002</v>
      </c>
      <c r="BV144">
        <v>0.17994256</v>
      </c>
      <c r="BW144">
        <v>2.5512239999999999E-2</v>
      </c>
      <c r="BX144">
        <v>1.7140852600000001</v>
      </c>
      <c r="BY144">
        <v>1.2451467300000001</v>
      </c>
      <c r="BZ144">
        <v>4.38303536</v>
      </c>
      <c r="CA144">
        <v>1.0542348399999999</v>
      </c>
      <c r="CB144">
        <v>2.36271349</v>
      </c>
      <c r="CC144">
        <v>0</v>
      </c>
      <c r="CD144">
        <v>1.26633956</v>
      </c>
      <c r="CE144">
        <v>1.2966537600000001</v>
      </c>
      <c r="CF144">
        <v>-0.34830556000000001</v>
      </c>
      <c r="CG144">
        <v>0.60595251999999999</v>
      </c>
      <c r="CH144">
        <v>-0.27080598</v>
      </c>
      <c r="CI144">
        <v>0.69837139000000004</v>
      </c>
      <c r="CJ144">
        <v>2.3914729999999999E-2</v>
      </c>
      <c r="CK144">
        <v>-0.35324707</v>
      </c>
      <c r="CL144">
        <v>-4.8291489999999999E-2</v>
      </c>
      <c r="CM144">
        <v>0.58076517999999999</v>
      </c>
      <c r="CN144">
        <v>0.72541518999999999</v>
      </c>
      <c r="CO144">
        <v>-0.20022939000000001</v>
      </c>
      <c r="CP144">
        <v>-0.43475793000000001</v>
      </c>
      <c r="CQ144">
        <v>0.34422587999999998</v>
      </c>
      <c r="CR144">
        <v>-0.48495226000000002</v>
      </c>
      <c r="CS144">
        <v>0.18250256000000001</v>
      </c>
      <c r="CT144">
        <v>-0.16623276000000001</v>
      </c>
      <c r="CU144">
        <v>-9.4743999999999995E-2</v>
      </c>
      <c r="CV144">
        <v>-1.1689752</v>
      </c>
      <c r="CW144">
        <v>-0.52188942000000005</v>
      </c>
      <c r="CX144">
        <v>0.65815442999999996</v>
      </c>
      <c r="CY144">
        <v>9.3649330000000003E-2</v>
      </c>
      <c r="CZ144">
        <v>-0.16819777</v>
      </c>
      <c r="DA144">
        <v>-0.25450494000000001</v>
      </c>
      <c r="DB144">
        <v>0.25513289</v>
      </c>
      <c r="DC144">
        <v>2.5920289999999999E-2</v>
      </c>
      <c r="DD144">
        <v>-2.5292350000000002E-2</v>
      </c>
      <c r="DE144">
        <v>0.26950531</v>
      </c>
      <c r="DF144">
        <v>-0.26887736000000001</v>
      </c>
      <c r="DG144">
        <v>0.1029841</v>
      </c>
      <c r="DH144">
        <v>-0.10235616</v>
      </c>
      <c r="DI144">
        <v>-0.19042195000000001</v>
      </c>
      <c r="DJ144">
        <v>7.7531719999999998E-2</v>
      </c>
      <c r="DK144">
        <v>-0.19522661999999999</v>
      </c>
      <c r="DL144">
        <v>-0.13095082</v>
      </c>
      <c r="DM144">
        <v>-6.0513240000000003E-2</v>
      </c>
      <c r="DN144">
        <v>0.50020885000000004</v>
      </c>
      <c r="DO144">
        <v>0.35778246000000002</v>
      </c>
      <c r="DP144">
        <v>-0.64273818000000005</v>
      </c>
      <c r="DQ144">
        <v>0.94671483000000001</v>
      </c>
      <c r="DR144">
        <v>-0.66113116000000005</v>
      </c>
      <c r="DS144">
        <v>7.7932630000000003E-2</v>
      </c>
      <c r="DT144">
        <v>-0.79014932000000004</v>
      </c>
      <c r="DU144">
        <v>1.3610861400000001</v>
      </c>
      <c r="DV144" s="10">
        <v>-0.64824150000000003</v>
      </c>
      <c r="DW144" s="8" t="s">
        <v>919</v>
      </c>
      <c r="DX144" t="s">
        <v>920</v>
      </c>
      <c r="DY144" t="s">
        <v>5158</v>
      </c>
      <c r="DZ144" t="s">
        <v>5153</v>
      </c>
      <c r="EA144" t="s">
        <v>5400</v>
      </c>
      <c r="EB144" t="s">
        <v>5312</v>
      </c>
      <c r="EC144" t="s">
        <v>5181</v>
      </c>
      <c r="ED144" s="10" t="s">
        <v>921</v>
      </c>
      <c r="EE144" s="20">
        <v>35855</v>
      </c>
      <c r="EF144" s="21">
        <v>39649</v>
      </c>
      <c r="EG144" t="s">
        <v>922</v>
      </c>
      <c r="EH144" t="s">
        <v>5143</v>
      </c>
      <c r="EI144" s="22">
        <v>43886</v>
      </c>
      <c r="EJ144" t="b">
        <f>F144=H144</f>
        <v>0</v>
      </c>
    </row>
    <row r="145" spans="1:140" x14ac:dyDescent="0.2">
      <c r="A145" s="8" t="s">
        <v>923</v>
      </c>
      <c r="B145" s="8" t="s">
        <v>127</v>
      </c>
      <c r="C145" s="8" t="s">
        <v>128</v>
      </c>
      <c r="D145" s="2" t="s">
        <v>924</v>
      </c>
      <c r="E145" s="4">
        <v>0.34504089292086298</v>
      </c>
      <c r="F145" s="28" t="b">
        <v>0</v>
      </c>
      <c r="G145" s="29">
        <f t="shared" si="5"/>
        <v>0.11840229029595875</v>
      </c>
      <c r="H145" s="5" t="b">
        <f t="shared" si="4"/>
        <v>0</v>
      </c>
      <c r="I145" s="8">
        <v>57</v>
      </c>
      <c r="J145">
        <v>0</v>
      </c>
      <c r="K145">
        <v>21</v>
      </c>
      <c r="L145">
        <v>1965</v>
      </c>
      <c r="M145">
        <v>9</v>
      </c>
      <c r="N145">
        <v>3</v>
      </c>
      <c r="O145">
        <v>31.687113127098499</v>
      </c>
      <c r="P145">
        <v>3</v>
      </c>
      <c r="Q145">
        <v>5</v>
      </c>
      <c r="R145">
        <v>2</v>
      </c>
      <c r="S145" s="10">
        <v>73.900000000000006</v>
      </c>
      <c r="T145" s="8">
        <v>0.35320753765240098</v>
      </c>
      <c r="U145">
        <v>-1.00517281761849</v>
      </c>
      <c r="V145">
        <v>-0.77296769484074401</v>
      </c>
      <c r="W145">
        <v>0.54405040847962705</v>
      </c>
      <c r="X145">
        <v>1.2997579909472201</v>
      </c>
      <c r="Y145">
        <v>-1.13192030619081E-2</v>
      </c>
      <c r="Z145">
        <v>-0.64646916639002105</v>
      </c>
      <c r="AA145">
        <v>1.4284752725705201</v>
      </c>
      <c r="AB145">
        <v>-1.4988236991813999</v>
      </c>
      <c r="AC145">
        <v>1.42236659638262</v>
      </c>
      <c r="AD145" s="10">
        <v>-0.17207705616496799</v>
      </c>
      <c r="AE145" s="8">
        <v>0</v>
      </c>
      <c r="AF145">
        <v>0</v>
      </c>
      <c r="AG145">
        <v>0</v>
      </c>
      <c r="AH145">
        <v>0</v>
      </c>
      <c r="AI145">
        <v>0</v>
      </c>
      <c r="AJ145">
        <v>0</v>
      </c>
      <c r="AK145">
        <v>0</v>
      </c>
      <c r="AL145">
        <v>0</v>
      </c>
      <c r="AM145">
        <v>0</v>
      </c>
      <c r="AN145">
        <v>0</v>
      </c>
      <c r="AO145">
        <v>0</v>
      </c>
      <c r="AP145">
        <v>0</v>
      </c>
      <c r="AQ145">
        <v>0</v>
      </c>
      <c r="AR145">
        <v>0</v>
      </c>
      <c r="AS145">
        <v>0</v>
      </c>
      <c r="AT145">
        <v>0</v>
      </c>
      <c r="AU145">
        <v>0</v>
      </c>
      <c r="AV145">
        <v>0</v>
      </c>
      <c r="AW145">
        <v>1</v>
      </c>
      <c r="AX145">
        <v>0</v>
      </c>
      <c r="AY145">
        <v>1</v>
      </c>
      <c r="AZ145">
        <v>0</v>
      </c>
      <c r="BA145">
        <v>1</v>
      </c>
      <c r="BB145">
        <v>0</v>
      </c>
      <c r="BC145">
        <v>0</v>
      </c>
      <c r="BD145">
        <v>1</v>
      </c>
      <c r="BE145">
        <v>0</v>
      </c>
      <c r="BF145">
        <v>1</v>
      </c>
      <c r="BG145">
        <v>0</v>
      </c>
      <c r="BH145">
        <v>0</v>
      </c>
      <c r="BI145">
        <v>0</v>
      </c>
      <c r="BJ145">
        <v>0</v>
      </c>
      <c r="BK145">
        <v>0</v>
      </c>
      <c r="BL145">
        <v>1</v>
      </c>
      <c r="BM145">
        <v>0</v>
      </c>
      <c r="BN145">
        <v>1</v>
      </c>
      <c r="BO145">
        <v>0</v>
      </c>
      <c r="BP145">
        <v>0</v>
      </c>
      <c r="BQ145">
        <v>0</v>
      </c>
      <c r="BR145">
        <v>0</v>
      </c>
      <c r="BS145">
        <v>0</v>
      </c>
      <c r="BT145" s="10">
        <v>1</v>
      </c>
      <c r="BU145">
        <v>-4.2648743800000002</v>
      </c>
      <c r="BV145">
        <v>0.17994256</v>
      </c>
      <c r="BW145">
        <v>2.5512239999999999E-2</v>
      </c>
      <c r="BX145">
        <v>1.7140852600000001</v>
      </c>
      <c r="BY145">
        <v>1.2451467300000001</v>
      </c>
      <c r="BZ145">
        <v>4.38303536</v>
      </c>
      <c r="CA145">
        <v>1.0542348399999999</v>
      </c>
      <c r="CB145">
        <v>2.36271349</v>
      </c>
      <c r="CC145">
        <v>0</v>
      </c>
      <c r="CD145">
        <v>1.26633956</v>
      </c>
      <c r="CE145">
        <v>1.2966537600000001</v>
      </c>
      <c r="CF145">
        <v>-0.34830556000000001</v>
      </c>
      <c r="CG145">
        <v>0.60595251999999999</v>
      </c>
      <c r="CH145">
        <v>-0.27080598</v>
      </c>
      <c r="CI145">
        <v>0.69837139000000004</v>
      </c>
      <c r="CJ145">
        <v>2.3914729999999999E-2</v>
      </c>
      <c r="CK145">
        <v>-0.35324707</v>
      </c>
      <c r="CL145">
        <v>-4.8291489999999999E-2</v>
      </c>
      <c r="CM145">
        <v>0.58076517999999999</v>
      </c>
      <c r="CN145">
        <v>0.72541518999999999</v>
      </c>
      <c r="CO145">
        <v>-0.20022939000000001</v>
      </c>
      <c r="CP145">
        <v>-0.43475793000000001</v>
      </c>
      <c r="CQ145">
        <v>0.34422587999999998</v>
      </c>
      <c r="CR145">
        <v>-0.48495226000000002</v>
      </c>
      <c r="CS145">
        <v>0.18250256000000001</v>
      </c>
      <c r="CT145">
        <v>-0.16623276000000001</v>
      </c>
      <c r="CU145">
        <v>-9.4743999999999995E-2</v>
      </c>
      <c r="CV145">
        <v>-1.1689752</v>
      </c>
      <c r="CW145">
        <v>-0.52188942000000005</v>
      </c>
      <c r="CX145">
        <v>0.65815442999999996</v>
      </c>
      <c r="CY145">
        <v>9.3649330000000003E-2</v>
      </c>
      <c r="CZ145">
        <v>-0.16819777</v>
      </c>
      <c r="DA145">
        <v>-0.25450494000000001</v>
      </c>
      <c r="DB145">
        <v>0.25513289</v>
      </c>
      <c r="DC145">
        <v>2.5920289999999999E-2</v>
      </c>
      <c r="DD145">
        <v>-2.5292350000000002E-2</v>
      </c>
      <c r="DE145">
        <v>0.26950531</v>
      </c>
      <c r="DF145">
        <v>-0.26887736000000001</v>
      </c>
      <c r="DG145">
        <v>0.1029841</v>
      </c>
      <c r="DH145">
        <v>-0.10235616</v>
      </c>
      <c r="DI145">
        <v>-0.19042195000000001</v>
      </c>
      <c r="DJ145">
        <v>7.7531719999999998E-2</v>
      </c>
      <c r="DK145">
        <v>-0.19522661999999999</v>
      </c>
      <c r="DL145">
        <v>-0.13095082</v>
      </c>
      <c r="DM145">
        <v>-6.0513240000000003E-2</v>
      </c>
      <c r="DN145">
        <v>0.50020885000000004</v>
      </c>
      <c r="DO145">
        <v>0.35778246000000002</v>
      </c>
      <c r="DP145">
        <v>-0.64273818000000005</v>
      </c>
      <c r="DQ145">
        <v>0.94671483000000001</v>
      </c>
      <c r="DR145">
        <v>-0.66113116000000005</v>
      </c>
      <c r="DS145">
        <v>7.7932630000000003E-2</v>
      </c>
      <c r="DT145">
        <v>-0.79014932000000004</v>
      </c>
      <c r="DU145">
        <v>1.3610861400000001</v>
      </c>
      <c r="DV145" s="10">
        <v>-0.64824150000000003</v>
      </c>
      <c r="DW145" s="8" t="s">
        <v>925</v>
      </c>
      <c r="DX145" t="s">
        <v>926</v>
      </c>
      <c r="DY145" t="s">
        <v>5158</v>
      </c>
      <c r="DZ145" t="s">
        <v>5165</v>
      </c>
      <c r="EA145" t="s">
        <v>5369</v>
      </c>
      <c r="EB145" t="s">
        <v>5225</v>
      </c>
      <c r="EC145" t="s">
        <v>5288</v>
      </c>
      <c r="ED145" s="10" t="s">
        <v>448</v>
      </c>
      <c r="EE145" s="20">
        <v>35373</v>
      </c>
      <c r="EF145" s="21">
        <v>39581</v>
      </c>
      <c r="EG145" t="s">
        <v>927</v>
      </c>
      <c r="EH145" t="s">
        <v>5143</v>
      </c>
      <c r="EI145" s="22">
        <v>44591</v>
      </c>
      <c r="EJ145" t="b">
        <f>F145=H145</f>
        <v>1</v>
      </c>
    </row>
    <row r="146" spans="1:140" x14ac:dyDescent="0.2">
      <c r="A146" s="8" t="s">
        <v>928</v>
      </c>
      <c r="B146" s="8" t="s">
        <v>119</v>
      </c>
      <c r="C146" s="8" t="s">
        <v>216</v>
      </c>
      <c r="D146" s="2" t="s">
        <v>929</v>
      </c>
      <c r="E146" s="4">
        <v>0.44240736253706597</v>
      </c>
      <c r="F146" s="28" t="b">
        <v>0</v>
      </c>
      <c r="G146" s="29">
        <f t="shared" si="5"/>
        <v>4.1688342741961187E-5</v>
      </c>
      <c r="H146" s="5" t="b">
        <f t="shared" si="4"/>
        <v>0</v>
      </c>
      <c r="I146" s="8">
        <v>58</v>
      </c>
      <c r="J146">
        <v>0</v>
      </c>
      <c r="K146">
        <v>29</v>
      </c>
      <c r="L146">
        <v>2459</v>
      </c>
      <c r="M146">
        <v>3</v>
      </c>
      <c r="N146">
        <v>1</v>
      </c>
      <c r="O146">
        <v>50.370347935200002</v>
      </c>
      <c r="P146">
        <v>5</v>
      </c>
      <c r="Q146">
        <v>1</v>
      </c>
      <c r="R146">
        <v>4</v>
      </c>
      <c r="S146" s="10">
        <v>77.2</v>
      </c>
      <c r="T146" s="8">
        <v>0.447145712559954</v>
      </c>
      <c r="U146">
        <v>-1.00517281761849</v>
      </c>
      <c r="V146">
        <v>0.260670676864387</v>
      </c>
      <c r="W146">
        <v>1.1199316623797799</v>
      </c>
      <c r="X146">
        <v>-0.60931127360194304</v>
      </c>
      <c r="Y146">
        <v>-1.4044518876044501</v>
      </c>
      <c r="Z146">
        <v>-3.56606341704298E-3</v>
      </c>
      <c r="AA146">
        <v>-1.4107302381286499</v>
      </c>
      <c r="AB146">
        <v>-4.5418899975194001E-2</v>
      </c>
      <c r="AC146">
        <v>-1.38724643350897</v>
      </c>
      <c r="AD146" s="10">
        <v>0.53996593486248801</v>
      </c>
      <c r="AE146" s="8">
        <v>0</v>
      </c>
      <c r="AF146">
        <v>0</v>
      </c>
      <c r="AG146">
        <v>0</v>
      </c>
      <c r="AH146">
        <v>0</v>
      </c>
      <c r="AI146">
        <v>0</v>
      </c>
      <c r="AJ146">
        <v>1</v>
      </c>
      <c r="AK146">
        <v>0</v>
      </c>
      <c r="AL146">
        <v>0</v>
      </c>
      <c r="AM146">
        <v>0</v>
      </c>
      <c r="AN146">
        <v>0</v>
      </c>
      <c r="AO146">
        <v>0</v>
      </c>
      <c r="AP146">
        <v>0</v>
      </c>
      <c r="AQ146">
        <v>0</v>
      </c>
      <c r="AR146">
        <v>0</v>
      </c>
      <c r="AS146">
        <v>0</v>
      </c>
      <c r="AT146">
        <v>0</v>
      </c>
      <c r="AU146">
        <v>0</v>
      </c>
      <c r="AV146">
        <v>0</v>
      </c>
      <c r="AW146">
        <v>0</v>
      </c>
      <c r="AX146">
        <v>0</v>
      </c>
      <c r="AY146">
        <v>1</v>
      </c>
      <c r="AZ146">
        <v>0</v>
      </c>
      <c r="BA146">
        <v>0</v>
      </c>
      <c r="BB146">
        <v>1</v>
      </c>
      <c r="BC146">
        <v>1</v>
      </c>
      <c r="BD146">
        <v>0</v>
      </c>
      <c r="BE146">
        <v>0</v>
      </c>
      <c r="BF146">
        <v>1</v>
      </c>
      <c r="BG146">
        <v>0</v>
      </c>
      <c r="BH146">
        <v>0</v>
      </c>
      <c r="BI146">
        <v>0</v>
      </c>
      <c r="BJ146">
        <v>0</v>
      </c>
      <c r="BK146">
        <v>1</v>
      </c>
      <c r="BL146">
        <v>0</v>
      </c>
      <c r="BM146">
        <v>0</v>
      </c>
      <c r="BN146">
        <v>1</v>
      </c>
      <c r="BO146">
        <v>0</v>
      </c>
      <c r="BP146">
        <v>0</v>
      </c>
      <c r="BQ146">
        <v>0</v>
      </c>
      <c r="BR146">
        <v>0</v>
      </c>
      <c r="BS146">
        <v>0</v>
      </c>
      <c r="BT146" s="10">
        <v>1</v>
      </c>
      <c r="BU146">
        <v>-4.2648743800000002</v>
      </c>
      <c r="BV146">
        <v>0.17994256</v>
      </c>
      <c r="BW146">
        <v>2.5512239999999999E-2</v>
      </c>
      <c r="BX146">
        <v>1.7140852600000001</v>
      </c>
      <c r="BY146">
        <v>1.2451467300000001</v>
      </c>
      <c r="BZ146">
        <v>4.38303536</v>
      </c>
      <c r="CA146">
        <v>1.0542348399999999</v>
      </c>
      <c r="CB146">
        <v>2.36271349</v>
      </c>
      <c r="CC146">
        <v>0</v>
      </c>
      <c r="CD146">
        <v>1.26633956</v>
      </c>
      <c r="CE146">
        <v>1.2966537600000001</v>
      </c>
      <c r="CF146">
        <v>-0.34830556000000001</v>
      </c>
      <c r="CG146">
        <v>0.60595251999999999</v>
      </c>
      <c r="CH146">
        <v>-0.27080598</v>
      </c>
      <c r="CI146">
        <v>0.69837139000000004</v>
      </c>
      <c r="CJ146">
        <v>2.3914729999999999E-2</v>
      </c>
      <c r="CK146">
        <v>-0.35324707</v>
      </c>
      <c r="CL146">
        <v>-4.8291489999999999E-2</v>
      </c>
      <c r="CM146">
        <v>0.58076517999999999</v>
      </c>
      <c r="CN146">
        <v>0.72541518999999999</v>
      </c>
      <c r="CO146">
        <v>-0.20022939000000001</v>
      </c>
      <c r="CP146">
        <v>-0.43475793000000001</v>
      </c>
      <c r="CQ146">
        <v>0.34422587999999998</v>
      </c>
      <c r="CR146">
        <v>-0.48495226000000002</v>
      </c>
      <c r="CS146">
        <v>0.18250256000000001</v>
      </c>
      <c r="CT146">
        <v>-0.16623276000000001</v>
      </c>
      <c r="CU146">
        <v>-9.4743999999999995E-2</v>
      </c>
      <c r="CV146">
        <v>-1.1689752</v>
      </c>
      <c r="CW146">
        <v>-0.52188942000000005</v>
      </c>
      <c r="CX146">
        <v>0.65815442999999996</v>
      </c>
      <c r="CY146">
        <v>9.3649330000000003E-2</v>
      </c>
      <c r="CZ146">
        <v>-0.16819777</v>
      </c>
      <c r="DA146">
        <v>-0.25450494000000001</v>
      </c>
      <c r="DB146">
        <v>0.25513289</v>
      </c>
      <c r="DC146">
        <v>2.5920289999999999E-2</v>
      </c>
      <c r="DD146">
        <v>-2.5292350000000002E-2</v>
      </c>
      <c r="DE146">
        <v>0.26950531</v>
      </c>
      <c r="DF146">
        <v>-0.26887736000000001</v>
      </c>
      <c r="DG146">
        <v>0.1029841</v>
      </c>
      <c r="DH146">
        <v>-0.10235616</v>
      </c>
      <c r="DI146">
        <v>-0.19042195000000001</v>
      </c>
      <c r="DJ146">
        <v>7.7531719999999998E-2</v>
      </c>
      <c r="DK146">
        <v>-0.19522661999999999</v>
      </c>
      <c r="DL146">
        <v>-0.13095082</v>
      </c>
      <c r="DM146">
        <v>-6.0513240000000003E-2</v>
      </c>
      <c r="DN146">
        <v>0.50020885000000004</v>
      </c>
      <c r="DO146">
        <v>0.35778246000000002</v>
      </c>
      <c r="DP146">
        <v>-0.64273818000000005</v>
      </c>
      <c r="DQ146">
        <v>0.94671483000000001</v>
      </c>
      <c r="DR146">
        <v>-0.66113116000000005</v>
      </c>
      <c r="DS146">
        <v>7.7932630000000003E-2</v>
      </c>
      <c r="DT146">
        <v>-0.79014932000000004</v>
      </c>
      <c r="DU146">
        <v>1.3610861400000001</v>
      </c>
      <c r="DV146" s="10">
        <v>-0.64824150000000003</v>
      </c>
      <c r="DW146" s="8" t="s">
        <v>930</v>
      </c>
      <c r="DX146" t="s">
        <v>931</v>
      </c>
      <c r="DY146" t="s">
        <v>5158</v>
      </c>
      <c r="DZ146" t="s">
        <v>5165</v>
      </c>
      <c r="EA146" t="s">
        <v>5267</v>
      </c>
      <c r="EB146" t="s">
        <v>5248</v>
      </c>
      <c r="EC146" t="s">
        <v>5400</v>
      </c>
      <c r="ED146" s="10" t="s">
        <v>379</v>
      </c>
      <c r="EE146" s="20">
        <v>36060</v>
      </c>
      <c r="EF146" s="21">
        <v>36225</v>
      </c>
      <c r="EG146" t="s">
        <v>932</v>
      </c>
      <c r="EH146" t="s">
        <v>5146</v>
      </c>
      <c r="EI146" s="22">
        <v>44729</v>
      </c>
      <c r="EJ146" t="b">
        <f>F146=H146</f>
        <v>1</v>
      </c>
    </row>
    <row r="147" spans="1:140" x14ac:dyDescent="0.2">
      <c r="A147" s="8" t="s">
        <v>933</v>
      </c>
      <c r="B147" s="8" t="s">
        <v>119</v>
      </c>
      <c r="C147" s="8" t="s">
        <v>154</v>
      </c>
      <c r="D147" s="2" t="s">
        <v>934</v>
      </c>
      <c r="E147" s="4">
        <v>0.34219958649947202</v>
      </c>
      <c r="F147" s="28" t="b">
        <v>0</v>
      </c>
      <c r="G147" s="29">
        <f t="shared" si="5"/>
        <v>3.6840745763552351E-4</v>
      </c>
      <c r="H147" s="5" t="b">
        <f t="shared" si="4"/>
        <v>0</v>
      </c>
      <c r="I147" s="8">
        <v>63</v>
      </c>
      <c r="J147">
        <v>0</v>
      </c>
      <c r="K147">
        <v>15</v>
      </c>
      <c r="L147">
        <v>1970</v>
      </c>
      <c r="M147">
        <v>6</v>
      </c>
      <c r="N147">
        <v>2</v>
      </c>
      <c r="O147">
        <v>21.933126583069502</v>
      </c>
      <c r="P147">
        <v>5</v>
      </c>
      <c r="Q147">
        <v>3</v>
      </c>
      <c r="R147">
        <v>5</v>
      </c>
      <c r="S147" s="10">
        <v>86.7</v>
      </c>
      <c r="T147" s="8">
        <v>0.91683658709772198</v>
      </c>
      <c r="U147">
        <v>-1.00517281761849</v>
      </c>
      <c r="V147">
        <v>-1.5481964736195899</v>
      </c>
      <c r="W147">
        <v>0.54987916611019505</v>
      </c>
      <c r="X147">
        <v>0.34522335867264098</v>
      </c>
      <c r="Y147">
        <v>-0.70788554533318204</v>
      </c>
      <c r="Z147">
        <v>-0.98211062676463501</v>
      </c>
      <c r="AA147">
        <v>8.8725172209350497E-3</v>
      </c>
      <c r="AB147">
        <v>1.4079858992310099</v>
      </c>
      <c r="AC147">
        <v>-1.38724643350897</v>
      </c>
      <c r="AD147" s="10">
        <v>2.5897866666081901</v>
      </c>
      <c r="AE147" s="8">
        <v>0</v>
      </c>
      <c r="AF147">
        <v>0</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1</v>
      </c>
      <c r="AZ147">
        <v>0</v>
      </c>
      <c r="BA147">
        <v>1</v>
      </c>
      <c r="BB147">
        <v>0</v>
      </c>
      <c r="BC147">
        <v>1</v>
      </c>
      <c r="BD147">
        <v>0</v>
      </c>
      <c r="BE147">
        <v>1</v>
      </c>
      <c r="BF147">
        <v>0</v>
      </c>
      <c r="BG147">
        <v>0</v>
      </c>
      <c r="BH147">
        <v>0</v>
      </c>
      <c r="BI147">
        <v>0</v>
      </c>
      <c r="BJ147">
        <v>0</v>
      </c>
      <c r="BK147">
        <v>0</v>
      </c>
      <c r="BL147">
        <v>1</v>
      </c>
      <c r="BM147">
        <v>0</v>
      </c>
      <c r="BN147">
        <v>1</v>
      </c>
      <c r="BO147">
        <v>0</v>
      </c>
      <c r="BP147">
        <v>0</v>
      </c>
      <c r="BQ147">
        <v>1</v>
      </c>
      <c r="BR147">
        <v>0</v>
      </c>
      <c r="BS147">
        <v>0</v>
      </c>
      <c r="BT147" s="10">
        <v>0</v>
      </c>
      <c r="BU147">
        <v>-4.2648743800000002</v>
      </c>
      <c r="BV147">
        <v>0.17994256</v>
      </c>
      <c r="BW147">
        <v>2.5512239999999999E-2</v>
      </c>
      <c r="BX147">
        <v>1.7140852600000001</v>
      </c>
      <c r="BY147">
        <v>1.2451467300000001</v>
      </c>
      <c r="BZ147">
        <v>4.38303536</v>
      </c>
      <c r="CA147">
        <v>1.0542348399999999</v>
      </c>
      <c r="CB147">
        <v>2.36271349</v>
      </c>
      <c r="CC147">
        <v>0</v>
      </c>
      <c r="CD147">
        <v>1.26633956</v>
      </c>
      <c r="CE147">
        <v>1.2966537600000001</v>
      </c>
      <c r="CF147">
        <v>-0.34830556000000001</v>
      </c>
      <c r="CG147">
        <v>0.60595251999999999</v>
      </c>
      <c r="CH147">
        <v>-0.27080598</v>
      </c>
      <c r="CI147">
        <v>0.69837139000000004</v>
      </c>
      <c r="CJ147">
        <v>2.3914729999999999E-2</v>
      </c>
      <c r="CK147">
        <v>-0.35324707</v>
      </c>
      <c r="CL147">
        <v>-4.8291489999999999E-2</v>
      </c>
      <c r="CM147">
        <v>0.58076517999999999</v>
      </c>
      <c r="CN147">
        <v>0.72541518999999999</v>
      </c>
      <c r="CO147">
        <v>-0.20022939000000001</v>
      </c>
      <c r="CP147">
        <v>-0.43475793000000001</v>
      </c>
      <c r="CQ147">
        <v>0.34422587999999998</v>
      </c>
      <c r="CR147">
        <v>-0.48495226000000002</v>
      </c>
      <c r="CS147">
        <v>0.18250256000000001</v>
      </c>
      <c r="CT147">
        <v>-0.16623276000000001</v>
      </c>
      <c r="CU147">
        <v>-9.4743999999999995E-2</v>
      </c>
      <c r="CV147">
        <v>-1.1689752</v>
      </c>
      <c r="CW147">
        <v>-0.52188942000000005</v>
      </c>
      <c r="CX147">
        <v>0.65815442999999996</v>
      </c>
      <c r="CY147">
        <v>9.3649330000000003E-2</v>
      </c>
      <c r="CZ147">
        <v>-0.16819777</v>
      </c>
      <c r="DA147">
        <v>-0.25450494000000001</v>
      </c>
      <c r="DB147">
        <v>0.25513289</v>
      </c>
      <c r="DC147">
        <v>2.5920289999999999E-2</v>
      </c>
      <c r="DD147">
        <v>-2.5292350000000002E-2</v>
      </c>
      <c r="DE147">
        <v>0.26950531</v>
      </c>
      <c r="DF147">
        <v>-0.26887736000000001</v>
      </c>
      <c r="DG147">
        <v>0.1029841</v>
      </c>
      <c r="DH147">
        <v>-0.10235616</v>
      </c>
      <c r="DI147">
        <v>-0.19042195000000001</v>
      </c>
      <c r="DJ147">
        <v>7.7531719999999998E-2</v>
      </c>
      <c r="DK147">
        <v>-0.19522661999999999</v>
      </c>
      <c r="DL147">
        <v>-0.13095082</v>
      </c>
      <c r="DM147">
        <v>-6.0513240000000003E-2</v>
      </c>
      <c r="DN147">
        <v>0.50020885000000004</v>
      </c>
      <c r="DO147">
        <v>0.35778246000000002</v>
      </c>
      <c r="DP147">
        <v>-0.64273818000000005</v>
      </c>
      <c r="DQ147">
        <v>0.94671483000000001</v>
      </c>
      <c r="DR147">
        <v>-0.66113116000000005</v>
      </c>
      <c r="DS147">
        <v>7.7932630000000003E-2</v>
      </c>
      <c r="DT147">
        <v>-0.79014932000000004</v>
      </c>
      <c r="DU147">
        <v>1.3610861400000001</v>
      </c>
      <c r="DV147" s="10">
        <v>-0.64824150000000003</v>
      </c>
      <c r="DW147" s="8" t="s">
        <v>935</v>
      </c>
      <c r="DX147" t="s">
        <v>936</v>
      </c>
      <c r="DY147" t="s">
        <v>5158</v>
      </c>
      <c r="DZ147" t="s">
        <v>5154</v>
      </c>
      <c r="EA147" t="s">
        <v>5399</v>
      </c>
      <c r="EB147" t="s">
        <v>5401</v>
      </c>
      <c r="EC147" t="s">
        <v>5177</v>
      </c>
      <c r="ED147" s="10" t="s">
        <v>533</v>
      </c>
      <c r="EE147" s="20">
        <v>37795</v>
      </c>
      <c r="EF147" s="21">
        <v>38580</v>
      </c>
      <c r="EG147" t="s">
        <v>937</v>
      </c>
      <c r="EH147" t="s">
        <v>5143</v>
      </c>
      <c r="EI147" s="22">
        <v>43886</v>
      </c>
      <c r="EJ147" t="b">
        <f>F147=H147</f>
        <v>1</v>
      </c>
    </row>
    <row r="148" spans="1:140" x14ac:dyDescent="0.2">
      <c r="A148" s="8" t="s">
        <v>938</v>
      </c>
      <c r="B148" s="8" t="s">
        <v>127</v>
      </c>
      <c r="C148" s="8" t="s">
        <v>195</v>
      </c>
      <c r="D148" s="2" t="s">
        <v>939</v>
      </c>
      <c r="E148" s="4">
        <v>0.52881651987156697</v>
      </c>
      <c r="F148" s="28" t="b">
        <v>0</v>
      </c>
      <c r="G148" s="29">
        <f t="shared" si="5"/>
        <v>5.0431945050349804E-4</v>
      </c>
      <c r="H148" s="5" t="b">
        <f t="shared" si="4"/>
        <v>0</v>
      </c>
      <c r="I148" s="8">
        <v>35</v>
      </c>
      <c r="J148">
        <v>0</v>
      </c>
      <c r="K148">
        <v>15</v>
      </c>
      <c r="L148">
        <v>1225</v>
      </c>
      <c r="M148">
        <v>4</v>
      </c>
      <c r="N148">
        <v>2</v>
      </c>
      <c r="O148">
        <v>81.908259935783406</v>
      </c>
      <c r="P148">
        <v>2</v>
      </c>
      <c r="Q148">
        <v>1</v>
      </c>
      <c r="R148">
        <v>2</v>
      </c>
      <c r="S148" s="10">
        <v>73.7</v>
      </c>
      <c r="T148" s="8">
        <v>-1.7134323103137701</v>
      </c>
      <c r="U148">
        <v>-1.00517281761849</v>
      </c>
      <c r="V148">
        <v>-1.5481964736195899</v>
      </c>
      <c r="W148">
        <v>-0.31860572084450101</v>
      </c>
      <c r="X148">
        <v>-0.29113306284374801</v>
      </c>
      <c r="Y148">
        <v>-0.70788554533318204</v>
      </c>
      <c r="Z148">
        <v>1.0816754215142399</v>
      </c>
      <c r="AA148">
        <v>8.8725172209350497E-3</v>
      </c>
      <c r="AB148">
        <v>-1.4988236991813999</v>
      </c>
      <c r="AC148">
        <v>-0.68484317603607703</v>
      </c>
      <c r="AD148" s="10">
        <v>-0.21523117683330001</v>
      </c>
      <c r="AE148" s="8">
        <v>0</v>
      </c>
      <c r="AF148">
        <v>0</v>
      </c>
      <c r="AG148">
        <v>0</v>
      </c>
      <c r="AH148">
        <v>0</v>
      </c>
      <c r="AI148">
        <v>0</v>
      </c>
      <c r="AJ148">
        <v>0</v>
      </c>
      <c r="AK148">
        <v>0</v>
      </c>
      <c r="AL148">
        <v>0</v>
      </c>
      <c r="AM148">
        <v>0</v>
      </c>
      <c r="AN148">
        <v>0</v>
      </c>
      <c r="AO148">
        <v>0</v>
      </c>
      <c r="AP148">
        <v>0</v>
      </c>
      <c r="AQ148">
        <v>0</v>
      </c>
      <c r="AR148">
        <v>0</v>
      </c>
      <c r="AS148">
        <v>0</v>
      </c>
      <c r="AT148">
        <v>0</v>
      </c>
      <c r="AU148">
        <v>0</v>
      </c>
      <c r="AV148">
        <v>1</v>
      </c>
      <c r="AW148">
        <v>0</v>
      </c>
      <c r="AX148">
        <v>0</v>
      </c>
      <c r="AY148">
        <v>1</v>
      </c>
      <c r="AZ148">
        <v>0</v>
      </c>
      <c r="BA148">
        <v>1</v>
      </c>
      <c r="BB148">
        <v>0</v>
      </c>
      <c r="BC148">
        <v>0</v>
      </c>
      <c r="BD148">
        <v>1</v>
      </c>
      <c r="BE148">
        <v>0</v>
      </c>
      <c r="BF148">
        <v>1</v>
      </c>
      <c r="BG148">
        <v>0</v>
      </c>
      <c r="BH148">
        <v>0</v>
      </c>
      <c r="BI148">
        <v>0</v>
      </c>
      <c r="BJ148">
        <v>1</v>
      </c>
      <c r="BK148">
        <v>0</v>
      </c>
      <c r="BL148">
        <v>0</v>
      </c>
      <c r="BM148">
        <v>0</v>
      </c>
      <c r="BN148">
        <v>0</v>
      </c>
      <c r="BO148">
        <v>1</v>
      </c>
      <c r="BP148">
        <v>0</v>
      </c>
      <c r="BQ148">
        <v>0</v>
      </c>
      <c r="BR148">
        <v>0</v>
      </c>
      <c r="BS148">
        <v>1</v>
      </c>
      <c r="BT148" s="10">
        <v>0</v>
      </c>
      <c r="BU148">
        <v>-4.2648743800000002</v>
      </c>
      <c r="BV148">
        <v>0.17994256</v>
      </c>
      <c r="BW148">
        <v>2.5512239999999999E-2</v>
      </c>
      <c r="BX148">
        <v>1.7140852600000001</v>
      </c>
      <c r="BY148">
        <v>1.2451467300000001</v>
      </c>
      <c r="BZ148">
        <v>4.38303536</v>
      </c>
      <c r="CA148">
        <v>1.0542348399999999</v>
      </c>
      <c r="CB148">
        <v>2.36271349</v>
      </c>
      <c r="CC148">
        <v>0</v>
      </c>
      <c r="CD148">
        <v>1.26633956</v>
      </c>
      <c r="CE148">
        <v>1.2966537600000001</v>
      </c>
      <c r="CF148">
        <v>-0.34830556000000001</v>
      </c>
      <c r="CG148">
        <v>0.60595251999999999</v>
      </c>
      <c r="CH148">
        <v>-0.27080598</v>
      </c>
      <c r="CI148">
        <v>0.69837139000000004</v>
      </c>
      <c r="CJ148">
        <v>2.3914729999999999E-2</v>
      </c>
      <c r="CK148">
        <v>-0.35324707</v>
      </c>
      <c r="CL148">
        <v>-4.8291489999999999E-2</v>
      </c>
      <c r="CM148">
        <v>0.58076517999999999</v>
      </c>
      <c r="CN148">
        <v>0.72541518999999999</v>
      </c>
      <c r="CO148">
        <v>-0.20022939000000001</v>
      </c>
      <c r="CP148">
        <v>-0.43475793000000001</v>
      </c>
      <c r="CQ148">
        <v>0.34422587999999998</v>
      </c>
      <c r="CR148">
        <v>-0.48495226000000002</v>
      </c>
      <c r="CS148">
        <v>0.18250256000000001</v>
      </c>
      <c r="CT148">
        <v>-0.16623276000000001</v>
      </c>
      <c r="CU148">
        <v>-9.4743999999999995E-2</v>
      </c>
      <c r="CV148">
        <v>-1.1689752</v>
      </c>
      <c r="CW148">
        <v>-0.52188942000000005</v>
      </c>
      <c r="CX148">
        <v>0.65815442999999996</v>
      </c>
      <c r="CY148">
        <v>9.3649330000000003E-2</v>
      </c>
      <c r="CZ148">
        <v>-0.16819777</v>
      </c>
      <c r="DA148">
        <v>-0.25450494000000001</v>
      </c>
      <c r="DB148">
        <v>0.25513289</v>
      </c>
      <c r="DC148">
        <v>2.5920289999999999E-2</v>
      </c>
      <c r="DD148">
        <v>-2.5292350000000002E-2</v>
      </c>
      <c r="DE148">
        <v>0.26950531</v>
      </c>
      <c r="DF148">
        <v>-0.26887736000000001</v>
      </c>
      <c r="DG148">
        <v>0.1029841</v>
      </c>
      <c r="DH148">
        <v>-0.10235616</v>
      </c>
      <c r="DI148">
        <v>-0.19042195000000001</v>
      </c>
      <c r="DJ148">
        <v>7.7531719999999998E-2</v>
      </c>
      <c r="DK148">
        <v>-0.19522661999999999</v>
      </c>
      <c r="DL148">
        <v>-0.13095082</v>
      </c>
      <c r="DM148">
        <v>-6.0513240000000003E-2</v>
      </c>
      <c r="DN148">
        <v>0.50020885000000004</v>
      </c>
      <c r="DO148">
        <v>0.35778246000000002</v>
      </c>
      <c r="DP148">
        <v>-0.64273818000000005</v>
      </c>
      <c r="DQ148">
        <v>0.94671483000000001</v>
      </c>
      <c r="DR148">
        <v>-0.66113116000000005</v>
      </c>
      <c r="DS148">
        <v>7.7932630000000003E-2</v>
      </c>
      <c r="DT148">
        <v>-0.79014932000000004</v>
      </c>
      <c r="DU148">
        <v>1.3610861400000001</v>
      </c>
      <c r="DV148" s="10">
        <v>-0.64824150000000003</v>
      </c>
      <c r="DW148" s="8" t="s">
        <v>940</v>
      </c>
      <c r="DX148" t="s">
        <v>941</v>
      </c>
      <c r="DY148" t="s">
        <v>5153</v>
      </c>
      <c r="DZ148" t="s">
        <v>5153</v>
      </c>
      <c r="EA148" t="s">
        <v>5402</v>
      </c>
      <c r="EB148" t="s">
        <v>5403</v>
      </c>
      <c r="EC148" t="s">
        <v>5404</v>
      </c>
      <c r="ED148" s="10" t="s">
        <v>301</v>
      </c>
      <c r="EE148" s="20">
        <v>35036</v>
      </c>
      <c r="EF148" s="21">
        <v>37504</v>
      </c>
      <c r="EG148" t="s">
        <v>942</v>
      </c>
      <c r="EH148" t="s">
        <v>5144</v>
      </c>
      <c r="EI148" s="22">
        <v>45039</v>
      </c>
      <c r="EJ148" t="b">
        <f>F148=H148</f>
        <v>1</v>
      </c>
    </row>
    <row r="149" spans="1:140" x14ac:dyDescent="0.2">
      <c r="A149" s="8" t="s">
        <v>943</v>
      </c>
      <c r="B149" s="8" t="s">
        <v>119</v>
      </c>
      <c r="C149" s="8" t="s">
        <v>120</v>
      </c>
      <c r="D149" s="2" t="s">
        <v>944</v>
      </c>
      <c r="E149" s="4">
        <v>0.77298724180936895</v>
      </c>
      <c r="F149" s="28" t="b">
        <v>1</v>
      </c>
      <c r="G149" s="29">
        <f t="shared" si="5"/>
        <v>7.3543006334883853E-3</v>
      </c>
      <c r="H149" s="5" t="b">
        <f t="shared" si="4"/>
        <v>0</v>
      </c>
      <c r="I149" s="8">
        <v>69</v>
      </c>
      <c r="J149">
        <v>1</v>
      </c>
      <c r="K149">
        <v>39</v>
      </c>
      <c r="L149">
        <v>2211</v>
      </c>
      <c r="M149">
        <v>0</v>
      </c>
      <c r="N149">
        <v>2</v>
      </c>
      <c r="O149">
        <v>73.993620904684605</v>
      </c>
      <c r="P149">
        <v>4</v>
      </c>
      <c r="Q149">
        <v>3</v>
      </c>
      <c r="R149">
        <v>1</v>
      </c>
      <c r="S149" s="10">
        <v>74.400000000000006</v>
      </c>
      <c r="T149" s="8">
        <v>1.48046563654304</v>
      </c>
      <c r="U149">
        <v>7.5957643648752104E-3</v>
      </c>
      <c r="V149">
        <v>1.5527186414958001</v>
      </c>
      <c r="W149">
        <v>0.830825283903594</v>
      </c>
      <c r="X149">
        <v>-1.5638459058765199</v>
      </c>
      <c r="Y149">
        <v>-0.70788554533318204</v>
      </c>
      <c r="Z149">
        <v>0.80932718823088601</v>
      </c>
      <c r="AA149">
        <v>8.8725172209350497E-3</v>
      </c>
      <c r="AB149">
        <v>-0.772121299578298</v>
      </c>
      <c r="AC149">
        <v>-0.68484317603607703</v>
      </c>
      <c r="AD149" s="10">
        <v>-6.4191754494141801E-2</v>
      </c>
      <c r="AE149" s="8">
        <v>0</v>
      </c>
      <c r="AF149">
        <v>0</v>
      </c>
      <c r="AG149">
        <v>0</v>
      </c>
      <c r="AH149">
        <v>0</v>
      </c>
      <c r="AI149">
        <v>0</v>
      </c>
      <c r="AJ149">
        <v>0</v>
      </c>
      <c r="AK149">
        <v>0</v>
      </c>
      <c r="AL149">
        <v>0</v>
      </c>
      <c r="AM149">
        <v>0</v>
      </c>
      <c r="AN149">
        <v>0</v>
      </c>
      <c r="AO149">
        <v>0</v>
      </c>
      <c r="AP149">
        <v>0</v>
      </c>
      <c r="AQ149">
        <v>1</v>
      </c>
      <c r="AR149">
        <v>0</v>
      </c>
      <c r="AS149">
        <v>0</v>
      </c>
      <c r="AT149">
        <v>0</v>
      </c>
      <c r="AU149">
        <v>0</v>
      </c>
      <c r="AV149">
        <v>0</v>
      </c>
      <c r="AW149">
        <v>0</v>
      </c>
      <c r="AX149">
        <v>0</v>
      </c>
      <c r="AY149">
        <v>1</v>
      </c>
      <c r="AZ149">
        <v>0</v>
      </c>
      <c r="BA149">
        <v>1</v>
      </c>
      <c r="BB149">
        <v>0</v>
      </c>
      <c r="BC149">
        <v>1</v>
      </c>
      <c r="BD149">
        <v>0</v>
      </c>
      <c r="BE149">
        <v>0</v>
      </c>
      <c r="BF149">
        <v>1</v>
      </c>
      <c r="BG149">
        <v>0</v>
      </c>
      <c r="BH149">
        <v>0</v>
      </c>
      <c r="BI149">
        <v>0</v>
      </c>
      <c r="BJ149">
        <v>0</v>
      </c>
      <c r="BK149">
        <v>0</v>
      </c>
      <c r="BL149">
        <v>1</v>
      </c>
      <c r="BM149">
        <v>0</v>
      </c>
      <c r="BN149">
        <v>0</v>
      </c>
      <c r="BO149">
        <v>1</v>
      </c>
      <c r="BP149">
        <v>0</v>
      </c>
      <c r="BQ149">
        <v>0</v>
      </c>
      <c r="BR149">
        <v>0</v>
      </c>
      <c r="BS149">
        <v>1</v>
      </c>
      <c r="BT149" s="10">
        <v>0</v>
      </c>
      <c r="BU149">
        <v>-4.2648743800000002</v>
      </c>
      <c r="BV149">
        <v>0.17994256</v>
      </c>
      <c r="BW149">
        <v>2.5512239999999999E-2</v>
      </c>
      <c r="BX149">
        <v>1.7140852600000001</v>
      </c>
      <c r="BY149">
        <v>1.2451467300000001</v>
      </c>
      <c r="BZ149">
        <v>4.38303536</v>
      </c>
      <c r="CA149">
        <v>1.0542348399999999</v>
      </c>
      <c r="CB149">
        <v>2.36271349</v>
      </c>
      <c r="CC149">
        <v>0</v>
      </c>
      <c r="CD149">
        <v>1.26633956</v>
      </c>
      <c r="CE149">
        <v>1.2966537600000001</v>
      </c>
      <c r="CF149">
        <v>-0.34830556000000001</v>
      </c>
      <c r="CG149">
        <v>0.60595251999999999</v>
      </c>
      <c r="CH149">
        <v>-0.27080598</v>
      </c>
      <c r="CI149">
        <v>0.69837139000000004</v>
      </c>
      <c r="CJ149">
        <v>2.3914729999999999E-2</v>
      </c>
      <c r="CK149">
        <v>-0.35324707</v>
      </c>
      <c r="CL149">
        <v>-4.8291489999999999E-2</v>
      </c>
      <c r="CM149">
        <v>0.58076517999999999</v>
      </c>
      <c r="CN149">
        <v>0.72541518999999999</v>
      </c>
      <c r="CO149">
        <v>-0.20022939000000001</v>
      </c>
      <c r="CP149">
        <v>-0.43475793000000001</v>
      </c>
      <c r="CQ149">
        <v>0.34422587999999998</v>
      </c>
      <c r="CR149">
        <v>-0.48495226000000002</v>
      </c>
      <c r="CS149">
        <v>0.18250256000000001</v>
      </c>
      <c r="CT149">
        <v>-0.16623276000000001</v>
      </c>
      <c r="CU149">
        <v>-9.4743999999999995E-2</v>
      </c>
      <c r="CV149">
        <v>-1.1689752</v>
      </c>
      <c r="CW149">
        <v>-0.52188942000000005</v>
      </c>
      <c r="CX149">
        <v>0.65815442999999996</v>
      </c>
      <c r="CY149">
        <v>9.3649330000000003E-2</v>
      </c>
      <c r="CZ149">
        <v>-0.16819777</v>
      </c>
      <c r="DA149">
        <v>-0.25450494000000001</v>
      </c>
      <c r="DB149">
        <v>0.25513289</v>
      </c>
      <c r="DC149">
        <v>2.5920289999999999E-2</v>
      </c>
      <c r="DD149">
        <v>-2.5292350000000002E-2</v>
      </c>
      <c r="DE149">
        <v>0.26950531</v>
      </c>
      <c r="DF149">
        <v>-0.26887736000000001</v>
      </c>
      <c r="DG149">
        <v>0.1029841</v>
      </c>
      <c r="DH149">
        <v>-0.10235616</v>
      </c>
      <c r="DI149">
        <v>-0.19042195000000001</v>
      </c>
      <c r="DJ149">
        <v>7.7531719999999998E-2</v>
      </c>
      <c r="DK149">
        <v>-0.19522661999999999</v>
      </c>
      <c r="DL149">
        <v>-0.13095082</v>
      </c>
      <c r="DM149">
        <v>-6.0513240000000003E-2</v>
      </c>
      <c r="DN149">
        <v>0.50020885000000004</v>
      </c>
      <c r="DO149">
        <v>0.35778246000000002</v>
      </c>
      <c r="DP149">
        <v>-0.64273818000000005</v>
      </c>
      <c r="DQ149">
        <v>0.94671483000000001</v>
      </c>
      <c r="DR149">
        <v>-0.66113116000000005</v>
      </c>
      <c r="DS149">
        <v>7.7932630000000003E-2</v>
      </c>
      <c r="DT149">
        <v>-0.79014932000000004</v>
      </c>
      <c r="DU149">
        <v>1.3610861400000001</v>
      </c>
      <c r="DV149" s="10">
        <v>-0.64824150000000003</v>
      </c>
      <c r="DW149" s="8" t="s">
        <v>945</v>
      </c>
      <c r="DX149" t="s">
        <v>946</v>
      </c>
      <c r="DY149" t="s">
        <v>5153</v>
      </c>
      <c r="DZ149" t="s">
        <v>5153</v>
      </c>
      <c r="EA149" t="s">
        <v>5295</v>
      </c>
      <c r="EB149" t="s">
        <v>5227</v>
      </c>
      <c r="EC149" t="s">
        <v>5319</v>
      </c>
      <c r="ED149" s="10" t="s">
        <v>284</v>
      </c>
      <c r="EE149" s="20">
        <v>37012</v>
      </c>
      <c r="EF149" s="21">
        <v>39744</v>
      </c>
      <c r="EG149" t="s">
        <v>947</v>
      </c>
      <c r="EH149" t="s">
        <v>5143</v>
      </c>
      <c r="EI149" s="22">
        <v>45052</v>
      </c>
      <c r="EJ149" t="b">
        <f>F149=H149</f>
        <v>0</v>
      </c>
    </row>
    <row r="150" spans="1:140" x14ac:dyDescent="0.2">
      <c r="A150" s="8" t="s">
        <v>948</v>
      </c>
      <c r="B150" s="8" t="s">
        <v>168</v>
      </c>
      <c r="C150" s="8" t="s">
        <v>120</v>
      </c>
      <c r="D150" s="2">
        <f>1-439-447-4899</f>
        <v>-5784</v>
      </c>
      <c r="E150" s="4">
        <v>0.48777475193857101</v>
      </c>
      <c r="F150" s="28" t="b">
        <v>0</v>
      </c>
      <c r="G150" s="29">
        <f t="shared" si="5"/>
        <v>0.2416069239701012</v>
      </c>
      <c r="H150" s="5" t="b">
        <f t="shared" si="4"/>
        <v>0</v>
      </c>
      <c r="I150" s="8">
        <v>70</v>
      </c>
      <c r="J150">
        <v>0</v>
      </c>
      <c r="K150">
        <v>36</v>
      </c>
      <c r="L150">
        <v>2369</v>
      </c>
      <c r="M150">
        <v>6</v>
      </c>
      <c r="N150">
        <v>2</v>
      </c>
      <c r="O150">
        <v>50.554042635952399</v>
      </c>
      <c r="P150">
        <v>3</v>
      </c>
      <c r="Q150">
        <v>4</v>
      </c>
      <c r="R150">
        <v>2</v>
      </c>
      <c r="S150" s="10">
        <v>80</v>
      </c>
      <c r="T150" s="8">
        <v>1.5744038114505901</v>
      </c>
      <c r="U150">
        <v>-1.00517281761849</v>
      </c>
      <c r="V150">
        <v>1.1651042521063699</v>
      </c>
      <c r="W150">
        <v>1.0150140250295501</v>
      </c>
      <c r="X150">
        <v>0.34522335867264098</v>
      </c>
      <c r="Y150">
        <v>-0.70788554533318204</v>
      </c>
      <c r="Z150">
        <v>2.7549989860386698E-3</v>
      </c>
      <c r="AA150">
        <v>-0.70092886045385905</v>
      </c>
      <c r="AB150">
        <v>1.4079858992310099</v>
      </c>
      <c r="AC150">
        <v>-0.68484317603607703</v>
      </c>
      <c r="AD150" s="10">
        <v>1.14412362421911</v>
      </c>
      <c r="AE150" s="8">
        <v>0</v>
      </c>
      <c r="AF150">
        <v>1</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1</v>
      </c>
      <c r="BA150">
        <v>1</v>
      </c>
      <c r="BB150">
        <v>0</v>
      </c>
      <c r="BC150">
        <v>0</v>
      </c>
      <c r="BD150">
        <v>1</v>
      </c>
      <c r="BE150">
        <v>1</v>
      </c>
      <c r="BF150">
        <v>0</v>
      </c>
      <c r="BG150">
        <v>0</v>
      </c>
      <c r="BH150">
        <v>0</v>
      </c>
      <c r="BI150">
        <v>0</v>
      </c>
      <c r="BJ150">
        <v>0</v>
      </c>
      <c r="BK150">
        <v>1</v>
      </c>
      <c r="BL150">
        <v>0</v>
      </c>
      <c r="BM150">
        <v>0</v>
      </c>
      <c r="BN150">
        <v>0</v>
      </c>
      <c r="BO150">
        <v>0</v>
      </c>
      <c r="BP150">
        <v>1</v>
      </c>
      <c r="BQ150">
        <v>0</v>
      </c>
      <c r="BR150">
        <v>1</v>
      </c>
      <c r="BS150">
        <v>0</v>
      </c>
      <c r="BT150" s="10">
        <v>0</v>
      </c>
      <c r="BU150">
        <v>-4.2648743800000002</v>
      </c>
      <c r="BV150">
        <v>0.17994256</v>
      </c>
      <c r="BW150">
        <v>2.5512239999999999E-2</v>
      </c>
      <c r="BX150">
        <v>1.7140852600000001</v>
      </c>
      <c r="BY150">
        <v>1.2451467300000001</v>
      </c>
      <c r="BZ150">
        <v>4.38303536</v>
      </c>
      <c r="CA150">
        <v>1.0542348399999999</v>
      </c>
      <c r="CB150">
        <v>2.36271349</v>
      </c>
      <c r="CC150">
        <v>0</v>
      </c>
      <c r="CD150">
        <v>1.26633956</v>
      </c>
      <c r="CE150">
        <v>1.2966537600000001</v>
      </c>
      <c r="CF150">
        <v>-0.34830556000000001</v>
      </c>
      <c r="CG150">
        <v>0.60595251999999999</v>
      </c>
      <c r="CH150">
        <v>-0.27080598</v>
      </c>
      <c r="CI150">
        <v>0.69837139000000004</v>
      </c>
      <c r="CJ150">
        <v>2.3914729999999999E-2</v>
      </c>
      <c r="CK150">
        <v>-0.35324707</v>
      </c>
      <c r="CL150">
        <v>-4.8291489999999999E-2</v>
      </c>
      <c r="CM150">
        <v>0.58076517999999999</v>
      </c>
      <c r="CN150">
        <v>0.72541518999999999</v>
      </c>
      <c r="CO150">
        <v>-0.20022939000000001</v>
      </c>
      <c r="CP150">
        <v>-0.43475793000000001</v>
      </c>
      <c r="CQ150">
        <v>0.34422587999999998</v>
      </c>
      <c r="CR150">
        <v>-0.48495226000000002</v>
      </c>
      <c r="CS150">
        <v>0.18250256000000001</v>
      </c>
      <c r="CT150">
        <v>-0.16623276000000001</v>
      </c>
      <c r="CU150">
        <v>-9.4743999999999995E-2</v>
      </c>
      <c r="CV150">
        <v>-1.1689752</v>
      </c>
      <c r="CW150">
        <v>-0.52188942000000005</v>
      </c>
      <c r="CX150">
        <v>0.65815442999999996</v>
      </c>
      <c r="CY150">
        <v>9.3649330000000003E-2</v>
      </c>
      <c r="CZ150">
        <v>-0.16819777</v>
      </c>
      <c r="DA150">
        <v>-0.25450494000000001</v>
      </c>
      <c r="DB150">
        <v>0.25513289</v>
      </c>
      <c r="DC150">
        <v>2.5920289999999999E-2</v>
      </c>
      <c r="DD150">
        <v>-2.5292350000000002E-2</v>
      </c>
      <c r="DE150">
        <v>0.26950531</v>
      </c>
      <c r="DF150">
        <v>-0.26887736000000001</v>
      </c>
      <c r="DG150">
        <v>0.1029841</v>
      </c>
      <c r="DH150">
        <v>-0.10235616</v>
      </c>
      <c r="DI150">
        <v>-0.19042195000000001</v>
      </c>
      <c r="DJ150">
        <v>7.7531719999999998E-2</v>
      </c>
      <c r="DK150">
        <v>-0.19522661999999999</v>
      </c>
      <c r="DL150">
        <v>-0.13095082</v>
      </c>
      <c r="DM150">
        <v>-6.0513240000000003E-2</v>
      </c>
      <c r="DN150">
        <v>0.50020885000000004</v>
      </c>
      <c r="DO150">
        <v>0.35778246000000002</v>
      </c>
      <c r="DP150">
        <v>-0.64273818000000005</v>
      </c>
      <c r="DQ150">
        <v>0.94671483000000001</v>
      </c>
      <c r="DR150">
        <v>-0.66113116000000005</v>
      </c>
      <c r="DS150">
        <v>7.7932630000000003E-2</v>
      </c>
      <c r="DT150">
        <v>-0.79014932000000004</v>
      </c>
      <c r="DU150">
        <v>1.3610861400000001</v>
      </c>
      <c r="DV150" s="10">
        <v>-0.64824150000000003</v>
      </c>
      <c r="DW150" s="8" t="s">
        <v>949</v>
      </c>
      <c r="DX150" t="s">
        <v>950</v>
      </c>
      <c r="DY150" t="s">
        <v>5165</v>
      </c>
      <c r="DZ150" t="s">
        <v>5158</v>
      </c>
      <c r="EA150" t="s">
        <v>5305</v>
      </c>
      <c r="EB150" t="s">
        <v>5376</v>
      </c>
      <c r="EC150" t="s">
        <v>5405</v>
      </c>
      <c r="ED150" s="10" t="s">
        <v>373</v>
      </c>
      <c r="EE150" s="20">
        <v>37307</v>
      </c>
      <c r="EF150" s="21">
        <v>38579</v>
      </c>
      <c r="EG150" t="s">
        <v>951</v>
      </c>
      <c r="EH150" t="s">
        <v>5146</v>
      </c>
      <c r="EI150" s="22">
        <v>43695</v>
      </c>
      <c r="EJ150" t="b">
        <f>F150=H150</f>
        <v>1</v>
      </c>
    </row>
    <row r="151" spans="1:140" x14ac:dyDescent="0.2">
      <c r="A151" s="8" t="s">
        <v>952</v>
      </c>
      <c r="B151" s="8" t="s">
        <v>127</v>
      </c>
      <c r="C151" s="8" t="s">
        <v>399</v>
      </c>
      <c r="D151" s="2" t="s">
        <v>953</v>
      </c>
      <c r="E151" s="4">
        <v>0.53957266023065498</v>
      </c>
      <c r="F151" s="28" t="b">
        <v>0</v>
      </c>
      <c r="G151" s="29">
        <f t="shared" si="5"/>
        <v>0.9991151575983136</v>
      </c>
      <c r="H151" s="5" t="b">
        <f t="shared" si="4"/>
        <v>1</v>
      </c>
      <c r="I151" s="8">
        <v>48</v>
      </c>
      <c r="J151">
        <v>1</v>
      </c>
      <c r="K151">
        <v>34</v>
      </c>
      <c r="L151">
        <v>1523</v>
      </c>
      <c r="M151">
        <v>9</v>
      </c>
      <c r="N151">
        <v>5</v>
      </c>
      <c r="O151">
        <v>69.7863301153278</v>
      </c>
      <c r="P151">
        <v>2</v>
      </c>
      <c r="Q151">
        <v>1</v>
      </c>
      <c r="R151">
        <v>1</v>
      </c>
      <c r="S151" s="10">
        <v>64.2</v>
      </c>
      <c r="T151" s="8">
        <v>-0.49223603651558001</v>
      </c>
      <c r="U151">
        <v>7.5957643648752104E-3</v>
      </c>
      <c r="V151">
        <v>0.90669465918009495</v>
      </c>
      <c r="W151">
        <v>2.8788233937377401E-2</v>
      </c>
      <c r="X151">
        <v>1.2997579909472201</v>
      </c>
      <c r="Y151">
        <v>1.38181348148064</v>
      </c>
      <c r="Z151">
        <v>0.66455138621536902</v>
      </c>
      <c r="AA151">
        <v>1.4284752725705201</v>
      </c>
      <c r="AB151">
        <v>-1.4988236991813999</v>
      </c>
      <c r="AC151">
        <v>0.71996333890972197</v>
      </c>
      <c r="AD151" s="10">
        <v>-2.26505190857901</v>
      </c>
      <c r="AE151" s="8">
        <v>1</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1</v>
      </c>
      <c r="BA151">
        <v>1</v>
      </c>
      <c r="BB151">
        <v>0</v>
      </c>
      <c r="BC151">
        <v>0</v>
      </c>
      <c r="BD151">
        <v>1</v>
      </c>
      <c r="BE151">
        <v>1</v>
      </c>
      <c r="BF151">
        <v>0</v>
      </c>
      <c r="BG151">
        <v>0</v>
      </c>
      <c r="BH151">
        <v>0</v>
      </c>
      <c r="BI151">
        <v>1</v>
      </c>
      <c r="BJ151">
        <v>0</v>
      </c>
      <c r="BK151">
        <v>0</v>
      </c>
      <c r="BL151">
        <v>0</v>
      </c>
      <c r="BM151">
        <v>0</v>
      </c>
      <c r="BN151">
        <v>1</v>
      </c>
      <c r="BO151">
        <v>0</v>
      </c>
      <c r="BP151">
        <v>0</v>
      </c>
      <c r="BQ151">
        <v>0</v>
      </c>
      <c r="BR151">
        <v>0</v>
      </c>
      <c r="BS151">
        <v>1</v>
      </c>
      <c r="BT151" s="10">
        <v>0</v>
      </c>
      <c r="BU151">
        <v>-4.2648743800000002</v>
      </c>
      <c r="BV151">
        <v>0.17994256</v>
      </c>
      <c r="BW151">
        <v>2.5512239999999999E-2</v>
      </c>
      <c r="BX151">
        <v>1.7140852600000001</v>
      </c>
      <c r="BY151">
        <v>1.2451467300000001</v>
      </c>
      <c r="BZ151">
        <v>4.38303536</v>
      </c>
      <c r="CA151">
        <v>1.0542348399999999</v>
      </c>
      <c r="CB151">
        <v>2.36271349</v>
      </c>
      <c r="CC151">
        <v>0</v>
      </c>
      <c r="CD151">
        <v>1.26633956</v>
      </c>
      <c r="CE151">
        <v>1.2966537600000001</v>
      </c>
      <c r="CF151">
        <v>-0.34830556000000001</v>
      </c>
      <c r="CG151">
        <v>0.60595251999999999</v>
      </c>
      <c r="CH151">
        <v>-0.27080598</v>
      </c>
      <c r="CI151">
        <v>0.69837139000000004</v>
      </c>
      <c r="CJ151">
        <v>2.3914729999999999E-2</v>
      </c>
      <c r="CK151">
        <v>-0.35324707</v>
      </c>
      <c r="CL151">
        <v>-4.8291489999999999E-2</v>
      </c>
      <c r="CM151">
        <v>0.58076517999999999</v>
      </c>
      <c r="CN151">
        <v>0.72541518999999999</v>
      </c>
      <c r="CO151">
        <v>-0.20022939000000001</v>
      </c>
      <c r="CP151">
        <v>-0.43475793000000001</v>
      </c>
      <c r="CQ151">
        <v>0.34422587999999998</v>
      </c>
      <c r="CR151">
        <v>-0.48495226000000002</v>
      </c>
      <c r="CS151">
        <v>0.18250256000000001</v>
      </c>
      <c r="CT151">
        <v>-0.16623276000000001</v>
      </c>
      <c r="CU151">
        <v>-9.4743999999999995E-2</v>
      </c>
      <c r="CV151">
        <v>-1.1689752</v>
      </c>
      <c r="CW151">
        <v>-0.52188942000000005</v>
      </c>
      <c r="CX151">
        <v>0.65815442999999996</v>
      </c>
      <c r="CY151">
        <v>9.3649330000000003E-2</v>
      </c>
      <c r="CZ151">
        <v>-0.16819777</v>
      </c>
      <c r="DA151">
        <v>-0.25450494000000001</v>
      </c>
      <c r="DB151">
        <v>0.25513289</v>
      </c>
      <c r="DC151">
        <v>2.5920289999999999E-2</v>
      </c>
      <c r="DD151">
        <v>-2.5292350000000002E-2</v>
      </c>
      <c r="DE151">
        <v>0.26950531</v>
      </c>
      <c r="DF151">
        <v>-0.26887736000000001</v>
      </c>
      <c r="DG151">
        <v>0.1029841</v>
      </c>
      <c r="DH151">
        <v>-0.10235616</v>
      </c>
      <c r="DI151">
        <v>-0.19042195000000001</v>
      </c>
      <c r="DJ151">
        <v>7.7531719999999998E-2</v>
      </c>
      <c r="DK151">
        <v>-0.19522661999999999</v>
      </c>
      <c r="DL151">
        <v>-0.13095082</v>
      </c>
      <c r="DM151">
        <v>-6.0513240000000003E-2</v>
      </c>
      <c r="DN151">
        <v>0.50020885000000004</v>
      </c>
      <c r="DO151">
        <v>0.35778246000000002</v>
      </c>
      <c r="DP151">
        <v>-0.64273818000000005</v>
      </c>
      <c r="DQ151">
        <v>0.94671483000000001</v>
      </c>
      <c r="DR151">
        <v>-0.66113116000000005</v>
      </c>
      <c r="DS151">
        <v>7.7932630000000003E-2</v>
      </c>
      <c r="DT151">
        <v>-0.79014932000000004</v>
      </c>
      <c r="DU151">
        <v>1.3610861400000001</v>
      </c>
      <c r="DV151" s="10">
        <v>-0.64824150000000003</v>
      </c>
      <c r="DW151" s="8" t="s">
        <v>954</v>
      </c>
      <c r="DX151" t="s">
        <v>955</v>
      </c>
      <c r="DY151" t="s">
        <v>5158</v>
      </c>
      <c r="DZ151" t="s">
        <v>5153</v>
      </c>
      <c r="EA151" t="s">
        <v>5392</v>
      </c>
      <c r="EB151" t="s">
        <v>5406</v>
      </c>
      <c r="EC151" t="s">
        <v>5407</v>
      </c>
      <c r="ED151" s="10" t="s">
        <v>354</v>
      </c>
      <c r="EE151" s="20">
        <v>37877</v>
      </c>
      <c r="EF151" s="21">
        <v>39450</v>
      </c>
      <c r="EG151" t="s">
        <v>956</v>
      </c>
      <c r="EH151" t="s">
        <v>5142</v>
      </c>
      <c r="EI151" s="22">
        <v>44968</v>
      </c>
      <c r="EJ151" t="b">
        <f>F151=H151</f>
        <v>0</v>
      </c>
    </row>
    <row r="152" spans="1:140" x14ac:dyDescent="0.2">
      <c r="A152" s="8" t="s">
        <v>957</v>
      </c>
      <c r="B152" s="8" t="s">
        <v>119</v>
      </c>
      <c r="C152" s="8" t="s">
        <v>209</v>
      </c>
      <c r="D152" s="2" t="s">
        <v>958</v>
      </c>
      <c r="E152" s="4">
        <v>0.424055674564836</v>
      </c>
      <c r="F152" s="28" t="b">
        <v>0</v>
      </c>
      <c r="G152" s="29">
        <f t="shared" si="5"/>
        <v>4.8780666486230657E-6</v>
      </c>
      <c r="H152" s="5" t="b">
        <f t="shared" si="4"/>
        <v>0</v>
      </c>
      <c r="I152" s="8">
        <v>62</v>
      </c>
      <c r="J152">
        <v>1</v>
      </c>
      <c r="K152">
        <v>20</v>
      </c>
      <c r="L152">
        <v>199</v>
      </c>
      <c r="M152">
        <v>2</v>
      </c>
      <c r="N152">
        <v>3</v>
      </c>
      <c r="O152">
        <v>22.102837282418299</v>
      </c>
      <c r="P152">
        <v>4</v>
      </c>
      <c r="Q152">
        <v>1</v>
      </c>
      <c r="R152">
        <v>1</v>
      </c>
      <c r="S152" s="10">
        <v>77.5</v>
      </c>
      <c r="T152" s="8">
        <v>0.82289841219016902</v>
      </c>
      <c r="U152">
        <v>7.5957643648752104E-3</v>
      </c>
      <c r="V152">
        <v>-0.90217249130388599</v>
      </c>
      <c r="W152">
        <v>-1.5146667866371399</v>
      </c>
      <c r="X152">
        <v>-0.92748948436013701</v>
      </c>
      <c r="Y152">
        <v>-1.13192030619081E-2</v>
      </c>
      <c r="Z152">
        <v>-0.97627076357500298</v>
      </c>
      <c r="AA152">
        <v>0.71867389489572897</v>
      </c>
      <c r="AB152">
        <v>-1.4988236991813999</v>
      </c>
      <c r="AC152">
        <v>1.42236659638262</v>
      </c>
      <c r="AD152" s="10">
        <v>0.60469711586498298</v>
      </c>
      <c r="AE152" s="8">
        <v>0</v>
      </c>
      <c r="AF152">
        <v>0</v>
      </c>
      <c r="AG152">
        <v>0</v>
      </c>
      <c r="AH152">
        <v>0</v>
      </c>
      <c r="AI152">
        <v>0</v>
      </c>
      <c r="AJ152">
        <v>0</v>
      </c>
      <c r="AK152">
        <v>0</v>
      </c>
      <c r="AL152">
        <v>1</v>
      </c>
      <c r="AM152">
        <v>0</v>
      </c>
      <c r="AN152">
        <v>0</v>
      </c>
      <c r="AO152">
        <v>0</v>
      </c>
      <c r="AP152">
        <v>0</v>
      </c>
      <c r="AQ152">
        <v>0</v>
      </c>
      <c r="AR152">
        <v>0</v>
      </c>
      <c r="AS152">
        <v>0</v>
      </c>
      <c r="AT152">
        <v>0</v>
      </c>
      <c r="AU152">
        <v>0</v>
      </c>
      <c r="AV152">
        <v>0</v>
      </c>
      <c r="AW152">
        <v>0</v>
      </c>
      <c r="AX152">
        <v>0</v>
      </c>
      <c r="AY152">
        <v>0</v>
      </c>
      <c r="AZ152">
        <v>1</v>
      </c>
      <c r="BA152">
        <v>1</v>
      </c>
      <c r="BB152">
        <v>0</v>
      </c>
      <c r="BC152">
        <v>1</v>
      </c>
      <c r="BD152">
        <v>0</v>
      </c>
      <c r="BE152">
        <v>1</v>
      </c>
      <c r="BF152">
        <v>0</v>
      </c>
      <c r="BG152">
        <v>0</v>
      </c>
      <c r="BH152">
        <v>0</v>
      </c>
      <c r="BI152">
        <v>0</v>
      </c>
      <c r="BJ152">
        <v>1</v>
      </c>
      <c r="BK152">
        <v>0</v>
      </c>
      <c r="BL152">
        <v>0</v>
      </c>
      <c r="BM152">
        <v>0</v>
      </c>
      <c r="BN152">
        <v>1</v>
      </c>
      <c r="BO152">
        <v>0</v>
      </c>
      <c r="BP152">
        <v>0</v>
      </c>
      <c r="BQ152">
        <v>0</v>
      </c>
      <c r="BR152">
        <v>0</v>
      </c>
      <c r="BS152">
        <v>1</v>
      </c>
      <c r="BT152" s="10">
        <v>0</v>
      </c>
      <c r="BU152">
        <v>-4.2648743800000002</v>
      </c>
      <c r="BV152">
        <v>0.17994256</v>
      </c>
      <c r="BW152">
        <v>2.5512239999999999E-2</v>
      </c>
      <c r="BX152">
        <v>1.7140852600000001</v>
      </c>
      <c r="BY152">
        <v>1.2451467300000001</v>
      </c>
      <c r="BZ152">
        <v>4.38303536</v>
      </c>
      <c r="CA152">
        <v>1.0542348399999999</v>
      </c>
      <c r="CB152">
        <v>2.36271349</v>
      </c>
      <c r="CC152">
        <v>0</v>
      </c>
      <c r="CD152">
        <v>1.26633956</v>
      </c>
      <c r="CE152">
        <v>1.2966537600000001</v>
      </c>
      <c r="CF152">
        <v>-0.34830556000000001</v>
      </c>
      <c r="CG152">
        <v>0.60595251999999999</v>
      </c>
      <c r="CH152">
        <v>-0.27080598</v>
      </c>
      <c r="CI152">
        <v>0.69837139000000004</v>
      </c>
      <c r="CJ152">
        <v>2.3914729999999999E-2</v>
      </c>
      <c r="CK152">
        <v>-0.35324707</v>
      </c>
      <c r="CL152">
        <v>-4.8291489999999999E-2</v>
      </c>
      <c r="CM152">
        <v>0.58076517999999999</v>
      </c>
      <c r="CN152">
        <v>0.72541518999999999</v>
      </c>
      <c r="CO152">
        <v>-0.20022939000000001</v>
      </c>
      <c r="CP152">
        <v>-0.43475793000000001</v>
      </c>
      <c r="CQ152">
        <v>0.34422587999999998</v>
      </c>
      <c r="CR152">
        <v>-0.48495226000000002</v>
      </c>
      <c r="CS152">
        <v>0.18250256000000001</v>
      </c>
      <c r="CT152">
        <v>-0.16623276000000001</v>
      </c>
      <c r="CU152">
        <v>-9.4743999999999995E-2</v>
      </c>
      <c r="CV152">
        <v>-1.1689752</v>
      </c>
      <c r="CW152">
        <v>-0.52188942000000005</v>
      </c>
      <c r="CX152">
        <v>0.65815442999999996</v>
      </c>
      <c r="CY152">
        <v>9.3649330000000003E-2</v>
      </c>
      <c r="CZ152">
        <v>-0.16819777</v>
      </c>
      <c r="DA152">
        <v>-0.25450494000000001</v>
      </c>
      <c r="DB152">
        <v>0.25513289</v>
      </c>
      <c r="DC152">
        <v>2.5920289999999999E-2</v>
      </c>
      <c r="DD152">
        <v>-2.5292350000000002E-2</v>
      </c>
      <c r="DE152">
        <v>0.26950531</v>
      </c>
      <c r="DF152">
        <v>-0.26887736000000001</v>
      </c>
      <c r="DG152">
        <v>0.1029841</v>
      </c>
      <c r="DH152">
        <v>-0.10235616</v>
      </c>
      <c r="DI152">
        <v>-0.19042195000000001</v>
      </c>
      <c r="DJ152">
        <v>7.7531719999999998E-2</v>
      </c>
      <c r="DK152">
        <v>-0.19522661999999999</v>
      </c>
      <c r="DL152">
        <v>-0.13095082</v>
      </c>
      <c r="DM152">
        <v>-6.0513240000000003E-2</v>
      </c>
      <c r="DN152">
        <v>0.50020885000000004</v>
      </c>
      <c r="DO152">
        <v>0.35778246000000002</v>
      </c>
      <c r="DP152">
        <v>-0.64273818000000005</v>
      </c>
      <c r="DQ152">
        <v>0.94671483000000001</v>
      </c>
      <c r="DR152">
        <v>-0.66113116000000005</v>
      </c>
      <c r="DS152">
        <v>7.7932630000000003E-2</v>
      </c>
      <c r="DT152">
        <v>-0.79014932000000004</v>
      </c>
      <c r="DU152">
        <v>1.3610861400000001</v>
      </c>
      <c r="DV152" s="10">
        <v>-0.64824150000000003</v>
      </c>
      <c r="DW152" s="8" t="s">
        <v>959</v>
      </c>
      <c r="DX152" t="s">
        <v>960</v>
      </c>
      <c r="DY152" t="s">
        <v>5158</v>
      </c>
      <c r="DZ152" t="s">
        <v>5153</v>
      </c>
      <c r="EA152" t="s">
        <v>5268</v>
      </c>
      <c r="EB152" t="s">
        <v>5408</v>
      </c>
      <c r="EC152" t="s">
        <v>5409</v>
      </c>
      <c r="ED152" s="10" t="s">
        <v>961</v>
      </c>
      <c r="EE152" s="20">
        <v>34708</v>
      </c>
      <c r="EF152" s="21">
        <v>38715</v>
      </c>
      <c r="EG152" t="s">
        <v>962</v>
      </c>
      <c r="EH152" t="s">
        <v>5144</v>
      </c>
      <c r="EI152" s="22">
        <v>44072</v>
      </c>
      <c r="EJ152" t="b">
        <f>F152=H152</f>
        <v>1</v>
      </c>
    </row>
    <row r="153" spans="1:140" x14ac:dyDescent="0.2">
      <c r="A153" s="8" t="s">
        <v>963</v>
      </c>
      <c r="B153" s="8" t="s">
        <v>119</v>
      </c>
      <c r="C153" s="8" t="s">
        <v>188</v>
      </c>
      <c r="D153" s="2" t="s">
        <v>964</v>
      </c>
      <c r="E153" s="4">
        <v>0.61414536564414501</v>
      </c>
      <c r="F153" s="28" t="b">
        <v>1</v>
      </c>
      <c r="G153" s="29">
        <f t="shared" si="5"/>
        <v>9.7682855752945002E-4</v>
      </c>
      <c r="H153" s="5" t="b">
        <f t="shared" si="4"/>
        <v>0</v>
      </c>
      <c r="I153" s="8">
        <v>38</v>
      </c>
      <c r="J153">
        <v>2</v>
      </c>
      <c r="K153">
        <v>25</v>
      </c>
      <c r="L153">
        <v>775</v>
      </c>
      <c r="M153">
        <v>2</v>
      </c>
      <c r="N153">
        <v>2</v>
      </c>
      <c r="O153">
        <v>81.447682822072807</v>
      </c>
      <c r="P153">
        <v>4</v>
      </c>
      <c r="Q153">
        <v>5</v>
      </c>
      <c r="R153">
        <v>1</v>
      </c>
      <c r="S153" s="10">
        <v>69.599999999999994</v>
      </c>
      <c r="T153" s="8">
        <v>-1.4316177855911101</v>
      </c>
      <c r="U153">
        <v>1.0203643463482399</v>
      </c>
      <c r="V153">
        <v>-0.25614850898817798</v>
      </c>
      <c r="W153">
        <v>-0.84319390759566004</v>
      </c>
      <c r="X153">
        <v>-0.92748948436013701</v>
      </c>
      <c r="Y153">
        <v>-0.70788554533318204</v>
      </c>
      <c r="Z153">
        <v>1.0658266427238301</v>
      </c>
      <c r="AA153">
        <v>-0.70092886045385905</v>
      </c>
      <c r="AB153">
        <v>-4.5418899975194001E-2</v>
      </c>
      <c r="AC153">
        <v>0.71996333890972197</v>
      </c>
      <c r="AD153" s="10">
        <v>-1.09989065053408</v>
      </c>
      <c r="AE153" s="8">
        <v>0</v>
      </c>
      <c r="AF153">
        <v>0</v>
      </c>
      <c r="AG153">
        <v>0</v>
      </c>
      <c r="AH153">
        <v>0</v>
      </c>
      <c r="AI153">
        <v>0</v>
      </c>
      <c r="AJ153">
        <v>0</v>
      </c>
      <c r="AK153">
        <v>0</v>
      </c>
      <c r="AL153">
        <v>0</v>
      </c>
      <c r="AM153">
        <v>0</v>
      </c>
      <c r="AN153">
        <v>0</v>
      </c>
      <c r="AO153">
        <v>0</v>
      </c>
      <c r="AP153">
        <v>0</v>
      </c>
      <c r="AQ153">
        <v>0</v>
      </c>
      <c r="AR153">
        <v>0</v>
      </c>
      <c r="AS153">
        <v>1</v>
      </c>
      <c r="AT153">
        <v>0</v>
      </c>
      <c r="AU153">
        <v>0</v>
      </c>
      <c r="AV153">
        <v>0</v>
      </c>
      <c r="AW153">
        <v>0</v>
      </c>
      <c r="AX153">
        <v>0</v>
      </c>
      <c r="AY153">
        <v>0</v>
      </c>
      <c r="AZ153">
        <v>1</v>
      </c>
      <c r="BA153">
        <v>0</v>
      </c>
      <c r="BB153">
        <v>1</v>
      </c>
      <c r="BC153">
        <v>1</v>
      </c>
      <c r="BD153">
        <v>0</v>
      </c>
      <c r="BE153">
        <v>0</v>
      </c>
      <c r="BF153">
        <v>1</v>
      </c>
      <c r="BG153">
        <v>0</v>
      </c>
      <c r="BH153">
        <v>1</v>
      </c>
      <c r="BI153">
        <v>0</v>
      </c>
      <c r="BJ153">
        <v>0</v>
      </c>
      <c r="BK153">
        <v>0</v>
      </c>
      <c r="BL153">
        <v>0</v>
      </c>
      <c r="BM153">
        <v>1</v>
      </c>
      <c r="BN153">
        <v>0</v>
      </c>
      <c r="BO153">
        <v>0</v>
      </c>
      <c r="BP153">
        <v>0</v>
      </c>
      <c r="BQ153">
        <v>0</v>
      </c>
      <c r="BR153">
        <v>0</v>
      </c>
      <c r="BS153">
        <v>0</v>
      </c>
      <c r="BT153" s="10">
        <v>1</v>
      </c>
      <c r="BU153">
        <v>-4.2648743800000002</v>
      </c>
      <c r="BV153">
        <v>0.17994256</v>
      </c>
      <c r="BW153">
        <v>2.5512239999999999E-2</v>
      </c>
      <c r="BX153">
        <v>1.7140852600000001</v>
      </c>
      <c r="BY153">
        <v>1.2451467300000001</v>
      </c>
      <c r="BZ153">
        <v>4.38303536</v>
      </c>
      <c r="CA153">
        <v>1.0542348399999999</v>
      </c>
      <c r="CB153">
        <v>2.36271349</v>
      </c>
      <c r="CC153">
        <v>0</v>
      </c>
      <c r="CD153">
        <v>1.26633956</v>
      </c>
      <c r="CE153">
        <v>1.2966537600000001</v>
      </c>
      <c r="CF153">
        <v>-0.34830556000000001</v>
      </c>
      <c r="CG153">
        <v>0.60595251999999999</v>
      </c>
      <c r="CH153">
        <v>-0.27080598</v>
      </c>
      <c r="CI153">
        <v>0.69837139000000004</v>
      </c>
      <c r="CJ153">
        <v>2.3914729999999999E-2</v>
      </c>
      <c r="CK153">
        <v>-0.35324707</v>
      </c>
      <c r="CL153">
        <v>-4.8291489999999999E-2</v>
      </c>
      <c r="CM153">
        <v>0.58076517999999999</v>
      </c>
      <c r="CN153">
        <v>0.72541518999999999</v>
      </c>
      <c r="CO153">
        <v>-0.20022939000000001</v>
      </c>
      <c r="CP153">
        <v>-0.43475793000000001</v>
      </c>
      <c r="CQ153">
        <v>0.34422587999999998</v>
      </c>
      <c r="CR153">
        <v>-0.48495226000000002</v>
      </c>
      <c r="CS153">
        <v>0.18250256000000001</v>
      </c>
      <c r="CT153">
        <v>-0.16623276000000001</v>
      </c>
      <c r="CU153">
        <v>-9.4743999999999995E-2</v>
      </c>
      <c r="CV153">
        <v>-1.1689752</v>
      </c>
      <c r="CW153">
        <v>-0.52188942000000005</v>
      </c>
      <c r="CX153">
        <v>0.65815442999999996</v>
      </c>
      <c r="CY153">
        <v>9.3649330000000003E-2</v>
      </c>
      <c r="CZ153">
        <v>-0.16819777</v>
      </c>
      <c r="DA153">
        <v>-0.25450494000000001</v>
      </c>
      <c r="DB153">
        <v>0.25513289</v>
      </c>
      <c r="DC153">
        <v>2.5920289999999999E-2</v>
      </c>
      <c r="DD153">
        <v>-2.5292350000000002E-2</v>
      </c>
      <c r="DE153">
        <v>0.26950531</v>
      </c>
      <c r="DF153">
        <v>-0.26887736000000001</v>
      </c>
      <c r="DG153">
        <v>0.1029841</v>
      </c>
      <c r="DH153">
        <v>-0.10235616</v>
      </c>
      <c r="DI153">
        <v>-0.19042195000000001</v>
      </c>
      <c r="DJ153">
        <v>7.7531719999999998E-2</v>
      </c>
      <c r="DK153">
        <v>-0.19522661999999999</v>
      </c>
      <c r="DL153">
        <v>-0.13095082</v>
      </c>
      <c r="DM153">
        <v>-6.0513240000000003E-2</v>
      </c>
      <c r="DN153">
        <v>0.50020885000000004</v>
      </c>
      <c r="DO153">
        <v>0.35778246000000002</v>
      </c>
      <c r="DP153">
        <v>-0.64273818000000005</v>
      </c>
      <c r="DQ153">
        <v>0.94671483000000001</v>
      </c>
      <c r="DR153">
        <v>-0.66113116000000005</v>
      </c>
      <c r="DS153">
        <v>7.7932630000000003E-2</v>
      </c>
      <c r="DT153">
        <v>-0.79014932000000004</v>
      </c>
      <c r="DU153">
        <v>1.3610861400000001</v>
      </c>
      <c r="DV153" s="10">
        <v>-0.64824150000000003</v>
      </c>
      <c r="DW153" s="8" t="s">
        <v>965</v>
      </c>
      <c r="DX153" t="s">
        <v>966</v>
      </c>
      <c r="DY153" t="s">
        <v>5154</v>
      </c>
      <c r="DZ153" t="s">
        <v>5165</v>
      </c>
      <c r="EA153" t="s">
        <v>5410</v>
      </c>
      <c r="EB153" t="s">
        <v>5354</v>
      </c>
      <c r="EC153" t="s">
        <v>5411</v>
      </c>
      <c r="ED153" s="10" t="s">
        <v>284</v>
      </c>
      <c r="EE153" s="20">
        <v>36715</v>
      </c>
      <c r="EF153" s="21">
        <v>39370</v>
      </c>
      <c r="EG153" t="s">
        <v>967</v>
      </c>
      <c r="EH153" t="s">
        <v>5147</v>
      </c>
      <c r="EI153" s="22">
        <v>44811</v>
      </c>
      <c r="EJ153" t="b">
        <f>F153=H153</f>
        <v>0</v>
      </c>
    </row>
    <row r="154" spans="1:140" x14ac:dyDescent="0.2">
      <c r="A154" s="8" t="s">
        <v>968</v>
      </c>
      <c r="B154" s="8" t="s">
        <v>119</v>
      </c>
      <c r="C154" s="8" t="s">
        <v>128</v>
      </c>
      <c r="D154" s="2" t="s">
        <v>969</v>
      </c>
      <c r="E154" s="4">
        <v>0.50526145953754198</v>
      </c>
      <c r="F154" s="28" t="b">
        <v>0</v>
      </c>
      <c r="G154" s="29">
        <f t="shared" si="5"/>
        <v>4.251539148061185E-4</v>
      </c>
      <c r="H154" s="5" t="b">
        <f t="shared" si="4"/>
        <v>0</v>
      </c>
      <c r="I154" s="8">
        <v>54</v>
      </c>
      <c r="J154">
        <v>1</v>
      </c>
      <c r="K154">
        <v>29</v>
      </c>
      <c r="L154">
        <v>117</v>
      </c>
      <c r="M154">
        <v>3</v>
      </c>
      <c r="N154">
        <v>4</v>
      </c>
      <c r="O154">
        <v>48.022396435437798</v>
      </c>
      <c r="P154">
        <v>4</v>
      </c>
      <c r="Q154">
        <v>3</v>
      </c>
      <c r="R154">
        <v>5</v>
      </c>
      <c r="S154" s="10">
        <v>74.5</v>
      </c>
      <c r="T154" s="8">
        <v>7.1393012929740499E-2</v>
      </c>
      <c r="U154">
        <v>7.5957643648752104E-3</v>
      </c>
      <c r="V154">
        <v>0.260670676864387</v>
      </c>
      <c r="W154">
        <v>-1.61025841177846</v>
      </c>
      <c r="X154">
        <v>-0.60931127360194304</v>
      </c>
      <c r="Y154">
        <v>0.68524713920936597</v>
      </c>
      <c r="Z154">
        <v>-8.4360707403030602E-2</v>
      </c>
      <c r="AA154">
        <v>8.8725172209350497E-3</v>
      </c>
      <c r="AB154">
        <v>0.68128349962791002</v>
      </c>
      <c r="AC154">
        <v>1.42236659638262</v>
      </c>
      <c r="AD154" s="10">
        <v>-4.2614694159977699E-2</v>
      </c>
      <c r="AE154" s="8">
        <v>0</v>
      </c>
      <c r="AF154">
        <v>0</v>
      </c>
      <c r="AG154">
        <v>0</v>
      </c>
      <c r="AH154">
        <v>0</v>
      </c>
      <c r="AI154">
        <v>0</v>
      </c>
      <c r="AJ154">
        <v>0</v>
      </c>
      <c r="AK154">
        <v>0</v>
      </c>
      <c r="AL154">
        <v>0</v>
      </c>
      <c r="AM154">
        <v>0</v>
      </c>
      <c r="AN154">
        <v>0</v>
      </c>
      <c r="AO154">
        <v>0</v>
      </c>
      <c r="AP154">
        <v>0</v>
      </c>
      <c r="AQ154">
        <v>0</v>
      </c>
      <c r="AR154">
        <v>0</v>
      </c>
      <c r="AS154">
        <v>0</v>
      </c>
      <c r="AT154">
        <v>1</v>
      </c>
      <c r="AU154">
        <v>0</v>
      </c>
      <c r="AV154">
        <v>0</v>
      </c>
      <c r="AW154">
        <v>0</v>
      </c>
      <c r="AX154">
        <v>0</v>
      </c>
      <c r="AY154">
        <v>0</v>
      </c>
      <c r="AZ154">
        <v>1</v>
      </c>
      <c r="BA154">
        <v>0</v>
      </c>
      <c r="BB154">
        <v>1</v>
      </c>
      <c r="BC154">
        <v>0</v>
      </c>
      <c r="BD154">
        <v>1</v>
      </c>
      <c r="BE154">
        <v>1</v>
      </c>
      <c r="BF154">
        <v>0</v>
      </c>
      <c r="BG154">
        <v>0</v>
      </c>
      <c r="BH154">
        <v>0</v>
      </c>
      <c r="BI154">
        <v>0</v>
      </c>
      <c r="BJ154">
        <v>1</v>
      </c>
      <c r="BK154">
        <v>0</v>
      </c>
      <c r="BL154">
        <v>0</v>
      </c>
      <c r="BM154">
        <v>0</v>
      </c>
      <c r="BN154">
        <v>1</v>
      </c>
      <c r="BO154">
        <v>0</v>
      </c>
      <c r="BP154">
        <v>0</v>
      </c>
      <c r="BQ154">
        <v>0</v>
      </c>
      <c r="BR154">
        <v>0</v>
      </c>
      <c r="BS154">
        <v>0</v>
      </c>
      <c r="BT154" s="10">
        <v>1</v>
      </c>
      <c r="BU154">
        <v>-4.2648743800000002</v>
      </c>
      <c r="BV154">
        <v>0.17994256</v>
      </c>
      <c r="BW154">
        <v>2.5512239999999999E-2</v>
      </c>
      <c r="BX154">
        <v>1.7140852600000001</v>
      </c>
      <c r="BY154">
        <v>1.2451467300000001</v>
      </c>
      <c r="BZ154">
        <v>4.38303536</v>
      </c>
      <c r="CA154">
        <v>1.0542348399999999</v>
      </c>
      <c r="CB154">
        <v>2.36271349</v>
      </c>
      <c r="CC154">
        <v>0</v>
      </c>
      <c r="CD154">
        <v>1.26633956</v>
      </c>
      <c r="CE154">
        <v>1.2966537600000001</v>
      </c>
      <c r="CF154">
        <v>-0.34830556000000001</v>
      </c>
      <c r="CG154">
        <v>0.60595251999999999</v>
      </c>
      <c r="CH154">
        <v>-0.27080598</v>
      </c>
      <c r="CI154">
        <v>0.69837139000000004</v>
      </c>
      <c r="CJ154">
        <v>2.3914729999999999E-2</v>
      </c>
      <c r="CK154">
        <v>-0.35324707</v>
      </c>
      <c r="CL154">
        <v>-4.8291489999999999E-2</v>
      </c>
      <c r="CM154">
        <v>0.58076517999999999</v>
      </c>
      <c r="CN154">
        <v>0.72541518999999999</v>
      </c>
      <c r="CO154">
        <v>-0.20022939000000001</v>
      </c>
      <c r="CP154">
        <v>-0.43475793000000001</v>
      </c>
      <c r="CQ154">
        <v>0.34422587999999998</v>
      </c>
      <c r="CR154">
        <v>-0.48495226000000002</v>
      </c>
      <c r="CS154">
        <v>0.18250256000000001</v>
      </c>
      <c r="CT154">
        <v>-0.16623276000000001</v>
      </c>
      <c r="CU154">
        <v>-9.4743999999999995E-2</v>
      </c>
      <c r="CV154">
        <v>-1.1689752</v>
      </c>
      <c r="CW154">
        <v>-0.52188942000000005</v>
      </c>
      <c r="CX154">
        <v>0.65815442999999996</v>
      </c>
      <c r="CY154">
        <v>9.3649330000000003E-2</v>
      </c>
      <c r="CZ154">
        <v>-0.16819777</v>
      </c>
      <c r="DA154">
        <v>-0.25450494000000001</v>
      </c>
      <c r="DB154">
        <v>0.25513289</v>
      </c>
      <c r="DC154">
        <v>2.5920289999999999E-2</v>
      </c>
      <c r="DD154">
        <v>-2.5292350000000002E-2</v>
      </c>
      <c r="DE154">
        <v>0.26950531</v>
      </c>
      <c r="DF154">
        <v>-0.26887736000000001</v>
      </c>
      <c r="DG154">
        <v>0.1029841</v>
      </c>
      <c r="DH154">
        <v>-0.10235616</v>
      </c>
      <c r="DI154">
        <v>-0.19042195000000001</v>
      </c>
      <c r="DJ154">
        <v>7.7531719999999998E-2</v>
      </c>
      <c r="DK154">
        <v>-0.19522661999999999</v>
      </c>
      <c r="DL154">
        <v>-0.13095082</v>
      </c>
      <c r="DM154">
        <v>-6.0513240000000003E-2</v>
      </c>
      <c r="DN154">
        <v>0.50020885000000004</v>
      </c>
      <c r="DO154">
        <v>0.35778246000000002</v>
      </c>
      <c r="DP154">
        <v>-0.64273818000000005</v>
      </c>
      <c r="DQ154">
        <v>0.94671483000000001</v>
      </c>
      <c r="DR154">
        <v>-0.66113116000000005</v>
      </c>
      <c r="DS154">
        <v>7.7932630000000003E-2</v>
      </c>
      <c r="DT154">
        <v>-0.79014932000000004</v>
      </c>
      <c r="DU154">
        <v>1.3610861400000001</v>
      </c>
      <c r="DV154" s="10">
        <v>-0.64824150000000003</v>
      </c>
      <c r="DW154" s="8" t="s">
        <v>970</v>
      </c>
      <c r="DX154" t="s">
        <v>971</v>
      </c>
      <c r="DY154" t="s">
        <v>5158</v>
      </c>
      <c r="DZ154" t="s">
        <v>5165</v>
      </c>
      <c r="EA154" t="s">
        <v>5168</v>
      </c>
      <c r="EB154" t="s">
        <v>5412</v>
      </c>
      <c r="EC154" t="s">
        <v>5207</v>
      </c>
      <c r="ED154" s="10" t="s">
        <v>894</v>
      </c>
      <c r="EE154" s="20">
        <v>35399</v>
      </c>
      <c r="EF154" s="21">
        <v>36158</v>
      </c>
      <c r="EG154" t="s">
        <v>972</v>
      </c>
      <c r="EH154" t="s">
        <v>5144</v>
      </c>
      <c r="EI154" s="22">
        <v>44078</v>
      </c>
      <c r="EJ154" t="b">
        <f>F154=H154</f>
        <v>1</v>
      </c>
    </row>
    <row r="155" spans="1:140" x14ac:dyDescent="0.2">
      <c r="A155" s="8" t="s">
        <v>973</v>
      </c>
      <c r="B155" s="8" t="s">
        <v>127</v>
      </c>
      <c r="C155" s="8" t="s">
        <v>245</v>
      </c>
      <c r="D155" s="2" t="s">
        <v>974</v>
      </c>
      <c r="E155" s="4">
        <v>0.65663495820570394</v>
      </c>
      <c r="F155" s="28" t="b">
        <v>1</v>
      </c>
      <c r="G155" s="29">
        <f t="shared" si="5"/>
        <v>7.4421896489769536E-6</v>
      </c>
      <c r="H155" s="5" t="b">
        <f t="shared" si="4"/>
        <v>0</v>
      </c>
      <c r="I155" s="8">
        <v>40</v>
      </c>
      <c r="J155">
        <v>0</v>
      </c>
      <c r="K155">
        <v>25</v>
      </c>
      <c r="L155">
        <v>2228</v>
      </c>
      <c r="M155">
        <v>0</v>
      </c>
      <c r="N155">
        <v>3</v>
      </c>
      <c r="O155">
        <v>39.150812436185703</v>
      </c>
      <c r="P155">
        <v>1</v>
      </c>
      <c r="Q155">
        <v>1</v>
      </c>
      <c r="R155">
        <v>5</v>
      </c>
      <c r="S155" s="10">
        <v>79.5</v>
      </c>
      <c r="T155" s="8">
        <v>-1.2437414357759999</v>
      </c>
      <c r="U155">
        <v>-1.00517281761849</v>
      </c>
      <c r="V155">
        <v>-0.25614850898817798</v>
      </c>
      <c r="W155">
        <v>0.85064305984752597</v>
      </c>
      <c r="X155">
        <v>-1.5638459058765199</v>
      </c>
      <c r="Y155">
        <v>-1.13192030619081E-2</v>
      </c>
      <c r="Z155">
        <v>-0.38963808254640903</v>
      </c>
      <c r="AA155">
        <v>1.4284752725705201</v>
      </c>
      <c r="AB155">
        <v>-0.772121299578298</v>
      </c>
      <c r="AC155">
        <v>-1.38724643350897</v>
      </c>
      <c r="AD155" s="10">
        <v>1.0362383225482901</v>
      </c>
      <c r="AE155" s="8">
        <v>0</v>
      </c>
      <c r="AF155">
        <v>0</v>
      </c>
      <c r="AG155">
        <v>1</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1</v>
      </c>
      <c r="BA155">
        <v>1</v>
      </c>
      <c r="BB155">
        <v>0</v>
      </c>
      <c r="BC155">
        <v>1</v>
      </c>
      <c r="BD155">
        <v>0</v>
      </c>
      <c r="BE155">
        <v>1</v>
      </c>
      <c r="BF155">
        <v>0</v>
      </c>
      <c r="BG155">
        <v>0</v>
      </c>
      <c r="BH155">
        <v>0</v>
      </c>
      <c r="BI155">
        <v>0</v>
      </c>
      <c r="BJ155">
        <v>0</v>
      </c>
      <c r="BK155">
        <v>1</v>
      </c>
      <c r="BL155">
        <v>0</v>
      </c>
      <c r="BM155">
        <v>1</v>
      </c>
      <c r="BN155">
        <v>0</v>
      </c>
      <c r="BO155">
        <v>0</v>
      </c>
      <c r="BP155">
        <v>0</v>
      </c>
      <c r="BQ155">
        <v>0</v>
      </c>
      <c r="BR155">
        <v>0</v>
      </c>
      <c r="BS155">
        <v>1</v>
      </c>
      <c r="BT155" s="10">
        <v>0</v>
      </c>
      <c r="BU155">
        <v>-4.2648743800000002</v>
      </c>
      <c r="BV155">
        <v>0.17994256</v>
      </c>
      <c r="BW155">
        <v>2.5512239999999999E-2</v>
      </c>
      <c r="BX155">
        <v>1.7140852600000001</v>
      </c>
      <c r="BY155">
        <v>1.2451467300000001</v>
      </c>
      <c r="BZ155">
        <v>4.38303536</v>
      </c>
      <c r="CA155">
        <v>1.0542348399999999</v>
      </c>
      <c r="CB155">
        <v>2.36271349</v>
      </c>
      <c r="CC155">
        <v>0</v>
      </c>
      <c r="CD155">
        <v>1.26633956</v>
      </c>
      <c r="CE155">
        <v>1.2966537600000001</v>
      </c>
      <c r="CF155">
        <v>-0.34830556000000001</v>
      </c>
      <c r="CG155">
        <v>0.60595251999999999</v>
      </c>
      <c r="CH155">
        <v>-0.27080598</v>
      </c>
      <c r="CI155">
        <v>0.69837139000000004</v>
      </c>
      <c r="CJ155">
        <v>2.3914729999999999E-2</v>
      </c>
      <c r="CK155">
        <v>-0.35324707</v>
      </c>
      <c r="CL155">
        <v>-4.8291489999999999E-2</v>
      </c>
      <c r="CM155">
        <v>0.58076517999999999</v>
      </c>
      <c r="CN155">
        <v>0.72541518999999999</v>
      </c>
      <c r="CO155">
        <v>-0.20022939000000001</v>
      </c>
      <c r="CP155">
        <v>-0.43475793000000001</v>
      </c>
      <c r="CQ155">
        <v>0.34422587999999998</v>
      </c>
      <c r="CR155">
        <v>-0.48495226000000002</v>
      </c>
      <c r="CS155">
        <v>0.18250256000000001</v>
      </c>
      <c r="CT155">
        <v>-0.16623276000000001</v>
      </c>
      <c r="CU155">
        <v>-9.4743999999999995E-2</v>
      </c>
      <c r="CV155">
        <v>-1.1689752</v>
      </c>
      <c r="CW155">
        <v>-0.52188942000000005</v>
      </c>
      <c r="CX155">
        <v>0.65815442999999996</v>
      </c>
      <c r="CY155">
        <v>9.3649330000000003E-2</v>
      </c>
      <c r="CZ155">
        <v>-0.16819777</v>
      </c>
      <c r="DA155">
        <v>-0.25450494000000001</v>
      </c>
      <c r="DB155">
        <v>0.25513289</v>
      </c>
      <c r="DC155">
        <v>2.5920289999999999E-2</v>
      </c>
      <c r="DD155">
        <v>-2.5292350000000002E-2</v>
      </c>
      <c r="DE155">
        <v>0.26950531</v>
      </c>
      <c r="DF155">
        <v>-0.26887736000000001</v>
      </c>
      <c r="DG155">
        <v>0.1029841</v>
      </c>
      <c r="DH155">
        <v>-0.10235616</v>
      </c>
      <c r="DI155">
        <v>-0.19042195000000001</v>
      </c>
      <c r="DJ155">
        <v>7.7531719999999998E-2</v>
      </c>
      <c r="DK155">
        <v>-0.19522661999999999</v>
      </c>
      <c r="DL155">
        <v>-0.13095082</v>
      </c>
      <c r="DM155">
        <v>-6.0513240000000003E-2</v>
      </c>
      <c r="DN155">
        <v>0.50020885000000004</v>
      </c>
      <c r="DO155">
        <v>0.35778246000000002</v>
      </c>
      <c r="DP155">
        <v>-0.64273818000000005</v>
      </c>
      <c r="DQ155">
        <v>0.94671483000000001</v>
      </c>
      <c r="DR155">
        <v>-0.66113116000000005</v>
      </c>
      <c r="DS155">
        <v>7.7932630000000003E-2</v>
      </c>
      <c r="DT155">
        <v>-0.79014932000000004</v>
      </c>
      <c r="DU155">
        <v>1.3610861400000001</v>
      </c>
      <c r="DV155" s="10">
        <v>-0.64824150000000003</v>
      </c>
      <c r="DW155" s="8" t="s">
        <v>975</v>
      </c>
      <c r="DX155" t="s">
        <v>976</v>
      </c>
      <c r="DY155" t="s">
        <v>5154</v>
      </c>
      <c r="DZ155" t="s">
        <v>5153</v>
      </c>
      <c r="EA155" t="s">
        <v>5413</v>
      </c>
      <c r="EB155" t="s">
        <v>5414</v>
      </c>
      <c r="EC155" t="s">
        <v>5207</v>
      </c>
      <c r="ED155" s="10" t="s">
        <v>977</v>
      </c>
      <c r="EE155" s="20">
        <v>35253</v>
      </c>
      <c r="EF155" s="21">
        <v>35965</v>
      </c>
      <c r="EG155" t="s">
        <v>978</v>
      </c>
      <c r="EH155" t="s">
        <v>5146</v>
      </c>
      <c r="EI155" s="22">
        <v>44802</v>
      </c>
      <c r="EJ155" t="b">
        <f>F155=H155</f>
        <v>0</v>
      </c>
    </row>
    <row r="156" spans="1:140" x14ac:dyDescent="0.2">
      <c r="A156" s="8" t="s">
        <v>979</v>
      </c>
      <c r="B156" s="8" t="s">
        <v>127</v>
      </c>
      <c r="C156" s="8" t="s">
        <v>332</v>
      </c>
      <c r="D156" s="2" t="s">
        <v>980</v>
      </c>
      <c r="E156" s="4">
        <v>0.65703700925923803</v>
      </c>
      <c r="F156" s="28" t="b">
        <v>1</v>
      </c>
      <c r="G156" s="29">
        <f t="shared" si="5"/>
        <v>1.1169516146851133E-4</v>
      </c>
      <c r="H156" s="5" t="b">
        <f t="shared" si="4"/>
        <v>0</v>
      </c>
      <c r="I156" s="8">
        <v>42</v>
      </c>
      <c r="J156">
        <v>0</v>
      </c>
      <c r="K156">
        <v>38</v>
      </c>
      <c r="L156">
        <v>2121</v>
      </c>
      <c r="M156">
        <v>0</v>
      </c>
      <c r="N156">
        <v>2</v>
      </c>
      <c r="O156">
        <v>38.518504629619201</v>
      </c>
      <c r="P156">
        <v>4</v>
      </c>
      <c r="Q156">
        <v>5</v>
      </c>
      <c r="R156">
        <v>2</v>
      </c>
      <c r="S156" s="10">
        <v>73.099999999999994</v>
      </c>
      <c r="T156" s="8">
        <v>-1.0558650859609</v>
      </c>
      <c r="U156">
        <v>-1.00517281761849</v>
      </c>
      <c r="V156">
        <v>1.4235138450326601</v>
      </c>
      <c r="W156">
        <v>0.72590764655336204</v>
      </c>
      <c r="X156">
        <v>-1.5638459058765199</v>
      </c>
      <c r="Y156">
        <v>-0.70788554533318204</v>
      </c>
      <c r="Z156">
        <v>-0.41139623390782798</v>
      </c>
      <c r="AA156">
        <v>-0.70092886045385905</v>
      </c>
      <c r="AB156">
        <v>1.4079858992310099</v>
      </c>
      <c r="AC156">
        <v>1.7560081436822399E-2</v>
      </c>
      <c r="AD156" s="10">
        <v>-0.34469353883829401</v>
      </c>
      <c r="AE156" s="8">
        <v>0</v>
      </c>
      <c r="AF156">
        <v>1</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1</v>
      </c>
      <c r="AZ156">
        <v>0</v>
      </c>
      <c r="BA156">
        <v>0</v>
      </c>
      <c r="BB156">
        <v>1</v>
      </c>
      <c r="BC156">
        <v>1</v>
      </c>
      <c r="BD156">
        <v>0</v>
      </c>
      <c r="BE156">
        <v>0</v>
      </c>
      <c r="BF156">
        <v>1</v>
      </c>
      <c r="BG156">
        <v>0</v>
      </c>
      <c r="BH156">
        <v>0</v>
      </c>
      <c r="BI156">
        <v>0</v>
      </c>
      <c r="BJ156">
        <v>0</v>
      </c>
      <c r="BK156">
        <v>0</v>
      </c>
      <c r="BL156">
        <v>1</v>
      </c>
      <c r="BM156">
        <v>0</v>
      </c>
      <c r="BN156">
        <v>1</v>
      </c>
      <c r="BO156">
        <v>0</v>
      </c>
      <c r="BP156">
        <v>0</v>
      </c>
      <c r="BQ156">
        <v>0</v>
      </c>
      <c r="BR156">
        <v>1</v>
      </c>
      <c r="BS156">
        <v>0</v>
      </c>
      <c r="BT156" s="10">
        <v>0</v>
      </c>
      <c r="BU156">
        <v>-4.2648743800000002</v>
      </c>
      <c r="BV156">
        <v>0.17994256</v>
      </c>
      <c r="BW156">
        <v>2.5512239999999999E-2</v>
      </c>
      <c r="BX156">
        <v>1.7140852600000001</v>
      </c>
      <c r="BY156">
        <v>1.2451467300000001</v>
      </c>
      <c r="BZ156">
        <v>4.38303536</v>
      </c>
      <c r="CA156">
        <v>1.0542348399999999</v>
      </c>
      <c r="CB156">
        <v>2.36271349</v>
      </c>
      <c r="CC156">
        <v>0</v>
      </c>
      <c r="CD156">
        <v>1.26633956</v>
      </c>
      <c r="CE156">
        <v>1.2966537600000001</v>
      </c>
      <c r="CF156">
        <v>-0.34830556000000001</v>
      </c>
      <c r="CG156">
        <v>0.60595251999999999</v>
      </c>
      <c r="CH156">
        <v>-0.27080598</v>
      </c>
      <c r="CI156">
        <v>0.69837139000000004</v>
      </c>
      <c r="CJ156">
        <v>2.3914729999999999E-2</v>
      </c>
      <c r="CK156">
        <v>-0.35324707</v>
      </c>
      <c r="CL156">
        <v>-4.8291489999999999E-2</v>
      </c>
      <c r="CM156">
        <v>0.58076517999999999</v>
      </c>
      <c r="CN156">
        <v>0.72541518999999999</v>
      </c>
      <c r="CO156">
        <v>-0.20022939000000001</v>
      </c>
      <c r="CP156">
        <v>-0.43475793000000001</v>
      </c>
      <c r="CQ156">
        <v>0.34422587999999998</v>
      </c>
      <c r="CR156">
        <v>-0.48495226000000002</v>
      </c>
      <c r="CS156">
        <v>0.18250256000000001</v>
      </c>
      <c r="CT156">
        <v>-0.16623276000000001</v>
      </c>
      <c r="CU156">
        <v>-9.4743999999999995E-2</v>
      </c>
      <c r="CV156">
        <v>-1.1689752</v>
      </c>
      <c r="CW156">
        <v>-0.52188942000000005</v>
      </c>
      <c r="CX156">
        <v>0.65815442999999996</v>
      </c>
      <c r="CY156">
        <v>9.3649330000000003E-2</v>
      </c>
      <c r="CZ156">
        <v>-0.16819777</v>
      </c>
      <c r="DA156">
        <v>-0.25450494000000001</v>
      </c>
      <c r="DB156">
        <v>0.25513289</v>
      </c>
      <c r="DC156">
        <v>2.5920289999999999E-2</v>
      </c>
      <c r="DD156">
        <v>-2.5292350000000002E-2</v>
      </c>
      <c r="DE156">
        <v>0.26950531</v>
      </c>
      <c r="DF156">
        <v>-0.26887736000000001</v>
      </c>
      <c r="DG156">
        <v>0.1029841</v>
      </c>
      <c r="DH156">
        <v>-0.10235616</v>
      </c>
      <c r="DI156">
        <v>-0.19042195000000001</v>
      </c>
      <c r="DJ156">
        <v>7.7531719999999998E-2</v>
      </c>
      <c r="DK156">
        <v>-0.19522661999999999</v>
      </c>
      <c r="DL156">
        <v>-0.13095082</v>
      </c>
      <c r="DM156">
        <v>-6.0513240000000003E-2</v>
      </c>
      <c r="DN156">
        <v>0.50020885000000004</v>
      </c>
      <c r="DO156">
        <v>0.35778246000000002</v>
      </c>
      <c r="DP156">
        <v>-0.64273818000000005</v>
      </c>
      <c r="DQ156">
        <v>0.94671483000000001</v>
      </c>
      <c r="DR156">
        <v>-0.66113116000000005</v>
      </c>
      <c r="DS156">
        <v>7.7932630000000003E-2</v>
      </c>
      <c r="DT156">
        <v>-0.79014932000000004</v>
      </c>
      <c r="DU156">
        <v>1.3610861400000001</v>
      </c>
      <c r="DV156" s="10">
        <v>-0.64824150000000003</v>
      </c>
      <c r="DW156" s="8" t="s">
        <v>981</v>
      </c>
      <c r="DX156" t="s">
        <v>982</v>
      </c>
      <c r="DY156" t="s">
        <v>5158</v>
      </c>
      <c r="DZ156" t="s">
        <v>5158</v>
      </c>
      <c r="EA156" t="s">
        <v>5216</v>
      </c>
      <c r="EB156" t="s">
        <v>5415</v>
      </c>
      <c r="EC156" t="s">
        <v>5416</v>
      </c>
      <c r="ED156" s="10" t="s">
        <v>266</v>
      </c>
      <c r="EE156" s="20">
        <v>35034</v>
      </c>
      <c r="EF156" s="21">
        <v>35655</v>
      </c>
      <c r="EG156" t="s">
        <v>983</v>
      </c>
      <c r="EH156" t="s">
        <v>5143</v>
      </c>
      <c r="EI156" s="22">
        <v>45272</v>
      </c>
      <c r="EJ156" t="b">
        <f>F156=H156</f>
        <v>0</v>
      </c>
    </row>
    <row r="157" spans="1:140" x14ac:dyDescent="0.2">
      <c r="A157" s="8" t="s">
        <v>984</v>
      </c>
      <c r="B157" s="8" t="s">
        <v>127</v>
      </c>
      <c r="C157" s="8" t="s">
        <v>188</v>
      </c>
      <c r="D157" s="2" t="s">
        <v>985</v>
      </c>
      <c r="E157" s="4">
        <v>0.69516146849609695</v>
      </c>
      <c r="F157" s="28" t="b">
        <v>1</v>
      </c>
      <c r="G157" s="29">
        <f t="shared" si="5"/>
        <v>2.3061900411754765E-2</v>
      </c>
      <c r="H157" s="5" t="b">
        <f t="shared" si="4"/>
        <v>0</v>
      </c>
      <c r="I157" s="8">
        <v>63</v>
      </c>
      <c r="J157">
        <v>1</v>
      </c>
      <c r="K157">
        <v>27</v>
      </c>
      <c r="L157">
        <v>3096</v>
      </c>
      <c r="M157">
        <v>1</v>
      </c>
      <c r="N157">
        <v>3</v>
      </c>
      <c r="O157">
        <v>80.080734248048898</v>
      </c>
      <c r="P157">
        <v>2</v>
      </c>
      <c r="Q157">
        <v>5</v>
      </c>
      <c r="R157">
        <v>3</v>
      </c>
      <c r="S157" s="10">
        <v>74.3</v>
      </c>
      <c r="T157" s="8">
        <v>0.91683658709772198</v>
      </c>
      <c r="U157">
        <v>7.5957643648752104E-3</v>
      </c>
      <c r="V157">
        <v>2.2610839381047498E-3</v>
      </c>
      <c r="W157">
        <v>1.8625153845142</v>
      </c>
      <c r="X157">
        <v>-1.2456676951183301</v>
      </c>
      <c r="Y157">
        <v>-1.13192030619081E-2</v>
      </c>
      <c r="Z157">
        <v>1.0187889916494299</v>
      </c>
      <c r="AA157">
        <v>8.8725172209350497E-3</v>
      </c>
      <c r="AB157">
        <v>-4.5418899975194001E-2</v>
      </c>
      <c r="AC157">
        <v>1.42236659638262</v>
      </c>
      <c r="AD157" s="10">
        <v>-8.5768814828309101E-2</v>
      </c>
      <c r="AE157" s="8">
        <v>0</v>
      </c>
      <c r="AF157">
        <v>0</v>
      </c>
      <c r="AG157">
        <v>1</v>
      </c>
      <c r="AH157">
        <v>0</v>
      </c>
      <c r="AI157">
        <v>0</v>
      </c>
      <c r="AJ157">
        <v>0</v>
      </c>
      <c r="AK157">
        <v>0</v>
      </c>
      <c r="AL157">
        <v>0</v>
      </c>
      <c r="AM157">
        <v>0</v>
      </c>
      <c r="AN157">
        <v>0</v>
      </c>
      <c r="AO157">
        <v>0</v>
      </c>
      <c r="AP157">
        <v>0</v>
      </c>
      <c r="AQ157">
        <v>0</v>
      </c>
      <c r="AR157">
        <v>0</v>
      </c>
      <c r="AS157">
        <v>0</v>
      </c>
      <c r="AT157">
        <v>0</v>
      </c>
      <c r="AU157">
        <v>0</v>
      </c>
      <c r="AV157">
        <v>0</v>
      </c>
      <c r="AW157">
        <v>0</v>
      </c>
      <c r="AX157">
        <v>0</v>
      </c>
      <c r="AY157">
        <v>1</v>
      </c>
      <c r="AZ157">
        <v>0</v>
      </c>
      <c r="BA157">
        <v>1</v>
      </c>
      <c r="BB157">
        <v>0</v>
      </c>
      <c r="BC157">
        <v>1</v>
      </c>
      <c r="BD157">
        <v>0</v>
      </c>
      <c r="BE157">
        <v>1</v>
      </c>
      <c r="BF157">
        <v>0</v>
      </c>
      <c r="BG157">
        <v>0</v>
      </c>
      <c r="BH157">
        <v>0</v>
      </c>
      <c r="BI157">
        <v>0</v>
      </c>
      <c r="BJ157">
        <v>1</v>
      </c>
      <c r="BK157">
        <v>0</v>
      </c>
      <c r="BL157">
        <v>0</v>
      </c>
      <c r="BM157">
        <v>0</v>
      </c>
      <c r="BN157">
        <v>1</v>
      </c>
      <c r="BO157">
        <v>0</v>
      </c>
      <c r="BP157">
        <v>0</v>
      </c>
      <c r="BQ157">
        <v>0</v>
      </c>
      <c r="BR157">
        <v>1</v>
      </c>
      <c r="BS157">
        <v>0</v>
      </c>
      <c r="BT157" s="10">
        <v>0</v>
      </c>
      <c r="BU157">
        <v>-4.2648743800000002</v>
      </c>
      <c r="BV157">
        <v>0.17994256</v>
      </c>
      <c r="BW157">
        <v>2.5512239999999999E-2</v>
      </c>
      <c r="BX157">
        <v>1.7140852600000001</v>
      </c>
      <c r="BY157">
        <v>1.2451467300000001</v>
      </c>
      <c r="BZ157">
        <v>4.38303536</v>
      </c>
      <c r="CA157">
        <v>1.0542348399999999</v>
      </c>
      <c r="CB157">
        <v>2.36271349</v>
      </c>
      <c r="CC157">
        <v>0</v>
      </c>
      <c r="CD157">
        <v>1.26633956</v>
      </c>
      <c r="CE157">
        <v>1.2966537600000001</v>
      </c>
      <c r="CF157">
        <v>-0.34830556000000001</v>
      </c>
      <c r="CG157">
        <v>0.60595251999999999</v>
      </c>
      <c r="CH157">
        <v>-0.27080598</v>
      </c>
      <c r="CI157">
        <v>0.69837139000000004</v>
      </c>
      <c r="CJ157">
        <v>2.3914729999999999E-2</v>
      </c>
      <c r="CK157">
        <v>-0.35324707</v>
      </c>
      <c r="CL157">
        <v>-4.8291489999999999E-2</v>
      </c>
      <c r="CM157">
        <v>0.58076517999999999</v>
      </c>
      <c r="CN157">
        <v>0.72541518999999999</v>
      </c>
      <c r="CO157">
        <v>-0.20022939000000001</v>
      </c>
      <c r="CP157">
        <v>-0.43475793000000001</v>
      </c>
      <c r="CQ157">
        <v>0.34422587999999998</v>
      </c>
      <c r="CR157">
        <v>-0.48495226000000002</v>
      </c>
      <c r="CS157">
        <v>0.18250256000000001</v>
      </c>
      <c r="CT157">
        <v>-0.16623276000000001</v>
      </c>
      <c r="CU157">
        <v>-9.4743999999999995E-2</v>
      </c>
      <c r="CV157">
        <v>-1.1689752</v>
      </c>
      <c r="CW157">
        <v>-0.52188942000000005</v>
      </c>
      <c r="CX157">
        <v>0.65815442999999996</v>
      </c>
      <c r="CY157">
        <v>9.3649330000000003E-2</v>
      </c>
      <c r="CZ157">
        <v>-0.16819777</v>
      </c>
      <c r="DA157">
        <v>-0.25450494000000001</v>
      </c>
      <c r="DB157">
        <v>0.25513289</v>
      </c>
      <c r="DC157">
        <v>2.5920289999999999E-2</v>
      </c>
      <c r="DD157">
        <v>-2.5292350000000002E-2</v>
      </c>
      <c r="DE157">
        <v>0.26950531</v>
      </c>
      <c r="DF157">
        <v>-0.26887736000000001</v>
      </c>
      <c r="DG157">
        <v>0.1029841</v>
      </c>
      <c r="DH157">
        <v>-0.10235616</v>
      </c>
      <c r="DI157">
        <v>-0.19042195000000001</v>
      </c>
      <c r="DJ157">
        <v>7.7531719999999998E-2</v>
      </c>
      <c r="DK157">
        <v>-0.19522661999999999</v>
      </c>
      <c r="DL157">
        <v>-0.13095082</v>
      </c>
      <c r="DM157">
        <v>-6.0513240000000003E-2</v>
      </c>
      <c r="DN157">
        <v>0.50020885000000004</v>
      </c>
      <c r="DO157">
        <v>0.35778246000000002</v>
      </c>
      <c r="DP157">
        <v>-0.64273818000000005</v>
      </c>
      <c r="DQ157">
        <v>0.94671483000000001</v>
      </c>
      <c r="DR157">
        <v>-0.66113116000000005</v>
      </c>
      <c r="DS157">
        <v>7.7932630000000003E-2</v>
      </c>
      <c r="DT157">
        <v>-0.79014932000000004</v>
      </c>
      <c r="DU157">
        <v>1.3610861400000001</v>
      </c>
      <c r="DV157" s="10">
        <v>-0.64824150000000003</v>
      </c>
      <c r="DW157" s="8" t="s">
        <v>986</v>
      </c>
      <c r="DX157" t="s">
        <v>987</v>
      </c>
      <c r="DY157" t="s">
        <v>5158</v>
      </c>
      <c r="DZ157" t="s">
        <v>5158</v>
      </c>
      <c r="EA157" t="s">
        <v>5189</v>
      </c>
      <c r="EB157" t="s">
        <v>5354</v>
      </c>
      <c r="EC157" t="s">
        <v>5342</v>
      </c>
      <c r="ED157" s="10" t="s">
        <v>728</v>
      </c>
      <c r="EE157" s="20">
        <v>37218</v>
      </c>
      <c r="EF157" s="21">
        <v>39572</v>
      </c>
      <c r="EG157" t="s">
        <v>988</v>
      </c>
      <c r="EH157" t="s">
        <v>5144</v>
      </c>
      <c r="EI157" s="22">
        <v>45342</v>
      </c>
      <c r="EJ157" t="b">
        <f>F157=H157</f>
        <v>0</v>
      </c>
    </row>
    <row r="158" spans="1:140" x14ac:dyDescent="0.2">
      <c r="A158" s="8" t="s">
        <v>989</v>
      </c>
      <c r="B158" s="8" t="s">
        <v>127</v>
      </c>
      <c r="C158" s="8" t="s">
        <v>181</v>
      </c>
      <c r="D158" s="2" t="s">
        <v>990</v>
      </c>
      <c r="E158" s="4">
        <v>0.34913215889675497</v>
      </c>
      <c r="F158" s="28" t="b">
        <v>0</v>
      </c>
      <c r="G158" s="29">
        <f t="shared" si="5"/>
        <v>0.11581892833293442</v>
      </c>
      <c r="H158" s="5" t="b">
        <f t="shared" si="4"/>
        <v>0</v>
      </c>
      <c r="I158" s="8">
        <v>55</v>
      </c>
      <c r="J158">
        <v>0</v>
      </c>
      <c r="K158">
        <v>20</v>
      </c>
      <c r="L158">
        <v>959</v>
      </c>
      <c r="M158">
        <v>10</v>
      </c>
      <c r="N158">
        <v>4</v>
      </c>
      <c r="O158">
        <v>49.307746115044203</v>
      </c>
      <c r="P158">
        <v>5</v>
      </c>
      <c r="Q158">
        <v>1</v>
      </c>
      <c r="R158">
        <v>2</v>
      </c>
      <c r="S158" s="10">
        <v>76</v>
      </c>
      <c r="T158" s="8">
        <v>0.165331187837294</v>
      </c>
      <c r="U158">
        <v>-1.00517281761849</v>
      </c>
      <c r="V158">
        <v>-0.90217249130388599</v>
      </c>
      <c r="W158">
        <v>-0.62869562679074198</v>
      </c>
      <c r="X158">
        <v>1.61793620170542</v>
      </c>
      <c r="Y158">
        <v>0.68524713920936597</v>
      </c>
      <c r="Z158">
        <v>-4.0130931033365E-2</v>
      </c>
      <c r="AA158">
        <v>1.4284752725705201</v>
      </c>
      <c r="AB158">
        <v>-0.772121299578298</v>
      </c>
      <c r="AC158">
        <v>-1.38724643350897</v>
      </c>
      <c r="AD158" s="10">
        <v>0.281041210852502</v>
      </c>
      <c r="AE158" s="8">
        <v>0</v>
      </c>
      <c r="AF158">
        <v>0</v>
      </c>
      <c r="AG158">
        <v>0</v>
      </c>
      <c r="AH158">
        <v>0</v>
      </c>
      <c r="AI158">
        <v>0</v>
      </c>
      <c r="AJ158">
        <v>0</v>
      </c>
      <c r="AK158">
        <v>0</v>
      </c>
      <c r="AL158">
        <v>0</v>
      </c>
      <c r="AM158">
        <v>0</v>
      </c>
      <c r="AN158">
        <v>0</v>
      </c>
      <c r="AO158">
        <v>0</v>
      </c>
      <c r="AP158">
        <v>0</v>
      </c>
      <c r="AQ158">
        <v>0</v>
      </c>
      <c r="AR158">
        <v>0</v>
      </c>
      <c r="AS158">
        <v>0</v>
      </c>
      <c r="AT158">
        <v>0</v>
      </c>
      <c r="AU158">
        <v>1</v>
      </c>
      <c r="AV158">
        <v>0</v>
      </c>
      <c r="AW158">
        <v>0</v>
      </c>
      <c r="AX158">
        <v>0</v>
      </c>
      <c r="AY158">
        <v>0</v>
      </c>
      <c r="AZ158">
        <v>1</v>
      </c>
      <c r="BA158">
        <v>0</v>
      </c>
      <c r="BB158">
        <v>1</v>
      </c>
      <c r="BC158">
        <v>0</v>
      </c>
      <c r="BD158">
        <v>1</v>
      </c>
      <c r="BE158">
        <v>0</v>
      </c>
      <c r="BF158">
        <v>1</v>
      </c>
      <c r="BG158">
        <v>0</v>
      </c>
      <c r="BH158">
        <v>1</v>
      </c>
      <c r="BI158">
        <v>0</v>
      </c>
      <c r="BJ158">
        <v>0</v>
      </c>
      <c r="BK158">
        <v>0</v>
      </c>
      <c r="BL158">
        <v>0</v>
      </c>
      <c r="BM158">
        <v>0</v>
      </c>
      <c r="BN158">
        <v>0</v>
      </c>
      <c r="BO158">
        <v>1</v>
      </c>
      <c r="BP158">
        <v>0</v>
      </c>
      <c r="BQ158">
        <v>0</v>
      </c>
      <c r="BR158">
        <v>0</v>
      </c>
      <c r="BS158">
        <v>0</v>
      </c>
      <c r="BT158" s="10">
        <v>1</v>
      </c>
      <c r="BU158">
        <v>-4.2648743800000002</v>
      </c>
      <c r="BV158">
        <v>0.17994256</v>
      </c>
      <c r="BW158">
        <v>2.5512239999999999E-2</v>
      </c>
      <c r="BX158">
        <v>1.7140852600000001</v>
      </c>
      <c r="BY158">
        <v>1.2451467300000001</v>
      </c>
      <c r="BZ158">
        <v>4.38303536</v>
      </c>
      <c r="CA158">
        <v>1.0542348399999999</v>
      </c>
      <c r="CB158">
        <v>2.36271349</v>
      </c>
      <c r="CC158">
        <v>0</v>
      </c>
      <c r="CD158">
        <v>1.26633956</v>
      </c>
      <c r="CE158">
        <v>1.2966537600000001</v>
      </c>
      <c r="CF158">
        <v>-0.34830556000000001</v>
      </c>
      <c r="CG158">
        <v>0.60595251999999999</v>
      </c>
      <c r="CH158">
        <v>-0.27080598</v>
      </c>
      <c r="CI158">
        <v>0.69837139000000004</v>
      </c>
      <c r="CJ158">
        <v>2.3914729999999999E-2</v>
      </c>
      <c r="CK158">
        <v>-0.35324707</v>
      </c>
      <c r="CL158">
        <v>-4.8291489999999999E-2</v>
      </c>
      <c r="CM158">
        <v>0.58076517999999999</v>
      </c>
      <c r="CN158">
        <v>0.72541518999999999</v>
      </c>
      <c r="CO158">
        <v>-0.20022939000000001</v>
      </c>
      <c r="CP158">
        <v>-0.43475793000000001</v>
      </c>
      <c r="CQ158">
        <v>0.34422587999999998</v>
      </c>
      <c r="CR158">
        <v>-0.48495226000000002</v>
      </c>
      <c r="CS158">
        <v>0.18250256000000001</v>
      </c>
      <c r="CT158">
        <v>-0.16623276000000001</v>
      </c>
      <c r="CU158">
        <v>-9.4743999999999995E-2</v>
      </c>
      <c r="CV158">
        <v>-1.1689752</v>
      </c>
      <c r="CW158">
        <v>-0.52188942000000005</v>
      </c>
      <c r="CX158">
        <v>0.65815442999999996</v>
      </c>
      <c r="CY158">
        <v>9.3649330000000003E-2</v>
      </c>
      <c r="CZ158">
        <v>-0.16819777</v>
      </c>
      <c r="DA158">
        <v>-0.25450494000000001</v>
      </c>
      <c r="DB158">
        <v>0.25513289</v>
      </c>
      <c r="DC158">
        <v>2.5920289999999999E-2</v>
      </c>
      <c r="DD158">
        <v>-2.5292350000000002E-2</v>
      </c>
      <c r="DE158">
        <v>0.26950531</v>
      </c>
      <c r="DF158">
        <v>-0.26887736000000001</v>
      </c>
      <c r="DG158">
        <v>0.1029841</v>
      </c>
      <c r="DH158">
        <v>-0.10235616</v>
      </c>
      <c r="DI158">
        <v>-0.19042195000000001</v>
      </c>
      <c r="DJ158">
        <v>7.7531719999999998E-2</v>
      </c>
      <c r="DK158">
        <v>-0.19522661999999999</v>
      </c>
      <c r="DL158">
        <v>-0.13095082</v>
      </c>
      <c r="DM158">
        <v>-6.0513240000000003E-2</v>
      </c>
      <c r="DN158">
        <v>0.50020885000000004</v>
      </c>
      <c r="DO158">
        <v>0.35778246000000002</v>
      </c>
      <c r="DP158">
        <v>-0.64273818000000005</v>
      </c>
      <c r="DQ158">
        <v>0.94671483000000001</v>
      </c>
      <c r="DR158">
        <v>-0.66113116000000005</v>
      </c>
      <c r="DS158">
        <v>7.7932630000000003E-2</v>
      </c>
      <c r="DT158">
        <v>-0.79014932000000004</v>
      </c>
      <c r="DU158">
        <v>1.3610861400000001</v>
      </c>
      <c r="DV158" s="10">
        <v>-0.64824150000000003</v>
      </c>
      <c r="DW158" s="8" t="s">
        <v>991</v>
      </c>
      <c r="DX158" t="s">
        <v>992</v>
      </c>
      <c r="DY158" t="s">
        <v>5153</v>
      </c>
      <c r="DZ158" t="s">
        <v>5165</v>
      </c>
      <c r="EA158" t="s">
        <v>5323</v>
      </c>
      <c r="EB158" t="s">
        <v>5408</v>
      </c>
      <c r="EC158" t="s">
        <v>5417</v>
      </c>
      <c r="ED158" s="10" t="s">
        <v>255</v>
      </c>
      <c r="EE158" s="20">
        <v>36511</v>
      </c>
      <c r="EF158" s="21">
        <v>36835</v>
      </c>
      <c r="EG158" t="s">
        <v>993</v>
      </c>
      <c r="EH158" t="s">
        <v>5147</v>
      </c>
      <c r="EI158" s="22">
        <v>44161</v>
      </c>
      <c r="EJ158" t="b">
        <f>F158=H158</f>
        <v>1</v>
      </c>
    </row>
    <row r="159" spans="1:140" x14ac:dyDescent="0.2">
      <c r="A159" s="8" t="s">
        <v>994</v>
      </c>
      <c r="B159" s="8" t="s">
        <v>119</v>
      </c>
      <c r="C159" s="8" t="s">
        <v>161</v>
      </c>
      <c r="D159" s="2">
        <v>8626178640</v>
      </c>
      <c r="E159" s="4">
        <v>0.55852948885988996</v>
      </c>
      <c r="F159" s="28" t="b">
        <v>0</v>
      </c>
      <c r="G159" s="29">
        <f t="shared" si="5"/>
        <v>2.1669965667213444E-2</v>
      </c>
      <c r="H159" s="5" t="b">
        <f t="shared" si="4"/>
        <v>0</v>
      </c>
      <c r="I159" s="8">
        <v>37</v>
      </c>
      <c r="J159">
        <v>0</v>
      </c>
      <c r="K159">
        <v>28</v>
      </c>
      <c r="L159">
        <v>1833</v>
      </c>
      <c r="M159">
        <v>5</v>
      </c>
      <c r="N159">
        <v>4</v>
      </c>
      <c r="O159">
        <v>62.598077763278297</v>
      </c>
      <c r="P159">
        <v>1</v>
      </c>
      <c r="Q159">
        <v>4</v>
      </c>
      <c r="R159">
        <v>4</v>
      </c>
      <c r="S159" s="10">
        <v>69.099999999999994</v>
      </c>
      <c r="T159" s="8">
        <v>-1.5255559604986699</v>
      </c>
      <c r="U159">
        <v>-1.00517281761849</v>
      </c>
      <c r="V159">
        <v>0.13146588040124599</v>
      </c>
      <c r="W159">
        <v>0.39017120703261998</v>
      </c>
      <c r="X159">
        <v>2.70451479144465E-2</v>
      </c>
      <c r="Y159">
        <v>0.68524713920936597</v>
      </c>
      <c r="Z159">
        <v>0.41719862372257599</v>
      </c>
      <c r="AA159">
        <v>0.71867389489572897</v>
      </c>
      <c r="AB159">
        <v>-4.5418899975194001E-2</v>
      </c>
      <c r="AC159">
        <v>-0.68484317603607703</v>
      </c>
      <c r="AD159" s="10">
        <v>-1.2077759522049001</v>
      </c>
      <c r="AE159" s="8">
        <v>0</v>
      </c>
      <c r="AF159">
        <v>0</v>
      </c>
      <c r="AG159">
        <v>0</v>
      </c>
      <c r="AH159">
        <v>0</v>
      </c>
      <c r="AI159">
        <v>0</v>
      </c>
      <c r="AJ159">
        <v>0</v>
      </c>
      <c r="AK159">
        <v>0</v>
      </c>
      <c r="AL159">
        <v>0</v>
      </c>
      <c r="AM159">
        <v>0</v>
      </c>
      <c r="AN159">
        <v>0</v>
      </c>
      <c r="AO159">
        <v>0</v>
      </c>
      <c r="AP159">
        <v>0</v>
      </c>
      <c r="AQ159">
        <v>0</v>
      </c>
      <c r="AR159">
        <v>0</v>
      </c>
      <c r="AS159">
        <v>1</v>
      </c>
      <c r="AT159">
        <v>0</v>
      </c>
      <c r="AU159">
        <v>0</v>
      </c>
      <c r="AV159">
        <v>0</v>
      </c>
      <c r="AW159">
        <v>0</v>
      </c>
      <c r="AX159">
        <v>0</v>
      </c>
      <c r="AY159">
        <v>1</v>
      </c>
      <c r="AZ159">
        <v>0</v>
      </c>
      <c r="BA159">
        <v>1</v>
      </c>
      <c r="BB159">
        <v>0</v>
      </c>
      <c r="BC159">
        <v>0</v>
      </c>
      <c r="BD159">
        <v>1</v>
      </c>
      <c r="BE159">
        <v>0</v>
      </c>
      <c r="BF159">
        <v>1</v>
      </c>
      <c r="BG159">
        <v>0</v>
      </c>
      <c r="BH159">
        <v>0</v>
      </c>
      <c r="BI159">
        <v>0</v>
      </c>
      <c r="BJ159">
        <v>1</v>
      </c>
      <c r="BK159">
        <v>0</v>
      </c>
      <c r="BL159">
        <v>0</v>
      </c>
      <c r="BM159">
        <v>1</v>
      </c>
      <c r="BN159">
        <v>0</v>
      </c>
      <c r="BO159">
        <v>0</v>
      </c>
      <c r="BP159">
        <v>0</v>
      </c>
      <c r="BQ159">
        <v>0</v>
      </c>
      <c r="BR159">
        <v>1</v>
      </c>
      <c r="BS159">
        <v>0</v>
      </c>
      <c r="BT159" s="10">
        <v>0</v>
      </c>
      <c r="BU159">
        <v>-4.2648743800000002</v>
      </c>
      <c r="BV159">
        <v>0.17994256</v>
      </c>
      <c r="BW159">
        <v>2.5512239999999999E-2</v>
      </c>
      <c r="BX159">
        <v>1.7140852600000001</v>
      </c>
      <c r="BY159">
        <v>1.2451467300000001</v>
      </c>
      <c r="BZ159">
        <v>4.38303536</v>
      </c>
      <c r="CA159">
        <v>1.0542348399999999</v>
      </c>
      <c r="CB159">
        <v>2.36271349</v>
      </c>
      <c r="CC159">
        <v>0</v>
      </c>
      <c r="CD159">
        <v>1.26633956</v>
      </c>
      <c r="CE159">
        <v>1.2966537600000001</v>
      </c>
      <c r="CF159">
        <v>-0.34830556000000001</v>
      </c>
      <c r="CG159">
        <v>0.60595251999999999</v>
      </c>
      <c r="CH159">
        <v>-0.27080598</v>
      </c>
      <c r="CI159">
        <v>0.69837139000000004</v>
      </c>
      <c r="CJ159">
        <v>2.3914729999999999E-2</v>
      </c>
      <c r="CK159">
        <v>-0.35324707</v>
      </c>
      <c r="CL159">
        <v>-4.8291489999999999E-2</v>
      </c>
      <c r="CM159">
        <v>0.58076517999999999</v>
      </c>
      <c r="CN159">
        <v>0.72541518999999999</v>
      </c>
      <c r="CO159">
        <v>-0.20022939000000001</v>
      </c>
      <c r="CP159">
        <v>-0.43475793000000001</v>
      </c>
      <c r="CQ159">
        <v>0.34422587999999998</v>
      </c>
      <c r="CR159">
        <v>-0.48495226000000002</v>
      </c>
      <c r="CS159">
        <v>0.18250256000000001</v>
      </c>
      <c r="CT159">
        <v>-0.16623276000000001</v>
      </c>
      <c r="CU159">
        <v>-9.4743999999999995E-2</v>
      </c>
      <c r="CV159">
        <v>-1.1689752</v>
      </c>
      <c r="CW159">
        <v>-0.52188942000000005</v>
      </c>
      <c r="CX159">
        <v>0.65815442999999996</v>
      </c>
      <c r="CY159">
        <v>9.3649330000000003E-2</v>
      </c>
      <c r="CZ159">
        <v>-0.16819777</v>
      </c>
      <c r="DA159">
        <v>-0.25450494000000001</v>
      </c>
      <c r="DB159">
        <v>0.25513289</v>
      </c>
      <c r="DC159">
        <v>2.5920289999999999E-2</v>
      </c>
      <c r="DD159">
        <v>-2.5292350000000002E-2</v>
      </c>
      <c r="DE159">
        <v>0.26950531</v>
      </c>
      <c r="DF159">
        <v>-0.26887736000000001</v>
      </c>
      <c r="DG159">
        <v>0.1029841</v>
      </c>
      <c r="DH159">
        <v>-0.10235616</v>
      </c>
      <c r="DI159">
        <v>-0.19042195000000001</v>
      </c>
      <c r="DJ159">
        <v>7.7531719999999998E-2</v>
      </c>
      <c r="DK159">
        <v>-0.19522661999999999</v>
      </c>
      <c r="DL159">
        <v>-0.13095082</v>
      </c>
      <c r="DM159">
        <v>-6.0513240000000003E-2</v>
      </c>
      <c r="DN159">
        <v>0.50020885000000004</v>
      </c>
      <c r="DO159">
        <v>0.35778246000000002</v>
      </c>
      <c r="DP159">
        <v>-0.64273818000000005</v>
      </c>
      <c r="DQ159">
        <v>0.94671483000000001</v>
      </c>
      <c r="DR159">
        <v>-0.66113116000000005</v>
      </c>
      <c r="DS159">
        <v>7.7932630000000003E-2</v>
      </c>
      <c r="DT159">
        <v>-0.79014932000000004</v>
      </c>
      <c r="DU159">
        <v>1.3610861400000001</v>
      </c>
      <c r="DV159" s="10">
        <v>-0.64824150000000003</v>
      </c>
      <c r="DW159" s="8" t="s">
        <v>995</v>
      </c>
      <c r="DX159" t="s">
        <v>996</v>
      </c>
      <c r="DY159" t="s">
        <v>5154</v>
      </c>
      <c r="DZ159" t="s">
        <v>5158</v>
      </c>
      <c r="EA159" t="s">
        <v>5243</v>
      </c>
      <c r="EB159" t="s">
        <v>5418</v>
      </c>
      <c r="EC159" t="s">
        <v>5280</v>
      </c>
      <c r="ED159" s="10" t="s">
        <v>997</v>
      </c>
      <c r="EE159" s="20">
        <v>37106</v>
      </c>
      <c r="EF159" s="21">
        <v>39235</v>
      </c>
      <c r="EG159" t="s">
        <v>998</v>
      </c>
      <c r="EH159" t="s">
        <v>5144</v>
      </c>
      <c r="EI159" s="22">
        <v>43774</v>
      </c>
      <c r="EJ159" t="b">
        <f>F159=H159</f>
        <v>1</v>
      </c>
    </row>
    <row r="160" spans="1:140" x14ac:dyDescent="0.2">
      <c r="A160" s="8" t="s">
        <v>999</v>
      </c>
      <c r="B160" s="8" t="s">
        <v>127</v>
      </c>
      <c r="C160" s="8" t="s">
        <v>491</v>
      </c>
      <c r="D160" s="2" t="s">
        <v>1000</v>
      </c>
      <c r="E160" s="4">
        <v>0.59104829437012496</v>
      </c>
      <c r="F160" s="28" t="b">
        <v>0</v>
      </c>
      <c r="G160" s="29">
        <f t="shared" si="5"/>
        <v>2.0649775123765867E-5</v>
      </c>
      <c r="H160" s="5" t="b">
        <f t="shared" si="4"/>
        <v>0</v>
      </c>
      <c r="I160" s="8">
        <v>40</v>
      </c>
      <c r="J160">
        <v>0</v>
      </c>
      <c r="K160">
        <v>17</v>
      </c>
      <c r="L160">
        <v>2518</v>
      </c>
      <c r="M160">
        <v>1</v>
      </c>
      <c r="N160">
        <v>4</v>
      </c>
      <c r="O160">
        <v>39.690813851729096</v>
      </c>
      <c r="P160">
        <v>3</v>
      </c>
      <c r="Q160">
        <v>1</v>
      </c>
      <c r="R160">
        <v>5</v>
      </c>
      <c r="S160" s="10">
        <v>76.8</v>
      </c>
      <c r="T160" s="8">
        <v>-1.2437414357759999</v>
      </c>
      <c r="U160">
        <v>-1.00517281761849</v>
      </c>
      <c r="V160">
        <v>-1.2897868806933099</v>
      </c>
      <c r="W160">
        <v>1.1887110024204901</v>
      </c>
      <c r="X160">
        <v>-1.2456676951183301</v>
      </c>
      <c r="Y160">
        <v>0.68524713920936597</v>
      </c>
      <c r="Z160">
        <v>-0.37105625829442601</v>
      </c>
      <c r="AA160">
        <v>8.8725172209350497E-3</v>
      </c>
      <c r="AB160">
        <v>0.68128349962791002</v>
      </c>
      <c r="AC160">
        <v>-1.38724643350897</v>
      </c>
      <c r="AD160" s="10">
        <v>0.45365769352582502</v>
      </c>
      <c r="AE160" s="8">
        <v>0</v>
      </c>
      <c r="AF160">
        <v>0</v>
      </c>
      <c r="AG160">
        <v>0</v>
      </c>
      <c r="AH160">
        <v>0</v>
      </c>
      <c r="AI160">
        <v>0</v>
      </c>
      <c r="AJ160">
        <v>0</v>
      </c>
      <c r="AK160">
        <v>0</v>
      </c>
      <c r="AL160">
        <v>1</v>
      </c>
      <c r="AM160">
        <v>0</v>
      </c>
      <c r="AN160">
        <v>0</v>
      </c>
      <c r="AO160">
        <v>0</v>
      </c>
      <c r="AP160">
        <v>0</v>
      </c>
      <c r="AQ160">
        <v>0</v>
      </c>
      <c r="AR160">
        <v>0</v>
      </c>
      <c r="AS160">
        <v>0</v>
      </c>
      <c r="AT160">
        <v>0</v>
      </c>
      <c r="AU160">
        <v>0</v>
      </c>
      <c r="AV160">
        <v>0</v>
      </c>
      <c r="AW160">
        <v>0</v>
      </c>
      <c r="AX160">
        <v>0</v>
      </c>
      <c r="AY160">
        <v>0</v>
      </c>
      <c r="AZ160">
        <v>1</v>
      </c>
      <c r="BA160">
        <v>0</v>
      </c>
      <c r="BB160">
        <v>1</v>
      </c>
      <c r="BC160">
        <v>0</v>
      </c>
      <c r="BD160">
        <v>1</v>
      </c>
      <c r="BE160">
        <v>1</v>
      </c>
      <c r="BF160">
        <v>0</v>
      </c>
      <c r="BG160">
        <v>0</v>
      </c>
      <c r="BH160">
        <v>1</v>
      </c>
      <c r="BI160">
        <v>0</v>
      </c>
      <c r="BJ160">
        <v>0</v>
      </c>
      <c r="BK160">
        <v>0</v>
      </c>
      <c r="BL160">
        <v>0</v>
      </c>
      <c r="BM160">
        <v>0</v>
      </c>
      <c r="BN160">
        <v>0</v>
      </c>
      <c r="BO160">
        <v>1</v>
      </c>
      <c r="BP160">
        <v>0</v>
      </c>
      <c r="BQ160">
        <v>0</v>
      </c>
      <c r="BR160">
        <v>0</v>
      </c>
      <c r="BS160">
        <v>0</v>
      </c>
      <c r="BT160" s="10">
        <v>1</v>
      </c>
      <c r="BU160">
        <v>-4.2648743800000002</v>
      </c>
      <c r="BV160">
        <v>0.17994256</v>
      </c>
      <c r="BW160">
        <v>2.5512239999999999E-2</v>
      </c>
      <c r="BX160">
        <v>1.7140852600000001</v>
      </c>
      <c r="BY160">
        <v>1.2451467300000001</v>
      </c>
      <c r="BZ160">
        <v>4.38303536</v>
      </c>
      <c r="CA160">
        <v>1.0542348399999999</v>
      </c>
      <c r="CB160">
        <v>2.36271349</v>
      </c>
      <c r="CC160">
        <v>0</v>
      </c>
      <c r="CD160">
        <v>1.26633956</v>
      </c>
      <c r="CE160">
        <v>1.2966537600000001</v>
      </c>
      <c r="CF160">
        <v>-0.34830556000000001</v>
      </c>
      <c r="CG160">
        <v>0.60595251999999999</v>
      </c>
      <c r="CH160">
        <v>-0.27080598</v>
      </c>
      <c r="CI160">
        <v>0.69837139000000004</v>
      </c>
      <c r="CJ160">
        <v>2.3914729999999999E-2</v>
      </c>
      <c r="CK160">
        <v>-0.35324707</v>
      </c>
      <c r="CL160">
        <v>-4.8291489999999999E-2</v>
      </c>
      <c r="CM160">
        <v>0.58076517999999999</v>
      </c>
      <c r="CN160">
        <v>0.72541518999999999</v>
      </c>
      <c r="CO160">
        <v>-0.20022939000000001</v>
      </c>
      <c r="CP160">
        <v>-0.43475793000000001</v>
      </c>
      <c r="CQ160">
        <v>0.34422587999999998</v>
      </c>
      <c r="CR160">
        <v>-0.48495226000000002</v>
      </c>
      <c r="CS160">
        <v>0.18250256000000001</v>
      </c>
      <c r="CT160">
        <v>-0.16623276000000001</v>
      </c>
      <c r="CU160">
        <v>-9.4743999999999995E-2</v>
      </c>
      <c r="CV160">
        <v>-1.1689752</v>
      </c>
      <c r="CW160">
        <v>-0.52188942000000005</v>
      </c>
      <c r="CX160">
        <v>0.65815442999999996</v>
      </c>
      <c r="CY160">
        <v>9.3649330000000003E-2</v>
      </c>
      <c r="CZ160">
        <v>-0.16819777</v>
      </c>
      <c r="DA160">
        <v>-0.25450494000000001</v>
      </c>
      <c r="DB160">
        <v>0.25513289</v>
      </c>
      <c r="DC160">
        <v>2.5920289999999999E-2</v>
      </c>
      <c r="DD160">
        <v>-2.5292350000000002E-2</v>
      </c>
      <c r="DE160">
        <v>0.26950531</v>
      </c>
      <c r="DF160">
        <v>-0.26887736000000001</v>
      </c>
      <c r="DG160">
        <v>0.1029841</v>
      </c>
      <c r="DH160">
        <v>-0.10235616</v>
      </c>
      <c r="DI160">
        <v>-0.19042195000000001</v>
      </c>
      <c r="DJ160">
        <v>7.7531719999999998E-2</v>
      </c>
      <c r="DK160">
        <v>-0.19522661999999999</v>
      </c>
      <c r="DL160">
        <v>-0.13095082</v>
      </c>
      <c r="DM160">
        <v>-6.0513240000000003E-2</v>
      </c>
      <c r="DN160">
        <v>0.50020885000000004</v>
      </c>
      <c r="DO160">
        <v>0.35778246000000002</v>
      </c>
      <c r="DP160">
        <v>-0.64273818000000005</v>
      </c>
      <c r="DQ160">
        <v>0.94671483000000001</v>
      </c>
      <c r="DR160">
        <v>-0.66113116000000005</v>
      </c>
      <c r="DS160">
        <v>7.7932630000000003E-2</v>
      </c>
      <c r="DT160">
        <v>-0.79014932000000004</v>
      </c>
      <c r="DU160">
        <v>1.3610861400000001</v>
      </c>
      <c r="DV160" s="10">
        <v>-0.64824150000000003</v>
      </c>
      <c r="DW160" s="8" t="s">
        <v>1001</v>
      </c>
      <c r="DX160" t="s">
        <v>1002</v>
      </c>
      <c r="DY160" t="s">
        <v>5153</v>
      </c>
      <c r="DZ160" t="s">
        <v>5165</v>
      </c>
      <c r="EA160" t="s">
        <v>5242</v>
      </c>
      <c r="EB160" t="s">
        <v>5419</v>
      </c>
      <c r="EC160" t="s">
        <v>5213</v>
      </c>
      <c r="ED160" s="10" t="s">
        <v>1003</v>
      </c>
      <c r="EE160" s="20">
        <v>36364</v>
      </c>
      <c r="EF160" s="21">
        <v>37393</v>
      </c>
      <c r="EG160" t="s">
        <v>1004</v>
      </c>
      <c r="EH160" t="s">
        <v>5147</v>
      </c>
      <c r="EI160" s="22">
        <v>44700</v>
      </c>
      <c r="EJ160" t="b">
        <f>F160=H160</f>
        <v>1</v>
      </c>
    </row>
    <row r="161" spans="1:140" x14ac:dyDescent="0.2">
      <c r="A161" s="8" t="s">
        <v>1005</v>
      </c>
      <c r="B161" s="8" t="s">
        <v>168</v>
      </c>
      <c r="C161" s="8" t="s">
        <v>399</v>
      </c>
      <c r="D161" s="2" t="s">
        <v>1006</v>
      </c>
      <c r="E161" s="4">
        <v>0.56716569698740005</v>
      </c>
      <c r="F161" s="28" t="b">
        <v>0</v>
      </c>
      <c r="G161" s="29">
        <f t="shared" si="5"/>
        <v>1.4951283277482654E-2</v>
      </c>
      <c r="H161" s="5" t="b">
        <f t="shared" si="4"/>
        <v>0</v>
      </c>
      <c r="I161" s="8">
        <v>54</v>
      </c>
      <c r="J161">
        <v>1</v>
      </c>
      <c r="K161">
        <v>29</v>
      </c>
      <c r="L161">
        <v>1395</v>
      </c>
      <c r="M161">
        <v>4</v>
      </c>
      <c r="N161">
        <v>5</v>
      </c>
      <c r="O161">
        <v>47.749515160366798</v>
      </c>
      <c r="P161">
        <v>4</v>
      </c>
      <c r="Q161">
        <v>5</v>
      </c>
      <c r="R161">
        <v>5</v>
      </c>
      <c r="S161" s="10">
        <v>77.2</v>
      </c>
      <c r="T161" s="8">
        <v>7.1393012929740499E-2</v>
      </c>
      <c r="U161">
        <v>7.5957643648752104E-3</v>
      </c>
      <c r="V161">
        <v>0.260670676864387</v>
      </c>
      <c r="W161">
        <v>-0.12042796140517401</v>
      </c>
      <c r="X161">
        <v>-0.29113306284374801</v>
      </c>
      <c r="Y161">
        <v>1.38181348148064</v>
      </c>
      <c r="Z161">
        <v>-9.3750741853074304E-2</v>
      </c>
      <c r="AA161">
        <v>-0.70092886045385905</v>
      </c>
      <c r="AB161">
        <v>-4.5418899975194001E-2</v>
      </c>
      <c r="AC161">
        <v>0.71996333890972197</v>
      </c>
      <c r="AD161" s="10">
        <v>0.53996593486248801</v>
      </c>
      <c r="AE161" s="8">
        <v>0</v>
      </c>
      <c r="AF161">
        <v>0</v>
      </c>
      <c r="AG161">
        <v>0</v>
      </c>
      <c r="AH161">
        <v>0</v>
      </c>
      <c r="AI161">
        <v>0</v>
      </c>
      <c r="AJ161">
        <v>0</v>
      </c>
      <c r="AK161">
        <v>0</v>
      </c>
      <c r="AL161">
        <v>0</v>
      </c>
      <c r="AM161">
        <v>0</v>
      </c>
      <c r="AN161">
        <v>0</v>
      </c>
      <c r="AO161">
        <v>0</v>
      </c>
      <c r="AP161">
        <v>0</v>
      </c>
      <c r="AQ161">
        <v>0</v>
      </c>
      <c r="AR161">
        <v>0</v>
      </c>
      <c r="AS161">
        <v>0</v>
      </c>
      <c r="AT161">
        <v>0</v>
      </c>
      <c r="AU161">
        <v>0</v>
      </c>
      <c r="AV161">
        <v>0</v>
      </c>
      <c r="AW161">
        <v>1</v>
      </c>
      <c r="AX161">
        <v>0</v>
      </c>
      <c r="AY161">
        <v>0</v>
      </c>
      <c r="AZ161">
        <v>1</v>
      </c>
      <c r="BA161">
        <v>1</v>
      </c>
      <c r="BB161">
        <v>0</v>
      </c>
      <c r="BC161">
        <v>1</v>
      </c>
      <c r="BD161">
        <v>0</v>
      </c>
      <c r="BE161">
        <v>0</v>
      </c>
      <c r="BF161">
        <v>1</v>
      </c>
      <c r="BG161">
        <v>0</v>
      </c>
      <c r="BH161">
        <v>0</v>
      </c>
      <c r="BI161">
        <v>0</v>
      </c>
      <c r="BJ161">
        <v>1</v>
      </c>
      <c r="BK161">
        <v>0</v>
      </c>
      <c r="BL161">
        <v>0</v>
      </c>
      <c r="BM161">
        <v>0</v>
      </c>
      <c r="BN161">
        <v>1</v>
      </c>
      <c r="BO161">
        <v>0</v>
      </c>
      <c r="BP161">
        <v>0</v>
      </c>
      <c r="BQ161">
        <v>0</v>
      </c>
      <c r="BR161">
        <v>0</v>
      </c>
      <c r="BS161">
        <v>0</v>
      </c>
      <c r="BT161" s="10">
        <v>1</v>
      </c>
      <c r="BU161">
        <v>-4.2648743800000002</v>
      </c>
      <c r="BV161">
        <v>0.17994256</v>
      </c>
      <c r="BW161">
        <v>2.5512239999999999E-2</v>
      </c>
      <c r="BX161">
        <v>1.7140852600000001</v>
      </c>
      <c r="BY161">
        <v>1.2451467300000001</v>
      </c>
      <c r="BZ161">
        <v>4.38303536</v>
      </c>
      <c r="CA161">
        <v>1.0542348399999999</v>
      </c>
      <c r="CB161">
        <v>2.36271349</v>
      </c>
      <c r="CC161">
        <v>0</v>
      </c>
      <c r="CD161">
        <v>1.26633956</v>
      </c>
      <c r="CE161">
        <v>1.2966537600000001</v>
      </c>
      <c r="CF161">
        <v>-0.34830556000000001</v>
      </c>
      <c r="CG161">
        <v>0.60595251999999999</v>
      </c>
      <c r="CH161">
        <v>-0.27080598</v>
      </c>
      <c r="CI161">
        <v>0.69837139000000004</v>
      </c>
      <c r="CJ161">
        <v>2.3914729999999999E-2</v>
      </c>
      <c r="CK161">
        <v>-0.35324707</v>
      </c>
      <c r="CL161">
        <v>-4.8291489999999999E-2</v>
      </c>
      <c r="CM161">
        <v>0.58076517999999999</v>
      </c>
      <c r="CN161">
        <v>0.72541518999999999</v>
      </c>
      <c r="CO161">
        <v>-0.20022939000000001</v>
      </c>
      <c r="CP161">
        <v>-0.43475793000000001</v>
      </c>
      <c r="CQ161">
        <v>0.34422587999999998</v>
      </c>
      <c r="CR161">
        <v>-0.48495226000000002</v>
      </c>
      <c r="CS161">
        <v>0.18250256000000001</v>
      </c>
      <c r="CT161">
        <v>-0.16623276000000001</v>
      </c>
      <c r="CU161">
        <v>-9.4743999999999995E-2</v>
      </c>
      <c r="CV161">
        <v>-1.1689752</v>
      </c>
      <c r="CW161">
        <v>-0.52188942000000005</v>
      </c>
      <c r="CX161">
        <v>0.65815442999999996</v>
      </c>
      <c r="CY161">
        <v>9.3649330000000003E-2</v>
      </c>
      <c r="CZ161">
        <v>-0.16819777</v>
      </c>
      <c r="DA161">
        <v>-0.25450494000000001</v>
      </c>
      <c r="DB161">
        <v>0.25513289</v>
      </c>
      <c r="DC161">
        <v>2.5920289999999999E-2</v>
      </c>
      <c r="DD161">
        <v>-2.5292350000000002E-2</v>
      </c>
      <c r="DE161">
        <v>0.26950531</v>
      </c>
      <c r="DF161">
        <v>-0.26887736000000001</v>
      </c>
      <c r="DG161">
        <v>0.1029841</v>
      </c>
      <c r="DH161">
        <v>-0.10235616</v>
      </c>
      <c r="DI161">
        <v>-0.19042195000000001</v>
      </c>
      <c r="DJ161">
        <v>7.7531719999999998E-2</v>
      </c>
      <c r="DK161">
        <v>-0.19522661999999999</v>
      </c>
      <c r="DL161">
        <v>-0.13095082</v>
      </c>
      <c r="DM161">
        <v>-6.0513240000000003E-2</v>
      </c>
      <c r="DN161">
        <v>0.50020885000000004</v>
      </c>
      <c r="DO161">
        <v>0.35778246000000002</v>
      </c>
      <c r="DP161">
        <v>-0.64273818000000005</v>
      </c>
      <c r="DQ161">
        <v>0.94671483000000001</v>
      </c>
      <c r="DR161">
        <v>-0.66113116000000005</v>
      </c>
      <c r="DS161">
        <v>7.7932630000000003E-2</v>
      </c>
      <c r="DT161">
        <v>-0.79014932000000004</v>
      </c>
      <c r="DU161">
        <v>1.3610861400000001</v>
      </c>
      <c r="DV161" s="10">
        <v>-0.64824150000000003</v>
      </c>
      <c r="DW161" s="8" t="s">
        <v>1007</v>
      </c>
      <c r="DX161" t="s">
        <v>1008</v>
      </c>
      <c r="DY161" t="s">
        <v>5158</v>
      </c>
      <c r="DZ161" t="s">
        <v>5165</v>
      </c>
      <c r="EA161" t="s">
        <v>5297</v>
      </c>
      <c r="EB161" t="s">
        <v>5385</v>
      </c>
      <c r="EC161" t="s">
        <v>5399</v>
      </c>
      <c r="ED161" s="10" t="s">
        <v>554</v>
      </c>
      <c r="EE161" s="20">
        <v>35943</v>
      </c>
      <c r="EF161" s="21">
        <v>38936</v>
      </c>
      <c r="EG161" t="s">
        <v>1009</v>
      </c>
      <c r="EH161" t="s">
        <v>5144</v>
      </c>
      <c r="EI161" s="22">
        <v>44024</v>
      </c>
      <c r="EJ161" t="b">
        <f>F161=H161</f>
        <v>1</v>
      </c>
    </row>
    <row r="162" spans="1:140" x14ac:dyDescent="0.2">
      <c r="A162" s="8" t="s">
        <v>1010</v>
      </c>
      <c r="B162" s="8" t="s">
        <v>168</v>
      </c>
      <c r="C162" s="8" t="s">
        <v>147</v>
      </c>
      <c r="D162" s="2" t="s">
        <v>1011</v>
      </c>
      <c r="E162" s="4">
        <v>0.48064530103011599</v>
      </c>
      <c r="F162" s="28" t="b">
        <v>0</v>
      </c>
      <c r="G162" s="29">
        <f t="shared" si="5"/>
        <v>0.97553734934879943</v>
      </c>
      <c r="H162" s="5" t="b">
        <f t="shared" si="4"/>
        <v>1</v>
      </c>
      <c r="I162" s="8">
        <v>43</v>
      </c>
      <c r="J162">
        <v>3</v>
      </c>
      <c r="K162">
        <v>35</v>
      </c>
      <c r="L162">
        <v>587</v>
      </c>
      <c r="M162">
        <v>9</v>
      </c>
      <c r="N162">
        <v>4</v>
      </c>
      <c r="O162">
        <v>67.130983848391296</v>
      </c>
      <c r="P162">
        <v>5</v>
      </c>
      <c r="Q162">
        <v>2</v>
      </c>
      <c r="R162">
        <v>4</v>
      </c>
      <c r="S162" s="10">
        <v>72.2</v>
      </c>
      <c r="T162" s="8">
        <v>-0.96192691105334804</v>
      </c>
      <c r="U162">
        <v>2.03313292833161</v>
      </c>
      <c r="V162">
        <v>1.0358994556432299</v>
      </c>
      <c r="W162">
        <v>-1.06235519450503</v>
      </c>
      <c r="X162">
        <v>1.2997579909472201</v>
      </c>
      <c r="Y162">
        <v>0.68524713920936597</v>
      </c>
      <c r="Z162">
        <v>0.57317907451370798</v>
      </c>
      <c r="AA162">
        <v>0.71867389489572897</v>
      </c>
      <c r="AB162">
        <v>1.4079858992310099</v>
      </c>
      <c r="AC162">
        <v>1.7560081436822399E-2</v>
      </c>
      <c r="AD162" s="10">
        <v>-0.53888708184578005</v>
      </c>
      <c r="AE162" s="8">
        <v>0</v>
      </c>
      <c r="AF162">
        <v>0</v>
      </c>
      <c r="AG162">
        <v>0</v>
      </c>
      <c r="AH162">
        <v>0</v>
      </c>
      <c r="AI162">
        <v>0</v>
      </c>
      <c r="AJ162">
        <v>1</v>
      </c>
      <c r="AK162">
        <v>0</v>
      </c>
      <c r="AL162">
        <v>0</v>
      </c>
      <c r="AM162">
        <v>0</v>
      </c>
      <c r="AN162">
        <v>0</v>
      </c>
      <c r="AO162">
        <v>0</v>
      </c>
      <c r="AP162">
        <v>0</v>
      </c>
      <c r="AQ162">
        <v>0</v>
      </c>
      <c r="AR162">
        <v>0</v>
      </c>
      <c r="AS162">
        <v>0</v>
      </c>
      <c r="AT162">
        <v>0</v>
      </c>
      <c r="AU162">
        <v>0</v>
      </c>
      <c r="AV162">
        <v>0</v>
      </c>
      <c r="AW162">
        <v>0</v>
      </c>
      <c r="AX162">
        <v>0</v>
      </c>
      <c r="AY162">
        <v>1</v>
      </c>
      <c r="AZ162">
        <v>0</v>
      </c>
      <c r="BA162">
        <v>1</v>
      </c>
      <c r="BB162">
        <v>0</v>
      </c>
      <c r="BC162">
        <v>0</v>
      </c>
      <c r="BD162">
        <v>1</v>
      </c>
      <c r="BE162">
        <v>0</v>
      </c>
      <c r="BF162">
        <v>1</v>
      </c>
      <c r="BG162">
        <v>1</v>
      </c>
      <c r="BH162">
        <v>0</v>
      </c>
      <c r="BI162">
        <v>0</v>
      </c>
      <c r="BJ162">
        <v>0</v>
      </c>
      <c r="BK162">
        <v>0</v>
      </c>
      <c r="BL162">
        <v>0</v>
      </c>
      <c r="BM162">
        <v>0</v>
      </c>
      <c r="BN162">
        <v>0</v>
      </c>
      <c r="BO162">
        <v>0</v>
      </c>
      <c r="BP162">
        <v>1</v>
      </c>
      <c r="BQ162">
        <v>0</v>
      </c>
      <c r="BR162">
        <v>0</v>
      </c>
      <c r="BS162">
        <v>0</v>
      </c>
      <c r="BT162" s="10">
        <v>1</v>
      </c>
      <c r="BU162">
        <v>-4.2648743800000002</v>
      </c>
      <c r="BV162">
        <v>0.17994256</v>
      </c>
      <c r="BW162">
        <v>2.5512239999999999E-2</v>
      </c>
      <c r="BX162">
        <v>1.7140852600000001</v>
      </c>
      <c r="BY162">
        <v>1.2451467300000001</v>
      </c>
      <c r="BZ162">
        <v>4.38303536</v>
      </c>
      <c r="CA162">
        <v>1.0542348399999999</v>
      </c>
      <c r="CB162">
        <v>2.36271349</v>
      </c>
      <c r="CC162">
        <v>0</v>
      </c>
      <c r="CD162">
        <v>1.26633956</v>
      </c>
      <c r="CE162">
        <v>1.2966537600000001</v>
      </c>
      <c r="CF162">
        <v>-0.34830556000000001</v>
      </c>
      <c r="CG162">
        <v>0.60595251999999999</v>
      </c>
      <c r="CH162">
        <v>-0.27080598</v>
      </c>
      <c r="CI162">
        <v>0.69837139000000004</v>
      </c>
      <c r="CJ162">
        <v>2.3914729999999999E-2</v>
      </c>
      <c r="CK162">
        <v>-0.35324707</v>
      </c>
      <c r="CL162">
        <v>-4.8291489999999999E-2</v>
      </c>
      <c r="CM162">
        <v>0.58076517999999999</v>
      </c>
      <c r="CN162">
        <v>0.72541518999999999</v>
      </c>
      <c r="CO162">
        <v>-0.20022939000000001</v>
      </c>
      <c r="CP162">
        <v>-0.43475793000000001</v>
      </c>
      <c r="CQ162">
        <v>0.34422587999999998</v>
      </c>
      <c r="CR162">
        <v>-0.48495226000000002</v>
      </c>
      <c r="CS162">
        <v>0.18250256000000001</v>
      </c>
      <c r="CT162">
        <v>-0.16623276000000001</v>
      </c>
      <c r="CU162">
        <v>-9.4743999999999995E-2</v>
      </c>
      <c r="CV162">
        <v>-1.1689752</v>
      </c>
      <c r="CW162">
        <v>-0.52188942000000005</v>
      </c>
      <c r="CX162">
        <v>0.65815442999999996</v>
      </c>
      <c r="CY162">
        <v>9.3649330000000003E-2</v>
      </c>
      <c r="CZ162">
        <v>-0.16819777</v>
      </c>
      <c r="DA162">
        <v>-0.25450494000000001</v>
      </c>
      <c r="DB162">
        <v>0.25513289</v>
      </c>
      <c r="DC162">
        <v>2.5920289999999999E-2</v>
      </c>
      <c r="DD162">
        <v>-2.5292350000000002E-2</v>
      </c>
      <c r="DE162">
        <v>0.26950531</v>
      </c>
      <c r="DF162">
        <v>-0.26887736000000001</v>
      </c>
      <c r="DG162">
        <v>0.1029841</v>
      </c>
      <c r="DH162">
        <v>-0.10235616</v>
      </c>
      <c r="DI162">
        <v>-0.19042195000000001</v>
      </c>
      <c r="DJ162">
        <v>7.7531719999999998E-2</v>
      </c>
      <c r="DK162">
        <v>-0.19522661999999999</v>
      </c>
      <c r="DL162">
        <v>-0.13095082</v>
      </c>
      <c r="DM162">
        <v>-6.0513240000000003E-2</v>
      </c>
      <c r="DN162">
        <v>0.50020885000000004</v>
      </c>
      <c r="DO162">
        <v>0.35778246000000002</v>
      </c>
      <c r="DP162">
        <v>-0.64273818000000005</v>
      </c>
      <c r="DQ162">
        <v>0.94671483000000001</v>
      </c>
      <c r="DR162">
        <v>-0.66113116000000005</v>
      </c>
      <c r="DS162">
        <v>7.7932630000000003E-2</v>
      </c>
      <c r="DT162">
        <v>-0.79014932000000004</v>
      </c>
      <c r="DU162">
        <v>1.3610861400000001</v>
      </c>
      <c r="DV162" s="10">
        <v>-0.64824150000000003</v>
      </c>
      <c r="DW162" s="8" t="s">
        <v>1012</v>
      </c>
      <c r="DX162" t="s">
        <v>1013</v>
      </c>
      <c r="DY162" t="s">
        <v>5165</v>
      </c>
      <c r="DZ162" t="s">
        <v>5165</v>
      </c>
      <c r="EA162" t="s">
        <v>5273</v>
      </c>
      <c r="EB162" t="s">
        <v>5217</v>
      </c>
      <c r="EC162" t="s">
        <v>5295</v>
      </c>
      <c r="ED162" s="10" t="s">
        <v>132</v>
      </c>
      <c r="EE162" s="20">
        <v>36439</v>
      </c>
      <c r="EF162" s="21">
        <v>37568</v>
      </c>
      <c r="EG162" t="s">
        <v>1014</v>
      </c>
      <c r="EH162" t="s">
        <v>5145</v>
      </c>
      <c r="EI162" s="22">
        <v>44085</v>
      </c>
      <c r="EJ162" t="b">
        <f>F162=H162</f>
        <v>0</v>
      </c>
    </row>
    <row r="163" spans="1:140" x14ac:dyDescent="0.2">
      <c r="A163" s="8" t="s">
        <v>1015</v>
      </c>
      <c r="B163" s="8" t="s">
        <v>127</v>
      </c>
      <c r="C163" s="8" t="s">
        <v>161</v>
      </c>
      <c r="D163" s="2" t="s">
        <v>1016</v>
      </c>
      <c r="E163" s="4">
        <v>0.56574989339275406</v>
      </c>
      <c r="F163" s="28" t="b">
        <v>0</v>
      </c>
      <c r="G163" s="29">
        <f t="shared" si="5"/>
        <v>4.1504553311332825E-6</v>
      </c>
      <c r="H163" s="5" t="b">
        <f t="shared" si="4"/>
        <v>0</v>
      </c>
      <c r="I163" s="8">
        <v>62</v>
      </c>
      <c r="J163">
        <v>1</v>
      </c>
      <c r="K163">
        <v>23</v>
      </c>
      <c r="L163">
        <v>958</v>
      </c>
      <c r="M163">
        <v>2</v>
      </c>
      <c r="N163">
        <v>3</v>
      </c>
      <c r="O163">
        <v>13.5249466963774</v>
      </c>
      <c r="P163">
        <v>5</v>
      </c>
      <c r="Q163">
        <v>1</v>
      </c>
      <c r="R163">
        <v>2</v>
      </c>
      <c r="S163" s="10">
        <v>76.3</v>
      </c>
      <c r="T163" s="8">
        <v>0.82289841219016902</v>
      </c>
      <c r="U163">
        <v>7.5957643648752104E-3</v>
      </c>
      <c r="V163">
        <v>-0.51455810191446105</v>
      </c>
      <c r="W163">
        <v>-0.62986137831685496</v>
      </c>
      <c r="X163">
        <v>-0.92748948436013701</v>
      </c>
      <c r="Y163">
        <v>-1.13192030619081E-2</v>
      </c>
      <c r="Z163">
        <v>-1.27144194412116</v>
      </c>
      <c r="AA163">
        <v>1.4284752725705201</v>
      </c>
      <c r="AB163">
        <v>1.4079858992310099</v>
      </c>
      <c r="AC163">
        <v>0.71996333890972197</v>
      </c>
      <c r="AD163" s="10">
        <v>0.34577239185499797</v>
      </c>
      <c r="AE163" s="8">
        <v>0</v>
      </c>
      <c r="AF163">
        <v>0</v>
      </c>
      <c r="AG163">
        <v>0</v>
      </c>
      <c r="AH163">
        <v>0</v>
      </c>
      <c r="AI163">
        <v>0</v>
      </c>
      <c r="AJ163">
        <v>0</v>
      </c>
      <c r="AK163">
        <v>0</v>
      </c>
      <c r="AL163">
        <v>0</v>
      </c>
      <c r="AM163">
        <v>0</v>
      </c>
      <c r="AN163">
        <v>1</v>
      </c>
      <c r="AO163">
        <v>0</v>
      </c>
      <c r="AP163">
        <v>0</v>
      </c>
      <c r="AQ163">
        <v>0</v>
      </c>
      <c r="AR163">
        <v>0</v>
      </c>
      <c r="AS163">
        <v>0</v>
      </c>
      <c r="AT163">
        <v>0</v>
      </c>
      <c r="AU163">
        <v>0</v>
      </c>
      <c r="AV163">
        <v>0</v>
      </c>
      <c r="AW163">
        <v>0</v>
      </c>
      <c r="AX163">
        <v>0</v>
      </c>
      <c r="AY163">
        <v>1</v>
      </c>
      <c r="AZ163">
        <v>0</v>
      </c>
      <c r="BA163">
        <v>1</v>
      </c>
      <c r="BB163">
        <v>0</v>
      </c>
      <c r="BC163">
        <v>1</v>
      </c>
      <c r="BD163">
        <v>0</v>
      </c>
      <c r="BE163">
        <v>0</v>
      </c>
      <c r="BF163">
        <v>1</v>
      </c>
      <c r="BG163">
        <v>0</v>
      </c>
      <c r="BH163">
        <v>0</v>
      </c>
      <c r="BI163">
        <v>1</v>
      </c>
      <c r="BJ163">
        <v>0</v>
      </c>
      <c r="BK163">
        <v>0</v>
      </c>
      <c r="BL163">
        <v>0</v>
      </c>
      <c r="BM163">
        <v>0</v>
      </c>
      <c r="BN163">
        <v>1</v>
      </c>
      <c r="BO163">
        <v>0</v>
      </c>
      <c r="BP163">
        <v>0</v>
      </c>
      <c r="BQ163">
        <v>0</v>
      </c>
      <c r="BR163">
        <v>1</v>
      </c>
      <c r="BS163">
        <v>0</v>
      </c>
      <c r="BT163" s="10">
        <v>0</v>
      </c>
      <c r="BU163">
        <v>-4.2648743800000002</v>
      </c>
      <c r="BV163">
        <v>0.17994256</v>
      </c>
      <c r="BW163">
        <v>2.5512239999999999E-2</v>
      </c>
      <c r="BX163">
        <v>1.7140852600000001</v>
      </c>
      <c r="BY163">
        <v>1.2451467300000001</v>
      </c>
      <c r="BZ163">
        <v>4.38303536</v>
      </c>
      <c r="CA163">
        <v>1.0542348399999999</v>
      </c>
      <c r="CB163">
        <v>2.36271349</v>
      </c>
      <c r="CC163">
        <v>0</v>
      </c>
      <c r="CD163">
        <v>1.26633956</v>
      </c>
      <c r="CE163">
        <v>1.2966537600000001</v>
      </c>
      <c r="CF163">
        <v>-0.34830556000000001</v>
      </c>
      <c r="CG163">
        <v>0.60595251999999999</v>
      </c>
      <c r="CH163">
        <v>-0.27080598</v>
      </c>
      <c r="CI163">
        <v>0.69837139000000004</v>
      </c>
      <c r="CJ163">
        <v>2.3914729999999999E-2</v>
      </c>
      <c r="CK163">
        <v>-0.35324707</v>
      </c>
      <c r="CL163">
        <v>-4.8291489999999999E-2</v>
      </c>
      <c r="CM163">
        <v>0.58076517999999999</v>
      </c>
      <c r="CN163">
        <v>0.72541518999999999</v>
      </c>
      <c r="CO163">
        <v>-0.20022939000000001</v>
      </c>
      <c r="CP163">
        <v>-0.43475793000000001</v>
      </c>
      <c r="CQ163">
        <v>0.34422587999999998</v>
      </c>
      <c r="CR163">
        <v>-0.48495226000000002</v>
      </c>
      <c r="CS163">
        <v>0.18250256000000001</v>
      </c>
      <c r="CT163">
        <v>-0.16623276000000001</v>
      </c>
      <c r="CU163">
        <v>-9.4743999999999995E-2</v>
      </c>
      <c r="CV163">
        <v>-1.1689752</v>
      </c>
      <c r="CW163">
        <v>-0.52188942000000005</v>
      </c>
      <c r="CX163">
        <v>0.65815442999999996</v>
      </c>
      <c r="CY163">
        <v>9.3649330000000003E-2</v>
      </c>
      <c r="CZ163">
        <v>-0.16819777</v>
      </c>
      <c r="DA163">
        <v>-0.25450494000000001</v>
      </c>
      <c r="DB163">
        <v>0.25513289</v>
      </c>
      <c r="DC163">
        <v>2.5920289999999999E-2</v>
      </c>
      <c r="DD163">
        <v>-2.5292350000000002E-2</v>
      </c>
      <c r="DE163">
        <v>0.26950531</v>
      </c>
      <c r="DF163">
        <v>-0.26887736000000001</v>
      </c>
      <c r="DG163">
        <v>0.1029841</v>
      </c>
      <c r="DH163">
        <v>-0.10235616</v>
      </c>
      <c r="DI163">
        <v>-0.19042195000000001</v>
      </c>
      <c r="DJ163">
        <v>7.7531719999999998E-2</v>
      </c>
      <c r="DK163">
        <v>-0.19522661999999999</v>
      </c>
      <c r="DL163">
        <v>-0.13095082</v>
      </c>
      <c r="DM163">
        <v>-6.0513240000000003E-2</v>
      </c>
      <c r="DN163">
        <v>0.50020885000000004</v>
      </c>
      <c r="DO163">
        <v>0.35778246000000002</v>
      </c>
      <c r="DP163">
        <v>-0.64273818000000005</v>
      </c>
      <c r="DQ163">
        <v>0.94671483000000001</v>
      </c>
      <c r="DR163">
        <v>-0.66113116000000005</v>
      </c>
      <c r="DS163">
        <v>7.7932630000000003E-2</v>
      </c>
      <c r="DT163">
        <v>-0.79014932000000004</v>
      </c>
      <c r="DU163">
        <v>1.3610861400000001</v>
      </c>
      <c r="DV163" s="10">
        <v>-0.64824150000000003</v>
      </c>
      <c r="DW163" s="8" t="s">
        <v>1017</v>
      </c>
      <c r="DX163" t="s">
        <v>1018</v>
      </c>
      <c r="DY163" t="s">
        <v>5158</v>
      </c>
      <c r="DZ163" t="s">
        <v>5158</v>
      </c>
      <c r="EA163" t="s">
        <v>5323</v>
      </c>
      <c r="EB163" t="s">
        <v>5419</v>
      </c>
      <c r="EC163" t="s">
        <v>5420</v>
      </c>
      <c r="ED163" s="10" t="s">
        <v>722</v>
      </c>
      <c r="EE163" s="20">
        <v>35156</v>
      </c>
      <c r="EF163" s="21">
        <v>38903</v>
      </c>
      <c r="EG163" t="s">
        <v>1019</v>
      </c>
      <c r="EH163" t="s">
        <v>5142</v>
      </c>
      <c r="EI163" s="22">
        <v>44711</v>
      </c>
      <c r="EJ163" t="b">
        <f>F163=H163</f>
        <v>1</v>
      </c>
    </row>
    <row r="164" spans="1:140" x14ac:dyDescent="0.2">
      <c r="A164" s="8" t="s">
        <v>1020</v>
      </c>
      <c r="B164" s="8" t="s">
        <v>119</v>
      </c>
      <c r="C164" s="8" t="s">
        <v>245</v>
      </c>
      <c r="D164" s="2" t="s">
        <v>1021</v>
      </c>
      <c r="E164" s="4">
        <v>0.55808041452294299</v>
      </c>
      <c r="F164" s="28" t="b">
        <v>0</v>
      </c>
      <c r="G164" s="29">
        <f t="shared" si="5"/>
        <v>4.2055630495498118E-6</v>
      </c>
      <c r="H164" s="5" t="b">
        <f t="shared" si="4"/>
        <v>0</v>
      </c>
      <c r="I164" s="8">
        <v>46</v>
      </c>
      <c r="J164">
        <v>0</v>
      </c>
      <c r="K164">
        <v>15</v>
      </c>
      <c r="L164">
        <v>2635</v>
      </c>
      <c r="M164">
        <v>1</v>
      </c>
      <c r="N164">
        <v>4</v>
      </c>
      <c r="O164">
        <v>43.2068739281384</v>
      </c>
      <c r="P164">
        <v>4</v>
      </c>
      <c r="Q164">
        <v>2</v>
      </c>
      <c r="R164">
        <v>3</v>
      </c>
      <c r="S164" s="10">
        <v>70.2</v>
      </c>
      <c r="T164" s="8">
        <v>-0.68011238633068705</v>
      </c>
      <c r="U164">
        <v>-1.00517281761849</v>
      </c>
      <c r="V164">
        <v>-1.5481964736195899</v>
      </c>
      <c r="W164">
        <v>1.3251039309757899</v>
      </c>
      <c r="X164">
        <v>-1.2456676951183301</v>
      </c>
      <c r="Y164">
        <v>0.68524713920936597</v>
      </c>
      <c r="Z164">
        <v>-0.250066185826742</v>
      </c>
      <c r="AA164">
        <v>0.71867389489572897</v>
      </c>
      <c r="AB164">
        <v>0.68128349962791002</v>
      </c>
      <c r="AC164">
        <v>-1.38724643350897</v>
      </c>
      <c r="AD164" s="10">
        <v>-0.97042828852908802</v>
      </c>
      <c r="AE164" s="8">
        <v>0</v>
      </c>
      <c r="AF164">
        <v>0</v>
      </c>
      <c r="AG164">
        <v>0</v>
      </c>
      <c r="AH164">
        <v>0</v>
      </c>
      <c r="AI164">
        <v>0</v>
      </c>
      <c r="AJ164">
        <v>0</v>
      </c>
      <c r="AK164">
        <v>0</v>
      </c>
      <c r="AL164">
        <v>0</v>
      </c>
      <c r="AM164">
        <v>1</v>
      </c>
      <c r="AN164">
        <v>0</v>
      </c>
      <c r="AO164">
        <v>0</v>
      </c>
      <c r="AP164">
        <v>0</v>
      </c>
      <c r="AQ164">
        <v>0</v>
      </c>
      <c r="AR164">
        <v>0</v>
      </c>
      <c r="AS164">
        <v>0</v>
      </c>
      <c r="AT164">
        <v>0</v>
      </c>
      <c r="AU164">
        <v>0</v>
      </c>
      <c r="AV164">
        <v>0</v>
      </c>
      <c r="AW164">
        <v>0</v>
      </c>
      <c r="AX164">
        <v>0</v>
      </c>
      <c r="AY164">
        <v>0</v>
      </c>
      <c r="AZ164">
        <v>1</v>
      </c>
      <c r="BA164">
        <v>1</v>
      </c>
      <c r="BB164">
        <v>0</v>
      </c>
      <c r="BC164">
        <v>0</v>
      </c>
      <c r="BD164">
        <v>1</v>
      </c>
      <c r="BE164">
        <v>1</v>
      </c>
      <c r="BF164">
        <v>0</v>
      </c>
      <c r="BG164">
        <v>0</v>
      </c>
      <c r="BH164">
        <v>0</v>
      </c>
      <c r="BI164">
        <v>0</v>
      </c>
      <c r="BJ164">
        <v>0</v>
      </c>
      <c r="BK164">
        <v>0</v>
      </c>
      <c r="BL164">
        <v>1</v>
      </c>
      <c r="BM164">
        <v>0</v>
      </c>
      <c r="BN164">
        <v>0</v>
      </c>
      <c r="BO164">
        <v>0</v>
      </c>
      <c r="BP164">
        <v>1</v>
      </c>
      <c r="BQ164">
        <v>0</v>
      </c>
      <c r="BR164">
        <v>1</v>
      </c>
      <c r="BS164">
        <v>0</v>
      </c>
      <c r="BT164" s="10">
        <v>0</v>
      </c>
      <c r="BU164">
        <v>-4.2648743800000002</v>
      </c>
      <c r="BV164">
        <v>0.17994256</v>
      </c>
      <c r="BW164">
        <v>2.5512239999999999E-2</v>
      </c>
      <c r="BX164">
        <v>1.7140852600000001</v>
      </c>
      <c r="BY164">
        <v>1.2451467300000001</v>
      </c>
      <c r="BZ164">
        <v>4.38303536</v>
      </c>
      <c r="CA164">
        <v>1.0542348399999999</v>
      </c>
      <c r="CB164">
        <v>2.36271349</v>
      </c>
      <c r="CC164">
        <v>0</v>
      </c>
      <c r="CD164">
        <v>1.26633956</v>
      </c>
      <c r="CE164">
        <v>1.2966537600000001</v>
      </c>
      <c r="CF164">
        <v>-0.34830556000000001</v>
      </c>
      <c r="CG164">
        <v>0.60595251999999999</v>
      </c>
      <c r="CH164">
        <v>-0.27080598</v>
      </c>
      <c r="CI164">
        <v>0.69837139000000004</v>
      </c>
      <c r="CJ164">
        <v>2.3914729999999999E-2</v>
      </c>
      <c r="CK164">
        <v>-0.35324707</v>
      </c>
      <c r="CL164">
        <v>-4.8291489999999999E-2</v>
      </c>
      <c r="CM164">
        <v>0.58076517999999999</v>
      </c>
      <c r="CN164">
        <v>0.72541518999999999</v>
      </c>
      <c r="CO164">
        <v>-0.20022939000000001</v>
      </c>
      <c r="CP164">
        <v>-0.43475793000000001</v>
      </c>
      <c r="CQ164">
        <v>0.34422587999999998</v>
      </c>
      <c r="CR164">
        <v>-0.48495226000000002</v>
      </c>
      <c r="CS164">
        <v>0.18250256000000001</v>
      </c>
      <c r="CT164">
        <v>-0.16623276000000001</v>
      </c>
      <c r="CU164">
        <v>-9.4743999999999995E-2</v>
      </c>
      <c r="CV164">
        <v>-1.1689752</v>
      </c>
      <c r="CW164">
        <v>-0.52188942000000005</v>
      </c>
      <c r="CX164">
        <v>0.65815442999999996</v>
      </c>
      <c r="CY164">
        <v>9.3649330000000003E-2</v>
      </c>
      <c r="CZ164">
        <v>-0.16819777</v>
      </c>
      <c r="DA164">
        <v>-0.25450494000000001</v>
      </c>
      <c r="DB164">
        <v>0.25513289</v>
      </c>
      <c r="DC164">
        <v>2.5920289999999999E-2</v>
      </c>
      <c r="DD164">
        <v>-2.5292350000000002E-2</v>
      </c>
      <c r="DE164">
        <v>0.26950531</v>
      </c>
      <c r="DF164">
        <v>-0.26887736000000001</v>
      </c>
      <c r="DG164">
        <v>0.1029841</v>
      </c>
      <c r="DH164">
        <v>-0.10235616</v>
      </c>
      <c r="DI164">
        <v>-0.19042195000000001</v>
      </c>
      <c r="DJ164">
        <v>7.7531719999999998E-2</v>
      </c>
      <c r="DK164">
        <v>-0.19522661999999999</v>
      </c>
      <c r="DL164">
        <v>-0.13095082</v>
      </c>
      <c r="DM164">
        <v>-6.0513240000000003E-2</v>
      </c>
      <c r="DN164">
        <v>0.50020885000000004</v>
      </c>
      <c r="DO164">
        <v>0.35778246000000002</v>
      </c>
      <c r="DP164">
        <v>-0.64273818000000005</v>
      </c>
      <c r="DQ164">
        <v>0.94671483000000001</v>
      </c>
      <c r="DR164">
        <v>-0.66113116000000005</v>
      </c>
      <c r="DS164">
        <v>7.7932630000000003E-2</v>
      </c>
      <c r="DT164">
        <v>-0.79014932000000004</v>
      </c>
      <c r="DU164">
        <v>1.3610861400000001</v>
      </c>
      <c r="DV164" s="10">
        <v>-0.64824150000000003</v>
      </c>
      <c r="DW164" s="8" t="s">
        <v>1022</v>
      </c>
      <c r="DX164" t="s">
        <v>1023</v>
      </c>
      <c r="DY164" t="s">
        <v>5165</v>
      </c>
      <c r="DZ164" t="s">
        <v>5158</v>
      </c>
      <c r="EA164" t="s">
        <v>5410</v>
      </c>
      <c r="EB164" t="s">
        <v>5421</v>
      </c>
      <c r="EC164" t="s">
        <v>5265</v>
      </c>
      <c r="ED164" s="10" t="s">
        <v>290</v>
      </c>
      <c r="EE164" s="20">
        <v>37788</v>
      </c>
      <c r="EF164" s="21">
        <v>39663</v>
      </c>
      <c r="EG164" t="s">
        <v>1024</v>
      </c>
      <c r="EH164" t="s">
        <v>5143</v>
      </c>
      <c r="EI164" s="22">
        <v>44858</v>
      </c>
      <c r="EJ164" t="b">
        <f>F164=H164</f>
        <v>1</v>
      </c>
    </row>
    <row r="165" spans="1:140" x14ac:dyDescent="0.2">
      <c r="A165" s="8" t="s">
        <v>1025</v>
      </c>
      <c r="B165" s="8" t="s">
        <v>119</v>
      </c>
      <c r="C165" s="8" t="s">
        <v>195</v>
      </c>
      <c r="D165" s="2" t="s">
        <v>1026</v>
      </c>
      <c r="E165" s="4">
        <v>0.26701230542418702</v>
      </c>
      <c r="F165" s="28" t="b">
        <v>0</v>
      </c>
      <c r="G165" s="29">
        <f t="shared" si="5"/>
        <v>1.1712927010595181E-9</v>
      </c>
      <c r="H165" s="5" t="b">
        <f t="shared" si="4"/>
        <v>0</v>
      </c>
      <c r="I165" s="8">
        <v>39</v>
      </c>
      <c r="J165">
        <v>1</v>
      </c>
      <c r="K165">
        <v>23</v>
      </c>
      <c r="L165">
        <v>412</v>
      </c>
      <c r="M165">
        <v>2</v>
      </c>
      <c r="N165">
        <v>1</v>
      </c>
      <c r="O165">
        <v>0.10615271209352101</v>
      </c>
      <c r="P165">
        <v>1</v>
      </c>
      <c r="Q165">
        <v>4</v>
      </c>
      <c r="R165">
        <v>2</v>
      </c>
      <c r="S165" s="10">
        <v>78.3</v>
      </c>
      <c r="T165" s="8">
        <v>-1.33767961068356</v>
      </c>
      <c r="U165">
        <v>7.5957643648752104E-3</v>
      </c>
      <c r="V165">
        <v>-0.51455810191446105</v>
      </c>
      <c r="W165">
        <v>-1.2663617115749199</v>
      </c>
      <c r="X165">
        <v>-0.92748948436013701</v>
      </c>
      <c r="Y165">
        <v>-1.4044518876044501</v>
      </c>
      <c r="Z165">
        <v>-1.7331919771994999</v>
      </c>
      <c r="AA165">
        <v>-1.4107302381286499</v>
      </c>
      <c r="AB165">
        <v>-1.4988236991813999</v>
      </c>
      <c r="AC165">
        <v>-0.68484317603607703</v>
      </c>
      <c r="AD165" s="10">
        <v>0.77731359853830595</v>
      </c>
      <c r="AE165" s="8">
        <v>0</v>
      </c>
      <c r="AF165">
        <v>0</v>
      </c>
      <c r="AG165">
        <v>0</v>
      </c>
      <c r="AH165">
        <v>0</v>
      </c>
      <c r="AI165">
        <v>0</v>
      </c>
      <c r="AJ165">
        <v>0</v>
      </c>
      <c r="AK165">
        <v>0</v>
      </c>
      <c r="AL165">
        <v>0</v>
      </c>
      <c r="AM165">
        <v>0</v>
      </c>
      <c r="AN165">
        <v>0</v>
      </c>
      <c r="AO165">
        <v>0</v>
      </c>
      <c r="AP165">
        <v>0</v>
      </c>
      <c r="AQ165">
        <v>0</v>
      </c>
      <c r="AR165">
        <v>0</v>
      </c>
      <c r="AS165">
        <v>0</v>
      </c>
      <c r="AT165">
        <v>0</v>
      </c>
      <c r="AU165">
        <v>1</v>
      </c>
      <c r="AV165">
        <v>0</v>
      </c>
      <c r="AW165">
        <v>0</v>
      </c>
      <c r="AX165">
        <v>0</v>
      </c>
      <c r="AY165">
        <v>0</v>
      </c>
      <c r="AZ165">
        <v>1</v>
      </c>
      <c r="BA165">
        <v>0</v>
      </c>
      <c r="BB165">
        <v>1</v>
      </c>
      <c r="BC165">
        <v>1</v>
      </c>
      <c r="BD165">
        <v>0</v>
      </c>
      <c r="BE165">
        <v>0</v>
      </c>
      <c r="BF165">
        <v>1</v>
      </c>
      <c r="BG165">
        <v>0</v>
      </c>
      <c r="BH165">
        <v>0</v>
      </c>
      <c r="BI165">
        <v>1</v>
      </c>
      <c r="BJ165">
        <v>0</v>
      </c>
      <c r="BK165">
        <v>0</v>
      </c>
      <c r="BL165">
        <v>0</v>
      </c>
      <c r="BM165">
        <v>0</v>
      </c>
      <c r="BN165">
        <v>0</v>
      </c>
      <c r="BO165">
        <v>0</v>
      </c>
      <c r="BP165">
        <v>1</v>
      </c>
      <c r="BQ165">
        <v>1</v>
      </c>
      <c r="BR165">
        <v>0</v>
      </c>
      <c r="BS165">
        <v>0</v>
      </c>
      <c r="BT165" s="10">
        <v>0</v>
      </c>
      <c r="BU165">
        <v>-4.2648743800000002</v>
      </c>
      <c r="BV165">
        <v>0.17994256</v>
      </c>
      <c r="BW165">
        <v>2.5512239999999999E-2</v>
      </c>
      <c r="BX165">
        <v>1.7140852600000001</v>
      </c>
      <c r="BY165">
        <v>1.2451467300000001</v>
      </c>
      <c r="BZ165">
        <v>4.38303536</v>
      </c>
      <c r="CA165">
        <v>1.0542348399999999</v>
      </c>
      <c r="CB165">
        <v>2.36271349</v>
      </c>
      <c r="CC165">
        <v>0</v>
      </c>
      <c r="CD165">
        <v>1.26633956</v>
      </c>
      <c r="CE165">
        <v>1.2966537600000001</v>
      </c>
      <c r="CF165">
        <v>-0.34830556000000001</v>
      </c>
      <c r="CG165">
        <v>0.60595251999999999</v>
      </c>
      <c r="CH165">
        <v>-0.27080598</v>
      </c>
      <c r="CI165">
        <v>0.69837139000000004</v>
      </c>
      <c r="CJ165">
        <v>2.3914729999999999E-2</v>
      </c>
      <c r="CK165">
        <v>-0.35324707</v>
      </c>
      <c r="CL165">
        <v>-4.8291489999999999E-2</v>
      </c>
      <c r="CM165">
        <v>0.58076517999999999</v>
      </c>
      <c r="CN165">
        <v>0.72541518999999999</v>
      </c>
      <c r="CO165">
        <v>-0.20022939000000001</v>
      </c>
      <c r="CP165">
        <v>-0.43475793000000001</v>
      </c>
      <c r="CQ165">
        <v>0.34422587999999998</v>
      </c>
      <c r="CR165">
        <v>-0.48495226000000002</v>
      </c>
      <c r="CS165">
        <v>0.18250256000000001</v>
      </c>
      <c r="CT165">
        <v>-0.16623276000000001</v>
      </c>
      <c r="CU165">
        <v>-9.4743999999999995E-2</v>
      </c>
      <c r="CV165">
        <v>-1.1689752</v>
      </c>
      <c r="CW165">
        <v>-0.52188942000000005</v>
      </c>
      <c r="CX165">
        <v>0.65815442999999996</v>
      </c>
      <c r="CY165">
        <v>9.3649330000000003E-2</v>
      </c>
      <c r="CZ165">
        <v>-0.16819777</v>
      </c>
      <c r="DA165">
        <v>-0.25450494000000001</v>
      </c>
      <c r="DB165">
        <v>0.25513289</v>
      </c>
      <c r="DC165">
        <v>2.5920289999999999E-2</v>
      </c>
      <c r="DD165">
        <v>-2.5292350000000002E-2</v>
      </c>
      <c r="DE165">
        <v>0.26950531</v>
      </c>
      <c r="DF165">
        <v>-0.26887736000000001</v>
      </c>
      <c r="DG165">
        <v>0.1029841</v>
      </c>
      <c r="DH165">
        <v>-0.10235616</v>
      </c>
      <c r="DI165">
        <v>-0.19042195000000001</v>
      </c>
      <c r="DJ165">
        <v>7.7531719999999998E-2</v>
      </c>
      <c r="DK165">
        <v>-0.19522661999999999</v>
      </c>
      <c r="DL165">
        <v>-0.13095082</v>
      </c>
      <c r="DM165">
        <v>-6.0513240000000003E-2</v>
      </c>
      <c r="DN165">
        <v>0.50020885000000004</v>
      </c>
      <c r="DO165">
        <v>0.35778246000000002</v>
      </c>
      <c r="DP165">
        <v>-0.64273818000000005</v>
      </c>
      <c r="DQ165">
        <v>0.94671483000000001</v>
      </c>
      <c r="DR165">
        <v>-0.66113116000000005</v>
      </c>
      <c r="DS165">
        <v>7.7932630000000003E-2</v>
      </c>
      <c r="DT165">
        <v>-0.79014932000000004</v>
      </c>
      <c r="DU165">
        <v>1.3610861400000001</v>
      </c>
      <c r="DV165" s="10">
        <v>-0.64824150000000003</v>
      </c>
      <c r="DW165" s="8" t="s">
        <v>1027</v>
      </c>
      <c r="DX165" t="s">
        <v>1028</v>
      </c>
      <c r="DY165" t="s">
        <v>5165</v>
      </c>
      <c r="DZ165" t="s">
        <v>5154</v>
      </c>
      <c r="EA165" t="s">
        <v>5422</v>
      </c>
      <c r="EB165" t="s">
        <v>5324</v>
      </c>
      <c r="EC165" t="s">
        <v>5288</v>
      </c>
      <c r="ED165" s="10" t="s">
        <v>379</v>
      </c>
      <c r="EE165" s="20">
        <v>37540</v>
      </c>
      <c r="EF165" s="21">
        <v>38574</v>
      </c>
      <c r="EG165" t="s">
        <v>1029</v>
      </c>
      <c r="EH165" t="s">
        <v>5142</v>
      </c>
      <c r="EI165" s="22">
        <v>45162</v>
      </c>
      <c r="EJ165" t="b">
        <f>F165=H165</f>
        <v>1</v>
      </c>
    </row>
    <row r="166" spans="1:140" x14ac:dyDescent="0.2">
      <c r="A166" s="8" t="s">
        <v>1030</v>
      </c>
      <c r="B166" s="8" t="s">
        <v>168</v>
      </c>
      <c r="C166" s="8" t="s">
        <v>135</v>
      </c>
      <c r="D166" s="2" t="s">
        <v>1031</v>
      </c>
      <c r="E166" s="4">
        <v>0.548190187029437</v>
      </c>
      <c r="F166" s="28" t="b">
        <v>0</v>
      </c>
      <c r="G166" s="29">
        <f t="shared" si="5"/>
        <v>8.1691211849365987E-3</v>
      </c>
      <c r="H166" s="5" t="b">
        <f t="shared" si="4"/>
        <v>0</v>
      </c>
      <c r="I166" s="8">
        <v>61</v>
      </c>
      <c r="J166">
        <v>1</v>
      </c>
      <c r="K166">
        <v>20</v>
      </c>
      <c r="L166">
        <v>79</v>
      </c>
      <c r="M166">
        <v>4</v>
      </c>
      <c r="N166">
        <v>3</v>
      </c>
      <c r="O166">
        <v>93.170093514718502</v>
      </c>
      <c r="P166">
        <v>4</v>
      </c>
      <c r="Q166">
        <v>4</v>
      </c>
      <c r="R166">
        <v>5</v>
      </c>
      <c r="S166" s="10">
        <v>77.8</v>
      </c>
      <c r="T166" s="8">
        <v>0.72896023728261505</v>
      </c>
      <c r="U166">
        <v>7.5957643648752104E-3</v>
      </c>
      <c r="V166">
        <v>-0.90217249130388599</v>
      </c>
      <c r="W166">
        <v>-1.65455696977078</v>
      </c>
      <c r="X166">
        <v>-0.29113306284374801</v>
      </c>
      <c r="Y166">
        <v>-1.13192030619081E-2</v>
      </c>
      <c r="Z166">
        <v>1.46920294698981</v>
      </c>
      <c r="AA166">
        <v>1.4284752725705201</v>
      </c>
      <c r="AB166">
        <v>-4.5418899975194001E-2</v>
      </c>
      <c r="AC166">
        <v>1.42236659638262</v>
      </c>
      <c r="AD166" s="10">
        <v>0.66942829686747896</v>
      </c>
      <c r="AE166" s="8">
        <v>0</v>
      </c>
      <c r="AF166">
        <v>0</v>
      </c>
      <c r="AG166">
        <v>0</v>
      </c>
      <c r="AH166">
        <v>0</v>
      </c>
      <c r="AI166">
        <v>0</v>
      </c>
      <c r="AJ166">
        <v>0</v>
      </c>
      <c r="AK166">
        <v>0</v>
      </c>
      <c r="AL166">
        <v>0</v>
      </c>
      <c r="AM166">
        <v>1</v>
      </c>
      <c r="AN166">
        <v>0</v>
      </c>
      <c r="AO166">
        <v>0</v>
      </c>
      <c r="AP166">
        <v>0</v>
      </c>
      <c r="AQ166">
        <v>0</v>
      </c>
      <c r="AR166">
        <v>0</v>
      </c>
      <c r="AS166">
        <v>0</v>
      </c>
      <c r="AT166">
        <v>0</v>
      </c>
      <c r="AU166">
        <v>0</v>
      </c>
      <c r="AV166">
        <v>0</v>
      </c>
      <c r="AW166">
        <v>0</v>
      </c>
      <c r="AX166">
        <v>0</v>
      </c>
      <c r="AY166">
        <v>0</v>
      </c>
      <c r="AZ166">
        <v>1</v>
      </c>
      <c r="BA166">
        <v>1</v>
      </c>
      <c r="BB166">
        <v>0</v>
      </c>
      <c r="BC166">
        <v>0</v>
      </c>
      <c r="BD166">
        <v>1</v>
      </c>
      <c r="BE166">
        <v>0</v>
      </c>
      <c r="BF166">
        <v>1</v>
      </c>
      <c r="BG166">
        <v>0</v>
      </c>
      <c r="BH166">
        <v>1</v>
      </c>
      <c r="BI166">
        <v>0</v>
      </c>
      <c r="BJ166">
        <v>0</v>
      </c>
      <c r="BK166">
        <v>0</v>
      </c>
      <c r="BL166">
        <v>0</v>
      </c>
      <c r="BM166">
        <v>0</v>
      </c>
      <c r="BN166">
        <v>0</v>
      </c>
      <c r="BO166">
        <v>0</v>
      </c>
      <c r="BP166">
        <v>1</v>
      </c>
      <c r="BQ166">
        <v>1</v>
      </c>
      <c r="BR166">
        <v>0</v>
      </c>
      <c r="BS166">
        <v>0</v>
      </c>
      <c r="BT166" s="10">
        <v>0</v>
      </c>
      <c r="BU166">
        <v>-4.2648743800000002</v>
      </c>
      <c r="BV166">
        <v>0.17994256</v>
      </c>
      <c r="BW166">
        <v>2.5512239999999999E-2</v>
      </c>
      <c r="BX166">
        <v>1.7140852600000001</v>
      </c>
      <c r="BY166">
        <v>1.2451467300000001</v>
      </c>
      <c r="BZ166">
        <v>4.38303536</v>
      </c>
      <c r="CA166">
        <v>1.0542348399999999</v>
      </c>
      <c r="CB166">
        <v>2.36271349</v>
      </c>
      <c r="CC166">
        <v>0</v>
      </c>
      <c r="CD166">
        <v>1.26633956</v>
      </c>
      <c r="CE166">
        <v>1.2966537600000001</v>
      </c>
      <c r="CF166">
        <v>-0.34830556000000001</v>
      </c>
      <c r="CG166">
        <v>0.60595251999999999</v>
      </c>
      <c r="CH166">
        <v>-0.27080598</v>
      </c>
      <c r="CI166">
        <v>0.69837139000000004</v>
      </c>
      <c r="CJ166">
        <v>2.3914729999999999E-2</v>
      </c>
      <c r="CK166">
        <v>-0.35324707</v>
      </c>
      <c r="CL166">
        <v>-4.8291489999999999E-2</v>
      </c>
      <c r="CM166">
        <v>0.58076517999999999</v>
      </c>
      <c r="CN166">
        <v>0.72541518999999999</v>
      </c>
      <c r="CO166">
        <v>-0.20022939000000001</v>
      </c>
      <c r="CP166">
        <v>-0.43475793000000001</v>
      </c>
      <c r="CQ166">
        <v>0.34422587999999998</v>
      </c>
      <c r="CR166">
        <v>-0.48495226000000002</v>
      </c>
      <c r="CS166">
        <v>0.18250256000000001</v>
      </c>
      <c r="CT166">
        <v>-0.16623276000000001</v>
      </c>
      <c r="CU166">
        <v>-9.4743999999999995E-2</v>
      </c>
      <c r="CV166">
        <v>-1.1689752</v>
      </c>
      <c r="CW166">
        <v>-0.52188942000000005</v>
      </c>
      <c r="CX166">
        <v>0.65815442999999996</v>
      </c>
      <c r="CY166">
        <v>9.3649330000000003E-2</v>
      </c>
      <c r="CZ166">
        <v>-0.16819777</v>
      </c>
      <c r="DA166">
        <v>-0.25450494000000001</v>
      </c>
      <c r="DB166">
        <v>0.25513289</v>
      </c>
      <c r="DC166">
        <v>2.5920289999999999E-2</v>
      </c>
      <c r="DD166">
        <v>-2.5292350000000002E-2</v>
      </c>
      <c r="DE166">
        <v>0.26950531</v>
      </c>
      <c r="DF166">
        <v>-0.26887736000000001</v>
      </c>
      <c r="DG166">
        <v>0.1029841</v>
      </c>
      <c r="DH166">
        <v>-0.10235616</v>
      </c>
      <c r="DI166">
        <v>-0.19042195000000001</v>
      </c>
      <c r="DJ166">
        <v>7.7531719999999998E-2</v>
      </c>
      <c r="DK166">
        <v>-0.19522661999999999</v>
      </c>
      <c r="DL166">
        <v>-0.13095082</v>
      </c>
      <c r="DM166">
        <v>-6.0513240000000003E-2</v>
      </c>
      <c r="DN166">
        <v>0.50020885000000004</v>
      </c>
      <c r="DO166">
        <v>0.35778246000000002</v>
      </c>
      <c r="DP166">
        <v>-0.64273818000000005</v>
      </c>
      <c r="DQ166">
        <v>0.94671483000000001</v>
      </c>
      <c r="DR166">
        <v>-0.66113116000000005</v>
      </c>
      <c r="DS166">
        <v>7.7932630000000003E-2</v>
      </c>
      <c r="DT166">
        <v>-0.79014932000000004</v>
      </c>
      <c r="DU166">
        <v>1.3610861400000001</v>
      </c>
      <c r="DV166" s="10">
        <v>-0.64824150000000003</v>
      </c>
      <c r="DW166" s="8" t="s">
        <v>1032</v>
      </c>
      <c r="DX166" t="s">
        <v>1033</v>
      </c>
      <c r="DY166" t="s">
        <v>5165</v>
      </c>
      <c r="DZ166" t="s">
        <v>5154</v>
      </c>
      <c r="EA166" t="s">
        <v>5400</v>
      </c>
      <c r="EB166" t="s">
        <v>5167</v>
      </c>
      <c r="EC166" t="s">
        <v>5219</v>
      </c>
      <c r="ED166" s="10" t="s">
        <v>613</v>
      </c>
      <c r="EE166" s="20">
        <v>37355</v>
      </c>
      <c r="EF166" s="21">
        <v>38725</v>
      </c>
      <c r="EG166" t="s">
        <v>1034</v>
      </c>
      <c r="EH166" t="s">
        <v>5147</v>
      </c>
      <c r="EI166" s="22">
        <v>44506</v>
      </c>
      <c r="EJ166" t="b">
        <f>F166=H166</f>
        <v>1</v>
      </c>
    </row>
    <row r="167" spans="1:140" x14ac:dyDescent="0.2">
      <c r="A167" s="8" t="s">
        <v>1035</v>
      </c>
      <c r="B167" s="8" t="s">
        <v>127</v>
      </c>
      <c r="C167" s="8" t="s">
        <v>181</v>
      </c>
      <c r="D167" s="2" t="s">
        <v>1036</v>
      </c>
      <c r="E167" s="4">
        <v>0.77744259152746598</v>
      </c>
      <c r="F167" s="28" t="b">
        <v>1</v>
      </c>
      <c r="G167" s="29">
        <f t="shared" si="5"/>
        <v>3.8368227093124208E-2</v>
      </c>
      <c r="H167" s="5" t="b">
        <f t="shared" si="4"/>
        <v>0</v>
      </c>
      <c r="I167" s="8">
        <v>38</v>
      </c>
      <c r="J167">
        <v>0</v>
      </c>
      <c r="K167">
        <v>26</v>
      </c>
      <c r="L167">
        <v>3781</v>
      </c>
      <c r="M167">
        <v>1</v>
      </c>
      <c r="N167">
        <v>5</v>
      </c>
      <c r="O167">
        <v>98.721295763733195</v>
      </c>
      <c r="P167">
        <v>5</v>
      </c>
      <c r="Q167">
        <v>1</v>
      </c>
      <c r="R167">
        <v>1</v>
      </c>
      <c r="S167" s="10">
        <v>78.099999999999994</v>
      </c>
      <c r="T167" s="8">
        <v>-1.4316177855911101</v>
      </c>
      <c r="U167">
        <v>-1.00517281761849</v>
      </c>
      <c r="V167">
        <v>-0.126943712525036</v>
      </c>
      <c r="W167">
        <v>2.6610551799020801</v>
      </c>
      <c r="X167">
        <v>-1.2456676951183301</v>
      </c>
      <c r="Y167">
        <v>1.38181348148064</v>
      </c>
      <c r="Z167">
        <v>1.6602236769532599</v>
      </c>
      <c r="AA167">
        <v>0.71867389489572897</v>
      </c>
      <c r="AB167">
        <v>0.68128349962791002</v>
      </c>
      <c r="AC167">
        <v>-1.38724643350897</v>
      </c>
      <c r="AD167" s="10">
        <v>0.73415947786997404</v>
      </c>
      <c r="AE167" s="8">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1</v>
      </c>
      <c r="AY167">
        <v>1</v>
      </c>
      <c r="AZ167">
        <v>0</v>
      </c>
      <c r="BA167">
        <v>0</v>
      </c>
      <c r="BB167">
        <v>1</v>
      </c>
      <c r="BC167">
        <v>1</v>
      </c>
      <c r="BD167">
        <v>0</v>
      </c>
      <c r="BE167">
        <v>1</v>
      </c>
      <c r="BF167">
        <v>0</v>
      </c>
      <c r="BG167">
        <v>0</v>
      </c>
      <c r="BH167">
        <v>0</v>
      </c>
      <c r="BI167">
        <v>0</v>
      </c>
      <c r="BJ167">
        <v>1</v>
      </c>
      <c r="BK167">
        <v>0</v>
      </c>
      <c r="BL167">
        <v>0</v>
      </c>
      <c r="BM167">
        <v>1</v>
      </c>
      <c r="BN167">
        <v>0</v>
      </c>
      <c r="BO167">
        <v>0</v>
      </c>
      <c r="BP167">
        <v>0</v>
      </c>
      <c r="BQ167">
        <v>0</v>
      </c>
      <c r="BR167">
        <v>0</v>
      </c>
      <c r="BS167">
        <v>0</v>
      </c>
      <c r="BT167" s="10">
        <v>1</v>
      </c>
      <c r="BU167">
        <v>-4.2648743800000002</v>
      </c>
      <c r="BV167">
        <v>0.17994256</v>
      </c>
      <c r="BW167">
        <v>2.5512239999999999E-2</v>
      </c>
      <c r="BX167">
        <v>1.7140852600000001</v>
      </c>
      <c r="BY167">
        <v>1.2451467300000001</v>
      </c>
      <c r="BZ167">
        <v>4.38303536</v>
      </c>
      <c r="CA167">
        <v>1.0542348399999999</v>
      </c>
      <c r="CB167">
        <v>2.36271349</v>
      </c>
      <c r="CC167">
        <v>0</v>
      </c>
      <c r="CD167">
        <v>1.26633956</v>
      </c>
      <c r="CE167">
        <v>1.2966537600000001</v>
      </c>
      <c r="CF167">
        <v>-0.34830556000000001</v>
      </c>
      <c r="CG167">
        <v>0.60595251999999999</v>
      </c>
      <c r="CH167">
        <v>-0.27080598</v>
      </c>
      <c r="CI167">
        <v>0.69837139000000004</v>
      </c>
      <c r="CJ167">
        <v>2.3914729999999999E-2</v>
      </c>
      <c r="CK167">
        <v>-0.35324707</v>
      </c>
      <c r="CL167">
        <v>-4.8291489999999999E-2</v>
      </c>
      <c r="CM167">
        <v>0.58076517999999999</v>
      </c>
      <c r="CN167">
        <v>0.72541518999999999</v>
      </c>
      <c r="CO167">
        <v>-0.20022939000000001</v>
      </c>
      <c r="CP167">
        <v>-0.43475793000000001</v>
      </c>
      <c r="CQ167">
        <v>0.34422587999999998</v>
      </c>
      <c r="CR167">
        <v>-0.48495226000000002</v>
      </c>
      <c r="CS167">
        <v>0.18250256000000001</v>
      </c>
      <c r="CT167">
        <v>-0.16623276000000001</v>
      </c>
      <c r="CU167">
        <v>-9.4743999999999995E-2</v>
      </c>
      <c r="CV167">
        <v>-1.1689752</v>
      </c>
      <c r="CW167">
        <v>-0.52188942000000005</v>
      </c>
      <c r="CX167">
        <v>0.65815442999999996</v>
      </c>
      <c r="CY167">
        <v>9.3649330000000003E-2</v>
      </c>
      <c r="CZ167">
        <v>-0.16819777</v>
      </c>
      <c r="DA167">
        <v>-0.25450494000000001</v>
      </c>
      <c r="DB167">
        <v>0.25513289</v>
      </c>
      <c r="DC167">
        <v>2.5920289999999999E-2</v>
      </c>
      <c r="DD167">
        <v>-2.5292350000000002E-2</v>
      </c>
      <c r="DE167">
        <v>0.26950531</v>
      </c>
      <c r="DF167">
        <v>-0.26887736000000001</v>
      </c>
      <c r="DG167">
        <v>0.1029841</v>
      </c>
      <c r="DH167">
        <v>-0.10235616</v>
      </c>
      <c r="DI167">
        <v>-0.19042195000000001</v>
      </c>
      <c r="DJ167">
        <v>7.7531719999999998E-2</v>
      </c>
      <c r="DK167">
        <v>-0.19522661999999999</v>
      </c>
      <c r="DL167">
        <v>-0.13095082</v>
      </c>
      <c r="DM167">
        <v>-6.0513240000000003E-2</v>
      </c>
      <c r="DN167">
        <v>0.50020885000000004</v>
      </c>
      <c r="DO167">
        <v>0.35778246000000002</v>
      </c>
      <c r="DP167">
        <v>-0.64273818000000005</v>
      </c>
      <c r="DQ167">
        <v>0.94671483000000001</v>
      </c>
      <c r="DR167">
        <v>-0.66113116000000005</v>
      </c>
      <c r="DS167">
        <v>7.7932630000000003E-2</v>
      </c>
      <c r="DT167">
        <v>-0.79014932000000004</v>
      </c>
      <c r="DU167">
        <v>1.3610861400000001</v>
      </c>
      <c r="DV167" s="10">
        <v>-0.64824150000000003</v>
      </c>
      <c r="DW167" s="8" t="s">
        <v>1037</v>
      </c>
      <c r="DX167" t="s">
        <v>1038</v>
      </c>
      <c r="DY167" t="s">
        <v>5154</v>
      </c>
      <c r="DZ167" t="s">
        <v>5165</v>
      </c>
      <c r="EA167" t="s">
        <v>5378</v>
      </c>
      <c r="EB167" t="s">
        <v>5423</v>
      </c>
      <c r="EC167" t="s">
        <v>5407</v>
      </c>
      <c r="ED167" s="10" t="s">
        <v>1039</v>
      </c>
      <c r="EE167" s="20">
        <v>34657</v>
      </c>
      <c r="EF167" s="21">
        <v>38898</v>
      </c>
      <c r="EG167" t="s">
        <v>1040</v>
      </c>
      <c r="EH167" t="s">
        <v>5144</v>
      </c>
      <c r="EI167" s="22">
        <v>43928</v>
      </c>
      <c r="EJ167" t="b">
        <f>F167=H167</f>
        <v>0</v>
      </c>
    </row>
    <row r="168" spans="1:140" x14ac:dyDescent="0.2">
      <c r="A168" s="8" t="s">
        <v>1041</v>
      </c>
      <c r="B168" s="8" t="s">
        <v>127</v>
      </c>
      <c r="C168" s="8" t="s">
        <v>188</v>
      </c>
      <c r="D168" s="2" t="s">
        <v>1042</v>
      </c>
      <c r="E168" s="4">
        <v>0.54884001250291503</v>
      </c>
      <c r="F168" s="28" t="b">
        <v>0</v>
      </c>
      <c r="G168" s="29">
        <f t="shared" si="5"/>
        <v>2.1410980953576601E-4</v>
      </c>
      <c r="H168" s="5" t="b">
        <f t="shared" si="4"/>
        <v>0</v>
      </c>
      <c r="I168" s="8">
        <v>56</v>
      </c>
      <c r="J168">
        <v>0</v>
      </c>
      <c r="K168">
        <v>20</v>
      </c>
      <c r="L168">
        <v>2132</v>
      </c>
      <c r="M168">
        <v>3</v>
      </c>
      <c r="N168">
        <v>5</v>
      </c>
      <c r="O168">
        <v>47.753339584790901</v>
      </c>
      <c r="P168">
        <v>2</v>
      </c>
      <c r="Q168">
        <v>4</v>
      </c>
      <c r="R168">
        <v>5</v>
      </c>
      <c r="S168" s="10">
        <v>73.3</v>
      </c>
      <c r="T168" s="8">
        <v>0.25926936274484702</v>
      </c>
      <c r="U168">
        <v>-1.00517281761849</v>
      </c>
      <c r="V168">
        <v>-0.90217249130388599</v>
      </c>
      <c r="W168">
        <v>0.73873091334061203</v>
      </c>
      <c r="X168">
        <v>-0.60931127360194304</v>
      </c>
      <c r="Y168">
        <v>1.38181348148064</v>
      </c>
      <c r="Z168">
        <v>-9.3619140748952695E-2</v>
      </c>
      <c r="AA168">
        <v>0.71867389489572897</v>
      </c>
      <c r="AB168">
        <v>-4.5418899975194001E-2</v>
      </c>
      <c r="AC168">
        <v>-1.38724643350897</v>
      </c>
      <c r="AD168" s="10">
        <v>-0.30153941816996199</v>
      </c>
      <c r="AE168" s="8">
        <v>0</v>
      </c>
      <c r="AF168">
        <v>0</v>
      </c>
      <c r="AG168">
        <v>0</v>
      </c>
      <c r="AH168">
        <v>0</v>
      </c>
      <c r="AI168">
        <v>0</v>
      </c>
      <c r="AJ168">
        <v>0</v>
      </c>
      <c r="AK168">
        <v>0</v>
      </c>
      <c r="AL168">
        <v>0</v>
      </c>
      <c r="AM168">
        <v>0</v>
      </c>
      <c r="AN168">
        <v>0</v>
      </c>
      <c r="AO168">
        <v>0</v>
      </c>
      <c r="AP168">
        <v>0</v>
      </c>
      <c r="AQ168">
        <v>0</v>
      </c>
      <c r="AR168">
        <v>1</v>
      </c>
      <c r="AS168">
        <v>0</v>
      </c>
      <c r="AT168">
        <v>0</v>
      </c>
      <c r="AU168">
        <v>0</v>
      </c>
      <c r="AV168">
        <v>0</v>
      </c>
      <c r="AW168">
        <v>0</v>
      </c>
      <c r="AX168">
        <v>0</v>
      </c>
      <c r="AY168">
        <v>0</v>
      </c>
      <c r="AZ168">
        <v>1</v>
      </c>
      <c r="BA168">
        <v>0</v>
      </c>
      <c r="BB168">
        <v>1</v>
      </c>
      <c r="BC168">
        <v>1</v>
      </c>
      <c r="BD168">
        <v>0</v>
      </c>
      <c r="BE168">
        <v>0</v>
      </c>
      <c r="BF168">
        <v>1</v>
      </c>
      <c r="BG168">
        <v>1</v>
      </c>
      <c r="BH168">
        <v>0</v>
      </c>
      <c r="BI168">
        <v>0</v>
      </c>
      <c r="BJ168">
        <v>0</v>
      </c>
      <c r="BK168">
        <v>0</v>
      </c>
      <c r="BL168">
        <v>0</v>
      </c>
      <c r="BM168">
        <v>1</v>
      </c>
      <c r="BN168">
        <v>0</v>
      </c>
      <c r="BO168">
        <v>0</v>
      </c>
      <c r="BP168">
        <v>0</v>
      </c>
      <c r="BQ168">
        <v>0</v>
      </c>
      <c r="BR168">
        <v>1</v>
      </c>
      <c r="BS168">
        <v>0</v>
      </c>
      <c r="BT168" s="10">
        <v>0</v>
      </c>
      <c r="BU168">
        <v>-4.2648743800000002</v>
      </c>
      <c r="BV168">
        <v>0.17994256</v>
      </c>
      <c r="BW168">
        <v>2.5512239999999999E-2</v>
      </c>
      <c r="BX168">
        <v>1.7140852600000001</v>
      </c>
      <c r="BY168">
        <v>1.2451467300000001</v>
      </c>
      <c r="BZ168">
        <v>4.38303536</v>
      </c>
      <c r="CA168">
        <v>1.0542348399999999</v>
      </c>
      <c r="CB168">
        <v>2.36271349</v>
      </c>
      <c r="CC168">
        <v>0</v>
      </c>
      <c r="CD168">
        <v>1.26633956</v>
      </c>
      <c r="CE168">
        <v>1.2966537600000001</v>
      </c>
      <c r="CF168">
        <v>-0.34830556000000001</v>
      </c>
      <c r="CG168">
        <v>0.60595251999999999</v>
      </c>
      <c r="CH168">
        <v>-0.27080598</v>
      </c>
      <c r="CI168">
        <v>0.69837139000000004</v>
      </c>
      <c r="CJ168">
        <v>2.3914729999999999E-2</v>
      </c>
      <c r="CK168">
        <v>-0.35324707</v>
      </c>
      <c r="CL168">
        <v>-4.8291489999999999E-2</v>
      </c>
      <c r="CM168">
        <v>0.58076517999999999</v>
      </c>
      <c r="CN168">
        <v>0.72541518999999999</v>
      </c>
      <c r="CO168">
        <v>-0.20022939000000001</v>
      </c>
      <c r="CP168">
        <v>-0.43475793000000001</v>
      </c>
      <c r="CQ168">
        <v>0.34422587999999998</v>
      </c>
      <c r="CR168">
        <v>-0.48495226000000002</v>
      </c>
      <c r="CS168">
        <v>0.18250256000000001</v>
      </c>
      <c r="CT168">
        <v>-0.16623276000000001</v>
      </c>
      <c r="CU168">
        <v>-9.4743999999999995E-2</v>
      </c>
      <c r="CV168">
        <v>-1.1689752</v>
      </c>
      <c r="CW168">
        <v>-0.52188942000000005</v>
      </c>
      <c r="CX168">
        <v>0.65815442999999996</v>
      </c>
      <c r="CY168">
        <v>9.3649330000000003E-2</v>
      </c>
      <c r="CZ168">
        <v>-0.16819777</v>
      </c>
      <c r="DA168">
        <v>-0.25450494000000001</v>
      </c>
      <c r="DB168">
        <v>0.25513289</v>
      </c>
      <c r="DC168">
        <v>2.5920289999999999E-2</v>
      </c>
      <c r="DD168">
        <v>-2.5292350000000002E-2</v>
      </c>
      <c r="DE168">
        <v>0.26950531</v>
      </c>
      <c r="DF168">
        <v>-0.26887736000000001</v>
      </c>
      <c r="DG168">
        <v>0.1029841</v>
      </c>
      <c r="DH168">
        <v>-0.10235616</v>
      </c>
      <c r="DI168">
        <v>-0.19042195000000001</v>
      </c>
      <c r="DJ168">
        <v>7.7531719999999998E-2</v>
      </c>
      <c r="DK168">
        <v>-0.19522661999999999</v>
      </c>
      <c r="DL168">
        <v>-0.13095082</v>
      </c>
      <c r="DM168">
        <v>-6.0513240000000003E-2</v>
      </c>
      <c r="DN168">
        <v>0.50020885000000004</v>
      </c>
      <c r="DO168">
        <v>0.35778246000000002</v>
      </c>
      <c r="DP168">
        <v>-0.64273818000000005</v>
      </c>
      <c r="DQ168">
        <v>0.94671483000000001</v>
      </c>
      <c r="DR168">
        <v>-0.66113116000000005</v>
      </c>
      <c r="DS168">
        <v>7.7932630000000003E-2</v>
      </c>
      <c r="DT168">
        <v>-0.79014932000000004</v>
      </c>
      <c r="DU168">
        <v>1.3610861400000001</v>
      </c>
      <c r="DV168" s="10">
        <v>-0.64824150000000003</v>
      </c>
      <c r="DW168" s="8" t="s">
        <v>1043</v>
      </c>
      <c r="DX168" t="s">
        <v>1044</v>
      </c>
      <c r="DY168" t="s">
        <v>5154</v>
      </c>
      <c r="DZ168" t="s">
        <v>5158</v>
      </c>
      <c r="EA168" t="s">
        <v>5189</v>
      </c>
      <c r="EB168" t="s">
        <v>5156</v>
      </c>
      <c r="EC168" t="s">
        <v>5195</v>
      </c>
      <c r="ED168" s="10" t="s">
        <v>260</v>
      </c>
      <c r="EE168" s="20">
        <v>36677</v>
      </c>
      <c r="EF168" s="21">
        <v>37979</v>
      </c>
      <c r="EG168" t="s">
        <v>1045</v>
      </c>
      <c r="EH168" t="s">
        <v>5145</v>
      </c>
      <c r="EI168" s="22">
        <v>45444</v>
      </c>
      <c r="EJ168" t="b">
        <f>F168=H168</f>
        <v>1</v>
      </c>
    </row>
    <row r="169" spans="1:140" x14ac:dyDescent="0.2">
      <c r="A169" s="8" t="s">
        <v>1046</v>
      </c>
      <c r="B169" s="8" t="s">
        <v>168</v>
      </c>
      <c r="C169" s="8" t="s">
        <v>188</v>
      </c>
      <c r="D169" s="2" t="s">
        <v>1047</v>
      </c>
      <c r="E169" s="4">
        <v>0.62590599108812095</v>
      </c>
      <c r="F169" s="28" t="b">
        <v>1</v>
      </c>
      <c r="G169" s="29">
        <f t="shared" si="5"/>
        <v>0.12247316848524883</v>
      </c>
      <c r="H169" s="5" t="b">
        <f t="shared" si="4"/>
        <v>0</v>
      </c>
      <c r="I169" s="8">
        <v>49</v>
      </c>
      <c r="J169">
        <v>2</v>
      </c>
      <c r="K169">
        <v>28</v>
      </c>
      <c r="L169">
        <v>2382</v>
      </c>
      <c r="M169">
        <v>4</v>
      </c>
      <c r="N169">
        <v>3</v>
      </c>
      <c r="O169">
        <v>82.952995544060499</v>
      </c>
      <c r="P169">
        <v>3</v>
      </c>
      <c r="Q169">
        <v>5</v>
      </c>
      <c r="R169">
        <v>2</v>
      </c>
      <c r="S169" s="10">
        <v>73.599999999999994</v>
      </c>
      <c r="T169" s="8">
        <v>-0.39829786160802699</v>
      </c>
      <c r="U169">
        <v>1.0203643463482399</v>
      </c>
      <c r="V169">
        <v>0.13146588040124599</v>
      </c>
      <c r="W169">
        <v>1.0301687948690299</v>
      </c>
      <c r="X169">
        <v>-0.29113306284374801</v>
      </c>
      <c r="Y169">
        <v>-1.13192030619081E-2</v>
      </c>
      <c r="Z169">
        <v>1.1176255003547799</v>
      </c>
      <c r="AA169">
        <v>0.71867389489572897</v>
      </c>
      <c r="AB169">
        <v>-0.772121299578298</v>
      </c>
      <c r="AC169">
        <v>1.7560081436822399E-2</v>
      </c>
      <c r="AD169" s="10">
        <v>-0.23680823716746699</v>
      </c>
      <c r="AE169" s="8">
        <v>0</v>
      </c>
      <c r="AF169">
        <v>0</v>
      </c>
      <c r="AG169">
        <v>0</v>
      </c>
      <c r="AH169">
        <v>0</v>
      </c>
      <c r="AI169">
        <v>0</v>
      </c>
      <c r="AJ169">
        <v>1</v>
      </c>
      <c r="AK169">
        <v>0</v>
      </c>
      <c r="AL169">
        <v>0</v>
      </c>
      <c r="AM169">
        <v>0</v>
      </c>
      <c r="AN169">
        <v>0</v>
      </c>
      <c r="AO169">
        <v>0</v>
      </c>
      <c r="AP169">
        <v>0</v>
      </c>
      <c r="AQ169">
        <v>0</v>
      </c>
      <c r="AR169">
        <v>0</v>
      </c>
      <c r="AS169">
        <v>0</v>
      </c>
      <c r="AT169">
        <v>0</v>
      </c>
      <c r="AU169">
        <v>0</v>
      </c>
      <c r="AV169">
        <v>0</v>
      </c>
      <c r="AW169">
        <v>0</v>
      </c>
      <c r="AX169">
        <v>0</v>
      </c>
      <c r="AY169">
        <v>1</v>
      </c>
      <c r="AZ169">
        <v>0</v>
      </c>
      <c r="BA169">
        <v>1</v>
      </c>
      <c r="BB169">
        <v>0</v>
      </c>
      <c r="BC169">
        <v>0</v>
      </c>
      <c r="BD169">
        <v>1</v>
      </c>
      <c r="BE169">
        <v>1</v>
      </c>
      <c r="BF169">
        <v>0</v>
      </c>
      <c r="BG169">
        <v>0</v>
      </c>
      <c r="BH169">
        <v>1</v>
      </c>
      <c r="BI169">
        <v>0</v>
      </c>
      <c r="BJ169">
        <v>0</v>
      </c>
      <c r="BK169">
        <v>0</v>
      </c>
      <c r="BL169">
        <v>0</v>
      </c>
      <c r="BM169">
        <v>0</v>
      </c>
      <c r="BN169">
        <v>1</v>
      </c>
      <c r="BO169">
        <v>0</v>
      </c>
      <c r="BP169">
        <v>0</v>
      </c>
      <c r="BQ169">
        <v>0</v>
      </c>
      <c r="BR169">
        <v>0</v>
      </c>
      <c r="BS169">
        <v>1</v>
      </c>
      <c r="BT169" s="10">
        <v>0</v>
      </c>
      <c r="BU169">
        <v>-4.2648743800000002</v>
      </c>
      <c r="BV169">
        <v>0.17994256</v>
      </c>
      <c r="BW169">
        <v>2.5512239999999999E-2</v>
      </c>
      <c r="BX169">
        <v>1.7140852600000001</v>
      </c>
      <c r="BY169">
        <v>1.2451467300000001</v>
      </c>
      <c r="BZ169">
        <v>4.38303536</v>
      </c>
      <c r="CA169">
        <v>1.0542348399999999</v>
      </c>
      <c r="CB169">
        <v>2.36271349</v>
      </c>
      <c r="CC169">
        <v>0</v>
      </c>
      <c r="CD169">
        <v>1.26633956</v>
      </c>
      <c r="CE169">
        <v>1.2966537600000001</v>
      </c>
      <c r="CF169">
        <v>-0.34830556000000001</v>
      </c>
      <c r="CG169">
        <v>0.60595251999999999</v>
      </c>
      <c r="CH169">
        <v>-0.27080598</v>
      </c>
      <c r="CI169">
        <v>0.69837139000000004</v>
      </c>
      <c r="CJ169">
        <v>2.3914729999999999E-2</v>
      </c>
      <c r="CK169">
        <v>-0.35324707</v>
      </c>
      <c r="CL169">
        <v>-4.8291489999999999E-2</v>
      </c>
      <c r="CM169">
        <v>0.58076517999999999</v>
      </c>
      <c r="CN169">
        <v>0.72541518999999999</v>
      </c>
      <c r="CO169">
        <v>-0.20022939000000001</v>
      </c>
      <c r="CP169">
        <v>-0.43475793000000001</v>
      </c>
      <c r="CQ169">
        <v>0.34422587999999998</v>
      </c>
      <c r="CR169">
        <v>-0.48495226000000002</v>
      </c>
      <c r="CS169">
        <v>0.18250256000000001</v>
      </c>
      <c r="CT169">
        <v>-0.16623276000000001</v>
      </c>
      <c r="CU169">
        <v>-9.4743999999999995E-2</v>
      </c>
      <c r="CV169">
        <v>-1.1689752</v>
      </c>
      <c r="CW169">
        <v>-0.52188942000000005</v>
      </c>
      <c r="CX169">
        <v>0.65815442999999996</v>
      </c>
      <c r="CY169">
        <v>9.3649330000000003E-2</v>
      </c>
      <c r="CZ169">
        <v>-0.16819777</v>
      </c>
      <c r="DA169">
        <v>-0.25450494000000001</v>
      </c>
      <c r="DB169">
        <v>0.25513289</v>
      </c>
      <c r="DC169">
        <v>2.5920289999999999E-2</v>
      </c>
      <c r="DD169">
        <v>-2.5292350000000002E-2</v>
      </c>
      <c r="DE169">
        <v>0.26950531</v>
      </c>
      <c r="DF169">
        <v>-0.26887736000000001</v>
      </c>
      <c r="DG169">
        <v>0.1029841</v>
      </c>
      <c r="DH169">
        <v>-0.10235616</v>
      </c>
      <c r="DI169">
        <v>-0.19042195000000001</v>
      </c>
      <c r="DJ169">
        <v>7.7531719999999998E-2</v>
      </c>
      <c r="DK169">
        <v>-0.19522661999999999</v>
      </c>
      <c r="DL169">
        <v>-0.13095082</v>
      </c>
      <c r="DM169">
        <v>-6.0513240000000003E-2</v>
      </c>
      <c r="DN169">
        <v>0.50020885000000004</v>
      </c>
      <c r="DO169">
        <v>0.35778246000000002</v>
      </c>
      <c r="DP169">
        <v>-0.64273818000000005</v>
      </c>
      <c r="DQ169">
        <v>0.94671483000000001</v>
      </c>
      <c r="DR169">
        <v>-0.66113116000000005</v>
      </c>
      <c r="DS169">
        <v>7.7932630000000003E-2</v>
      </c>
      <c r="DT169">
        <v>-0.79014932000000004</v>
      </c>
      <c r="DU169">
        <v>1.3610861400000001</v>
      </c>
      <c r="DV169" s="10">
        <v>-0.64824150000000003</v>
      </c>
      <c r="DW169" s="8" t="s">
        <v>1048</v>
      </c>
      <c r="DX169" t="s">
        <v>1049</v>
      </c>
      <c r="DY169" t="s">
        <v>5158</v>
      </c>
      <c r="DZ169" t="s">
        <v>5153</v>
      </c>
      <c r="EA169" t="s">
        <v>5159</v>
      </c>
      <c r="EB169" t="s">
        <v>5424</v>
      </c>
      <c r="EC169" t="s">
        <v>5425</v>
      </c>
      <c r="ED169" s="10" t="s">
        <v>1050</v>
      </c>
      <c r="EE169" s="20">
        <v>34854</v>
      </c>
      <c r="EF169" s="21">
        <v>37264</v>
      </c>
      <c r="EG169" t="s">
        <v>1051</v>
      </c>
      <c r="EH169" t="s">
        <v>5147</v>
      </c>
      <c r="EI169" s="22">
        <v>44623</v>
      </c>
      <c r="EJ169" t="b">
        <f>F169=H169</f>
        <v>0</v>
      </c>
    </row>
    <row r="170" spans="1:140" x14ac:dyDescent="0.2">
      <c r="A170" s="8" t="s">
        <v>1052</v>
      </c>
      <c r="B170" s="8" t="s">
        <v>168</v>
      </c>
      <c r="C170" s="8" t="s">
        <v>120</v>
      </c>
      <c r="D170" s="2" t="s">
        <v>1053</v>
      </c>
      <c r="E170" s="4">
        <v>0.66070208338096403</v>
      </c>
      <c r="F170" s="28" t="b">
        <v>1</v>
      </c>
      <c r="G170" s="29">
        <f t="shared" si="5"/>
        <v>6.917621267073213E-3</v>
      </c>
      <c r="H170" s="5" t="b">
        <f t="shared" si="4"/>
        <v>0</v>
      </c>
      <c r="I170" s="8">
        <v>70</v>
      </c>
      <c r="J170">
        <v>1</v>
      </c>
      <c r="K170">
        <v>39</v>
      </c>
      <c r="L170">
        <v>1515</v>
      </c>
      <c r="M170">
        <v>2</v>
      </c>
      <c r="N170">
        <v>2</v>
      </c>
      <c r="O170">
        <v>56.184375023815598</v>
      </c>
      <c r="P170">
        <v>4</v>
      </c>
      <c r="Q170">
        <v>1</v>
      </c>
      <c r="R170">
        <v>2</v>
      </c>
      <c r="S170" s="10">
        <v>69.400000000000006</v>
      </c>
      <c r="T170" s="8">
        <v>1.5744038114505901</v>
      </c>
      <c r="U170">
        <v>7.5957643648752104E-3</v>
      </c>
      <c r="V170">
        <v>1.5527186414958001</v>
      </c>
      <c r="W170">
        <v>1.9462221728467899E-2</v>
      </c>
      <c r="X170">
        <v>-0.92748948436013701</v>
      </c>
      <c r="Y170">
        <v>-0.70788554533318204</v>
      </c>
      <c r="Z170">
        <v>0.196498652058198</v>
      </c>
      <c r="AA170">
        <v>-0.70092886045385905</v>
      </c>
      <c r="AB170">
        <v>0.68128349962791002</v>
      </c>
      <c r="AC170">
        <v>-1.38724643350897</v>
      </c>
      <c r="AD170" s="10">
        <v>-1.1430447712024101</v>
      </c>
      <c r="AE170" s="8">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1</v>
      </c>
      <c r="AY170">
        <v>0</v>
      </c>
      <c r="AZ170">
        <v>1</v>
      </c>
      <c r="BA170">
        <v>0</v>
      </c>
      <c r="BB170">
        <v>1</v>
      </c>
      <c r="BC170">
        <v>0</v>
      </c>
      <c r="BD170">
        <v>1</v>
      </c>
      <c r="BE170">
        <v>0</v>
      </c>
      <c r="BF170">
        <v>1</v>
      </c>
      <c r="BG170">
        <v>0</v>
      </c>
      <c r="BH170">
        <v>0</v>
      </c>
      <c r="BI170">
        <v>1</v>
      </c>
      <c r="BJ170">
        <v>0</v>
      </c>
      <c r="BK170">
        <v>0</v>
      </c>
      <c r="BL170">
        <v>0</v>
      </c>
      <c r="BM170">
        <v>1</v>
      </c>
      <c r="BN170">
        <v>0</v>
      </c>
      <c r="BO170">
        <v>0</v>
      </c>
      <c r="BP170">
        <v>0</v>
      </c>
      <c r="BQ170">
        <v>0</v>
      </c>
      <c r="BR170">
        <v>0</v>
      </c>
      <c r="BS170">
        <v>1</v>
      </c>
      <c r="BT170" s="10">
        <v>0</v>
      </c>
      <c r="BU170">
        <v>-4.2648743800000002</v>
      </c>
      <c r="BV170">
        <v>0.17994256</v>
      </c>
      <c r="BW170">
        <v>2.5512239999999999E-2</v>
      </c>
      <c r="BX170">
        <v>1.7140852600000001</v>
      </c>
      <c r="BY170">
        <v>1.2451467300000001</v>
      </c>
      <c r="BZ170">
        <v>4.38303536</v>
      </c>
      <c r="CA170">
        <v>1.0542348399999999</v>
      </c>
      <c r="CB170">
        <v>2.36271349</v>
      </c>
      <c r="CC170">
        <v>0</v>
      </c>
      <c r="CD170">
        <v>1.26633956</v>
      </c>
      <c r="CE170">
        <v>1.2966537600000001</v>
      </c>
      <c r="CF170">
        <v>-0.34830556000000001</v>
      </c>
      <c r="CG170">
        <v>0.60595251999999999</v>
      </c>
      <c r="CH170">
        <v>-0.27080598</v>
      </c>
      <c r="CI170">
        <v>0.69837139000000004</v>
      </c>
      <c r="CJ170">
        <v>2.3914729999999999E-2</v>
      </c>
      <c r="CK170">
        <v>-0.35324707</v>
      </c>
      <c r="CL170">
        <v>-4.8291489999999999E-2</v>
      </c>
      <c r="CM170">
        <v>0.58076517999999999</v>
      </c>
      <c r="CN170">
        <v>0.72541518999999999</v>
      </c>
      <c r="CO170">
        <v>-0.20022939000000001</v>
      </c>
      <c r="CP170">
        <v>-0.43475793000000001</v>
      </c>
      <c r="CQ170">
        <v>0.34422587999999998</v>
      </c>
      <c r="CR170">
        <v>-0.48495226000000002</v>
      </c>
      <c r="CS170">
        <v>0.18250256000000001</v>
      </c>
      <c r="CT170">
        <v>-0.16623276000000001</v>
      </c>
      <c r="CU170">
        <v>-9.4743999999999995E-2</v>
      </c>
      <c r="CV170">
        <v>-1.1689752</v>
      </c>
      <c r="CW170">
        <v>-0.52188942000000005</v>
      </c>
      <c r="CX170">
        <v>0.65815442999999996</v>
      </c>
      <c r="CY170">
        <v>9.3649330000000003E-2</v>
      </c>
      <c r="CZ170">
        <v>-0.16819777</v>
      </c>
      <c r="DA170">
        <v>-0.25450494000000001</v>
      </c>
      <c r="DB170">
        <v>0.25513289</v>
      </c>
      <c r="DC170">
        <v>2.5920289999999999E-2</v>
      </c>
      <c r="DD170">
        <v>-2.5292350000000002E-2</v>
      </c>
      <c r="DE170">
        <v>0.26950531</v>
      </c>
      <c r="DF170">
        <v>-0.26887736000000001</v>
      </c>
      <c r="DG170">
        <v>0.1029841</v>
      </c>
      <c r="DH170">
        <v>-0.10235616</v>
      </c>
      <c r="DI170">
        <v>-0.19042195000000001</v>
      </c>
      <c r="DJ170">
        <v>7.7531719999999998E-2</v>
      </c>
      <c r="DK170">
        <v>-0.19522661999999999</v>
      </c>
      <c r="DL170">
        <v>-0.13095082</v>
      </c>
      <c r="DM170">
        <v>-6.0513240000000003E-2</v>
      </c>
      <c r="DN170">
        <v>0.50020885000000004</v>
      </c>
      <c r="DO170">
        <v>0.35778246000000002</v>
      </c>
      <c r="DP170">
        <v>-0.64273818000000005</v>
      </c>
      <c r="DQ170">
        <v>0.94671483000000001</v>
      </c>
      <c r="DR170">
        <v>-0.66113116000000005</v>
      </c>
      <c r="DS170">
        <v>7.7932630000000003E-2</v>
      </c>
      <c r="DT170">
        <v>-0.79014932000000004</v>
      </c>
      <c r="DU170">
        <v>1.3610861400000001</v>
      </c>
      <c r="DV170" s="10">
        <v>-0.64824150000000003</v>
      </c>
      <c r="DW170" s="8" t="s">
        <v>1054</v>
      </c>
      <c r="DX170" t="s">
        <v>1055</v>
      </c>
      <c r="DY170" t="s">
        <v>5154</v>
      </c>
      <c r="DZ170" t="s">
        <v>5153</v>
      </c>
      <c r="EA170" t="s">
        <v>5168</v>
      </c>
      <c r="EB170" t="s">
        <v>5426</v>
      </c>
      <c r="EC170" t="s">
        <v>5427</v>
      </c>
      <c r="ED170" s="10" t="s">
        <v>591</v>
      </c>
      <c r="EE170" s="20">
        <v>35847</v>
      </c>
      <c r="EF170" s="21">
        <v>39838</v>
      </c>
      <c r="EG170" t="s">
        <v>1056</v>
      </c>
      <c r="EH170" t="s">
        <v>5142</v>
      </c>
      <c r="EI170" s="22">
        <v>43691</v>
      </c>
      <c r="EJ170" t="b">
        <f>F170=H170</f>
        <v>0</v>
      </c>
    </row>
    <row r="171" spans="1:140" x14ac:dyDescent="0.2">
      <c r="A171" s="8" t="s">
        <v>1057</v>
      </c>
      <c r="B171" s="8" t="s">
        <v>119</v>
      </c>
      <c r="C171" s="8" t="s">
        <v>120</v>
      </c>
      <c r="D171" s="2" t="s">
        <v>1058</v>
      </c>
      <c r="E171" s="4">
        <v>0.50166260263071705</v>
      </c>
      <c r="F171" s="28" t="b">
        <v>0</v>
      </c>
      <c r="G171" s="29">
        <f t="shared" si="5"/>
        <v>0.77324901131770485</v>
      </c>
      <c r="H171" s="5" t="b">
        <f t="shared" si="4"/>
        <v>1</v>
      </c>
      <c r="I171" s="8">
        <v>43</v>
      </c>
      <c r="J171">
        <v>1</v>
      </c>
      <c r="K171">
        <v>38</v>
      </c>
      <c r="L171">
        <v>3418</v>
      </c>
      <c r="M171">
        <v>7</v>
      </c>
      <c r="N171">
        <v>5</v>
      </c>
      <c r="O171">
        <v>24.164634648692299</v>
      </c>
      <c r="P171">
        <v>1</v>
      </c>
      <c r="Q171">
        <v>5</v>
      </c>
      <c r="R171">
        <v>1</v>
      </c>
      <c r="S171" s="10">
        <v>78.3</v>
      </c>
      <c r="T171" s="8">
        <v>-0.96192691105334804</v>
      </c>
      <c r="U171">
        <v>7.5957643648752104E-3</v>
      </c>
      <c r="V171">
        <v>1.4235138450326601</v>
      </c>
      <c r="W171">
        <v>2.23788737592281</v>
      </c>
      <c r="X171">
        <v>0.66340156943083595</v>
      </c>
      <c r="Y171">
        <v>1.38181348148064</v>
      </c>
      <c r="Z171">
        <v>-0.90532288232778602</v>
      </c>
      <c r="AA171">
        <v>8.8725172209350497E-3</v>
      </c>
      <c r="AB171">
        <v>-4.5418899975194001E-2</v>
      </c>
      <c r="AC171">
        <v>-1.38724643350897</v>
      </c>
      <c r="AD171" s="10">
        <v>0.77731359853830595</v>
      </c>
      <c r="AE171" s="8">
        <v>0</v>
      </c>
      <c r="AF171">
        <v>0</v>
      </c>
      <c r="AG171">
        <v>0</v>
      </c>
      <c r="AH171">
        <v>0</v>
      </c>
      <c r="AI171">
        <v>1</v>
      </c>
      <c r="AJ171">
        <v>0</v>
      </c>
      <c r="AK171">
        <v>0</v>
      </c>
      <c r="AL171">
        <v>0</v>
      </c>
      <c r="AM171">
        <v>0</v>
      </c>
      <c r="AN171">
        <v>0</v>
      </c>
      <c r="AO171">
        <v>0</v>
      </c>
      <c r="AP171">
        <v>0</v>
      </c>
      <c r="AQ171">
        <v>0</v>
      </c>
      <c r="AR171">
        <v>0</v>
      </c>
      <c r="AS171">
        <v>0</v>
      </c>
      <c r="AT171">
        <v>0</v>
      </c>
      <c r="AU171">
        <v>0</v>
      </c>
      <c r="AV171">
        <v>0</v>
      </c>
      <c r="AW171">
        <v>0</v>
      </c>
      <c r="AX171">
        <v>0</v>
      </c>
      <c r="AY171">
        <v>0</v>
      </c>
      <c r="AZ171">
        <v>1</v>
      </c>
      <c r="BA171">
        <v>0</v>
      </c>
      <c r="BB171">
        <v>1</v>
      </c>
      <c r="BC171">
        <v>0</v>
      </c>
      <c r="BD171">
        <v>1</v>
      </c>
      <c r="BE171">
        <v>0</v>
      </c>
      <c r="BF171">
        <v>1</v>
      </c>
      <c r="BG171">
        <v>1</v>
      </c>
      <c r="BH171">
        <v>0</v>
      </c>
      <c r="BI171">
        <v>0</v>
      </c>
      <c r="BJ171">
        <v>0</v>
      </c>
      <c r="BK171">
        <v>0</v>
      </c>
      <c r="BL171">
        <v>0</v>
      </c>
      <c r="BM171">
        <v>0</v>
      </c>
      <c r="BN171">
        <v>0</v>
      </c>
      <c r="BO171">
        <v>1</v>
      </c>
      <c r="BP171">
        <v>0</v>
      </c>
      <c r="BQ171">
        <v>1</v>
      </c>
      <c r="BR171">
        <v>0</v>
      </c>
      <c r="BS171">
        <v>0</v>
      </c>
      <c r="BT171" s="10">
        <v>0</v>
      </c>
      <c r="BU171">
        <v>-4.2648743800000002</v>
      </c>
      <c r="BV171">
        <v>0.17994256</v>
      </c>
      <c r="BW171">
        <v>2.5512239999999999E-2</v>
      </c>
      <c r="BX171">
        <v>1.7140852600000001</v>
      </c>
      <c r="BY171">
        <v>1.2451467300000001</v>
      </c>
      <c r="BZ171">
        <v>4.38303536</v>
      </c>
      <c r="CA171">
        <v>1.0542348399999999</v>
      </c>
      <c r="CB171">
        <v>2.36271349</v>
      </c>
      <c r="CC171">
        <v>0</v>
      </c>
      <c r="CD171">
        <v>1.26633956</v>
      </c>
      <c r="CE171">
        <v>1.2966537600000001</v>
      </c>
      <c r="CF171">
        <v>-0.34830556000000001</v>
      </c>
      <c r="CG171">
        <v>0.60595251999999999</v>
      </c>
      <c r="CH171">
        <v>-0.27080598</v>
      </c>
      <c r="CI171">
        <v>0.69837139000000004</v>
      </c>
      <c r="CJ171">
        <v>2.3914729999999999E-2</v>
      </c>
      <c r="CK171">
        <v>-0.35324707</v>
      </c>
      <c r="CL171">
        <v>-4.8291489999999999E-2</v>
      </c>
      <c r="CM171">
        <v>0.58076517999999999</v>
      </c>
      <c r="CN171">
        <v>0.72541518999999999</v>
      </c>
      <c r="CO171">
        <v>-0.20022939000000001</v>
      </c>
      <c r="CP171">
        <v>-0.43475793000000001</v>
      </c>
      <c r="CQ171">
        <v>0.34422587999999998</v>
      </c>
      <c r="CR171">
        <v>-0.48495226000000002</v>
      </c>
      <c r="CS171">
        <v>0.18250256000000001</v>
      </c>
      <c r="CT171">
        <v>-0.16623276000000001</v>
      </c>
      <c r="CU171">
        <v>-9.4743999999999995E-2</v>
      </c>
      <c r="CV171">
        <v>-1.1689752</v>
      </c>
      <c r="CW171">
        <v>-0.52188942000000005</v>
      </c>
      <c r="CX171">
        <v>0.65815442999999996</v>
      </c>
      <c r="CY171">
        <v>9.3649330000000003E-2</v>
      </c>
      <c r="CZ171">
        <v>-0.16819777</v>
      </c>
      <c r="DA171">
        <v>-0.25450494000000001</v>
      </c>
      <c r="DB171">
        <v>0.25513289</v>
      </c>
      <c r="DC171">
        <v>2.5920289999999999E-2</v>
      </c>
      <c r="DD171">
        <v>-2.5292350000000002E-2</v>
      </c>
      <c r="DE171">
        <v>0.26950531</v>
      </c>
      <c r="DF171">
        <v>-0.26887736000000001</v>
      </c>
      <c r="DG171">
        <v>0.1029841</v>
      </c>
      <c r="DH171">
        <v>-0.10235616</v>
      </c>
      <c r="DI171">
        <v>-0.19042195000000001</v>
      </c>
      <c r="DJ171">
        <v>7.7531719999999998E-2</v>
      </c>
      <c r="DK171">
        <v>-0.19522661999999999</v>
      </c>
      <c r="DL171">
        <v>-0.13095082</v>
      </c>
      <c r="DM171">
        <v>-6.0513240000000003E-2</v>
      </c>
      <c r="DN171">
        <v>0.50020885000000004</v>
      </c>
      <c r="DO171">
        <v>0.35778246000000002</v>
      </c>
      <c r="DP171">
        <v>-0.64273818000000005</v>
      </c>
      <c r="DQ171">
        <v>0.94671483000000001</v>
      </c>
      <c r="DR171">
        <v>-0.66113116000000005</v>
      </c>
      <c r="DS171">
        <v>7.7932630000000003E-2</v>
      </c>
      <c r="DT171">
        <v>-0.79014932000000004</v>
      </c>
      <c r="DU171">
        <v>1.3610861400000001</v>
      </c>
      <c r="DV171" s="10">
        <v>-0.64824150000000003</v>
      </c>
      <c r="DW171" s="8" t="s">
        <v>1059</v>
      </c>
      <c r="DX171" t="s">
        <v>1060</v>
      </c>
      <c r="DY171" t="s">
        <v>5153</v>
      </c>
      <c r="DZ171" t="s">
        <v>5154</v>
      </c>
      <c r="EA171" t="s">
        <v>5428</v>
      </c>
      <c r="EB171" t="s">
        <v>5429</v>
      </c>
      <c r="EC171" t="s">
        <v>5430</v>
      </c>
      <c r="ED171" s="10" t="s">
        <v>199</v>
      </c>
      <c r="EE171" s="20">
        <v>37547</v>
      </c>
      <c r="EF171" s="21">
        <v>39136</v>
      </c>
      <c r="EG171" t="s">
        <v>1061</v>
      </c>
      <c r="EH171" t="s">
        <v>5145</v>
      </c>
      <c r="EI171" s="22">
        <v>44198</v>
      </c>
      <c r="EJ171" t="b">
        <f>F171=H171</f>
        <v>0</v>
      </c>
    </row>
    <row r="172" spans="1:140" x14ac:dyDescent="0.2">
      <c r="A172" s="8" t="s">
        <v>1062</v>
      </c>
      <c r="B172" s="8" t="s">
        <v>127</v>
      </c>
      <c r="C172" s="8" t="s">
        <v>209</v>
      </c>
      <c r="D172" s="2">
        <v>2465195203</v>
      </c>
      <c r="E172" s="4">
        <v>0.31442517073422599</v>
      </c>
      <c r="F172" s="28" t="b">
        <v>0</v>
      </c>
      <c r="G172" s="29">
        <f t="shared" si="5"/>
        <v>0.61787825512564365</v>
      </c>
      <c r="H172" s="5" t="b">
        <f t="shared" si="4"/>
        <v>1</v>
      </c>
      <c r="I172" s="8">
        <v>43</v>
      </c>
      <c r="J172">
        <v>4</v>
      </c>
      <c r="K172">
        <v>28</v>
      </c>
      <c r="L172">
        <v>2250</v>
      </c>
      <c r="M172">
        <v>10</v>
      </c>
      <c r="N172">
        <v>4</v>
      </c>
      <c r="O172">
        <v>0.54591870044664503</v>
      </c>
      <c r="P172">
        <v>4</v>
      </c>
      <c r="Q172">
        <v>2</v>
      </c>
      <c r="R172">
        <v>1</v>
      </c>
      <c r="S172" s="10">
        <v>71.3</v>
      </c>
      <c r="T172" s="8">
        <v>-0.96192691105334804</v>
      </c>
      <c r="U172">
        <v>3.04590151031497</v>
      </c>
      <c r="V172">
        <v>0.13146588040124599</v>
      </c>
      <c r="W172">
        <v>0.87628959342202795</v>
      </c>
      <c r="X172">
        <v>1.61793620170542</v>
      </c>
      <c r="Y172">
        <v>0.68524713920936597</v>
      </c>
      <c r="Z172">
        <v>-1.71805932370571</v>
      </c>
      <c r="AA172">
        <v>0.71867389489572897</v>
      </c>
      <c r="AB172">
        <v>-1.4988236991813999</v>
      </c>
      <c r="AC172">
        <v>1.7560081436822399E-2</v>
      </c>
      <c r="AD172" s="10">
        <v>-0.73308062485326997</v>
      </c>
      <c r="AE172" s="8">
        <v>0</v>
      </c>
      <c r="AF172">
        <v>0</v>
      </c>
      <c r="AG172">
        <v>0</v>
      </c>
      <c r="AH172">
        <v>0</v>
      </c>
      <c r="AI172">
        <v>0</v>
      </c>
      <c r="AJ172">
        <v>0</v>
      </c>
      <c r="AK172">
        <v>0</v>
      </c>
      <c r="AL172">
        <v>0</v>
      </c>
      <c r="AM172">
        <v>0</v>
      </c>
      <c r="AN172">
        <v>0</v>
      </c>
      <c r="AO172">
        <v>0</v>
      </c>
      <c r="AP172">
        <v>0</v>
      </c>
      <c r="AQ172">
        <v>0</v>
      </c>
      <c r="AR172">
        <v>0</v>
      </c>
      <c r="AS172">
        <v>0</v>
      </c>
      <c r="AT172">
        <v>0</v>
      </c>
      <c r="AU172">
        <v>1</v>
      </c>
      <c r="AV172">
        <v>0</v>
      </c>
      <c r="AW172">
        <v>0</v>
      </c>
      <c r="AX172">
        <v>0</v>
      </c>
      <c r="AY172">
        <v>0</v>
      </c>
      <c r="AZ172">
        <v>1</v>
      </c>
      <c r="BA172">
        <v>1</v>
      </c>
      <c r="BB172">
        <v>0</v>
      </c>
      <c r="BC172">
        <v>0</v>
      </c>
      <c r="BD172">
        <v>1</v>
      </c>
      <c r="BE172">
        <v>1</v>
      </c>
      <c r="BF172">
        <v>0</v>
      </c>
      <c r="BG172">
        <v>0</v>
      </c>
      <c r="BH172">
        <v>1</v>
      </c>
      <c r="BI172">
        <v>0</v>
      </c>
      <c r="BJ172">
        <v>0</v>
      </c>
      <c r="BK172">
        <v>0</v>
      </c>
      <c r="BL172">
        <v>0</v>
      </c>
      <c r="BM172">
        <v>1</v>
      </c>
      <c r="BN172">
        <v>0</v>
      </c>
      <c r="BO172">
        <v>0</v>
      </c>
      <c r="BP172">
        <v>0</v>
      </c>
      <c r="BQ172">
        <v>0</v>
      </c>
      <c r="BR172">
        <v>0</v>
      </c>
      <c r="BS172">
        <v>1</v>
      </c>
      <c r="BT172" s="10">
        <v>0</v>
      </c>
      <c r="BU172">
        <v>-4.2648743800000002</v>
      </c>
      <c r="BV172">
        <v>0.17994256</v>
      </c>
      <c r="BW172">
        <v>2.5512239999999999E-2</v>
      </c>
      <c r="BX172">
        <v>1.7140852600000001</v>
      </c>
      <c r="BY172">
        <v>1.2451467300000001</v>
      </c>
      <c r="BZ172">
        <v>4.38303536</v>
      </c>
      <c r="CA172">
        <v>1.0542348399999999</v>
      </c>
      <c r="CB172">
        <v>2.36271349</v>
      </c>
      <c r="CC172">
        <v>0</v>
      </c>
      <c r="CD172">
        <v>1.26633956</v>
      </c>
      <c r="CE172">
        <v>1.2966537600000001</v>
      </c>
      <c r="CF172">
        <v>-0.34830556000000001</v>
      </c>
      <c r="CG172">
        <v>0.60595251999999999</v>
      </c>
      <c r="CH172">
        <v>-0.27080598</v>
      </c>
      <c r="CI172">
        <v>0.69837139000000004</v>
      </c>
      <c r="CJ172">
        <v>2.3914729999999999E-2</v>
      </c>
      <c r="CK172">
        <v>-0.35324707</v>
      </c>
      <c r="CL172">
        <v>-4.8291489999999999E-2</v>
      </c>
      <c r="CM172">
        <v>0.58076517999999999</v>
      </c>
      <c r="CN172">
        <v>0.72541518999999999</v>
      </c>
      <c r="CO172">
        <v>-0.20022939000000001</v>
      </c>
      <c r="CP172">
        <v>-0.43475793000000001</v>
      </c>
      <c r="CQ172">
        <v>0.34422587999999998</v>
      </c>
      <c r="CR172">
        <v>-0.48495226000000002</v>
      </c>
      <c r="CS172">
        <v>0.18250256000000001</v>
      </c>
      <c r="CT172">
        <v>-0.16623276000000001</v>
      </c>
      <c r="CU172">
        <v>-9.4743999999999995E-2</v>
      </c>
      <c r="CV172">
        <v>-1.1689752</v>
      </c>
      <c r="CW172">
        <v>-0.52188942000000005</v>
      </c>
      <c r="CX172">
        <v>0.65815442999999996</v>
      </c>
      <c r="CY172">
        <v>9.3649330000000003E-2</v>
      </c>
      <c r="CZ172">
        <v>-0.16819777</v>
      </c>
      <c r="DA172">
        <v>-0.25450494000000001</v>
      </c>
      <c r="DB172">
        <v>0.25513289</v>
      </c>
      <c r="DC172">
        <v>2.5920289999999999E-2</v>
      </c>
      <c r="DD172">
        <v>-2.5292350000000002E-2</v>
      </c>
      <c r="DE172">
        <v>0.26950531</v>
      </c>
      <c r="DF172">
        <v>-0.26887736000000001</v>
      </c>
      <c r="DG172">
        <v>0.1029841</v>
      </c>
      <c r="DH172">
        <v>-0.10235616</v>
      </c>
      <c r="DI172">
        <v>-0.19042195000000001</v>
      </c>
      <c r="DJ172">
        <v>7.7531719999999998E-2</v>
      </c>
      <c r="DK172">
        <v>-0.19522661999999999</v>
      </c>
      <c r="DL172">
        <v>-0.13095082</v>
      </c>
      <c r="DM172">
        <v>-6.0513240000000003E-2</v>
      </c>
      <c r="DN172">
        <v>0.50020885000000004</v>
      </c>
      <c r="DO172">
        <v>0.35778246000000002</v>
      </c>
      <c r="DP172">
        <v>-0.64273818000000005</v>
      </c>
      <c r="DQ172">
        <v>0.94671483000000001</v>
      </c>
      <c r="DR172">
        <v>-0.66113116000000005</v>
      </c>
      <c r="DS172">
        <v>7.7932630000000003E-2</v>
      </c>
      <c r="DT172">
        <v>-0.79014932000000004</v>
      </c>
      <c r="DU172">
        <v>1.3610861400000001</v>
      </c>
      <c r="DV172" s="10">
        <v>-0.64824150000000003</v>
      </c>
      <c r="DW172" s="8" t="s">
        <v>1063</v>
      </c>
      <c r="DX172" t="s">
        <v>1064</v>
      </c>
      <c r="DY172" t="s">
        <v>5154</v>
      </c>
      <c r="DZ172" t="s">
        <v>5153</v>
      </c>
      <c r="EA172" t="s">
        <v>5268</v>
      </c>
      <c r="EB172" t="s">
        <v>5343</v>
      </c>
      <c r="EC172" t="s">
        <v>5431</v>
      </c>
      <c r="ED172" s="10" t="s">
        <v>1065</v>
      </c>
      <c r="EE172" s="20">
        <v>36880</v>
      </c>
      <c r="EF172" s="21">
        <v>37846</v>
      </c>
      <c r="EG172" t="s">
        <v>1066</v>
      </c>
      <c r="EH172" t="s">
        <v>5147</v>
      </c>
      <c r="EI172" s="22">
        <v>43718</v>
      </c>
      <c r="EJ172" t="b">
        <f>F172=H172</f>
        <v>0</v>
      </c>
    </row>
    <row r="173" spans="1:140" x14ac:dyDescent="0.2">
      <c r="A173" s="8" t="s">
        <v>1067</v>
      </c>
      <c r="B173" s="8" t="s">
        <v>168</v>
      </c>
      <c r="C173" s="8" t="s">
        <v>120</v>
      </c>
      <c r="D173" s="2" t="s">
        <v>1068</v>
      </c>
      <c r="E173" s="4">
        <v>0.70325789315365606</v>
      </c>
      <c r="F173" s="28" t="b">
        <v>1</v>
      </c>
      <c r="G173" s="29">
        <f t="shared" si="5"/>
        <v>1.4596142317794618E-2</v>
      </c>
      <c r="H173" s="5" t="b">
        <f t="shared" si="4"/>
        <v>0</v>
      </c>
      <c r="I173" s="8">
        <v>39</v>
      </c>
      <c r="J173">
        <v>0</v>
      </c>
      <c r="K173">
        <v>32</v>
      </c>
      <c r="L173">
        <v>217</v>
      </c>
      <c r="M173">
        <v>1</v>
      </c>
      <c r="N173">
        <v>3</v>
      </c>
      <c r="O173">
        <v>98.687279910161706</v>
      </c>
      <c r="P173">
        <v>3</v>
      </c>
      <c r="Q173">
        <v>3</v>
      </c>
      <c r="R173">
        <v>1</v>
      </c>
      <c r="S173" s="10">
        <v>74.400000000000006</v>
      </c>
      <c r="T173" s="8">
        <v>-1.33767961068356</v>
      </c>
      <c r="U173">
        <v>-1.00517281761849</v>
      </c>
      <c r="V173">
        <v>0.64828506625381199</v>
      </c>
      <c r="W173">
        <v>-1.4936832591670901</v>
      </c>
      <c r="X173">
        <v>-1.2456676951183301</v>
      </c>
      <c r="Y173">
        <v>-1.13192030619081E-2</v>
      </c>
      <c r="Z173">
        <v>1.6590531677756</v>
      </c>
      <c r="AA173">
        <v>8.8725172209350497E-3</v>
      </c>
      <c r="AB173">
        <v>1.4079858992310099</v>
      </c>
      <c r="AC173">
        <v>-0.68484317603607703</v>
      </c>
      <c r="AD173" s="10">
        <v>-6.4191754494141801E-2</v>
      </c>
      <c r="AE173" s="8">
        <v>0</v>
      </c>
      <c r="AF173">
        <v>0</v>
      </c>
      <c r="AG173">
        <v>0</v>
      </c>
      <c r="AH173">
        <v>0</v>
      </c>
      <c r="AI173">
        <v>1</v>
      </c>
      <c r="AJ173">
        <v>0</v>
      </c>
      <c r="AK173">
        <v>0</v>
      </c>
      <c r="AL173">
        <v>0</v>
      </c>
      <c r="AM173">
        <v>0</v>
      </c>
      <c r="AN173">
        <v>0</v>
      </c>
      <c r="AO173">
        <v>0</v>
      </c>
      <c r="AP173">
        <v>0</v>
      </c>
      <c r="AQ173">
        <v>0</v>
      </c>
      <c r="AR173">
        <v>0</v>
      </c>
      <c r="AS173">
        <v>0</v>
      </c>
      <c r="AT173">
        <v>0</v>
      </c>
      <c r="AU173">
        <v>0</v>
      </c>
      <c r="AV173">
        <v>0</v>
      </c>
      <c r="AW173">
        <v>0</v>
      </c>
      <c r="AX173">
        <v>0</v>
      </c>
      <c r="AY173">
        <v>0</v>
      </c>
      <c r="AZ173">
        <v>1</v>
      </c>
      <c r="BA173">
        <v>0</v>
      </c>
      <c r="BB173">
        <v>1</v>
      </c>
      <c r="BC173">
        <v>1</v>
      </c>
      <c r="BD173">
        <v>0</v>
      </c>
      <c r="BE173">
        <v>0</v>
      </c>
      <c r="BF173">
        <v>1</v>
      </c>
      <c r="BG173">
        <v>0</v>
      </c>
      <c r="BH173">
        <v>0</v>
      </c>
      <c r="BI173">
        <v>0</v>
      </c>
      <c r="BJ173">
        <v>0</v>
      </c>
      <c r="BK173">
        <v>1</v>
      </c>
      <c r="BL173">
        <v>0</v>
      </c>
      <c r="BM173">
        <v>1</v>
      </c>
      <c r="BN173">
        <v>0</v>
      </c>
      <c r="BO173">
        <v>0</v>
      </c>
      <c r="BP173">
        <v>0</v>
      </c>
      <c r="BQ173">
        <v>0</v>
      </c>
      <c r="BR173">
        <v>0</v>
      </c>
      <c r="BS173">
        <v>1</v>
      </c>
      <c r="BT173" s="10">
        <v>0</v>
      </c>
      <c r="BU173">
        <v>-4.2648743800000002</v>
      </c>
      <c r="BV173">
        <v>0.17994256</v>
      </c>
      <c r="BW173">
        <v>2.5512239999999999E-2</v>
      </c>
      <c r="BX173">
        <v>1.7140852600000001</v>
      </c>
      <c r="BY173">
        <v>1.2451467300000001</v>
      </c>
      <c r="BZ173">
        <v>4.38303536</v>
      </c>
      <c r="CA173">
        <v>1.0542348399999999</v>
      </c>
      <c r="CB173">
        <v>2.36271349</v>
      </c>
      <c r="CC173">
        <v>0</v>
      </c>
      <c r="CD173">
        <v>1.26633956</v>
      </c>
      <c r="CE173">
        <v>1.2966537600000001</v>
      </c>
      <c r="CF173">
        <v>-0.34830556000000001</v>
      </c>
      <c r="CG173">
        <v>0.60595251999999999</v>
      </c>
      <c r="CH173">
        <v>-0.27080598</v>
      </c>
      <c r="CI173">
        <v>0.69837139000000004</v>
      </c>
      <c r="CJ173">
        <v>2.3914729999999999E-2</v>
      </c>
      <c r="CK173">
        <v>-0.35324707</v>
      </c>
      <c r="CL173">
        <v>-4.8291489999999999E-2</v>
      </c>
      <c r="CM173">
        <v>0.58076517999999999</v>
      </c>
      <c r="CN173">
        <v>0.72541518999999999</v>
      </c>
      <c r="CO173">
        <v>-0.20022939000000001</v>
      </c>
      <c r="CP173">
        <v>-0.43475793000000001</v>
      </c>
      <c r="CQ173">
        <v>0.34422587999999998</v>
      </c>
      <c r="CR173">
        <v>-0.48495226000000002</v>
      </c>
      <c r="CS173">
        <v>0.18250256000000001</v>
      </c>
      <c r="CT173">
        <v>-0.16623276000000001</v>
      </c>
      <c r="CU173">
        <v>-9.4743999999999995E-2</v>
      </c>
      <c r="CV173">
        <v>-1.1689752</v>
      </c>
      <c r="CW173">
        <v>-0.52188942000000005</v>
      </c>
      <c r="CX173">
        <v>0.65815442999999996</v>
      </c>
      <c r="CY173">
        <v>9.3649330000000003E-2</v>
      </c>
      <c r="CZ173">
        <v>-0.16819777</v>
      </c>
      <c r="DA173">
        <v>-0.25450494000000001</v>
      </c>
      <c r="DB173">
        <v>0.25513289</v>
      </c>
      <c r="DC173">
        <v>2.5920289999999999E-2</v>
      </c>
      <c r="DD173">
        <v>-2.5292350000000002E-2</v>
      </c>
      <c r="DE173">
        <v>0.26950531</v>
      </c>
      <c r="DF173">
        <v>-0.26887736000000001</v>
      </c>
      <c r="DG173">
        <v>0.1029841</v>
      </c>
      <c r="DH173">
        <v>-0.10235616</v>
      </c>
      <c r="DI173">
        <v>-0.19042195000000001</v>
      </c>
      <c r="DJ173">
        <v>7.7531719999999998E-2</v>
      </c>
      <c r="DK173">
        <v>-0.19522661999999999</v>
      </c>
      <c r="DL173">
        <v>-0.13095082</v>
      </c>
      <c r="DM173">
        <v>-6.0513240000000003E-2</v>
      </c>
      <c r="DN173">
        <v>0.50020885000000004</v>
      </c>
      <c r="DO173">
        <v>0.35778246000000002</v>
      </c>
      <c r="DP173">
        <v>-0.64273818000000005</v>
      </c>
      <c r="DQ173">
        <v>0.94671483000000001</v>
      </c>
      <c r="DR173">
        <v>-0.66113116000000005</v>
      </c>
      <c r="DS173">
        <v>7.7932630000000003E-2</v>
      </c>
      <c r="DT173">
        <v>-0.79014932000000004</v>
      </c>
      <c r="DU173">
        <v>1.3610861400000001</v>
      </c>
      <c r="DV173" s="10">
        <v>-0.64824150000000003</v>
      </c>
      <c r="DW173" s="8" t="s">
        <v>1069</v>
      </c>
      <c r="DX173" t="s">
        <v>1070</v>
      </c>
      <c r="DY173" t="s">
        <v>5154</v>
      </c>
      <c r="DZ173" t="s">
        <v>5153</v>
      </c>
      <c r="EA173" t="s">
        <v>5327</v>
      </c>
      <c r="EB173" t="s">
        <v>5259</v>
      </c>
      <c r="EC173" t="s">
        <v>5244</v>
      </c>
      <c r="ED173" s="10" t="s">
        <v>1071</v>
      </c>
      <c r="EE173" s="20">
        <v>35115</v>
      </c>
      <c r="EF173" s="21">
        <v>36867</v>
      </c>
      <c r="EG173" t="s">
        <v>1072</v>
      </c>
      <c r="EH173" t="s">
        <v>5146</v>
      </c>
      <c r="EI173" s="22">
        <v>44784</v>
      </c>
      <c r="EJ173" t="b">
        <f>F173=H173</f>
        <v>0</v>
      </c>
    </row>
    <row r="174" spans="1:140" x14ac:dyDescent="0.2">
      <c r="A174" s="8" t="s">
        <v>1073</v>
      </c>
      <c r="B174" s="8" t="s">
        <v>119</v>
      </c>
      <c r="C174" s="8" t="s">
        <v>209</v>
      </c>
      <c r="D174" s="2" t="s">
        <v>1074</v>
      </c>
      <c r="E174" s="4">
        <v>0.55107696157707697</v>
      </c>
      <c r="F174" s="28" t="b">
        <v>0</v>
      </c>
      <c r="G174" s="29">
        <f t="shared" si="5"/>
        <v>0.1112057148923189</v>
      </c>
      <c r="H174" s="5" t="b">
        <f t="shared" si="4"/>
        <v>0</v>
      </c>
      <c r="I174" s="8">
        <v>62</v>
      </c>
      <c r="J174">
        <v>1</v>
      </c>
      <c r="K174">
        <v>33</v>
      </c>
      <c r="L174">
        <v>249</v>
      </c>
      <c r="M174">
        <v>4</v>
      </c>
      <c r="N174">
        <v>5</v>
      </c>
      <c r="O174">
        <v>57.696814121872102</v>
      </c>
      <c r="P174">
        <v>3</v>
      </c>
      <c r="Q174">
        <v>2</v>
      </c>
      <c r="R174">
        <v>1</v>
      </c>
      <c r="S174" s="10">
        <v>75.3</v>
      </c>
      <c r="T174" s="8">
        <v>0.82289841219016902</v>
      </c>
      <c r="U174">
        <v>7.5957643648752104E-3</v>
      </c>
      <c r="V174">
        <v>0.77748986271695397</v>
      </c>
      <c r="W174">
        <v>-1.4563792103314599</v>
      </c>
      <c r="X174">
        <v>-0.29113306284374801</v>
      </c>
      <c r="Y174">
        <v>1.38181348148064</v>
      </c>
      <c r="Z174">
        <v>0.24854273324571</v>
      </c>
      <c r="AA174">
        <v>-0.70092886045385905</v>
      </c>
      <c r="AB174">
        <v>0.68128349962791002</v>
      </c>
      <c r="AC174">
        <v>1.42236659638262</v>
      </c>
      <c r="AD174" s="10">
        <v>0.13000178851334401</v>
      </c>
      <c r="AE174" s="8">
        <v>0</v>
      </c>
      <c r="AF174">
        <v>1</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1</v>
      </c>
      <c r="BA174">
        <v>1</v>
      </c>
      <c r="BB174">
        <v>0</v>
      </c>
      <c r="BC174">
        <v>0</v>
      </c>
      <c r="BD174">
        <v>1</v>
      </c>
      <c r="BE174">
        <v>1</v>
      </c>
      <c r="BF174">
        <v>0</v>
      </c>
      <c r="BG174">
        <v>1</v>
      </c>
      <c r="BH174">
        <v>0</v>
      </c>
      <c r="BI174">
        <v>0</v>
      </c>
      <c r="BJ174">
        <v>0</v>
      </c>
      <c r="BK174">
        <v>0</v>
      </c>
      <c r="BL174">
        <v>0</v>
      </c>
      <c r="BM174">
        <v>0</v>
      </c>
      <c r="BN174">
        <v>1</v>
      </c>
      <c r="BO174">
        <v>0</v>
      </c>
      <c r="BP174">
        <v>0</v>
      </c>
      <c r="BQ174">
        <v>1</v>
      </c>
      <c r="BR174">
        <v>0</v>
      </c>
      <c r="BS174">
        <v>0</v>
      </c>
      <c r="BT174" s="10">
        <v>0</v>
      </c>
      <c r="BU174">
        <v>-4.2648743800000002</v>
      </c>
      <c r="BV174">
        <v>0.17994256</v>
      </c>
      <c r="BW174">
        <v>2.5512239999999999E-2</v>
      </c>
      <c r="BX174">
        <v>1.7140852600000001</v>
      </c>
      <c r="BY174">
        <v>1.2451467300000001</v>
      </c>
      <c r="BZ174">
        <v>4.38303536</v>
      </c>
      <c r="CA174">
        <v>1.0542348399999999</v>
      </c>
      <c r="CB174">
        <v>2.36271349</v>
      </c>
      <c r="CC174">
        <v>0</v>
      </c>
      <c r="CD174">
        <v>1.26633956</v>
      </c>
      <c r="CE174">
        <v>1.2966537600000001</v>
      </c>
      <c r="CF174">
        <v>-0.34830556000000001</v>
      </c>
      <c r="CG174">
        <v>0.60595251999999999</v>
      </c>
      <c r="CH174">
        <v>-0.27080598</v>
      </c>
      <c r="CI174">
        <v>0.69837139000000004</v>
      </c>
      <c r="CJ174">
        <v>2.3914729999999999E-2</v>
      </c>
      <c r="CK174">
        <v>-0.35324707</v>
      </c>
      <c r="CL174">
        <v>-4.8291489999999999E-2</v>
      </c>
      <c r="CM174">
        <v>0.58076517999999999</v>
      </c>
      <c r="CN174">
        <v>0.72541518999999999</v>
      </c>
      <c r="CO174">
        <v>-0.20022939000000001</v>
      </c>
      <c r="CP174">
        <v>-0.43475793000000001</v>
      </c>
      <c r="CQ174">
        <v>0.34422587999999998</v>
      </c>
      <c r="CR174">
        <v>-0.48495226000000002</v>
      </c>
      <c r="CS174">
        <v>0.18250256000000001</v>
      </c>
      <c r="CT174">
        <v>-0.16623276000000001</v>
      </c>
      <c r="CU174">
        <v>-9.4743999999999995E-2</v>
      </c>
      <c r="CV174">
        <v>-1.1689752</v>
      </c>
      <c r="CW174">
        <v>-0.52188942000000005</v>
      </c>
      <c r="CX174">
        <v>0.65815442999999996</v>
      </c>
      <c r="CY174">
        <v>9.3649330000000003E-2</v>
      </c>
      <c r="CZ174">
        <v>-0.16819777</v>
      </c>
      <c r="DA174">
        <v>-0.25450494000000001</v>
      </c>
      <c r="DB174">
        <v>0.25513289</v>
      </c>
      <c r="DC174">
        <v>2.5920289999999999E-2</v>
      </c>
      <c r="DD174">
        <v>-2.5292350000000002E-2</v>
      </c>
      <c r="DE174">
        <v>0.26950531</v>
      </c>
      <c r="DF174">
        <v>-0.26887736000000001</v>
      </c>
      <c r="DG174">
        <v>0.1029841</v>
      </c>
      <c r="DH174">
        <v>-0.10235616</v>
      </c>
      <c r="DI174">
        <v>-0.19042195000000001</v>
      </c>
      <c r="DJ174">
        <v>7.7531719999999998E-2</v>
      </c>
      <c r="DK174">
        <v>-0.19522661999999999</v>
      </c>
      <c r="DL174">
        <v>-0.13095082</v>
      </c>
      <c r="DM174">
        <v>-6.0513240000000003E-2</v>
      </c>
      <c r="DN174">
        <v>0.50020885000000004</v>
      </c>
      <c r="DO174">
        <v>0.35778246000000002</v>
      </c>
      <c r="DP174">
        <v>-0.64273818000000005</v>
      </c>
      <c r="DQ174">
        <v>0.94671483000000001</v>
      </c>
      <c r="DR174">
        <v>-0.66113116000000005</v>
      </c>
      <c r="DS174">
        <v>7.7932630000000003E-2</v>
      </c>
      <c r="DT174">
        <v>-0.79014932000000004</v>
      </c>
      <c r="DU174">
        <v>1.3610861400000001</v>
      </c>
      <c r="DV174" s="10">
        <v>-0.64824150000000003</v>
      </c>
      <c r="DW174" s="8" t="s">
        <v>1075</v>
      </c>
      <c r="DX174" t="s">
        <v>1076</v>
      </c>
      <c r="DY174" t="s">
        <v>5158</v>
      </c>
      <c r="DZ174" t="s">
        <v>5154</v>
      </c>
      <c r="EA174" t="s">
        <v>5432</v>
      </c>
      <c r="EB174" t="s">
        <v>5343</v>
      </c>
      <c r="EC174" t="s">
        <v>5180</v>
      </c>
      <c r="ED174" s="10" t="s">
        <v>712</v>
      </c>
      <c r="EE174" s="20">
        <v>35106</v>
      </c>
      <c r="EF174" s="21">
        <v>35597</v>
      </c>
      <c r="EG174" t="s">
        <v>1077</v>
      </c>
      <c r="EH174" t="s">
        <v>5145</v>
      </c>
      <c r="EI174" s="22">
        <v>43658</v>
      </c>
      <c r="EJ174" t="b">
        <f>F174=H174</f>
        <v>1</v>
      </c>
    </row>
    <row r="175" spans="1:140" x14ac:dyDescent="0.2">
      <c r="A175" s="8" t="s">
        <v>1078</v>
      </c>
      <c r="B175" s="8" t="s">
        <v>119</v>
      </c>
      <c r="C175" s="8" t="s">
        <v>181</v>
      </c>
      <c r="D175" s="2" t="s">
        <v>1079</v>
      </c>
      <c r="E175" s="4">
        <v>0.43846601187495199</v>
      </c>
      <c r="F175" s="28" t="b">
        <v>0</v>
      </c>
      <c r="G175" s="29">
        <f t="shared" si="5"/>
        <v>3.5971733289066258E-3</v>
      </c>
      <c r="H175" s="5" t="b">
        <f t="shared" si="4"/>
        <v>0</v>
      </c>
      <c r="I175" s="8">
        <v>58</v>
      </c>
      <c r="J175">
        <v>2</v>
      </c>
      <c r="K175">
        <v>26</v>
      </c>
      <c r="L175">
        <v>418</v>
      </c>
      <c r="M175">
        <v>5</v>
      </c>
      <c r="N175">
        <v>2</v>
      </c>
      <c r="O175">
        <v>74.549672604143097</v>
      </c>
      <c r="P175">
        <v>1</v>
      </c>
      <c r="Q175">
        <v>4</v>
      </c>
      <c r="R175">
        <v>2</v>
      </c>
      <c r="S175" s="10">
        <v>83.7</v>
      </c>
      <c r="T175" s="8">
        <v>0.447145712559954</v>
      </c>
      <c r="U175">
        <v>1.0203643463482399</v>
      </c>
      <c r="V175">
        <v>-0.126943712525036</v>
      </c>
      <c r="W175">
        <v>-1.2593672024182401</v>
      </c>
      <c r="X175">
        <v>2.70451479144465E-2</v>
      </c>
      <c r="Y175">
        <v>-0.70788554533318204</v>
      </c>
      <c r="Z175">
        <v>0.82846131391453204</v>
      </c>
      <c r="AA175">
        <v>8.8725172209350497E-3</v>
      </c>
      <c r="AB175">
        <v>-1.4988236991813999</v>
      </c>
      <c r="AC175">
        <v>1.7560081436822399E-2</v>
      </c>
      <c r="AD175" s="10">
        <v>1.9424748565832299</v>
      </c>
      <c r="AE175" s="8">
        <v>0</v>
      </c>
      <c r="AF175">
        <v>0</v>
      </c>
      <c r="AG175">
        <v>0</v>
      </c>
      <c r="AH175">
        <v>0</v>
      </c>
      <c r="AI175">
        <v>0</v>
      </c>
      <c r="AJ175">
        <v>0</v>
      </c>
      <c r="AK175">
        <v>1</v>
      </c>
      <c r="AL175">
        <v>0</v>
      </c>
      <c r="AM175">
        <v>0</v>
      </c>
      <c r="AN175">
        <v>0</v>
      </c>
      <c r="AO175">
        <v>0</v>
      </c>
      <c r="AP175">
        <v>0</v>
      </c>
      <c r="AQ175">
        <v>0</v>
      </c>
      <c r="AR175">
        <v>0</v>
      </c>
      <c r="AS175">
        <v>0</v>
      </c>
      <c r="AT175">
        <v>0</v>
      </c>
      <c r="AU175">
        <v>0</v>
      </c>
      <c r="AV175">
        <v>0</v>
      </c>
      <c r="AW175">
        <v>0</v>
      </c>
      <c r="AX175">
        <v>0</v>
      </c>
      <c r="AY175">
        <v>0</v>
      </c>
      <c r="AZ175">
        <v>1</v>
      </c>
      <c r="BA175">
        <v>1</v>
      </c>
      <c r="BB175">
        <v>0</v>
      </c>
      <c r="BC175">
        <v>1</v>
      </c>
      <c r="BD175">
        <v>0</v>
      </c>
      <c r="BE175">
        <v>0</v>
      </c>
      <c r="BF175">
        <v>1</v>
      </c>
      <c r="BG175">
        <v>0</v>
      </c>
      <c r="BH175">
        <v>1</v>
      </c>
      <c r="BI175">
        <v>0</v>
      </c>
      <c r="BJ175">
        <v>0</v>
      </c>
      <c r="BK175">
        <v>0</v>
      </c>
      <c r="BL175">
        <v>0</v>
      </c>
      <c r="BM175">
        <v>1</v>
      </c>
      <c r="BN175">
        <v>0</v>
      </c>
      <c r="BO175">
        <v>0</v>
      </c>
      <c r="BP175">
        <v>0</v>
      </c>
      <c r="BQ175">
        <v>1</v>
      </c>
      <c r="BR175">
        <v>0</v>
      </c>
      <c r="BS175">
        <v>0</v>
      </c>
      <c r="BT175" s="10">
        <v>0</v>
      </c>
      <c r="BU175">
        <v>-4.2648743800000002</v>
      </c>
      <c r="BV175">
        <v>0.17994256</v>
      </c>
      <c r="BW175">
        <v>2.5512239999999999E-2</v>
      </c>
      <c r="BX175">
        <v>1.7140852600000001</v>
      </c>
      <c r="BY175">
        <v>1.2451467300000001</v>
      </c>
      <c r="BZ175">
        <v>4.38303536</v>
      </c>
      <c r="CA175">
        <v>1.0542348399999999</v>
      </c>
      <c r="CB175">
        <v>2.36271349</v>
      </c>
      <c r="CC175">
        <v>0</v>
      </c>
      <c r="CD175">
        <v>1.26633956</v>
      </c>
      <c r="CE175">
        <v>1.2966537600000001</v>
      </c>
      <c r="CF175">
        <v>-0.34830556000000001</v>
      </c>
      <c r="CG175">
        <v>0.60595251999999999</v>
      </c>
      <c r="CH175">
        <v>-0.27080598</v>
      </c>
      <c r="CI175">
        <v>0.69837139000000004</v>
      </c>
      <c r="CJ175">
        <v>2.3914729999999999E-2</v>
      </c>
      <c r="CK175">
        <v>-0.35324707</v>
      </c>
      <c r="CL175">
        <v>-4.8291489999999999E-2</v>
      </c>
      <c r="CM175">
        <v>0.58076517999999999</v>
      </c>
      <c r="CN175">
        <v>0.72541518999999999</v>
      </c>
      <c r="CO175">
        <v>-0.20022939000000001</v>
      </c>
      <c r="CP175">
        <v>-0.43475793000000001</v>
      </c>
      <c r="CQ175">
        <v>0.34422587999999998</v>
      </c>
      <c r="CR175">
        <v>-0.48495226000000002</v>
      </c>
      <c r="CS175">
        <v>0.18250256000000001</v>
      </c>
      <c r="CT175">
        <v>-0.16623276000000001</v>
      </c>
      <c r="CU175">
        <v>-9.4743999999999995E-2</v>
      </c>
      <c r="CV175">
        <v>-1.1689752</v>
      </c>
      <c r="CW175">
        <v>-0.52188942000000005</v>
      </c>
      <c r="CX175">
        <v>0.65815442999999996</v>
      </c>
      <c r="CY175">
        <v>9.3649330000000003E-2</v>
      </c>
      <c r="CZ175">
        <v>-0.16819777</v>
      </c>
      <c r="DA175">
        <v>-0.25450494000000001</v>
      </c>
      <c r="DB175">
        <v>0.25513289</v>
      </c>
      <c r="DC175">
        <v>2.5920289999999999E-2</v>
      </c>
      <c r="DD175">
        <v>-2.5292350000000002E-2</v>
      </c>
      <c r="DE175">
        <v>0.26950531</v>
      </c>
      <c r="DF175">
        <v>-0.26887736000000001</v>
      </c>
      <c r="DG175">
        <v>0.1029841</v>
      </c>
      <c r="DH175">
        <v>-0.10235616</v>
      </c>
      <c r="DI175">
        <v>-0.19042195000000001</v>
      </c>
      <c r="DJ175">
        <v>7.7531719999999998E-2</v>
      </c>
      <c r="DK175">
        <v>-0.19522661999999999</v>
      </c>
      <c r="DL175">
        <v>-0.13095082</v>
      </c>
      <c r="DM175">
        <v>-6.0513240000000003E-2</v>
      </c>
      <c r="DN175">
        <v>0.50020885000000004</v>
      </c>
      <c r="DO175">
        <v>0.35778246000000002</v>
      </c>
      <c r="DP175">
        <v>-0.64273818000000005</v>
      </c>
      <c r="DQ175">
        <v>0.94671483000000001</v>
      </c>
      <c r="DR175">
        <v>-0.66113116000000005</v>
      </c>
      <c r="DS175">
        <v>7.7932630000000003E-2</v>
      </c>
      <c r="DT175">
        <v>-0.79014932000000004</v>
      </c>
      <c r="DU175">
        <v>1.3610861400000001</v>
      </c>
      <c r="DV175" s="10">
        <v>-0.64824150000000003</v>
      </c>
      <c r="DW175" s="8" t="s">
        <v>1080</v>
      </c>
      <c r="DX175" t="s">
        <v>1081</v>
      </c>
      <c r="DY175" t="s">
        <v>5154</v>
      </c>
      <c r="DZ175" t="s">
        <v>5154</v>
      </c>
      <c r="EA175" t="s">
        <v>5428</v>
      </c>
      <c r="EB175" t="s">
        <v>5182</v>
      </c>
      <c r="EC175" t="s">
        <v>5420</v>
      </c>
      <c r="ED175" s="10" t="s">
        <v>1082</v>
      </c>
      <c r="EE175" s="20">
        <v>37561</v>
      </c>
      <c r="EF175" s="21">
        <v>39892</v>
      </c>
      <c r="EG175" t="s">
        <v>1083</v>
      </c>
      <c r="EH175" t="s">
        <v>5147</v>
      </c>
      <c r="EI175" s="22">
        <v>44079</v>
      </c>
      <c r="EJ175" t="b">
        <f>F175=H175</f>
        <v>1</v>
      </c>
    </row>
    <row r="176" spans="1:140" x14ac:dyDescent="0.2">
      <c r="A176" s="8" t="s">
        <v>1084</v>
      </c>
      <c r="B176" s="8" t="s">
        <v>127</v>
      </c>
      <c r="C176" s="8" t="s">
        <v>181</v>
      </c>
      <c r="D176" s="2" t="s">
        <v>1085</v>
      </c>
      <c r="E176" s="4">
        <v>0.60793892700394103</v>
      </c>
      <c r="F176" s="28" t="b">
        <v>1</v>
      </c>
      <c r="G176" s="29">
        <f t="shared" si="5"/>
        <v>0.99350281689401654</v>
      </c>
      <c r="H176" s="5" t="b">
        <f t="shared" si="4"/>
        <v>1</v>
      </c>
      <c r="I176" s="8">
        <v>61</v>
      </c>
      <c r="J176">
        <v>1</v>
      </c>
      <c r="K176">
        <v>34</v>
      </c>
      <c r="L176">
        <v>2589</v>
      </c>
      <c r="M176">
        <v>6</v>
      </c>
      <c r="N176">
        <v>1</v>
      </c>
      <c r="O176">
        <v>97.302796835304207</v>
      </c>
      <c r="P176">
        <v>2</v>
      </c>
      <c r="Q176">
        <v>2</v>
      </c>
      <c r="R176">
        <v>4</v>
      </c>
      <c r="S176" s="10">
        <v>69.400000000000006</v>
      </c>
      <c r="T176" s="8">
        <v>0.72896023728261505</v>
      </c>
      <c r="U176">
        <v>7.5957643648752104E-3</v>
      </c>
      <c r="V176">
        <v>0.90669465918009495</v>
      </c>
      <c r="W176">
        <v>1.27147936077456</v>
      </c>
      <c r="X176">
        <v>0.34522335867264098</v>
      </c>
      <c r="Y176">
        <v>-1.4044518876044501</v>
      </c>
      <c r="Z176">
        <v>1.61141214233318</v>
      </c>
      <c r="AA176">
        <v>-0.70092886045385905</v>
      </c>
      <c r="AB176">
        <v>1.4079858992310099</v>
      </c>
      <c r="AC176">
        <v>0.71996333890972197</v>
      </c>
      <c r="AD176" s="10">
        <v>-1.1430447712024101</v>
      </c>
      <c r="AE176" s="8">
        <v>0</v>
      </c>
      <c r="AF176">
        <v>0</v>
      </c>
      <c r="AG176">
        <v>0</v>
      </c>
      <c r="AH176">
        <v>0</v>
      </c>
      <c r="AI176">
        <v>0</v>
      </c>
      <c r="AJ176">
        <v>0</v>
      </c>
      <c r="AK176">
        <v>0</v>
      </c>
      <c r="AL176">
        <v>0</v>
      </c>
      <c r="AM176">
        <v>0</v>
      </c>
      <c r="AN176">
        <v>0</v>
      </c>
      <c r="AO176">
        <v>0</v>
      </c>
      <c r="AP176">
        <v>0</v>
      </c>
      <c r="AQ176">
        <v>0</v>
      </c>
      <c r="AR176">
        <v>0</v>
      </c>
      <c r="AS176">
        <v>0</v>
      </c>
      <c r="AT176">
        <v>0</v>
      </c>
      <c r="AU176">
        <v>0</v>
      </c>
      <c r="AV176">
        <v>0</v>
      </c>
      <c r="AW176">
        <v>1</v>
      </c>
      <c r="AX176">
        <v>0</v>
      </c>
      <c r="AY176">
        <v>1</v>
      </c>
      <c r="AZ176">
        <v>0</v>
      </c>
      <c r="BA176">
        <v>1</v>
      </c>
      <c r="BB176">
        <v>0</v>
      </c>
      <c r="BC176">
        <v>0</v>
      </c>
      <c r="BD176">
        <v>1</v>
      </c>
      <c r="BE176">
        <v>1</v>
      </c>
      <c r="BF176">
        <v>0</v>
      </c>
      <c r="BG176">
        <v>0</v>
      </c>
      <c r="BH176">
        <v>0</v>
      </c>
      <c r="BI176">
        <v>1</v>
      </c>
      <c r="BJ176">
        <v>0</v>
      </c>
      <c r="BK176">
        <v>0</v>
      </c>
      <c r="BL176">
        <v>0</v>
      </c>
      <c r="BM176">
        <v>1</v>
      </c>
      <c r="BN176">
        <v>0</v>
      </c>
      <c r="BO176">
        <v>0</v>
      </c>
      <c r="BP176">
        <v>0</v>
      </c>
      <c r="BQ176">
        <v>0</v>
      </c>
      <c r="BR176">
        <v>1</v>
      </c>
      <c r="BS176">
        <v>0</v>
      </c>
      <c r="BT176" s="10">
        <v>0</v>
      </c>
      <c r="BU176">
        <v>-4.2648743800000002</v>
      </c>
      <c r="BV176">
        <v>0.17994256</v>
      </c>
      <c r="BW176">
        <v>2.5512239999999999E-2</v>
      </c>
      <c r="BX176">
        <v>1.7140852600000001</v>
      </c>
      <c r="BY176">
        <v>1.2451467300000001</v>
      </c>
      <c r="BZ176">
        <v>4.38303536</v>
      </c>
      <c r="CA176">
        <v>1.0542348399999999</v>
      </c>
      <c r="CB176">
        <v>2.36271349</v>
      </c>
      <c r="CC176">
        <v>0</v>
      </c>
      <c r="CD176">
        <v>1.26633956</v>
      </c>
      <c r="CE176">
        <v>1.2966537600000001</v>
      </c>
      <c r="CF176">
        <v>-0.34830556000000001</v>
      </c>
      <c r="CG176">
        <v>0.60595251999999999</v>
      </c>
      <c r="CH176">
        <v>-0.27080598</v>
      </c>
      <c r="CI176">
        <v>0.69837139000000004</v>
      </c>
      <c r="CJ176">
        <v>2.3914729999999999E-2</v>
      </c>
      <c r="CK176">
        <v>-0.35324707</v>
      </c>
      <c r="CL176">
        <v>-4.8291489999999999E-2</v>
      </c>
      <c r="CM176">
        <v>0.58076517999999999</v>
      </c>
      <c r="CN176">
        <v>0.72541518999999999</v>
      </c>
      <c r="CO176">
        <v>-0.20022939000000001</v>
      </c>
      <c r="CP176">
        <v>-0.43475793000000001</v>
      </c>
      <c r="CQ176">
        <v>0.34422587999999998</v>
      </c>
      <c r="CR176">
        <v>-0.48495226000000002</v>
      </c>
      <c r="CS176">
        <v>0.18250256000000001</v>
      </c>
      <c r="CT176">
        <v>-0.16623276000000001</v>
      </c>
      <c r="CU176">
        <v>-9.4743999999999995E-2</v>
      </c>
      <c r="CV176">
        <v>-1.1689752</v>
      </c>
      <c r="CW176">
        <v>-0.52188942000000005</v>
      </c>
      <c r="CX176">
        <v>0.65815442999999996</v>
      </c>
      <c r="CY176">
        <v>9.3649330000000003E-2</v>
      </c>
      <c r="CZ176">
        <v>-0.16819777</v>
      </c>
      <c r="DA176">
        <v>-0.25450494000000001</v>
      </c>
      <c r="DB176">
        <v>0.25513289</v>
      </c>
      <c r="DC176">
        <v>2.5920289999999999E-2</v>
      </c>
      <c r="DD176">
        <v>-2.5292350000000002E-2</v>
      </c>
      <c r="DE176">
        <v>0.26950531</v>
      </c>
      <c r="DF176">
        <v>-0.26887736000000001</v>
      </c>
      <c r="DG176">
        <v>0.1029841</v>
      </c>
      <c r="DH176">
        <v>-0.10235616</v>
      </c>
      <c r="DI176">
        <v>-0.19042195000000001</v>
      </c>
      <c r="DJ176">
        <v>7.7531719999999998E-2</v>
      </c>
      <c r="DK176">
        <v>-0.19522661999999999</v>
      </c>
      <c r="DL176">
        <v>-0.13095082</v>
      </c>
      <c r="DM176">
        <v>-6.0513240000000003E-2</v>
      </c>
      <c r="DN176">
        <v>0.50020885000000004</v>
      </c>
      <c r="DO176">
        <v>0.35778246000000002</v>
      </c>
      <c r="DP176">
        <v>-0.64273818000000005</v>
      </c>
      <c r="DQ176">
        <v>0.94671483000000001</v>
      </c>
      <c r="DR176">
        <v>-0.66113116000000005</v>
      </c>
      <c r="DS176">
        <v>7.7932630000000003E-2</v>
      </c>
      <c r="DT176">
        <v>-0.79014932000000004</v>
      </c>
      <c r="DU176">
        <v>1.3610861400000001</v>
      </c>
      <c r="DV176" s="10">
        <v>-0.64824150000000003</v>
      </c>
      <c r="DW176" s="8" t="s">
        <v>1086</v>
      </c>
      <c r="DX176" t="s">
        <v>1087</v>
      </c>
      <c r="DY176" t="s">
        <v>5154</v>
      </c>
      <c r="DZ176" t="s">
        <v>5158</v>
      </c>
      <c r="EA176" t="s">
        <v>5433</v>
      </c>
      <c r="EB176" t="s">
        <v>5434</v>
      </c>
      <c r="EC176" t="s">
        <v>5168</v>
      </c>
      <c r="ED176" s="10" t="s">
        <v>695</v>
      </c>
      <c r="EE176" s="20">
        <v>35436</v>
      </c>
      <c r="EF176" s="21">
        <v>39617</v>
      </c>
      <c r="EG176" t="s">
        <v>1088</v>
      </c>
      <c r="EH176" t="s">
        <v>5142</v>
      </c>
      <c r="EI176" s="22">
        <v>44622</v>
      </c>
      <c r="EJ176" t="b">
        <f>F176=H176</f>
        <v>1</v>
      </c>
    </row>
    <row r="177" spans="1:140" x14ac:dyDescent="0.2">
      <c r="A177" s="8" t="s">
        <v>1089</v>
      </c>
      <c r="B177" s="8" t="s">
        <v>168</v>
      </c>
      <c r="C177" s="8" t="s">
        <v>332</v>
      </c>
      <c r="D177" s="2" t="s">
        <v>1090</v>
      </c>
      <c r="E177" s="4">
        <v>0.53102602849539404</v>
      </c>
      <c r="F177" s="28" t="b">
        <v>0</v>
      </c>
      <c r="G177" s="29">
        <f t="shared" si="5"/>
        <v>1.0069986202075955E-4</v>
      </c>
      <c r="H177" s="5" t="b">
        <f t="shared" si="4"/>
        <v>0</v>
      </c>
      <c r="I177" s="8">
        <v>35</v>
      </c>
      <c r="J177">
        <v>1</v>
      </c>
      <c r="K177">
        <v>32</v>
      </c>
      <c r="L177">
        <v>2061</v>
      </c>
      <c r="M177">
        <v>3</v>
      </c>
      <c r="N177">
        <v>1</v>
      </c>
      <c r="O177">
        <v>52.179680914363999</v>
      </c>
      <c r="P177">
        <v>3</v>
      </c>
      <c r="Q177">
        <v>1</v>
      </c>
      <c r="R177">
        <v>4</v>
      </c>
      <c r="S177" s="10">
        <v>83.7</v>
      </c>
      <c r="T177" s="8">
        <v>-1.7134323103137701</v>
      </c>
      <c r="U177">
        <v>7.5957643648752104E-3</v>
      </c>
      <c r="V177">
        <v>0.64828506625381199</v>
      </c>
      <c r="W177">
        <v>0.65596255498654099</v>
      </c>
      <c r="X177">
        <v>-0.60931127360194304</v>
      </c>
      <c r="Y177">
        <v>-1.4044518876044501</v>
      </c>
      <c r="Z177">
        <v>5.8694342693760101E-2</v>
      </c>
      <c r="AA177">
        <v>8.8725172209350497E-3</v>
      </c>
      <c r="AB177">
        <v>-1.4988236991813999</v>
      </c>
      <c r="AC177">
        <v>-0.68484317603607703</v>
      </c>
      <c r="AD177" s="10">
        <v>1.9424748565832299</v>
      </c>
      <c r="AE177" s="8">
        <v>0</v>
      </c>
      <c r="AF177">
        <v>0</v>
      </c>
      <c r="AG177">
        <v>0</v>
      </c>
      <c r="AH177">
        <v>0</v>
      </c>
      <c r="AI177">
        <v>0</v>
      </c>
      <c r="AJ177">
        <v>0</v>
      </c>
      <c r="AK177">
        <v>0</v>
      </c>
      <c r="AL177">
        <v>0</v>
      </c>
      <c r="AM177">
        <v>0</v>
      </c>
      <c r="AN177">
        <v>0</v>
      </c>
      <c r="AO177">
        <v>0</v>
      </c>
      <c r="AP177">
        <v>0</v>
      </c>
      <c r="AQ177">
        <v>0</v>
      </c>
      <c r="AR177">
        <v>0</v>
      </c>
      <c r="AS177">
        <v>0</v>
      </c>
      <c r="AT177">
        <v>0</v>
      </c>
      <c r="AU177">
        <v>0</v>
      </c>
      <c r="AV177">
        <v>0</v>
      </c>
      <c r="AW177">
        <v>1</v>
      </c>
      <c r="AX177">
        <v>0</v>
      </c>
      <c r="AY177">
        <v>1</v>
      </c>
      <c r="AZ177">
        <v>0</v>
      </c>
      <c r="BA177">
        <v>0</v>
      </c>
      <c r="BB177">
        <v>1</v>
      </c>
      <c r="BC177">
        <v>1</v>
      </c>
      <c r="BD177">
        <v>0</v>
      </c>
      <c r="BE177">
        <v>0</v>
      </c>
      <c r="BF177">
        <v>1</v>
      </c>
      <c r="BG177">
        <v>0</v>
      </c>
      <c r="BH177">
        <v>0</v>
      </c>
      <c r="BI177">
        <v>0</v>
      </c>
      <c r="BJ177">
        <v>0</v>
      </c>
      <c r="BK177">
        <v>0</v>
      </c>
      <c r="BL177">
        <v>1</v>
      </c>
      <c r="BM177">
        <v>1</v>
      </c>
      <c r="BN177">
        <v>0</v>
      </c>
      <c r="BO177">
        <v>0</v>
      </c>
      <c r="BP177">
        <v>0</v>
      </c>
      <c r="BQ177">
        <v>1</v>
      </c>
      <c r="BR177">
        <v>0</v>
      </c>
      <c r="BS177">
        <v>0</v>
      </c>
      <c r="BT177" s="10">
        <v>0</v>
      </c>
      <c r="BU177">
        <v>-4.2648743800000002</v>
      </c>
      <c r="BV177">
        <v>0.17994256</v>
      </c>
      <c r="BW177">
        <v>2.5512239999999999E-2</v>
      </c>
      <c r="BX177">
        <v>1.7140852600000001</v>
      </c>
      <c r="BY177">
        <v>1.2451467300000001</v>
      </c>
      <c r="BZ177">
        <v>4.38303536</v>
      </c>
      <c r="CA177">
        <v>1.0542348399999999</v>
      </c>
      <c r="CB177">
        <v>2.36271349</v>
      </c>
      <c r="CC177">
        <v>0</v>
      </c>
      <c r="CD177">
        <v>1.26633956</v>
      </c>
      <c r="CE177">
        <v>1.2966537600000001</v>
      </c>
      <c r="CF177">
        <v>-0.34830556000000001</v>
      </c>
      <c r="CG177">
        <v>0.60595251999999999</v>
      </c>
      <c r="CH177">
        <v>-0.27080598</v>
      </c>
      <c r="CI177">
        <v>0.69837139000000004</v>
      </c>
      <c r="CJ177">
        <v>2.3914729999999999E-2</v>
      </c>
      <c r="CK177">
        <v>-0.35324707</v>
      </c>
      <c r="CL177">
        <v>-4.8291489999999999E-2</v>
      </c>
      <c r="CM177">
        <v>0.58076517999999999</v>
      </c>
      <c r="CN177">
        <v>0.72541518999999999</v>
      </c>
      <c r="CO177">
        <v>-0.20022939000000001</v>
      </c>
      <c r="CP177">
        <v>-0.43475793000000001</v>
      </c>
      <c r="CQ177">
        <v>0.34422587999999998</v>
      </c>
      <c r="CR177">
        <v>-0.48495226000000002</v>
      </c>
      <c r="CS177">
        <v>0.18250256000000001</v>
      </c>
      <c r="CT177">
        <v>-0.16623276000000001</v>
      </c>
      <c r="CU177">
        <v>-9.4743999999999995E-2</v>
      </c>
      <c r="CV177">
        <v>-1.1689752</v>
      </c>
      <c r="CW177">
        <v>-0.52188942000000005</v>
      </c>
      <c r="CX177">
        <v>0.65815442999999996</v>
      </c>
      <c r="CY177">
        <v>9.3649330000000003E-2</v>
      </c>
      <c r="CZ177">
        <v>-0.16819777</v>
      </c>
      <c r="DA177">
        <v>-0.25450494000000001</v>
      </c>
      <c r="DB177">
        <v>0.25513289</v>
      </c>
      <c r="DC177">
        <v>2.5920289999999999E-2</v>
      </c>
      <c r="DD177">
        <v>-2.5292350000000002E-2</v>
      </c>
      <c r="DE177">
        <v>0.26950531</v>
      </c>
      <c r="DF177">
        <v>-0.26887736000000001</v>
      </c>
      <c r="DG177">
        <v>0.1029841</v>
      </c>
      <c r="DH177">
        <v>-0.10235616</v>
      </c>
      <c r="DI177">
        <v>-0.19042195000000001</v>
      </c>
      <c r="DJ177">
        <v>7.7531719999999998E-2</v>
      </c>
      <c r="DK177">
        <v>-0.19522661999999999</v>
      </c>
      <c r="DL177">
        <v>-0.13095082</v>
      </c>
      <c r="DM177">
        <v>-6.0513240000000003E-2</v>
      </c>
      <c r="DN177">
        <v>0.50020885000000004</v>
      </c>
      <c r="DO177">
        <v>0.35778246000000002</v>
      </c>
      <c r="DP177">
        <v>-0.64273818000000005</v>
      </c>
      <c r="DQ177">
        <v>0.94671483000000001</v>
      </c>
      <c r="DR177">
        <v>-0.66113116000000005</v>
      </c>
      <c r="DS177">
        <v>7.7932630000000003E-2</v>
      </c>
      <c r="DT177">
        <v>-0.79014932000000004</v>
      </c>
      <c r="DU177">
        <v>1.3610861400000001</v>
      </c>
      <c r="DV177" s="10">
        <v>-0.64824150000000003</v>
      </c>
      <c r="DW177" s="8" t="s">
        <v>1091</v>
      </c>
      <c r="DX177" t="s">
        <v>1092</v>
      </c>
      <c r="DY177" t="s">
        <v>5154</v>
      </c>
      <c r="DZ177" t="s">
        <v>5154</v>
      </c>
      <c r="EA177" t="s">
        <v>5435</v>
      </c>
      <c r="EB177" t="s">
        <v>5298</v>
      </c>
      <c r="EC177" t="s">
        <v>5207</v>
      </c>
      <c r="ED177" s="10" t="s">
        <v>1093</v>
      </c>
      <c r="EE177" s="20">
        <v>34693</v>
      </c>
      <c r="EF177" s="21">
        <v>38566</v>
      </c>
      <c r="EG177" t="s">
        <v>1094</v>
      </c>
      <c r="EH177" t="s">
        <v>5143</v>
      </c>
      <c r="EI177" s="22">
        <v>44343</v>
      </c>
      <c r="EJ177" t="b">
        <f>F177=H177</f>
        <v>1</v>
      </c>
    </row>
    <row r="178" spans="1:140" x14ac:dyDescent="0.2">
      <c r="A178" s="8" t="s">
        <v>1095</v>
      </c>
      <c r="B178" s="8" t="s">
        <v>127</v>
      </c>
      <c r="C178" s="8" t="s">
        <v>181</v>
      </c>
      <c r="D178" s="2">
        <v>8958332279</v>
      </c>
      <c r="E178" s="4">
        <v>0.74996011704324606</v>
      </c>
      <c r="F178" s="28" t="b">
        <v>1</v>
      </c>
      <c r="G178" s="29">
        <f t="shared" si="5"/>
        <v>8.0937772396667189E-4</v>
      </c>
      <c r="H178" s="5" t="b">
        <f t="shared" si="4"/>
        <v>0</v>
      </c>
      <c r="I178" s="8">
        <v>56</v>
      </c>
      <c r="J178">
        <v>0</v>
      </c>
      <c r="K178">
        <v>30</v>
      </c>
      <c r="L178">
        <v>2875</v>
      </c>
      <c r="M178">
        <v>0</v>
      </c>
      <c r="N178">
        <v>3</v>
      </c>
      <c r="O178">
        <v>78.313391854956706</v>
      </c>
      <c r="P178">
        <v>4</v>
      </c>
      <c r="Q178">
        <v>3</v>
      </c>
      <c r="R178">
        <v>5</v>
      </c>
      <c r="S178" s="10">
        <v>75.5</v>
      </c>
      <c r="T178" s="8">
        <v>0.25926936274484702</v>
      </c>
      <c r="U178">
        <v>-1.00517281761849</v>
      </c>
      <c r="V178">
        <v>0.38987547332752898</v>
      </c>
      <c r="W178">
        <v>1.6048842972430799</v>
      </c>
      <c r="X178">
        <v>-1.5638459058765199</v>
      </c>
      <c r="Y178">
        <v>-1.13192030619081E-2</v>
      </c>
      <c r="Z178">
        <v>0.95797351080765303</v>
      </c>
      <c r="AA178">
        <v>8.8725172209350497E-3</v>
      </c>
      <c r="AB178">
        <v>-0.772121299578298</v>
      </c>
      <c r="AC178">
        <v>1.42236659638262</v>
      </c>
      <c r="AD178" s="10">
        <v>0.173155909181676</v>
      </c>
      <c r="AE178" s="8">
        <v>0</v>
      </c>
      <c r="AF178">
        <v>0</v>
      </c>
      <c r="AG178">
        <v>0</v>
      </c>
      <c r="AH178">
        <v>0</v>
      </c>
      <c r="AI178">
        <v>0</v>
      </c>
      <c r="AJ178">
        <v>0</v>
      </c>
      <c r="AK178">
        <v>0</v>
      </c>
      <c r="AL178">
        <v>0</v>
      </c>
      <c r="AM178">
        <v>0</v>
      </c>
      <c r="AN178">
        <v>0</v>
      </c>
      <c r="AO178">
        <v>0</v>
      </c>
      <c r="AP178">
        <v>0</v>
      </c>
      <c r="AQ178">
        <v>0</v>
      </c>
      <c r="AR178">
        <v>0</v>
      </c>
      <c r="AS178">
        <v>0</v>
      </c>
      <c r="AT178">
        <v>0</v>
      </c>
      <c r="AU178">
        <v>1</v>
      </c>
      <c r="AV178">
        <v>0</v>
      </c>
      <c r="AW178">
        <v>0</v>
      </c>
      <c r="AX178">
        <v>0</v>
      </c>
      <c r="AY178">
        <v>1</v>
      </c>
      <c r="AZ178">
        <v>0</v>
      </c>
      <c r="BA178">
        <v>1</v>
      </c>
      <c r="BB178">
        <v>0</v>
      </c>
      <c r="BC178">
        <v>0</v>
      </c>
      <c r="BD178">
        <v>1</v>
      </c>
      <c r="BE178">
        <v>0</v>
      </c>
      <c r="BF178">
        <v>1</v>
      </c>
      <c r="BG178">
        <v>1</v>
      </c>
      <c r="BH178">
        <v>0</v>
      </c>
      <c r="BI178">
        <v>0</v>
      </c>
      <c r="BJ178">
        <v>0</v>
      </c>
      <c r="BK178">
        <v>0</v>
      </c>
      <c r="BL178">
        <v>0</v>
      </c>
      <c r="BM178">
        <v>1</v>
      </c>
      <c r="BN178">
        <v>0</v>
      </c>
      <c r="BO178">
        <v>0</v>
      </c>
      <c r="BP178">
        <v>0</v>
      </c>
      <c r="BQ178">
        <v>0</v>
      </c>
      <c r="BR178">
        <v>1</v>
      </c>
      <c r="BS178">
        <v>0</v>
      </c>
      <c r="BT178" s="10">
        <v>0</v>
      </c>
      <c r="BU178">
        <v>-4.2648743800000002</v>
      </c>
      <c r="BV178">
        <v>0.17994256</v>
      </c>
      <c r="BW178">
        <v>2.5512239999999999E-2</v>
      </c>
      <c r="BX178">
        <v>1.7140852600000001</v>
      </c>
      <c r="BY178">
        <v>1.2451467300000001</v>
      </c>
      <c r="BZ178">
        <v>4.38303536</v>
      </c>
      <c r="CA178">
        <v>1.0542348399999999</v>
      </c>
      <c r="CB178">
        <v>2.36271349</v>
      </c>
      <c r="CC178">
        <v>0</v>
      </c>
      <c r="CD178">
        <v>1.26633956</v>
      </c>
      <c r="CE178">
        <v>1.2966537600000001</v>
      </c>
      <c r="CF178">
        <v>-0.34830556000000001</v>
      </c>
      <c r="CG178">
        <v>0.60595251999999999</v>
      </c>
      <c r="CH178">
        <v>-0.27080598</v>
      </c>
      <c r="CI178">
        <v>0.69837139000000004</v>
      </c>
      <c r="CJ178">
        <v>2.3914729999999999E-2</v>
      </c>
      <c r="CK178">
        <v>-0.35324707</v>
      </c>
      <c r="CL178">
        <v>-4.8291489999999999E-2</v>
      </c>
      <c r="CM178">
        <v>0.58076517999999999</v>
      </c>
      <c r="CN178">
        <v>0.72541518999999999</v>
      </c>
      <c r="CO178">
        <v>-0.20022939000000001</v>
      </c>
      <c r="CP178">
        <v>-0.43475793000000001</v>
      </c>
      <c r="CQ178">
        <v>0.34422587999999998</v>
      </c>
      <c r="CR178">
        <v>-0.48495226000000002</v>
      </c>
      <c r="CS178">
        <v>0.18250256000000001</v>
      </c>
      <c r="CT178">
        <v>-0.16623276000000001</v>
      </c>
      <c r="CU178">
        <v>-9.4743999999999995E-2</v>
      </c>
      <c r="CV178">
        <v>-1.1689752</v>
      </c>
      <c r="CW178">
        <v>-0.52188942000000005</v>
      </c>
      <c r="CX178">
        <v>0.65815442999999996</v>
      </c>
      <c r="CY178">
        <v>9.3649330000000003E-2</v>
      </c>
      <c r="CZ178">
        <v>-0.16819777</v>
      </c>
      <c r="DA178">
        <v>-0.25450494000000001</v>
      </c>
      <c r="DB178">
        <v>0.25513289</v>
      </c>
      <c r="DC178">
        <v>2.5920289999999999E-2</v>
      </c>
      <c r="DD178">
        <v>-2.5292350000000002E-2</v>
      </c>
      <c r="DE178">
        <v>0.26950531</v>
      </c>
      <c r="DF178">
        <v>-0.26887736000000001</v>
      </c>
      <c r="DG178">
        <v>0.1029841</v>
      </c>
      <c r="DH178">
        <v>-0.10235616</v>
      </c>
      <c r="DI178">
        <v>-0.19042195000000001</v>
      </c>
      <c r="DJ178">
        <v>7.7531719999999998E-2</v>
      </c>
      <c r="DK178">
        <v>-0.19522661999999999</v>
      </c>
      <c r="DL178">
        <v>-0.13095082</v>
      </c>
      <c r="DM178">
        <v>-6.0513240000000003E-2</v>
      </c>
      <c r="DN178">
        <v>0.50020885000000004</v>
      </c>
      <c r="DO178">
        <v>0.35778246000000002</v>
      </c>
      <c r="DP178">
        <v>-0.64273818000000005</v>
      </c>
      <c r="DQ178">
        <v>0.94671483000000001</v>
      </c>
      <c r="DR178">
        <v>-0.66113116000000005</v>
      </c>
      <c r="DS178">
        <v>7.7932630000000003E-2</v>
      </c>
      <c r="DT178">
        <v>-0.79014932000000004</v>
      </c>
      <c r="DU178">
        <v>1.3610861400000001</v>
      </c>
      <c r="DV178" s="10">
        <v>-0.64824150000000003</v>
      </c>
      <c r="DW178" s="8" t="s">
        <v>1096</v>
      </c>
      <c r="DX178" t="s">
        <v>1097</v>
      </c>
      <c r="DY178" t="s">
        <v>5154</v>
      </c>
      <c r="DZ178" t="s">
        <v>5158</v>
      </c>
      <c r="EA178" t="s">
        <v>5216</v>
      </c>
      <c r="EB178" t="s">
        <v>5336</v>
      </c>
      <c r="EC178" t="s">
        <v>5271</v>
      </c>
      <c r="ED178" s="10" t="s">
        <v>1098</v>
      </c>
      <c r="EE178" s="20">
        <v>37953</v>
      </c>
      <c r="EF178" s="21">
        <v>38411</v>
      </c>
      <c r="EG178" t="s">
        <v>1099</v>
      </c>
      <c r="EH178" t="s">
        <v>5145</v>
      </c>
      <c r="EI178" s="22">
        <v>44244</v>
      </c>
      <c r="EJ178" t="b">
        <f>F178=H178</f>
        <v>0</v>
      </c>
    </row>
    <row r="179" spans="1:140" x14ac:dyDescent="0.2">
      <c r="A179" s="8" t="s">
        <v>1100</v>
      </c>
      <c r="B179" s="8" t="s">
        <v>127</v>
      </c>
      <c r="C179" s="8" t="s">
        <v>245</v>
      </c>
      <c r="D179" s="2" t="s">
        <v>1101</v>
      </c>
      <c r="E179" s="4">
        <v>0.49819360922910599</v>
      </c>
      <c r="F179" s="28" t="b">
        <v>0</v>
      </c>
      <c r="G179" s="29">
        <f t="shared" si="5"/>
        <v>0.9317002185040395</v>
      </c>
      <c r="H179" s="5" t="b">
        <f t="shared" si="4"/>
        <v>1</v>
      </c>
      <c r="I179" s="8">
        <v>37</v>
      </c>
      <c r="J179">
        <v>1</v>
      </c>
      <c r="K179">
        <v>33</v>
      </c>
      <c r="L179">
        <v>3250</v>
      </c>
      <c r="M179">
        <v>8</v>
      </c>
      <c r="N179">
        <v>2</v>
      </c>
      <c r="O179">
        <v>44.930137947886401</v>
      </c>
      <c r="P179">
        <v>5</v>
      </c>
      <c r="Q179">
        <v>5</v>
      </c>
      <c r="R179">
        <v>3</v>
      </c>
      <c r="S179" s="10">
        <v>85.4</v>
      </c>
      <c r="T179" s="8">
        <v>-1.5255559604986699</v>
      </c>
      <c r="U179">
        <v>7.5957643648752104E-3</v>
      </c>
      <c r="V179">
        <v>0.77748986271695397</v>
      </c>
      <c r="W179">
        <v>2.04204111953571</v>
      </c>
      <c r="X179">
        <v>0.98157978018903103</v>
      </c>
      <c r="Y179">
        <v>-0.70788554533318204</v>
      </c>
      <c r="Z179">
        <v>-0.19076747246596601</v>
      </c>
      <c r="AA179">
        <v>1.4284752725705201</v>
      </c>
      <c r="AB179">
        <v>1.4079858992310099</v>
      </c>
      <c r="AC179">
        <v>1.7560081436822399E-2</v>
      </c>
      <c r="AD179" s="10">
        <v>2.3092848822640399</v>
      </c>
      <c r="AE179" s="8">
        <v>0</v>
      </c>
      <c r="AF179">
        <v>0</v>
      </c>
      <c r="AG179">
        <v>0</v>
      </c>
      <c r="AH179">
        <v>0</v>
      </c>
      <c r="AI179">
        <v>0</v>
      </c>
      <c r="AJ179">
        <v>0</v>
      </c>
      <c r="AK179">
        <v>0</v>
      </c>
      <c r="AL179">
        <v>0</v>
      </c>
      <c r="AM179">
        <v>1</v>
      </c>
      <c r="AN179">
        <v>0</v>
      </c>
      <c r="AO179">
        <v>0</v>
      </c>
      <c r="AP179">
        <v>0</v>
      </c>
      <c r="AQ179">
        <v>0</v>
      </c>
      <c r="AR179">
        <v>0</v>
      </c>
      <c r="AS179">
        <v>0</v>
      </c>
      <c r="AT179">
        <v>0</v>
      </c>
      <c r="AU179">
        <v>0</v>
      </c>
      <c r="AV179">
        <v>0</v>
      </c>
      <c r="AW179">
        <v>0</v>
      </c>
      <c r="AX179">
        <v>0</v>
      </c>
      <c r="AY179">
        <v>0</v>
      </c>
      <c r="AZ179">
        <v>1</v>
      </c>
      <c r="BA179">
        <v>0</v>
      </c>
      <c r="BB179">
        <v>1</v>
      </c>
      <c r="BC179">
        <v>1</v>
      </c>
      <c r="BD179">
        <v>0</v>
      </c>
      <c r="BE179">
        <v>1</v>
      </c>
      <c r="BF179">
        <v>0</v>
      </c>
      <c r="BG179">
        <v>0</v>
      </c>
      <c r="BH179">
        <v>1</v>
      </c>
      <c r="BI179">
        <v>0</v>
      </c>
      <c r="BJ179">
        <v>0</v>
      </c>
      <c r="BK179">
        <v>0</v>
      </c>
      <c r="BL179">
        <v>0</v>
      </c>
      <c r="BM179">
        <v>0</v>
      </c>
      <c r="BN179">
        <v>0</v>
      </c>
      <c r="BO179">
        <v>0</v>
      </c>
      <c r="BP179">
        <v>1</v>
      </c>
      <c r="BQ179">
        <v>0</v>
      </c>
      <c r="BR179">
        <v>0</v>
      </c>
      <c r="BS179">
        <v>0</v>
      </c>
      <c r="BT179" s="10">
        <v>1</v>
      </c>
      <c r="BU179">
        <v>-4.2648743800000002</v>
      </c>
      <c r="BV179">
        <v>0.17994256</v>
      </c>
      <c r="BW179">
        <v>2.5512239999999999E-2</v>
      </c>
      <c r="BX179">
        <v>1.7140852600000001</v>
      </c>
      <c r="BY179">
        <v>1.2451467300000001</v>
      </c>
      <c r="BZ179">
        <v>4.38303536</v>
      </c>
      <c r="CA179">
        <v>1.0542348399999999</v>
      </c>
      <c r="CB179">
        <v>2.36271349</v>
      </c>
      <c r="CC179">
        <v>0</v>
      </c>
      <c r="CD179">
        <v>1.26633956</v>
      </c>
      <c r="CE179">
        <v>1.2966537600000001</v>
      </c>
      <c r="CF179">
        <v>-0.34830556000000001</v>
      </c>
      <c r="CG179">
        <v>0.60595251999999999</v>
      </c>
      <c r="CH179">
        <v>-0.27080598</v>
      </c>
      <c r="CI179">
        <v>0.69837139000000004</v>
      </c>
      <c r="CJ179">
        <v>2.3914729999999999E-2</v>
      </c>
      <c r="CK179">
        <v>-0.35324707</v>
      </c>
      <c r="CL179">
        <v>-4.8291489999999999E-2</v>
      </c>
      <c r="CM179">
        <v>0.58076517999999999</v>
      </c>
      <c r="CN179">
        <v>0.72541518999999999</v>
      </c>
      <c r="CO179">
        <v>-0.20022939000000001</v>
      </c>
      <c r="CP179">
        <v>-0.43475793000000001</v>
      </c>
      <c r="CQ179">
        <v>0.34422587999999998</v>
      </c>
      <c r="CR179">
        <v>-0.48495226000000002</v>
      </c>
      <c r="CS179">
        <v>0.18250256000000001</v>
      </c>
      <c r="CT179">
        <v>-0.16623276000000001</v>
      </c>
      <c r="CU179">
        <v>-9.4743999999999995E-2</v>
      </c>
      <c r="CV179">
        <v>-1.1689752</v>
      </c>
      <c r="CW179">
        <v>-0.52188942000000005</v>
      </c>
      <c r="CX179">
        <v>0.65815442999999996</v>
      </c>
      <c r="CY179">
        <v>9.3649330000000003E-2</v>
      </c>
      <c r="CZ179">
        <v>-0.16819777</v>
      </c>
      <c r="DA179">
        <v>-0.25450494000000001</v>
      </c>
      <c r="DB179">
        <v>0.25513289</v>
      </c>
      <c r="DC179">
        <v>2.5920289999999999E-2</v>
      </c>
      <c r="DD179">
        <v>-2.5292350000000002E-2</v>
      </c>
      <c r="DE179">
        <v>0.26950531</v>
      </c>
      <c r="DF179">
        <v>-0.26887736000000001</v>
      </c>
      <c r="DG179">
        <v>0.1029841</v>
      </c>
      <c r="DH179">
        <v>-0.10235616</v>
      </c>
      <c r="DI179">
        <v>-0.19042195000000001</v>
      </c>
      <c r="DJ179">
        <v>7.7531719999999998E-2</v>
      </c>
      <c r="DK179">
        <v>-0.19522661999999999</v>
      </c>
      <c r="DL179">
        <v>-0.13095082</v>
      </c>
      <c r="DM179">
        <v>-6.0513240000000003E-2</v>
      </c>
      <c r="DN179">
        <v>0.50020885000000004</v>
      </c>
      <c r="DO179">
        <v>0.35778246000000002</v>
      </c>
      <c r="DP179">
        <v>-0.64273818000000005</v>
      </c>
      <c r="DQ179">
        <v>0.94671483000000001</v>
      </c>
      <c r="DR179">
        <v>-0.66113116000000005</v>
      </c>
      <c r="DS179">
        <v>7.7932630000000003E-2</v>
      </c>
      <c r="DT179">
        <v>-0.79014932000000004</v>
      </c>
      <c r="DU179">
        <v>1.3610861400000001</v>
      </c>
      <c r="DV179" s="10">
        <v>-0.64824150000000003</v>
      </c>
      <c r="DW179" s="8" t="s">
        <v>1102</v>
      </c>
      <c r="DX179" t="s">
        <v>1103</v>
      </c>
      <c r="DY179" t="s">
        <v>5165</v>
      </c>
      <c r="DZ179" t="s">
        <v>5165</v>
      </c>
      <c r="EA179" t="s">
        <v>5204</v>
      </c>
      <c r="EB179" t="s">
        <v>5349</v>
      </c>
      <c r="EC179" t="s">
        <v>5262</v>
      </c>
      <c r="ED179" s="10" t="s">
        <v>482</v>
      </c>
      <c r="EE179" s="20">
        <v>35782</v>
      </c>
      <c r="EF179" s="21">
        <v>39027</v>
      </c>
      <c r="EG179" t="s">
        <v>1104</v>
      </c>
      <c r="EH179" t="s">
        <v>5147</v>
      </c>
      <c r="EI179" s="22">
        <v>44417</v>
      </c>
      <c r="EJ179" t="b">
        <f>F179=H179</f>
        <v>0</v>
      </c>
    </row>
    <row r="180" spans="1:140" x14ac:dyDescent="0.2">
      <c r="A180" s="8" t="s">
        <v>1105</v>
      </c>
      <c r="B180" s="8" t="s">
        <v>127</v>
      </c>
      <c r="C180" s="8" t="s">
        <v>188</v>
      </c>
      <c r="D180" s="2" t="s">
        <v>1106</v>
      </c>
      <c r="E180" s="4">
        <v>0.396433981831883</v>
      </c>
      <c r="F180" s="28" t="b">
        <v>0</v>
      </c>
      <c r="G180" s="29">
        <f t="shared" si="5"/>
        <v>1.2032714145796108E-2</v>
      </c>
      <c r="H180" s="5" t="b">
        <f t="shared" si="4"/>
        <v>0</v>
      </c>
      <c r="I180" s="8">
        <v>67</v>
      </c>
      <c r="J180">
        <v>1</v>
      </c>
      <c r="K180">
        <v>18</v>
      </c>
      <c r="L180">
        <v>1456</v>
      </c>
      <c r="M180">
        <v>7</v>
      </c>
      <c r="N180">
        <v>2</v>
      </c>
      <c r="O180">
        <v>1.5503242492749001</v>
      </c>
      <c r="P180">
        <v>4</v>
      </c>
      <c r="Q180">
        <v>5</v>
      </c>
      <c r="R180">
        <v>2</v>
      </c>
      <c r="S180" s="10">
        <v>68.8</v>
      </c>
      <c r="T180" s="8">
        <v>1.2925892867279301</v>
      </c>
      <c r="U180">
        <v>7.5957643648752104E-3</v>
      </c>
      <c r="V180">
        <v>-1.16058208423016</v>
      </c>
      <c r="W180">
        <v>-4.9317118312239602E-2</v>
      </c>
      <c r="X180">
        <v>0.66340156943083595</v>
      </c>
      <c r="Y180">
        <v>-0.70788554533318204</v>
      </c>
      <c r="Z180">
        <v>-1.6834970302582699</v>
      </c>
      <c r="AA180">
        <v>0.71867389489572897</v>
      </c>
      <c r="AB180">
        <v>0.68128349962791002</v>
      </c>
      <c r="AC180">
        <v>0.71996333890972197</v>
      </c>
      <c r="AD180" s="10">
        <v>-1.2725071332074001</v>
      </c>
      <c r="AE180" s="8">
        <v>0</v>
      </c>
      <c r="AF180">
        <v>0</v>
      </c>
      <c r="AG180">
        <v>0</v>
      </c>
      <c r="AH180">
        <v>0</v>
      </c>
      <c r="AI180">
        <v>0</v>
      </c>
      <c r="AJ180">
        <v>0</v>
      </c>
      <c r="AK180">
        <v>0</v>
      </c>
      <c r="AL180">
        <v>0</v>
      </c>
      <c r="AM180">
        <v>0</v>
      </c>
      <c r="AN180">
        <v>0</v>
      </c>
      <c r="AO180">
        <v>0</v>
      </c>
      <c r="AP180">
        <v>0</v>
      </c>
      <c r="AQ180">
        <v>0</v>
      </c>
      <c r="AR180">
        <v>0</v>
      </c>
      <c r="AS180">
        <v>0</v>
      </c>
      <c r="AT180">
        <v>0</v>
      </c>
      <c r="AU180">
        <v>1</v>
      </c>
      <c r="AV180">
        <v>0</v>
      </c>
      <c r="AW180">
        <v>0</v>
      </c>
      <c r="AX180">
        <v>0</v>
      </c>
      <c r="AY180">
        <v>1</v>
      </c>
      <c r="AZ180">
        <v>0</v>
      </c>
      <c r="BA180">
        <v>0</v>
      </c>
      <c r="BB180">
        <v>1</v>
      </c>
      <c r="BC180">
        <v>0</v>
      </c>
      <c r="BD180">
        <v>1</v>
      </c>
      <c r="BE180">
        <v>1</v>
      </c>
      <c r="BF180">
        <v>0</v>
      </c>
      <c r="BG180">
        <v>0</v>
      </c>
      <c r="BH180">
        <v>0</v>
      </c>
      <c r="BI180">
        <v>0</v>
      </c>
      <c r="BJ180">
        <v>0</v>
      </c>
      <c r="BK180">
        <v>0</v>
      </c>
      <c r="BL180">
        <v>1</v>
      </c>
      <c r="BM180">
        <v>1</v>
      </c>
      <c r="BN180">
        <v>0</v>
      </c>
      <c r="BO180">
        <v>0</v>
      </c>
      <c r="BP180">
        <v>0</v>
      </c>
      <c r="BQ180">
        <v>0</v>
      </c>
      <c r="BR180">
        <v>0</v>
      </c>
      <c r="BS180">
        <v>1</v>
      </c>
      <c r="BT180" s="10">
        <v>0</v>
      </c>
      <c r="BU180">
        <v>-4.2648743800000002</v>
      </c>
      <c r="BV180">
        <v>0.17994256</v>
      </c>
      <c r="BW180">
        <v>2.5512239999999999E-2</v>
      </c>
      <c r="BX180">
        <v>1.7140852600000001</v>
      </c>
      <c r="BY180">
        <v>1.2451467300000001</v>
      </c>
      <c r="BZ180">
        <v>4.38303536</v>
      </c>
      <c r="CA180">
        <v>1.0542348399999999</v>
      </c>
      <c r="CB180">
        <v>2.36271349</v>
      </c>
      <c r="CC180">
        <v>0</v>
      </c>
      <c r="CD180">
        <v>1.26633956</v>
      </c>
      <c r="CE180">
        <v>1.2966537600000001</v>
      </c>
      <c r="CF180">
        <v>-0.34830556000000001</v>
      </c>
      <c r="CG180">
        <v>0.60595251999999999</v>
      </c>
      <c r="CH180">
        <v>-0.27080598</v>
      </c>
      <c r="CI180">
        <v>0.69837139000000004</v>
      </c>
      <c r="CJ180">
        <v>2.3914729999999999E-2</v>
      </c>
      <c r="CK180">
        <v>-0.35324707</v>
      </c>
      <c r="CL180">
        <v>-4.8291489999999999E-2</v>
      </c>
      <c r="CM180">
        <v>0.58076517999999999</v>
      </c>
      <c r="CN180">
        <v>0.72541518999999999</v>
      </c>
      <c r="CO180">
        <v>-0.20022939000000001</v>
      </c>
      <c r="CP180">
        <v>-0.43475793000000001</v>
      </c>
      <c r="CQ180">
        <v>0.34422587999999998</v>
      </c>
      <c r="CR180">
        <v>-0.48495226000000002</v>
      </c>
      <c r="CS180">
        <v>0.18250256000000001</v>
      </c>
      <c r="CT180">
        <v>-0.16623276000000001</v>
      </c>
      <c r="CU180">
        <v>-9.4743999999999995E-2</v>
      </c>
      <c r="CV180">
        <v>-1.1689752</v>
      </c>
      <c r="CW180">
        <v>-0.52188942000000005</v>
      </c>
      <c r="CX180">
        <v>0.65815442999999996</v>
      </c>
      <c r="CY180">
        <v>9.3649330000000003E-2</v>
      </c>
      <c r="CZ180">
        <v>-0.16819777</v>
      </c>
      <c r="DA180">
        <v>-0.25450494000000001</v>
      </c>
      <c r="DB180">
        <v>0.25513289</v>
      </c>
      <c r="DC180">
        <v>2.5920289999999999E-2</v>
      </c>
      <c r="DD180">
        <v>-2.5292350000000002E-2</v>
      </c>
      <c r="DE180">
        <v>0.26950531</v>
      </c>
      <c r="DF180">
        <v>-0.26887736000000001</v>
      </c>
      <c r="DG180">
        <v>0.1029841</v>
      </c>
      <c r="DH180">
        <v>-0.10235616</v>
      </c>
      <c r="DI180">
        <v>-0.19042195000000001</v>
      </c>
      <c r="DJ180">
        <v>7.7531719999999998E-2</v>
      </c>
      <c r="DK180">
        <v>-0.19522661999999999</v>
      </c>
      <c r="DL180">
        <v>-0.13095082</v>
      </c>
      <c r="DM180">
        <v>-6.0513240000000003E-2</v>
      </c>
      <c r="DN180">
        <v>0.50020885000000004</v>
      </c>
      <c r="DO180">
        <v>0.35778246000000002</v>
      </c>
      <c r="DP180">
        <v>-0.64273818000000005</v>
      </c>
      <c r="DQ180">
        <v>0.94671483000000001</v>
      </c>
      <c r="DR180">
        <v>-0.66113116000000005</v>
      </c>
      <c r="DS180">
        <v>7.7932630000000003E-2</v>
      </c>
      <c r="DT180">
        <v>-0.79014932000000004</v>
      </c>
      <c r="DU180">
        <v>1.3610861400000001</v>
      </c>
      <c r="DV180" s="10">
        <v>-0.64824150000000003</v>
      </c>
      <c r="DW180" s="8" t="s">
        <v>1107</v>
      </c>
      <c r="DX180" t="s">
        <v>1108</v>
      </c>
      <c r="DY180" t="s">
        <v>5154</v>
      </c>
      <c r="DZ180" t="s">
        <v>5153</v>
      </c>
      <c r="EA180" t="s">
        <v>5194</v>
      </c>
      <c r="EB180" t="s">
        <v>5385</v>
      </c>
      <c r="EC180" t="s">
        <v>5197</v>
      </c>
      <c r="ED180" s="10" t="s">
        <v>684</v>
      </c>
      <c r="EE180" s="20">
        <v>35288</v>
      </c>
      <c r="EF180" s="21">
        <v>38281</v>
      </c>
      <c r="EG180" t="s">
        <v>1109</v>
      </c>
      <c r="EH180" t="s">
        <v>5143</v>
      </c>
      <c r="EI180" s="22">
        <v>44662</v>
      </c>
      <c r="EJ180" t="b">
        <f>F180=H180</f>
        <v>1</v>
      </c>
    </row>
    <row r="181" spans="1:140" x14ac:dyDescent="0.2">
      <c r="A181" s="8" t="s">
        <v>1110</v>
      </c>
      <c r="B181" s="8" t="s">
        <v>127</v>
      </c>
      <c r="C181" s="8" t="s">
        <v>399</v>
      </c>
      <c r="D181" s="2" t="s">
        <v>1111</v>
      </c>
      <c r="E181" s="4">
        <v>0.59388815826415398</v>
      </c>
      <c r="F181" s="28" t="b">
        <v>0</v>
      </c>
      <c r="G181" s="29">
        <f t="shared" si="5"/>
        <v>0.97881420330880931</v>
      </c>
      <c r="H181" s="5" t="b">
        <f t="shared" si="4"/>
        <v>1</v>
      </c>
      <c r="I181" s="8">
        <v>57</v>
      </c>
      <c r="J181">
        <v>0</v>
      </c>
      <c r="K181">
        <v>24</v>
      </c>
      <c r="L181">
        <v>1478</v>
      </c>
      <c r="M181">
        <v>7</v>
      </c>
      <c r="N181">
        <v>5</v>
      </c>
      <c r="O181">
        <v>71.944079132077206</v>
      </c>
      <c r="P181">
        <v>1</v>
      </c>
      <c r="Q181">
        <v>5</v>
      </c>
      <c r="R181">
        <v>1</v>
      </c>
      <c r="S181" s="10">
        <v>76.599999999999994</v>
      </c>
      <c r="T181" s="8">
        <v>0.35320753765240098</v>
      </c>
      <c r="U181">
        <v>-1.00517281761849</v>
      </c>
      <c r="V181">
        <v>-0.38535330545132002</v>
      </c>
      <c r="W181">
        <v>-2.36705847377384E-2</v>
      </c>
      <c r="X181">
        <v>0.66340156943083595</v>
      </c>
      <c r="Y181">
        <v>1.38181348148064</v>
      </c>
      <c r="Z181">
        <v>0.738801030484872</v>
      </c>
      <c r="AA181">
        <v>1.4284752725705201</v>
      </c>
      <c r="AB181">
        <v>-4.5418899975194001E-2</v>
      </c>
      <c r="AC181">
        <v>0.71996333890972197</v>
      </c>
      <c r="AD181" s="10">
        <v>0.410503572857494</v>
      </c>
      <c r="AE181" s="8">
        <v>0</v>
      </c>
      <c r="AF181">
        <v>0</v>
      </c>
      <c r="AG181">
        <v>0</v>
      </c>
      <c r="AH181">
        <v>0</v>
      </c>
      <c r="AI181">
        <v>0</v>
      </c>
      <c r="AJ181">
        <v>0</v>
      </c>
      <c r="AK181">
        <v>0</v>
      </c>
      <c r="AL181">
        <v>1</v>
      </c>
      <c r="AM181">
        <v>0</v>
      </c>
      <c r="AN181">
        <v>0</v>
      </c>
      <c r="AO181">
        <v>0</v>
      </c>
      <c r="AP181">
        <v>0</v>
      </c>
      <c r="AQ181">
        <v>0</v>
      </c>
      <c r="AR181">
        <v>0</v>
      </c>
      <c r="AS181">
        <v>0</v>
      </c>
      <c r="AT181">
        <v>0</v>
      </c>
      <c r="AU181">
        <v>0</v>
      </c>
      <c r="AV181">
        <v>0</v>
      </c>
      <c r="AW181">
        <v>0</v>
      </c>
      <c r="AX181">
        <v>0</v>
      </c>
      <c r="AY181">
        <v>0</v>
      </c>
      <c r="AZ181">
        <v>1</v>
      </c>
      <c r="BA181">
        <v>1</v>
      </c>
      <c r="BB181">
        <v>0</v>
      </c>
      <c r="BC181">
        <v>1</v>
      </c>
      <c r="BD181">
        <v>0</v>
      </c>
      <c r="BE181">
        <v>1</v>
      </c>
      <c r="BF181">
        <v>0</v>
      </c>
      <c r="BG181">
        <v>1</v>
      </c>
      <c r="BH181">
        <v>0</v>
      </c>
      <c r="BI181">
        <v>0</v>
      </c>
      <c r="BJ181">
        <v>0</v>
      </c>
      <c r="BK181">
        <v>0</v>
      </c>
      <c r="BL181">
        <v>0</v>
      </c>
      <c r="BM181">
        <v>0</v>
      </c>
      <c r="BN181">
        <v>1</v>
      </c>
      <c r="BO181">
        <v>0</v>
      </c>
      <c r="BP181">
        <v>0</v>
      </c>
      <c r="BQ181">
        <v>0</v>
      </c>
      <c r="BR181">
        <v>0</v>
      </c>
      <c r="BS181">
        <v>1</v>
      </c>
      <c r="BT181" s="10">
        <v>0</v>
      </c>
      <c r="BU181">
        <v>-4.2648743800000002</v>
      </c>
      <c r="BV181">
        <v>0.17994256</v>
      </c>
      <c r="BW181">
        <v>2.5512239999999999E-2</v>
      </c>
      <c r="BX181">
        <v>1.7140852600000001</v>
      </c>
      <c r="BY181">
        <v>1.2451467300000001</v>
      </c>
      <c r="BZ181">
        <v>4.38303536</v>
      </c>
      <c r="CA181">
        <v>1.0542348399999999</v>
      </c>
      <c r="CB181">
        <v>2.36271349</v>
      </c>
      <c r="CC181">
        <v>0</v>
      </c>
      <c r="CD181">
        <v>1.26633956</v>
      </c>
      <c r="CE181">
        <v>1.2966537600000001</v>
      </c>
      <c r="CF181">
        <v>-0.34830556000000001</v>
      </c>
      <c r="CG181">
        <v>0.60595251999999999</v>
      </c>
      <c r="CH181">
        <v>-0.27080598</v>
      </c>
      <c r="CI181">
        <v>0.69837139000000004</v>
      </c>
      <c r="CJ181">
        <v>2.3914729999999999E-2</v>
      </c>
      <c r="CK181">
        <v>-0.35324707</v>
      </c>
      <c r="CL181">
        <v>-4.8291489999999999E-2</v>
      </c>
      <c r="CM181">
        <v>0.58076517999999999</v>
      </c>
      <c r="CN181">
        <v>0.72541518999999999</v>
      </c>
      <c r="CO181">
        <v>-0.20022939000000001</v>
      </c>
      <c r="CP181">
        <v>-0.43475793000000001</v>
      </c>
      <c r="CQ181">
        <v>0.34422587999999998</v>
      </c>
      <c r="CR181">
        <v>-0.48495226000000002</v>
      </c>
      <c r="CS181">
        <v>0.18250256000000001</v>
      </c>
      <c r="CT181">
        <v>-0.16623276000000001</v>
      </c>
      <c r="CU181">
        <v>-9.4743999999999995E-2</v>
      </c>
      <c r="CV181">
        <v>-1.1689752</v>
      </c>
      <c r="CW181">
        <v>-0.52188942000000005</v>
      </c>
      <c r="CX181">
        <v>0.65815442999999996</v>
      </c>
      <c r="CY181">
        <v>9.3649330000000003E-2</v>
      </c>
      <c r="CZ181">
        <v>-0.16819777</v>
      </c>
      <c r="DA181">
        <v>-0.25450494000000001</v>
      </c>
      <c r="DB181">
        <v>0.25513289</v>
      </c>
      <c r="DC181">
        <v>2.5920289999999999E-2</v>
      </c>
      <c r="DD181">
        <v>-2.5292350000000002E-2</v>
      </c>
      <c r="DE181">
        <v>0.26950531</v>
      </c>
      <c r="DF181">
        <v>-0.26887736000000001</v>
      </c>
      <c r="DG181">
        <v>0.1029841</v>
      </c>
      <c r="DH181">
        <v>-0.10235616</v>
      </c>
      <c r="DI181">
        <v>-0.19042195000000001</v>
      </c>
      <c r="DJ181">
        <v>7.7531719999999998E-2</v>
      </c>
      <c r="DK181">
        <v>-0.19522661999999999</v>
      </c>
      <c r="DL181">
        <v>-0.13095082</v>
      </c>
      <c r="DM181">
        <v>-6.0513240000000003E-2</v>
      </c>
      <c r="DN181">
        <v>0.50020885000000004</v>
      </c>
      <c r="DO181">
        <v>0.35778246000000002</v>
      </c>
      <c r="DP181">
        <v>-0.64273818000000005</v>
      </c>
      <c r="DQ181">
        <v>0.94671483000000001</v>
      </c>
      <c r="DR181">
        <v>-0.66113116000000005</v>
      </c>
      <c r="DS181">
        <v>7.7932630000000003E-2</v>
      </c>
      <c r="DT181">
        <v>-0.79014932000000004</v>
      </c>
      <c r="DU181">
        <v>1.3610861400000001</v>
      </c>
      <c r="DV181" s="10">
        <v>-0.64824150000000003</v>
      </c>
      <c r="DW181" s="8" t="s">
        <v>1112</v>
      </c>
      <c r="DX181" t="s">
        <v>1113</v>
      </c>
      <c r="DY181" t="s">
        <v>5158</v>
      </c>
      <c r="DZ181" t="s">
        <v>5153</v>
      </c>
      <c r="EA181" t="s">
        <v>5333</v>
      </c>
      <c r="EB181" t="s">
        <v>5424</v>
      </c>
      <c r="EC181" t="s">
        <v>5157</v>
      </c>
      <c r="ED181" s="10" t="s">
        <v>1114</v>
      </c>
      <c r="EE181" s="20">
        <v>37929</v>
      </c>
      <c r="EF181" s="21">
        <v>38332</v>
      </c>
      <c r="EG181" t="s">
        <v>1115</v>
      </c>
      <c r="EH181" t="s">
        <v>5145</v>
      </c>
      <c r="EI181" s="22">
        <v>43694</v>
      </c>
      <c r="EJ181" t="b">
        <f>F181=H181</f>
        <v>0</v>
      </c>
    </row>
    <row r="182" spans="1:140" x14ac:dyDescent="0.2">
      <c r="A182" s="8" t="s">
        <v>1116</v>
      </c>
      <c r="B182" s="8" t="s">
        <v>168</v>
      </c>
      <c r="C182" s="8" t="s">
        <v>188</v>
      </c>
      <c r="D182" s="2" t="s">
        <v>1117</v>
      </c>
      <c r="E182" s="4">
        <v>0.57670842768862196</v>
      </c>
      <c r="F182" s="28" t="b">
        <v>0</v>
      </c>
      <c r="G182" s="29">
        <f t="shared" si="5"/>
        <v>0.3380156662250714</v>
      </c>
      <c r="H182" s="5" t="b">
        <f t="shared" si="4"/>
        <v>0</v>
      </c>
      <c r="I182" s="8">
        <v>50</v>
      </c>
      <c r="J182">
        <v>1</v>
      </c>
      <c r="K182">
        <v>40</v>
      </c>
      <c r="L182">
        <v>1132</v>
      </c>
      <c r="M182">
        <v>6</v>
      </c>
      <c r="N182">
        <v>1</v>
      </c>
      <c r="O182">
        <v>50.020880510977797</v>
      </c>
      <c r="P182">
        <v>3</v>
      </c>
      <c r="Q182">
        <v>4</v>
      </c>
      <c r="R182">
        <v>1</v>
      </c>
      <c r="S182" s="10">
        <v>65.7</v>
      </c>
      <c r="T182" s="8">
        <v>-0.30435968670047298</v>
      </c>
      <c r="U182">
        <v>7.5957643648752104E-3</v>
      </c>
      <c r="V182">
        <v>1.6819234379589401</v>
      </c>
      <c r="W182">
        <v>-0.42702061277307402</v>
      </c>
      <c r="X182">
        <v>0.34522335867264098</v>
      </c>
      <c r="Y182">
        <v>-1.4044518876044501</v>
      </c>
      <c r="Z182">
        <v>-1.55914805210978E-2</v>
      </c>
      <c r="AA182">
        <v>1.4284752725705201</v>
      </c>
      <c r="AB182">
        <v>0.68128349962791002</v>
      </c>
      <c r="AC182">
        <v>-0.68484317603607703</v>
      </c>
      <c r="AD182" s="10">
        <v>-1.9413960035665301</v>
      </c>
      <c r="AE182" s="8">
        <v>0</v>
      </c>
      <c r="AF182">
        <v>0</v>
      </c>
      <c r="AG182">
        <v>0</v>
      </c>
      <c r="AH182">
        <v>0</v>
      </c>
      <c r="AI182">
        <v>0</v>
      </c>
      <c r="AJ182">
        <v>0</v>
      </c>
      <c r="AK182">
        <v>0</v>
      </c>
      <c r="AL182">
        <v>0</v>
      </c>
      <c r="AM182">
        <v>0</v>
      </c>
      <c r="AN182">
        <v>0</v>
      </c>
      <c r="AO182">
        <v>0</v>
      </c>
      <c r="AP182">
        <v>0</v>
      </c>
      <c r="AQ182">
        <v>0</v>
      </c>
      <c r="AR182">
        <v>0</v>
      </c>
      <c r="AS182">
        <v>0</v>
      </c>
      <c r="AT182">
        <v>0</v>
      </c>
      <c r="AU182">
        <v>1</v>
      </c>
      <c r="AV182">
        <v>0</v>
      </c>
      <c r="AW182">
        <v>0</v>
      </c>
      <c r="AX182">
        <v>0</v>
      </c>
      <c r="AY182">
        <v>0</v>
      </c>
      <c r="AZ182">
        <v>1</v>
      </c>
      <c r="BA182">
        <v>0</v>
      </c>
      <c r="BB182">
        <v>1</v>
      </c>
      <c r="BC182">
        <v>1</v>
      </c>
      <c r="BD182">
        <v>0</v>
      </c>
      <c r="BE182">
        <v>1</v>
      </c>
      <c r="BF182">
        <v>0</v>
      </c>
      <c r="BG182">
        <v>0</v>
      </c>
      <c r="BH182">
        <v>0</v>
      </c>
      <c r="BI182">
        <v>0</v>
      </c>
      <c r="BJ182">
        <v>1</v>
      </c>
      <c r="BK182">
        <v>0</v>
      </c>
      <c r="BL182">
        <v>0</v>
      </c>
      <c r="BM182">
        <v>0</v>
      </c>
      <c r="BN182">
        <v>0</v>
      </c>
      <c r="BO182">
        <v>0</v>
      </c>
      <c r="BP182">
        <v>1</v>
      </c>
      <c r="BQ182">
        <v>0</v>
      </c>
      <c r="BR182">
        <v>0</v>
      </c>
      <c r="BS182">
        <v>1</v>
      </c>
      <c r="BT182" s="10">
        <v>0</v>
      </c>
      <c r="BU182">
        <v>-4.2648743800000002</v>
      </c>
      <c r="BV182">
        <v>0.17994256</v>
      </c>
      <c r="BW182">
        <v>2.5512239999999999E-2</v>
      </c>
      <c r="BX182">
        <v>1.7140852600000001</v>
      </c>
      <c r="BY182">
        <v>1.2451467300000001</v>
      </c>
      <c r="BZ182">
        <v>4.38303536</v>
      </c>
      <c r="CA182">
        <v>1.0542348399999999</v>
      </c>
      <c r="CB182">
        <v>2.36271349</v>
      </c>
      <c r="CC182">
        <v>0</v>
      </c>
      <c r="CD182">
        <v>1.26633956</v>
      </c>
      <c r="CE182">
        <v>1.2966537600000001</v>
      </c>
      <c r="CF182">
        <v>-0.34830556000000001</v>
      </c>
      <c r="CG182">
        <v>0.60595251999999999</v>
      </c>
      <c r="CH182">
        <v>-0.27080598</v>
      </c>
      <c r="CI182">
        <v>0.69837139000000004</v>
      </c>
      <c r="CJ182">
        <v>2.3914729999999999E-2</v>
      </c>
      <c r="CK182">
        <v>-0.35324707</v>
      </c>
      <c r="CL182">
        <v>-4.8291489999999999E-2</v>
      </c>
      <c r="CM182">
        <v>0.58076517999999999</v>
      </c>
      <c r="CN182">
        <v>0.72541518999999999</v>
      </c>
      <c r="CO182">
        <v>-0.20022939000000001</v>
      </c>
      <c r="CP182">
        <v>-0.43475793000000001</v>
      </c>
      <c r="CQ182">
        <v>0.34422587999999998</v>
      </c>
      <c r="CR182">
        <v>-0.48495226000000002</v>
      </c>
      <c r="CS182">
        <v>0.18250256000000001</v>
      </c>
      <c r="CT182">
        <v>-0.16623276000000001</v>
      </c>
      <c r="CU182">
        <v>-9.4743999999999995E-2</v>
      </c>
      <c r="CV182">
        <v>-1.1689752</v>
      </c>
      <c r="CW182">
        <v>-0.52188942000000005</v>
      </c>
      <c r="CX182">
        <v>0.65815442999999996</v>
      </c>
      <c r="CY182">
        <v>9.3649330000000003E-2</v>
      </c>
      <c r="CZ182">
        <v>-0.16819777</v>
      </c>
      <c r="DA182">
        <v>-0.25450494000000001</v>
      </c>
      <c r="DB182">
        <v>0.25513289</v>
      </c>
      <c r="DC182">
        <v>2.5920289999999999E-2</v>
      </c>
      <c r="DD182">
        <v>-2.5292350000000002E-2</v>
      </c>
      <c r="DE182">
        <v>0.26950531</v>
      </c>
      <c r="DF182">
        <v>-0.26887736000000001</v>
      </c>
      <c r="DG182">
        <v>0.1029841</v>
      </c>
      <c r="DH182">
        <v>-0.10235616</v>
      </c>
      <c r="DI182">
        <v>-0.19042195000000001</v>
      </c>
      <c r="DJ182">
        <v>7.7531719999999998E-2</v>
      </c>
      <c r="DK182">
        <v>-0.19522661999999999</v>
      </c>
      <c r="DL182">
        <v>-0.13095082</v>
      </c>
      <c r="DM182">
        <v>-6.0513240000000003E-2</v>
      </c>
      <c r="DN182">
        <v>0.50020885000000004</v>
      </c>
      <c r="DO182">
        <v>0.35778246000000002</v>
      </c>
      <c r="DP182">
        <v>-0.64273818000000005</v>
      </c>
      <c r="DQ182">
        <v>0.94671483000000001</v>
      </c>
      <c r="DR182">
        <v>-0.66113116000000005</v>
      </c>
      <c r="DS182">
        <v>7.7932630000000003E-2</v>
      </c>
      <c r="DT182">
        <v>-0.79014932000000004</v>
      </c>
      <c r="DU182">
        <v>1.3610861400000001</v>
      </c>
      <c r="DV182" s="10">
        <v>-0.64824150000000003</v>
      </c>
      <c r="DW182" s="8" t="s">
        <v>1118</v>
      </c>
      <c r="DX182" t="s">
        <v>1119</v>
      </c>
      <c r="DY182" t="s">
        <v>5165</v>
      </c>
      <c r="DZ182" t="s">
        <v>5153</v>
      </c>
      <c r="EA182" t="s">
        <v>5342</v>
      </c>
      <c r="EB182" t="s">
        <v>5170</v>
      </c>
      <c r="EC182" t="s">
        <v>5283</v>
      </c>
      <c r="ED182" s="10" t="s">
        <v>1093</v>
      </c>
      <c r="EE182" s="20">
        <v>37407</v>
      </c>
      <c r="EF182" s="21">
        <v>37517</v>
      </c>
      <c r="EG182" t="s">
        <v>1120</v>
      </c>
      <c r="EH182" t="s">
        <v>5144</v>
      </c>
      <c r="EI182" s="22">
        <v>45444</v>
      </c>
      <c r="EJ182" t="b">
        <f>F182=H182</f>
        <v>1</v>
      </c>
    </row>
    <row r="183" spans="1:140" x14ac:dyDescent="0.2">
      <c r="A183" s="8" t="s">
        <v>1121</v>
      </c>
      <c r="B183" s="8" t="s">
        <v>127</v>
      </c>
      <c r="C183" s="8" t="s">
        <v>120</v>
      </c>
      <c r="D183" s="2" t="s">
        <v>1122</v>
      </c>
      <c r="E183" s="4">
        <v>0.51087265537646198</v>
      </c>
      <c r="F183" s="28" t="b">
        <v>0</v>
      </c>
      <c r="G183" s="29">
        <f t="shared" si="5"/>
        <v>7.4346462174134273E-5</v>
      </c>
      <c r="H183" s="5" t="b">
        <f t="shared" si="4"/>
        <v>0</v>
      </c>
      <c r="I183" s="8">
        <v>37</v>
      </c>
      <c r="J183">
        <v>1</v>
      </c>
      <c r="K183">
        <v>19</v>
      </c>
      <c r="L183">
        <v>1778</v>
      </c>
      <c r="M183">
        <v>4</v>
      </c>
      <c r="N183">
        <v>1</v>
      </c>
      <c r="O183">
        <v>86.269661021564502</v>
      </c>
      <c r="P183">
        <v>5</v>
      </c>
      <c r="Q183">
        <v>3</v>
      </c>
      <c r="R183">
        <v>5</v>
      </c>
      <c r="S183" s="10">
        <v>71.8</v>
      </c>
      <c r="T183" s="8">
        <v>-1.5255559604986699</v>
      </c>
      <c r="U183">
        <v>7.5957643648752104E-3</v>
      </c>
      <c r="V183">
        <v>-1.03137728776702</v>
      </c>
      <c r="W183">
        <v>0.32605487309636699</v>
      </c>
      <c r="X183">
        <v>-0.29113306284374801</v>
      </c>
      <c r="Y183">
        <v>-1.4044518876044501</v>
      </c>
      <c r="Z183">
        <v>1.2317542660054801</v>
      </c>
      <c r="AA183">
        <v>1.4284752725705201</v>
      </c>
      <c r="AB183">
        <v>-0.772121299578298</v>
      </c>
      <c r="AC183">
        <v>-1.38724643350897</v>
      </c>
      <c r="AD183" s="10">
        <v>-0.62519532318244297</v>
      </c>
      <c r="AE183" s="8">
        <v>0</v>
      </c>
      <c r="AF183">
        <v>0</v>
      </c>
      <c r="AG183">
        <v>0</v>
      </c>
      <c r="AH183">
        <v>0</v>
      </c>
      <c r="AI183">
        <v>0</v>
      </c>
      <c r="AJ183">
        <v>0</v>
      </c>
      <c r="AK183">
        <v>0</v>
      </c>
      <c r="AL183">
        <v>0</v>
      </c>
      <c r="AM183">
        <v>0</v>
      </c>
      <c r="AN183">
        <v>0</v>
      </c>
      <c r="AO183">
        <v>0</v>
      </c>
      <c r="AP183">
        <v>1</v>
      </c>
      <c r="AQ183">
        <v>0</v>
      </c>
      <c r="AR183">
        <v>0</v>
      </c>
      <c r="AS183">
        <v>0</v>
      </c>
      <c r="AT183">
        <v>0</v>
      </c>
      <c r="AU183">
        <v>0</v>
      </c>
      <c r="AV183">
        <v>0</v>
      </c>
      <c r="AW183">
        <v>0</v>
      </c>
      <c r="AX183">
        <v>0</v>
      </c>
      <c r="AY183">
        <v>0</v>
      </c>
      <c r="AZ183">
        <v>1</v>
      </c>
      <c r="BA183">
        <v>1</v>
      </c>
      <c r="BB183">
        <v>0</v>
      </c>
      <c r="BC183">
        <v>0</v>
      </c>
      <c r="BD183">
        <v>1</v>
      </c>
      <c r="BE183">
        <v>0</v>
      </c>
      <c r="BF183">
        <v>1</v>
      </c>
      <c r="BG183">
        <v>0</v>
      </c>
      <c r="BH183">
        <v>0</v>
      </c>
      <c r="BI183">
        <v>0</v>
      </c>
      <c r="BJ183">
        <v>0</v>
      </c>
      <c r="BK183">
        <v>1</v>
      </c>
      <c r="BL183">
        <v>0</v>
      </c>
      <c r="BM183">
        <v>0</v>
      </c>
      <c r="BN183">
        <v>1</v>
      </c>
      <c r="BO183">
        <v>0</v>
      </c>
      <c r="BP183">
        <v>0</v>
      </c>
      <c r="BQ183">
        <v>1</v>
      </c>
      <c r="BR183">
        <v>0</v>
      </c>
      <c r="BS183">
        <v>0</v>
      </c>
      <c r="BT183" s="10">
        <v>0</v>
      </c>
      <c r="BU183">
        <v>-4.2648743800000002</v>
      </c>
      <c r="BV183">
        <v>0.17994256</v>
      </c>
      <c r="BW183">
        <v>2.5512239999999999E-2</v>
      </c>
      <c r="BX183">
        <v>1.7140852600000001</v>
      </c>
      <c r="BY183">
        <v>1.2451467300000001</v>
      </c>
      <c r="BZ183">
        <v>4.38303536</v>
      </c>
      <c r="CA183">
        <v>1.0542348399999999</v>
      </c>
      <c r="CB183">
        <v>2.36271349</v>
      </c>
      <c r="CC183">
        <v>0</v>
      </c>
      <c r="CD183">
        <v>1.26633956</v>
      </c>
      <c r="CE183">
        <v>1.2966537600000001</v>
      </c>
      <c r="CF183">
        <v>-0.34830556000000001</v>
      </c>
      <c r="CG183">
        <v>0.60595251999999999</v>
      </c>
      <c r="CH183">
        <v>-0.27080598</v>
      </c>
      <c r="CI183">
        <v>0.69837139000000004</v>
      </c>
      <c r="CJ183">
        <v>2.3914729999999999E-2</v>
      </c>
      <c r="CK183">
        <v>-0.35324707</v>
      </c>
      <c r="CL183">
        <v>-4.8291489999999999E-2</v>
      </c>
      <c r="CM183">
        <v>0.58076517999999999</v>
      </c>
      <c r="CN183">
        <v>0.72541518999999999</v>
      </c>
      <c r="CO183">
        <v>-0.20022939000000001</v>
      </c>
      <c r="CP183">
        <v>-0.43475793000000001</v>
      </c>
      <c r="CQ183">
        <v>0.34422587999999998</v>
      </c>
      <c r="CR183">
        <v>-0.48495226000000002</v>
      </c>
      <c r="CS183">
        <v>0.18250256000000001</v>
      </c>
      <c r="CT183">
        <v>-0.16623276000000001</v>
      </c>
      <c r="CU183">
        <v>-9.4743999999999995E-2</v>
      </c>
      <c r="CV183">
        <v>-1.1689752</v>
      </c>
      <c r="CW183">
        <v>-0.52188942000000005</v>
      </c>
      <c r="CX183">
        <v>0.65815442999999996</v>
      </c>
      <c r="CY183">
        <v>9.3649330000000003E-2</v>
      </c>
      <c r="CZ183">
        <v>-0.16819777</v>
      </c>
      <c r="DA183">
        <v>-0.25450494000000001</v>
      </c>
      <c r="DB183">
        <v>0.25513289</v>
      </c>
      <c r="DC183">
        <v>2.5920289999999999E-2</v>
      </c>
      <c r="DD183">
        <v>-2.5292350000000002E-2</v>
      </c>
      <c r="DE183">
        <v>0.26950531</v>
      </c>
      <c r="DF183">
        <v>-0.26887736000000001</v>
      </c>
      <c r="DG183">
        <v>0.1029841</v>
      </c>
      <c r="DH183">
        <v>-0.10235616</v>
      </c>
      <c r="DI183">
        <v>-0.19042195000000001</v>
      </c>
      <c r="DJ183">
        <v>7.7531719999999998E-2</v>
      </c>
      <c r="DK183">
        <v>-0.19522661999999999</v>
      </c>
      <c r="DL183">
        <v>-0.13095082</v>
      </c>
      <c r="DM183">
        <v>-6.0513240000000003E-2</v>
      </c>
      <c r="DN183">
        <v>0.50020885000000004</v>
      </c>
      <c r="DO183">
        <v>0.35778246000000002</v>
      </c>
      <c r="DP183">
        <v>-0.64273818000000005</v>
      </c>
      <c r="DQ183">
        <v>0.94671483000000001</v>
      </c>
      <c r="DR183">
        <v>-0.66113116000000005</v>
      </c>
      <c r="DS183">
        <v>7.7932630000000003E-2</v>
      </c>
      <c r="DT183">
        <v>-0.79014932000000004</v>
      </c>
      <c r="DU183">
        <v>1.3610861400000001</v>
      </c>
      <c r="DV183" s="10">
        <v>-0.64824150000000003</v>
      </c>
      <c r="DW183" s="8" t="s">
        <v>1123</v>
      </c>
      <c r="DX183" t="s">
        <v>1124</v>
      </c>
      <c r="DY183" t="s">
        <v>5158</v>
      </c>
      <c r="DZ183" t="s">
        <v>5154</v>
      </c>
      <c r="EA183" t="s">
        <v>5171</v>
      </c>
      <c r="EB183" t="s">
        <v>5289</v>
      </c>
      <c r="EC183" t="s">
        <v>5204</v>
      </c>
      <c r="ED183" s="10" t="s">
        <v>909</v>
      </c>
      <c r="EE183" s="20">
        <v>37891</v>
      </c>
      <c r="EF183" s="21">
        <v>39484</v>
      </c>
      <c r="EG183" t="s">
        <v>1125</v>
      </c>
      <c r="EH183" t="s">
        <v>5146</v>
      </c>
      <c r="EI183" s="22">
        <v>44216</v>
      </c>
      <c r="EJ183" t="b">
        <f>F183=H183</f>
        <v>1</v>
      </c>
    </row>
    <row r="184" spans="1:140" x14ac:dyDescent="0.2">
      <c r="A184" s="8" t="s">
        <v>1126</v>
      </c>
      <c r="B184" s="8" t="s">
        <v>127</v>
      </c>
      <c r="C184" s="8" t="s">
        <v>245</v>
      </c>
      <c r="D184" s="2" t="s">
        <v>1127</v>
      </c>
      <c r="E184" s="4">
        <v>0.63038814618720296</v>
      </c>
      <c r="F184" s="28" t="b">
        <v>1</v>
      </c>
      <c r="G184" s="29">
        <f t="shared" si="5"/>
        <v>9.7078736055940837E-4</v>
      </c>
      <c r="H184" s="5" t="b">
        <f t="shared" si="4"/>
        <v>0</v>
      </c>
      <c r="I184" s="8">
        <v>49</v>
      </c>
      <c r="J184">
        <v>0</v>
      </c>
      <c r="K184">
        <v>23</v>
      </c>
      <c r="L184">
        <v>810</v>
      </c>
      <c r="M184">
        <v>3</v>
      </c>
      <c r="N184">
        <v>5</v>
      </c>
      <c r="O184">
        <v>55.277406426934803</v>
      </c>
      <c r="P184">
        <v>3</v>
      </c>
      <c r="Q184">
        <v>4</v>
      </c>
      <c r="R184">
        <v>2</v>
      </c>
      <c r="S184" s="10">
        <v>81.099999999999994</v>
      </c>
      <c r="T184" s="8">
        <v>-0.39829786160802699</v>
      </c>
      <c r="U184">
        <v>-1.00517281761849</v>
      </c>
      <c r="V184">
        <v>-0.51455810191446105</v>
      </c>
      <c r="W184">
        <v>-0.80239260418168101</v>
      </c>
      <c r="X184">
        <v>-0.60931127360194304</v>
      </c>
      <c r="Y184">
        <v>1.38181348148064</v>
      </c>
      <c r="Z184">
        <v>0.165289231889647</v>
      </c>
      <c r="AA184">
        <v>1.4284752725705201</v>
      </c>
      <c r="AB184">
        <v>0.68128349962791002</v>
      </c>
      <c r="AC184">
        <v>1.7560081436822399E-2</v>
      </c>
      <c r="AD184" s="10">
        <v>1.38147128789493</v>
      </c>
      <c r="AE184" s="8">
        <v>0</v>
      </c>
      <c r="AF184">
        <v>0</v>
      </c>
      <c r="AG184">
        <v>0</v>
      </c>
      <c r="AH184">
        <v>0</v>
      </c>
      <c r="AI184">
        <v>0</v>
      </c>
      <c r="AJ184">
        <v>0</v>
      </c>
      <c r="AK184">
        <v>0</v>
      </c>
      <c r="AL184">
        <v>0</v>
      </c>
      <c r="AM184">
        <v>0</v>
      </c>
      <c r="AN184">
        <v>0</v>
      </c>
      <c r="AO184">
        <v>0</v>
      </c>
      <c r="AP184">
        <v>0</v>
      </c>
      <c r="AQ184">
        <v>0</v>
      </c>
      <c r="AR184">
        <v>0</v>
      </c>
      <c r="AS184">
        <v>1</v>
      </c>
      <c r="AT184">
        <v>0</v>
      </c>
      <c r="AU184">
        <v>0</v>
      </c>
      <c r="AV184">
        <v>0</v>
      </c>
      <c r="AW184">
        <v>0</v>
      </c>
      <c r="AX184">
        <v>0</v>
      </c>
      <c r="AY184">
        <v>0</v>
      </c>
      <c r="AZ184">
        <v>1</v>
      </c>
      <c r="BA184">
        <v>1</v>
      </c>
      <c r="BB184">
        <v>0</v>
      </c>
      <c r="BC184">
        <v>1</v>
      </c>
      <c r="BD184">
        <v>0</v>
      </c>
      <c r="BE184">
        <v>0</v>
      </c>
      <c r="BF184">
        <v>1</v>
      </c>
      <c r="BG184">
        <v>0</v>
      </c>
      <c r="BH184">
        <v>0</v>
      </c>
      <c r="BI184">
        <v>1</v>
      </c>
      <c r="BJ184">
        <v>0</v>
      </c>
      <c r="BK184">
        <v>0</v>
      </c>
      <c r="BL184">
        <v>0</v>
      </c>
      <c r="BM184">
        <v>1</v>
      </c>
      <c r="BN184">
        <v>0</v>
      </c>
      <c r="BO184">
        <v>0</v>
      </c>
      <c r="BP184">
        <v>0</v>
      </c>
      <c r="BQ184">
        <v>0</v>
      </c>
      <c r="BR184">
        <v>1</v>
      </c>
      <c r="BS184">
        <v>0</v>
      </c>
      <c r="BT184" s="10">
        <v>0</v>
      </c>
      <c r="BU184">
        <v>-4.2648743800000002</v>
      </c>
      <c r="BV184">
        <v>0.17994256</v>
      </c>
      <c r="BW184">
        <v>2.5512239999999999E-2</v>
      </c>
      <c r="BX184">
        <v>1.7140852600000001</v>
      </c>
      <c r="BY184">
        <v>1.2451467300000001</v>
      </c>
      <c r="BZ184">
        <v>4.38303536</v>
      </c>
      <c r="CA184">
        <v>1.0542348399999999</v>
      </c>
      <c r="CB184">
        <v>2.36271349</v>
      </c>
      <c r="CC184">
        <v>0</v>
      </c>
      <c r="CD184">
        <v>1.26633956</v>
      </c>
      <c r="CE184">
        <v>1.2966537600000001</v>
      </c>
      <c r="CF184">
        <v>-0.34830556000000001</v>
      </c>
      <c r="CG184">
        <v>0.60595251999999999</v>
      </c>
      <c r="CH184">
        <v>-0.27080598</v>
      </c>
      <c r="CI184">
        <v>0.69837139000000004</v>
      </c>
      <c r="CJ184">
        <v>2.3914729999999999E-2</v>
      </c>
      <c r="CK184">
        <v>-0.35324707</v>
      </c>
      <c r="CL184">
        <v>-4.8291489999999999E-2</v>
      </c>
      <c r="CM184">
        <v>0.58076517999999999</v>
      </c>
      <c r="CN184">
        <v>0.72541518999999999</v>
      </c>
      <c r="CO184">
        <v>-0.20022939000000001</v>
      </c>
      <c r="CP184">
        <v>-0.43475793000000001</v>
      </c>
      <c r="CQ184">
        <v>0.34422587999999998</v>
      </c>
      <c r="CR184">
        <v>-0.48495226000000002</v>
      </c>
      <c r="CS184">
        <v>0.18250256000000001</v>
      </c>
      <c r="CT184">
        <v>-0.16623276000000001</v>
      </c>
      <c r="CU184">
        <v>-9.4743999999999995E-2</v>
      </c>
      <c r="CV184">
        <v>-1.1689752</v>
      </c>
      <c r="CW184">
        <v>-0.52188942000000005</v>
      </c>
      <c r="CX184">
        <v>0.65815442999999996</v>
      </c>
      <c r="CY184">
        <v>9.3649330000000003E-2</v>
      </c>
      <c r="CZ184">
        <v>-0.16819777</v>
      </c>
      <c r="DA184">
        <v>-0.25450494000000001</v>
      </c>
      <c r="DB184">
        <v>0.25513289</v>
      </c>
      <c r="DC184">
        <v>2.5920289999999999E-2</v>
      </c>
      <c r="DD184">
        <v>-2.5292350000000002E-2</v>
      </c>
      <c r="DE184">
        <v>0.26950531</v>
      </c>
      <c r="DF184">
        <v>-0.26887736000000001</v>
      </c>
      <c r="DG184">
        <v>0.1029841</v>
      </c>
      <c r="DH184">
        <v>-0.10235616</v>
      </c>
      <c r="DI184">
        <v>-0.19042195000000001</v>
      </c>
      <c r="DJ184">
        <v>7.7531719999999998E-2</v>
      </c>
      <c r="DK184">
        <v>-0.19522661999999999</v>
      </c>
      <c r="DL184">
        <v>-0.13095082</v>
      </c>
      <c r="DM184">
        <v>-6.0513240000000003E-2</v>
      </c>
      <c r="DN184">
        <v>0.50020885000000004</v>
      </c>
      <c r="DO184">
        <v>0.35778246000000002</v>
      </c>
      <c r="DP184">
        <v>-0.64273818000000005</v>
      </c>
      <c r="DQ184">
        <v>0.94671483000000001</v>
      </c>
      <c r="DR184">
        <v>-0.66113116000000005</v>
      </c>
      <c r="DS184">
        <v>7.7932630000000003E-2</v>
      </c>
      <c r="DT184">
        <v>-0.79014932000000004</v>
      </c>
      <c r="DU184">
        <v>1.3610861400000001</v>
      </c>
      <c r="DV184" s="10">
        <v>-0.64824150000000003</v>
      </c>
      <c r="DW184" s="8" t="s">
        <v>1128</v>
      </c>
      <c r="DX184" t="s">
        <v>1129</v>
      </c>
      <c r="DY184" t="s">
        <v>5154</v>
      </c>
      <c r="DZ184" t="s">
        <v>5158</v>
      </c>
      <c r="EA184" t="s">
        <v>5382</v>
      </c>
      <c r="EB184" t="s">
        <v>5436</v>
      </c>
      <c r="EC184" t="s">
        <v>5255</v>
      </c>
      <c r="ED184" s="10" t="s">
        <v>804</v>
      </c>
      <c r="EE184" s="20">
        <v>36503</v>
      </c>
      <c r="EF184" s="21">
        <v>37859</v>
      </c>
      <c r="EG184" t="s">
        <v>1130</v>
      </c>
      <c r="EH184" t="s">
        <v>5142</v>
      </c>
      <c r="EI184" s="22">
        <v>44069</v>
      </c>
      <c r="EJ184" t="b">
        <f>F184=H184</f>
        <v>0</v>
      </c>
    </row>
    <row r="185" spans="1:140" x14ac:dyDescent="0.2">
      <c r="A185" s="8" t="s">
        <v>1131</v>
      </c>
      <c r="B185" s="8" t="s">
        <v>168</v>
      </c>
      <c r="C185" s="8" t="s">
        <v>147</v>
      </c>
      <c r="D185" s="2" t="s">
        <v>1132</v>
      </c>
      <c r="E185" s="4">
        <v>0.68471557527153504</v>
      </c>
      <c r="F185" s="28" t="b">
        <v>1</v>
      </c>
      <c r="G185" s="29">
        <f t="shared" si="5"/>
        <v>4.7191977114394487E-6</v>
      </c>
      <c r="H185" s="5" t="b">
        <f t="shared" si="4"/>
        <v>0</v>
      </c>
      <c r="I185" s="8">
        <v>66</v>
      </c>
      <c r="J185">
        <v>1</v>
      </c>
      <c r="K185">
        <v>21</v>
      </c>
      <c r="L185">
        <v>1146</v>
      </c>
      <c r="M185">
        <v>0</v>
      </c>
      <c r="N185">
        <v>2</v>
      </c>
      <c r="O185">
        <v>69.857787635767593</v>
      </c>
      <c r="P185">
        <v>5</v>
      </c>
      <c r="Q185">
        <v>5</v>
      </c>
      <c r="R185">
        <v>1</v>
      </c>
      <c r="S185" s="10">
        <v>71.900000000000006</v>
      </c>
      <c r="T185" s="8">
        <v>1.19865111182038</v>
      </c>
      <c r="U185">
        <v>7.5957643648752104E-3</v>
      </c>
      <c r="V185">
        <v>-0.77296769484074401</v>
      </c>
      <c r="W185">
        <v>-0.41070009140748198</v>
      </c>
      <c r="X185">
        <v>-1.5638459058765199</v>
      </c>
      <c r="Y185">
        <v>-0.70788554533318204</v>
      </c>
      <c r="Z185">
        <v>0.66701028918872296</v>
      </c>
      <c r="AA185">
        <v>0.71867389489572897</v>
      </c>
      <c r="AB185">
        <v>-4.5418899975194001E-2</v>
      </c>
      <c r="AC185">
        <v>1.7560081436822399E-2</v>
      </c>
      <c r="AD185" s="10">
        <v>-0.60361826284827602</v>
      </c>
      <c r="AE185" s="8">
        <v>0</v>
      </c>
      <c r="AF185">
        <v>0</v>
      </c>
      <c r="AG185">
        <v>0</v>
      </c>
      <c r="AH185">
        <v>0</v>
      </c>
      <c r="AI185">
        <v>1</v>
      </c>
      <c r="AJ185">
        <v>0</v>
      </c>
      <c r="AK185">
        <v>0</v>
      </c>
      <c r="AL185">
        <v>0</v>
      </c>
      <c r="AM185">
        <v>0</v>
      </c>
      <c r="AN185">
        <v>0</v>
      </c>
      <c r="AO185">
        <v>0</v>
      </c>
      <c r="AP185">
        <v>0</v>
      </c>
      <c r="AQ185">
        <v>0</v>
      </c>
      <c r="AR185">
        <v>0</v>
      </c>
      <c r="AS185">
        <v>0</v>
      </c>
      <c r="AT185">
        <v>0</v>
      </c>
      <c r="AU185">
        <v>0</v>
      </c>
      <c r="AV185">
        <v>0</v>
      </c>
      <c r="AW185">
        <v>0</v>
      </c>
      <c r="AX185">
        <v>0</v>
      </c>
      <c r="AY185">
        <v>0</v>
      </c>
      <c r="AZ185">
        <v>1</v>
      </c>
      <c r="BA185">
        <v>0</v>
      </c>
      <c r="BB185">
        <v>1</v>
      </c>
      <c r="BC185">
        <v>1</v>
      </c>
      <c r="BD185">
        <v>0</v>
      </c>
      <c r="BE185">
        <v>1</v>
      </c>
      <c r="BF185">
        <v>0</v>
      </c>
      <c r="BG185">
        <v>0</v>
      </c>
      <c r="BH185">
        <v>0</v>
      </c>
      <c r="BI185">
        <v>1</v>
      </c>
      <c r="BJ185">
        <v>0</v>
      </c>
      <c r="BK185">
        <v>0</v>
      </c>
      <c r="BL185">
        <v>0</v>
      </c>
      <c r="BM185">
        <v>0</v>
      </c>
      <c r="BN185">
        <v>0</v>
      </c>
      <c r="BO185">
        <v>0</v>
      </c>
      <c r="BP185">
        <v>1</v>
      </c>
      <c r="BQ185">
        <v>1</v>
      </c>
      <c r="BR185">
        <v>0</v>
      </c>
      <c r="BS185">
        <v>0</v>
      </c>
      <c r="BT185" s="10">
        <v>0</v>
      </c>
      <c r="BU185">
        <v>-4.2648743800000002</v>
      </c>
      <c r="BV185">
        <v>0.17994256</v>
      </c>
      <c r="BW185">
        <v>2.5512239999999999E-2</v>
      </c>
      <c r="BX185">
        <v>1.7140852600000001</v>
      </c>
      <c r="BY185">
        <v>1.2451467300000001</v>
      </c>
      <c r="BZ185">
        <v>4.38303536</v>
      </c>
      <c r="CA185">
        <v>1.0542348399999999</v>
      </c>
      <c r="CB185">
        <v>2.36271349</v>
      </c>
      <c r="CC185">
        <v>0</v>
      </c>
      <c r="CD185">
        <v>1.26633956</v>
      </c>
      <c r="CE185">
        <v>1.2966537600000001</v>
      </c>
      <c r="CF185">
        <v>-0.34830556000000001</v>
      </c>
      <c r="CG185">
        <v>0.60595251999999999</v>
      </c>
      <c r="CH185">
        <v>-0.27080598</v>
      </c>
      <c r="CI185">
        <v>0.69837139000000004</v>
      </c>
      <c r="CJ185">
        <v>2.3914729999999999E-2</v>
      </c>
      <c r="CK185">
        <v>-0.35324707</v>
      </c>
      <c r="CL185">
        <v>-4.8291489999999999E-2</v>
      </c>
      <c r="CM185">
        <v>0.58076517999999999</v>
      </c>
      <c r="CN185">
        <v>0.72541518999999999</v>
      </c>
      <c r="CO185">
        <v>-0.20022939000000001</v>
      </c>
      <c r="CP185">
        <v>-0.43475793000000001</v>
      </c>
      <c r="CQ185">
        <v>0.34422587999999998</v>
      </c>
      <c r="CR185">
        <v>-0.48495226000000002</v>
      </c>
      <c r="CS185">
        <v>0.18250256000000001</v>
      </c>
      <c r="CT185">
        <v>-0.16623276000000001</v>
      </c>
      <c r="CU185">
        <v>-9.4743999999999995E-2</v>
      </c>
      <c r="CV185">
        <v>-1.1689752</v>
      </c>
      <c r="CW185">
        <v>-0.52188942000000005</v>
      </c>
      <c r="CX185">
        <v>0.65815442999999996</v>
      </c>
      <c r="CY185">
        <v>9.3649330000000003E-2</v>
      </c>
      <c r="CZ185">
        <v>-0.16819777</v>
      </c>
      <c r="DA185">
        <v>-0.25450494000000001</v>
      </c>
      <c r="DB185">
        <v>0.25513289</v>
      </c>
      <c r="DC185">
        <v>2.5920289999999999E-2</v>
      </c>
      <c r="DD185">
        <v>-2.5292350000000002E-2</v>
      </c>
      <c r="DE185">
        <v>0.26950531</v>
      </c>
      <c r="DF185">
        <v>-0.26887736000000001</v>
      </c>
      <c r="DG185">
        <v>0.1029841</v>
      </c>
      <c r="DH185">
        <v>-0.10235616</v>
      </c>
      <c r="DI185">
        <v>-0.19042195000000001</v>
      </c>
      <c r="DJ185">
        <v>7.7531719999999998E-2</v>
      </c>
      <c r="DK185">
        <v>-0.19522661999999999</v>
      </c>
      <c r="DL185">
        <v>-0.13095082</v>
      </c>
      <c r="DM185">
        <v>-6.0513240000000003E-2</v>
      </c>
      <c r="DN185">
        <v>0.50020885000000004</v>
      </c>
      <c r="DO185">
        <v>0.35778246000000002</v>
      </c>
      <c r="DP185">
        <v>-0.64273818000000005</v>
      </c>
      <c r="DQ185">
        <v>0.94671483000000001</v>
      </c>
      <c r="DR185">
        <v>-0.66113116000000005</v>
      </c>
      <c r="DS185">
        <v>7.7932630000000003E-2</v>
      </c>
      <c r="DT185">
        <v>-0.79014932000000004</v>
      </c>
      <c r="DU185">
        <v>1.3610861400000001</v>
      </c>
      <c r="DV185" s="10">
        <v>-0.64824150000000003</v>
      </c>
      <c r="DW185" s="8" t="s">
        <v>1133</v>
      </c>
      <c r="DX185" t="s">
        <v>1134</v>
      </c>
      <c r="DY185" t="s">
        <v>5165</v>
      </c>
      <c r="DZ185" t="s">
        <v>5154</v>
      </c>
      <c r="EA185" t="s">
        <v>5210</v>
      </c>
      <c r="EB185" t="s">
        <v>5389</v>
      </c>
      <c r="EC185" t="s">
        <v>5437</v>
      </c>
      <c r="ED185" s="10" t="s">
        <v>1135</v>
      </c>
      <c r="EE185" s="20">
        <v>35125</v>
      </c>
      <c r="EF185" s="21">
        <v>36152</v>
      </c>
      <c r="EG185" t="s">
        <v>1136</v>
      </c>
      <c r="EH185" t="s">
        <v>5142</v>
      </c>
      <c r="EI185" s="22">
        <v>44594</v>
      </c>
      <c r="EJ185" t="b">
        <f>F185=H185</f>
        <v>0</v>
      </c>
    </row>
    <row r="186" spans="1:140" x14ac:dyDescent="0.2">
      <c r="A186" s="8" t="s">
        <v>1137</v>
      </c>
      <c r="B186" s="8" t="s">
        <v>119</v>
      </c>
      <c r="C186" s="8" t="s">
        <v>188</v>
      </c>
      <c r="D186" s="2" t="s">
        <v>1138</v>
      </c>
      <c r="E186" s="4">
        <v>0.57234520898556696</v>
      </c>
      <c r="F186" s="28" t="b">
        <v>0</v>
      </c>
      <c r="G186" s="29">
        <f t="shared" si="5"/>
        <v>7.8508208002421034E-5</v>
      </c>
      <c r="H186" s="5" t="b">
        <f t="shared" si="4"/>
        <v>0</v>
      </c>
      <c r="I186" s="8">
        <v>50</v>
      </c>
      <c r="J186">
        <v>1</v>
      </c>
      <c r="K186">
        <v>33</v>
      </c>
      <c r="L186">
        <v>1683</v>
      </c>
      <c r="M186">
        <v>2</v>
      </c>
      <c r="N186">
        <v>2</v>
      </c>
      <c r="O186">
        <v>58.6726044927834</v>
      </c>
      <c r="P186">
        <v>1</v>
      </c>
      <c r="Q186">
        <v>4</v>
      </c>
      <c r="R186">
        <v>5</v>
      </c>
      <c r="S186" s="10">
        <v>66.900000000000006</v>
      </c>
      <c r="T186" s="8">
        <v>-0.30435968670047298</v>
      </c>
      <c r="U186">
        <v>7.5957643648752104E-3</v>
      </c>
      <c r="V186">
        <v>0.77748986271695397</v>
      </c>
      <c r="W186">
        <v>0.215308478115567</v>
      </c>
      <c r="X186">
        <v>-0.92748948436013701</v>
      </c>
      <c r="Y186">
        <v>-0.70788554533318204</v>
      </c>
      <c r="Z186">
        <v>0.28212035852064299</v>
      </c>
      <c r="AA186">
        <v>8.8725172209350497E-3</v>
      </c>
      <c r="AB186">
        <v>-4.5418899975194001E-2</v>
      </c>
      <c r="AC186">
        <v>-0.68484317603607703</v>
      </c>
      <c r="AD186" s="10">
        <v>-1.68247127955654</v>
      </c>
      <c r="AE186" s="8">
        <v>0</v>
      </c>
      <c r="AF186">
        <v>1</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1</v>
      </c>
      <c r="AZ186">
        <v>0</v>
      </c>
      <c r="BA186">
        <v>1</v>
      </c>
      <c r="BB186">
        <v>0</v>
      </c>
      <c r="BC186">
        <v>0</v>
      </c>
      <c r="BD186">
        <v>1</v>
      </c>
      <c r="BE186">
        <v>1</v>
      </c>
      <c r="BF186">
        <v>0</v>
      </c>
      <c r="BG186">
        <v>0</v>
      </c>
      <c r="BH186">
        <v>0</v>
      </c>
      <c r="BI186">
        <v>0</v>
      </c>
      <c r="BJ186">
        <v>1</v>
      </c>
      <c r="BK186">
        <v>0</v>
      </c>
      <c r="BL186">
        <v>0</v>
      </c>
      <c r="BM186">
        <v>0</v>
      </c>
      <c r="BN186">
        <v>1</v>
      </c>
      <c r="BO186">
        <v>0</v>
      </c>
      <c r="BP186">
        <v>0</v>
      </c>
      <c r="BQ186">
        <v>0</v>
      </c>
      <c r="BR186">
        <v>1</v>
      </c>
      <c r="BS186">
        <v>0</v>
      </c>
      <c r="BT186" s="10">
        <v>0</v>
      </c>
      <c r="BU186">
        <v>-4.2648743800000002</v>
      </c>
      <c r="BV186">
        <v>0.17994256</v>
      </c>
      <c r="BW186">
        <v>2.5512239999999999E-2</v>
      </c>
      <c r="BX186">
        <v>1.7140852600000001</v>
      </c>
      <c r="BY186">
        <v>1.2451467300000001</v>
      </c>
      <c r="BZ186">
        <v>4.38303536</v>
      </c>
      <c r="CA186">
        <v>1.0542348399999999</v>
      </c>
      <c r="CB186">
        <v>2.36271349</v>
      </c>
      <c r="CC186">
        <v>0</v>
      </c>
      <c r="CD186">
        <v>1.26633956</v>
      </c>
      <c r="CE186">
        <v>1.2966537600000001</v>
      </c>
      <c r="CF186">
        <v>-0.34830556000000001</v>
      </c>
      <c r="CG186">
        <v>0.60595251999999999</v>
      </c>
      <c r="CH186">
        <v>-0.27080598</v>
      </c>
      <c r="CI186">
        <v>0.69837139000000004</v>
      </c>
      <c r="CJ186">
        <v>2.3914729999999999E-2</v>
      </c>
      <c r="CK186">
        <v>-0.35324707</v>
      </c>
      <c r="CL186">
        <v>-4.8291489999999999E-2</v>
      </c>
      <c r="CM186">
        <v>0.58076517999999999</v>
      </c>
      <c r="CN186">
        <v>0.72541518999999999</v>
      </c>
      <c r="CO186">
        <v>-0.20022939000000001</v>
      </c>
      <c r="CP186">
        <v>-0.43475793000000001</v>
      </c>
      <c r="CQ186">
        <v>0.34422587999999998</v>
      </c>
      <c r="CR186">
        <v>-0.48495226000000002</v>
      </c>
      <c r="CS186">
        <v>0.18250256000000001</v>
      </c>
      <c r="CT186">
        <v>-0.16623276000000001</v>
      </c>
      <c r="CU186">
        <v>-9.4743999999999995E-2</v>
      </c>
      <c r="CV186">
        <v>-1.1689752</v>
      </c>
      <c r="CW186">
        <v>-0.52188942000000005</v>
      </c>
      <c r="CX186">
        <v>0.65815442999999996</v>
      </c>
      <c r="CY186">
        <v>9.3649330000000003E-2</v>
      </c>
      <c r="CZ186">
        <v>-0.16819777</v>
      </c>
      <c r="DA186">
        <v>-0.25450494000000001</v>
      </c>
      <c r="DB186">
        <v>0.25513289</v>
      </c>
      <c r="DC186">
        <v>2.5920289999999999E-2</v>
      </c>
      <c r="DD186">
        <v>-2.5292350000000002E-2</v>
      </c>
      <c r="DE186">
        <v>0.26950531</v>
      </c>
      <c r="DF186">
        <v>-0.26887736000000001</v>
      </c>
      <c r="DG186">
        <v>0.1029841</v>
      </c>
      <c r="DH186">
        <v>-0.10235616</v>
      </c>
      <c r="DI186">
        <v>-0.19042195000000001</v>
      </c>
      <c r="DJ186">
        <v>7.7531719999999998E-2</v>
      </c>
      <c r="DK186">
        <v>-0.19522661999999999</v>
      </c>
      <c r="DL186">
        <v>-0.13095082</v>
      </c>
      <c r="DM186">
        <v>-6.0513240000000003E-2</v>
      </c>
      <c r="DN186">
        <v>0.50020885000000004</v>
      </c>
      <c r="DO186">
        <v>0.35778246000000002</v>
      </c>
      <c r="DP186">
        <v>-0.64273818000000005</v>
      </c>
      <c r="DQ186">
        <v>0.94671483000000001</v>
      </c>
      <c r="DR186">
        <v>-0.66113116000000005</v>
      </c>
      <c r="DS186">
        <v>7.7932630000000003E-2</v>
      </c>
      <c r="DT186">
        <v>-0.79014932000000004</v>
      </c>
      <c r="DU186">
        <v>1.3610861400000001</v>
      </c>
      <c r="DV186" s="10">
        <v>-0.64824150000000003</v>
      </c>
      <c r="DW186" s="8" t="s">
        <v>1139</v>
      </c>
      <c r="DX186" t="s">
        <v>1140</v>
      </c>
      <c r="DY186" t="s">
        <v>5158</v>
      </c>
      <c r="DZ186" t="s">
        <v>5158</v>
      </c>
      <c r="EA186" t="s">
        <v>5335</v>
      </c>
      <c r="EB186" t="s">
        <v>5156</v>
      </c>
      <c r="EC186" t="s">
        <v>5240</v>
      </c>
      <c r="ED186" s="10" t="s">
        <v>225</v>
      </c>
      <c r="EE186" s="20">
        <v>34760</v>
      </c>
      <c r="EF186" s="21">
        <v>38407</v>
      </c>
      <c r="EG186" t="s">
        <v>1141</v>
      </c>
      <c r="EH186" t="s">
        <v>5144</v>
      </c>
      <c r="EI186" s="22">
        <v>45091</v>
      </c>
      <c r="EJ186" t="b">
        <f>F186=H186</f>
        <v>1</v>
      </c>
    </row>
    <row r="187" spans="1:140" x14ac:dyDescent="0.2">
      <c r="A187" s="8" t="s">
        <v>1142</v>
      </c>
      <c r="B187" s="8" t="s">
        <v>168</v>
      </c>
      <c r="C187" s="8" t="s">
        <v>363</v>
      </c>
      <c r="D187" s="2" t="s">
        <v>1143</v>
      </c>
      <c r="E187" s="4">
        <v>0.66724030688428704</v>
      </c>
      <c r="F187" s="28" t="b">
        <v>1</v>
      </c>
      <c r="G187" s="29">
        <f t="shared" si="5"/>
        <v>0.68876430716551074</v>
      </c>
      <c r="H187" s="5" t="b">
        <f t="shared" si="4"/>
        <v>1</v>
      </c>
      <c r="I187" s="8">
        <v>39</v>
      </c>
      <c r="J187">
        <v>0</v>
      </c>
      <c r="K187">
        <v>24</v>
      </c>
      <c r="L187">
        <v>2014</v>
      </c>
      <c r="M187">
        <v>4</v>
      </c>
      <c r="N187">
        <v>4</v>
      </c>
      <c r="O187">
        <v>95.286820108810502</v>
      </c>
      <c r="P187">
        <v>1</v>
      </c>
      <c r="Q187">
        <v>2</v>
      </c>
      <c r="R187">
        <v>2</v>
      </c>
      <c r="S187" s="10">
        <v>80.7</v>
      </c>
      <c r="T187" s="8">
        <v>-1.33767961068356</v>
      </c>
      <c r="U187">
        <v>-1.00517281761849</v>
      </c>
      <c r="V187">
        <v>-0.38535330545132002</v>
      </c>
      <c r="W187">
        <v>0.601172233259197</v>
      </c>
      <c r="X187">
        <v>-0.29113306284374801</v>
      </c>
      <c r="Y187">
        <v>0.68524713920936597</v>
      </c>
      <c r="Z187">
        <v>1.54204098116669</v>
      </c>
      <c r="AA187">
        <v>-1.4107302381286499</v>
      </c>
      <c r="AB187">
        <v>1.4079858992310099</v>
      </c>
      <c r="AC187">
        <v>1.7560081436822399E-2</v>
      </c>
      <c r="AD187" s="10">
        <v>1.29516304655827</v>
      </c>
      <c r="AE187" s="8">
        <v>0</v>
      </c>
      <c r="AF187">
        <v>0</v>
      </c>
      <c r="AG187">
        <v>0</v>
      </c>
      <c r="AH187">
        <v>0</v>
      </c>
      <c r="AI187">
        <v>0</v>
      </c>
      <c r="AJ187">
        <v>1</v>
      </c>
      <c r="AK187">
        <v>0</v>
      </c>
      <c r="AL187">
        <v>0</v>
      </c>
      <c r="AM187">
        <v>0</v>
      </c>
      <c r="AN187">
        <v>0</v>
      </c>
      <c r="AO187">
        <v>0</v>
      </c>
      <c r="AP187">
        <v>0</v>
      </c>
      <c r="AQ187">
        <v>0</v>
      </c>
      <c r="AR187">
        <v>0</v>
      </c>
      <c r="AS187">
        <v>0</v>
      </c>
      <c r="AT187">
        <v>0</v>
      </c>
      <c r="AU187">
        <v>0</v>
      </c>
      <c r="AV187">
        <v>0</v>
      </c>
      <c r="AW187">
        <v>0</v>
      </c>
      <c r="AX187">
        <v>0</v>
      </c>
      <c r="AY187">
        <v>0</v>
      </c>
      <c r="AZ187">
        <v>1</v>
      </c>
      <c r="BA187">
        <v>0</v>
      </c>
      <c r="BB187">
        <v>1</v>
      </c>
      <c r="BC187">
        <v>0</v>
      </c>
      <c r="BD187">
        <v>1</v>
      </c>
      <c r="BE187">
        <v>1</v>
      </c>
      <c r="BF187">
        <v>0</v>
      </c>
      <c r="BG187">
        <v>0</v>
      </c>
      <c r="BH187">
        <v>1</v>
      </c>
      <c r="BI187">
        <v>0</v>
      </c>
      <c r="BJ187">
        <v>0</v>
      </c>
      <c r="BK187">
        <v>0</v>
      </c>
      <c r="BL187">
        <v>0</v>
      </c>
      <c r="BM187">
        <v>0</v>
      </c>
      <c r="BN187">
        <v>0</v>
      </c>
      <c r="BO187">
        <v>0</v>
      </c>
      <c r="BP187">
        <v>1</v>
      </c>
      <c r="BQ187">
        <v>0</v>
      </c>
      <c r="BR187">
        <v>0</v>
      </c>
      <c r="BS187">
        <v>1</v>
      </c>
      <c r="BT187" s="10">
        <v>0</v>
      </c>
      <c r="BU187">
        <v>-4.2648743800000002</v>
      </c>
      <c r="BV187">
        <v>0.17994256</v>
      </c>
      <c r="BW187">
        <v>2.5512239999999999E-2</v>
      </c>
      <c r="BX187">
        <v>1.7140852600000001</v>
      </c>
      <c r="BY187">
        <v>1.2451467300000001</v>
      </c>
      <c r="BZ187">
        <v>4.38303536</v>
      </c>
      <c r="CA187">
        <v>1.0542348399999999</v>
      </c>
      <c r="CB187">
        <v>2.36271349</v>
      </c>
      <c r="CC187">
        <v>0</v>
      </c>
      <c r="CD187">
        <v>1.26633956</v>
      </c>
      <c r="CE187">
        <v>1.2966537600000001</v>
      </c>
      <c r="CF187">
        <v>-0.34830556000000001</v>
      </c>
      <c r="CG187">
        <v>0.60595251999999999</v>
      </c>
      <c r="CH187">
        <v>-0.27080598</v>
      </c>
      <c r="CI187">
        <v>0.69837139000000004</v>
      </c>
      <c r="CJ187">
        <v>2.3914729999999999E-2</v>
      </c>
      <c r="CK187">
        <v>-0.35324707</v>
      </c>
      <c r="CL187">
        <v>-4.8291489999999999E-2</v>
      </c>
      <c r="CM187">
        <v>0.58076517999999999</v>
      </c>
      <c r="CN187">
        <v>0.72541518999999999</v>
      </c>
      <c r="CO187">
        <v>-0.20022939000000001</v>
      </c>
      <c r="CP187">
        <v>-0.43475793000000001</v>
      </c>
      <c r="CQ187">
        <v>0.34422587999999998</v>
      </c>
      <c r="CR187">
        <v>-0.48495226000000002</v>
      </c>
      <c r="CS187">
        <v>0.18250256000000001</v>
      </c>
      <c r="CT187">
        <v>-0.16623276000000001</v>
      </c>
      <c r="CU187">
        <v>-9.4743999999999995E-2</v>
      </c>
      <c r="CV187">
        <v>-1.1689752</v>
      </c>
      <c r="CW187">
        <v>-0.52188942000000005</v>
      </c>
      <c r="CX187">
        <v>0.65815442999999996</v>
      </c>
      <c r="CY187">
        <v>9.3649330000000003E-2</v>
      </c>
      <c r="CZ187">
        <v>-0.16819777</v>
      </c>
      <c r="DA187">
        <v>-0.25450494000000001</v>
      </c>
      <c r="DB187">
        <v>0.25513289</v>
      </c>
      <c r="DC187">
        <v>2.5920289999999999E-2</v>
      </c>
      <c r="DD187">
        <v>-2.5292350000000002E-2</v>
      </c>
      <c r="DE187">
        <v>0.26950531</v>
      </c>
      <c r="DF187">
        <v>-0.26887736000000001</v>
      </c>
      <c r="DG187">
        <v>0.1029841</v>
      </c>
      <c r="DH187">
        <v>-0.10235616</v>
      </c>
      <c r="DI187">
        <v>-0.19042195000000001</v>
      </c>
      <c r="DJ187">
        <v>7.7531719999999998E-2</v>
      </c>
      <c r="DK187">
        <v>-0.19522661999999999</v>
      </c>
      <c r="DL187">
        <v>-0.13095082</v>
      </c>
      <c r="DM187">
        <v>-6.0513240000000003E-2</v>
      </c>
      <c r="DN187">
        <v>0.50020885000000004</v>
      </c>
      <c r="DO187">
        <v>0.35778246000000002</v>
      </c>
      <c r="DP187">
        <v>-0.64273818000000005</v>
      </c>
      <c r="DQ187">
        <v>0.94671483000000001</v>
      </c>
      <c r="DR187">
        <v>-0.66113116000000005</v>
      </c>
      <c r="DS187">
        <v>7.7932630000000003E-2</v>
      </c>
      <c r="DT187">
        <v>-0.79014932000000004</v>
      </c>
      <c r="DU187">
        <v>1.3610861400000001</v>
      </c>
      <c r="DV187" s="10">
        <v>-0.64824150000000003</v>
      </c>
      <c r="DW187" s="8" t="s">
        <v>1144</v>
      </c>
      <c r="DX187" t="s">
        <v>1145</v>
      </c>
      <c r="DY187" t="s">
        <v>5165</v>
      </c>
      <c r="DZ187" t="s">
        <v>5153</v>
      </c>
      <c r="EA187" t="s">
        <v>5346</v>
      </c>
      <c r="EB187" t="s">
        <v>5318</v>
      </c>
      <c r="EC187" t="s">
        <v>5161</v>
      </c>
      <c r="ED187" s="10" t="s">
        <v>1003</v>
      </c>
      <c r="EE187" s="20">
        <v>35635</v>
      </c>
      <c r="EF187" s="21">
        <v>38132</v>
      </c>
      <c r="EG187" t="s">
        <v>1146</v>
      </c>
      <c r="EH187" t="s">
        <v>5147</v>
      </c>
      <c r="EI187" s="22">
        <v>45328</v>
      </c>
      <c r="EJ187" t="b">
        <f>F187=H187</f>
        <v>1</v>
      </c>
    </row>
    <row r="188" spans="1:140" x14ac:dyDescent="0.2">
      <c r="A188" s="8" t="s">
        <v>1147</v>
      </c>
      <c r="B188" s="8" t="s">
        <v>168</v>
      </c>
      <c r="C188" s="8" t="s">
        <v>363</v>
      </c>
      <c r="D188" s="2" t="s">
        <v>1148</v>
      </c>
      <c r="E188" s="4">
        <v>0.70707593680957803</v>
      </c>
      <c r="F188" s="28" t="b">
        <v>1</v>
      </c>
      <c r="G188" s="29">
        <f t="shared" si="5"/>
        <v>1.4969458974820075E-3</v>
      </c>
      <c r="H188" s="5" t="b">
        <f t="shared" si="4"/>
        <v>0</v>
      </c>
      <c r="I188" s="8">
        <v>55</v>
      </c>
      <c r="J188">
        <v>0</v>
      </c>
      <c r="K188">
        <v>40</v>
      </c>
      <c r="L188">
        <v>445</v>
      </c>
      <c r="M188">
        <v>0</v>
      </c>
      <c r="N188">
        <v>3</v>
      </c>
      <c r="O188">
        <v>76.829635071455996</v>
      </c>
      <c r="P188">
        <v>1</v>
      </c>
      <c r="Q188">
        <v>2</v>
      </c>
      <c r="R188">
        <v>1</v>
      </c>
      <c r="S188" s="10">
        <v>68.5</v>
      </c>
      <c r="T188" s="8">
        <v>0.165331187837294</v>
      </c>
      <c r="U188">
        <v>-1.00517281761849</v>
      </c>
      <c r="V188">
        <v>1.6819234379589401</v>
      </c>
      <c r="W188">
        <v>-1.2278919112131701</v>
      </c>
      <c r="X188">
        <v>-1.5638459058765199</v>
      </c>
      <c r="Y188">
        <v>-1.13192030619081E-2</v>
      </c>
      <c r="Z188">
        <v>0.90691640801107598</v>
      </c>
      <c r="AA188">
        <v>-0.70092886045385905</v>
      </c>
      <c r="AB188">
        <v>1.4079858992310099</v>
      </c>
      <c r="AC188">
        <v>-1.38724643350897</v>
      </c>
      <c r="AD188" s="10">
        <v>-1.3372383142099</v>
      </c>
      <c r="AE188" s="8">
        <v>0</v>
      </c>
      <c r="AF188">
        <v>0</v>
      </c>
      <c r="AG188">
        <v>0</v>
      </c>
      <c r="AH188">
        <v>0</v>
      </c>
      <c r="AI188">
        <v>0</v>
      </c>
      <c r="AJ188">
        <v>0</v>
      </c>
      <c r="AK188">
        <v>0</v>
      </c>
      <c r="AL188">
        <v>0</v>
      </c>
      <c r="AM188">
        <v>0</v>
      </c>
      <c r="AN188">
        <v>0</v>
      </c>
      <c r="AO188">
        <v>0</v>
      </c>
      <c r="AP188">
        <v>0</v>
      </c>
      <c r="AQ188">
        <v>0</v>
      </c>
      <c r="AR188">
        <v>0</v>
      </c>
      <c r="AS188">
        <v>1</v>
      </c>
      <c r="AT188">
        <v>0</v>
      </c>
      <c r="AU188">
        <v>0</v>
      </c>
      <c r="AV188">
        <v>0</v>
      </c>
      <c r="AW188">
        <v>0</v>
      </c>
      <c r="AX188">
        <v>0</v>
      </c>
      <c r="AY188">
        <v>0</v>
      </c>
      <c r="AZ188">
        <v>1</v>
      </c>
      <c r="BA188">
        <v>0</v>
      </c>
      <c r="BB188">
        <v>1</v>
      </c>
      <c r="BC188">
        <v>1</v>
      </c>
      <c r="BD188">
        <v>0</v>
      </c>
      <c r="BE188">
        <v>0</v>
      </c>
      <c r="BF188">
        <v>1</v>
      </c>
      <c r="BG188">
        <v>0</v>
      </c>
      <c r="BH188">
        <v>0</v>
      </c>
      <c r="BI188">
        <v>0</v>
      </c>
      <c r="BJ188">
        <v>0</v>
      </c>
      <c r="BK188">
        <v>1</v>
      </c>
      <c r="BL188">
        <v>0</v>
      </c>
      <c r="BM188">
        <v>1</v>
      </c>
      <c r="BN188">
        <v>0</v>
      </c>
      <c r="BO188">
        <v>0</v>
      </c>
      <c r="BP188">
        <v>0</v>
      </c>
      <c r="BQ188">
        <v>1</v>
      </c>
      <c r="BR188">
        <v>0</v>
      </c>
      <c r="BS188">
        <v>0</v>
      </c>
      <c r="BT188" s="10">
        <v>0</v>
      </c>
      <c r="BU188">
        <v>-4.2648743800000002</v>
      </c>
      <c r="BV188">
        <v>0.17994256</v>
      </c>
      <c r="BW188">
        <v>2.5512239999999999E-2</v>
      </c>
      <c r="BX188">
        <v>1.7140852600000001</v>
      </c>
      <c r="BY188">
        <v>1.2451467300000001</v>
      </c>
      <c r="BZ188">
        <v>4.38303536</v>
      </c>
      <c r="CA188">
        <v>1.0542348399999999</v>
      </c>
      <c r="CB188">
        <v>2.36271349</v>
      </c>
      <c r="CC188">
        <v>0</v>
      </c>
      <c r="CD188">
        <v>1.26633956</v>
      </c>
      <c r="CE188">
        <v>1.2966537600000001</v>
      </c>
      <c r="CF188">
        <v>-0.34830556000000001</v>
      </c>
      <c r="CG188">
        <v>0.60595251999999999</v>
      </c>
      <c r="CH188">
        <v>-0.27080598</v>
      </c>
      <c r="CI188">
        <v>0.69837139000000004</v>
      </c>
      <c r="CJ188">
        <v>2.3914729999999999E-2</v>
      </c>
      <c r="CK188">
        <v>-0.35324707</v>
      </c>
      <c r="CL188">
        <v>-4.8291489999999999E-2</v>
      </c>
      <c r="CM188">
        <v>0.58076517999999999</v>
      </c>
      <c r="CN188">
        <v>0.72541518999999999</v>
      </c>
      <c r="CO188">
        <v>-0.20022939000000001</v>
      </c>
      <c r="CP188">
        <v>-0.43475793000000001</v>
      </c>
      <c r="CQ188">
        <v>0.34422587999999998</v>
      </c>
      <c r="CR188">
        <v>-0.48495226000000002</v>
      </c>
      <c r="CS188">
        <v>0.18250256000000001</v>
      </c>
      <c r="CT188">
        <v>-0.16623276000000001</v>
      </c>
      <c r="CU188">
        <v>-9.4743999999999995E-2</v>
      </c>
      <c r="CV188">
        <v>-1.1689752</v>
      </c>
      <c r="CW188">
        <v>-0.52188942000000005</v>
      </c>
      <c r="CX188">
        <v>0.65815442999999996</v>
      </c>
      <c r="CY188">
        <v>9.3649330000000003E-2</v>
      </c>
      <c r="CZ188">
        <v>-0.16819777</v>
      </c>
      <c r="DA188">
        <v>-0.25450494000000001</v>
      </c>
      <c r="DB188">
        <v>0.25513289</v>
      </c>
      <c r="DC188">
        <v>2.5920289999999999E-2</v>
      </c>
      <c r="DD188">
        <v>-2.5292350000000002E-2</v>
      </c>
      <c r="DE188">
        <v>0.26950531</v>
      </c>
      <c r="DF188">
        <v>-0.26887736000000001</v>
      </c>
      <c r="DG188">
        <v>0.1029841</v>
      </c>
      <c r="DH188">
        <v>-0.10235616</v>
      </c>
      <c r="DI188">
        <v>-0.19042195000000001</v>
      </c>
      <c r="DJ188">
        <v>7.7531719999999998E-2</v>
      </c>
      <c r="DK188">
        <v>-0.19522661999999999</v>
      </c>
      <c r="DL188">
        <v>-0.13095082</v>
      </c>
      <c r="DM188">
        <v>-6.0513240000000003E-2</v>
      </c>
      <c r="DN188">
        <v>0.50020885000000004</v>
      </c>
      <c r="DO188">
        <v>0.35778246000000002</v>
      </c>
      <c r="DP188">
        <v>-0.64273818000000005</v>
      </c>
      <c r="DQ188">
        <v>0.94671483000000001</v>
      </c>
      <c r="DR188">
        <v>-0.66113116000000005</v>
      </c>
      <c r="DS188">
        <v>7.7932630000000003E-2</v>
      </c>
      <c r="DT188">
        <v>-0.79014932000000004</v>
      </c>
      <c r="DU188">
        <v>1.3610861400000001</v>
      </c>
      <c r="DV188" s="10">
        <v>-0.64824150000000003</v>
      </c>
      <c r="DW188" s="8" t="s">
        <v>1149</v>
      </c>
      <c r="DX188" t="s">
        <v>1150</v>
      </c>
      <c r="DY188" t="s">
        <v>5154</v>
      </c>
      <c r="DZ188" t="s">
        <v>5154</v>
      </c>
      <c r="EA188" t="s">
        <v>5413</v>
      </c>
      <c r="EB188" t="s">
        <v>5272</v>
      </c>
      <c r="EC188" t="s">
        <v>5438</v>
      </c>
      <c r="ED188" s="10" t="s">
        <v>408</v>
      </c>
      <c r="EE188" s="20">
        <v>37649</v>
      </c>
      <c r="EF188" s="21">
        <v>37978</v>
      </c>
      <c r="EG188" t="s">
        <v>1151</v>
      </c>
      <c r="EH188" t="s">
        <v>5146</v>
      </c>
      <c r="EI188" s="22">
        <v>44351</v>
      </c>
      <c r="EJ188" t="b">
        <f>F188=H188</f>
        <v>0</v>
      </c>
    </row>
    <row r="189" spans="1:140" x14ac:dyDescent="0.2">
      <c r="A189" s="8" t="s">
        <v>1152</v>
      </c>
      <c r="B189" s="8" t="s">
        <v>168</v>
      </c>
      <c r="C189" s="8" t="s">
        <v>161</v>
      </c>
      <c r="D189" s="2" t="s">
        <v>1153</v>
      </c>
      <c r="E189" s="4">
        <v>0.48463033902920999</v>
      </c>
      <c r="F189" s="28" t="b">
        <v>0</v>
      </c>
      <c r="G189" s="29">
        <f t="shared" si="5"/>
        <v>3.8928583364640137E-3</v>
      </c>
      <c r="H189" s="5" t="b">
        <f t="shared" si="4"/>
        <v>0</v>
      </c>
      <c r="I189" s="8">
        <v>65</v>
      </c>
      <c r="J189">
        <v>1</v>
      </c>
      <c r="K189">
        <v>30</v>
      </c>
      <c r="L189">
        <v>1395</v>
      </c>
      <c r="M189">
        <v>5</v>
      </c>
      <c r="N189">
        <v>3</v>
      </c>
      <c r="O189">
        <v>62.315169514605202</v>
      </c>
      <c r="P189">
        <v>2</v>
      </c>
      <c r="Q189">
        <v>2</v>
      </c>
      <c r="R189">
        <v>5</v>
      </c>
      <c r="S189" s="10">
        <v>72.400000000000006</v>
      </c>
      <c r="T189" s="8">
        <v>1.1047129369128199</v>
      </c>
      <c r="U189">
        <v>7.5957643648752104E-3</v>
      </c>
      <c r="V189">
        <v>0.38987547332752898</v>
      </c>
      <c r="W189">
        <v>-0.12042796140517401</v>
      </c>
      <c r="X189">
        <v>2.70451479144465E-2</v>
      </c>
      <c r="Y189">
        <v>-1.13192030619081E-2</v>
      </c>
      <c r="Z189">
        <v>0.40746355413763602</v>
      </c>
      <c r="AA189">
        <v>8.8725172209350497E-3</v>
      </c>
      <c r="AB189">
        <v>-1.4988236991813999</v>
      </c>
      <c r="AC189">
        <v>-1.38724643350897</v>
      </c>
      <c r="AD189" s="10">
        <v>-0.49573296117744903</v>
      </c>
      <c r="AE189" s="8">
        <v>0</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1</v>
      </c>
      <c r="AZ189">
        <v>0</v>
      </c>
      <c r="BA189">
        <v>0</v>
      </c>
      <c r="BB189">
        <v>1</v>
      </c>
      <c r="BC189">
        <v>0</v>
      </c>
      <c r="BD189">
        <v>1</v>
      </c>
      <c r="BE189">
        <v>0</v>
      </c>
      <c r="BF189">
        <v>1</v>
      </c>
      <c r="BG189">
        <v>1</v>
      </c>
      <c r="BH189">
        <v>0</v>
      </c>
      <c r="BI189">
        <v>0</v>
      </c>
      <c r="BJ189">
        <v>0</v>
      </c>
      <c r="BK189">
        <v>0</v>
      </c>
      <c r="BL189">
        <v>0</v>
      </c>
      <c r="BM189">
        <v>0</v>
      </c>
      <c r="BN189">
        <v>1</v>
      </c>
      <c r="BO189">
        <v>0</v>
      </c>
      <c r="BP189">
        <v>0</v>
      </c>
      <c r="BQ189">
        <v>0</v>
      </c>
      <c r="BR189">
        <v>0</v>
      </c>
      <c r="BS189">
        <v>1</v>
      </c>
      <c r="BT189" s="10">
        <v>0</v>
      </c>
      <c r="BU189">
        <v>-4.2648743800000002</v>
      </c>
      <c r="BV189">
        <v>0.17994256</v>
      </c>
      <c r="BW189">
        <v>2.5512239999999999E-2</v>
      </c>
      <c r="BX189">
        <v>1.7140852600000001</v>
      </c>
      <c r="BY189">
        <v>1.2451467300000001</v>
      </c>
      <c r="BZ189">
        <v>4.38303536</v>
      </c>
      <c r="CA189">
        <v>1.0542348399999999</v>
      </c>
      <c r="CB189">
        <v>2.36271349</v>
      </c>
      <c r="CC189">
        <v>0</v>
      </c>
      <c r="CD189">
        <v>1.26633956</v>
      </c>
      <c r="CE189">
        <v>1.2966537600000001</v>
      </c>
      <c r="CF189">
        <v>-0.34830556000000001</v>
      </c>
      <c r="CG189">
        <v>0.60595251999999999</v>
      </c>
      <c r="CH189">
        <v>-0.27080598</v>
      </c>
      <c r="CI189">
        <v>0.69837139000000004</v>
      </c>
      <c r="CJ189">
        <v>2.3914729999999999E-2</v>
      </c>
      <c r="CK189">
        <v>-0.35324707</v>
      </c>
      <c r="CL189">
        <v>-4.8291489999999999E-2</v>
      </c>
      <c r="CM189">
        <v>0.58076517999999999</v>
      </c>
      <c r="CN189">
        <v>0.72541518999999999</v>
      </c>
      <c r="CO189">
        <v>-0.20022939000000001</v>
      </c>
      <c r="CP189">
        <v>-0.43475793000000001</v>
      </c>
      <c r="CQ189">
        <v>0.34422587999999998</v>
      </c>
      <c r="CR189">
        <v>-0.48495226000000002</v>
      </c>
      <c r="CS189">
        <v>0.18250256000000001</v>
      </c>
      <c r="CT189">
        <v>-0.16623276000000001</v>
      </c>
      <c r="CU189">
        <v>-9.4743999999999995E-2</v>
      </c>
      <c r="CV189">
        <v>-1.1689752</v>
      </c>
      <c r="CW189">
        <v>-0.52188942000000005</v>
      </c>
      <c r="CX189">
        <v>0.65815442999999996</v>
      </c>
      <c r="CY189">
        <v>9.3649330000000003E-2</v>
      </c>
      <c r="CZ189">
        <v>-0.16819777</v>
      </c>
      <c r="DA189">
        <v>-0.25450494000000001</v>
      </c>
      <c r="DB189">
        <v>0.25513289</v>
      </c>
      <c r="DC189">
        <v>2.5920289999999999E-2</v>
      </c>
      <c r="DD189">
        <v>-2.5292350000000002E-2</v>
      </c>
      <c r="DE189">
        <v>0.26950531</v>
      </c>
      <c r="DF189">
        <v>-0.26887736000000001</v>
      </c>
      <c r="DG189">
        <v>0.1029841</v>
      </c>
      <c r="DH189">
        <v>-0.10235616</v>
      </c>
      <c r="DI189">
        <v>-0.19042195000000001</v>
      </c>
      <c r="DJ189">
        <v>7.7531719999999998E-2</v>
      </c>
      <c r="DK189">
        <v>-0.19522661999999999</v>
      </c>
      <c r="DL189">
        <v>-0.13095082</v>
      </c>
      <c r="DM189">
        <v>-6.0513240000000003E-2</v>
      </c>
      <c r="DN189">
        <v>0.50020885000000004</v>
      </c>
      <c r="DO189">
        <v>0.35778246000000002</v>
      </c>
      <c r="DP189">
        <v>-0.64273818000000005</v>
      </c>
      <c r="DQ189">
        <v>0.94671483000000001</v>
      </c>
      <c r="DR189">
        <v>-0.66113116000000005</v>
      </c>
      <c r="DS189">
        <v>7.7932630000000003E-2</v>
      </c>
      <c r="DT189">
        <v>-0.79014932000000004</v>
      </c>
      <c r="DU189">
        <v>1.3610861400000001</v>
      </c>
      <c r="DV189" s="10">
        <v>-0.64824150000000003</v>
      </c>
      <c r="DW189" s="8" t="s">
        <v>1154</v>
      </c>
      <c r="DX189" t="s">
        <v>1155</v>
      </c>
      <c r="DY189" t="s">
        <v>5158</v>
      </c>
      <c r="DZ189" t="s">
        <v>5153</v>
      </c>
      <c r="EA189" t="s">
        <v>5189</v>
      </c>
      <c r="EB189" t="s">
        <v>5439</v>
      </c>
      <c r="EC189" t="s">
        <v>5378</v>
      </c>
      <c r="ED189" s="10" t="s">
        <v>1156</v>
      </c>
      <c r="EE189" s="20">
        <v>35499</v>
      </c>
      <c r="EF189" s="21">
        <v>37130</v>
      </c>
      <c r="EG189" t="s">
        <v>1157</v>
      </c>
      <c r="EH189" t="s">
        <v>5145</v>
      </c>
      <c r="EI189" s="22">
        <v>45329</v>
      </c>
      <c r="EJ189" t="b">
        <f>F189=H189</f>
        <v>1</v>
      </c>
    </row>
    <row r="190" spans="1:140" x14ac:dyDescent="0.2">
      <c r="A190" s="8" t="s">
        <v>1158</v>
      </c>
      <c r="B190" s="8" t="s">
        <v>127</v>
      </c>
      <c r="C190" s="8" t="s">
        <v>181</v>
      </c>
      <c r="D190" s="2" t="s">
        <v>1159</v>
      </c>
      <c r="E190" s="4">
        <v>0.68607324623362598</v>
      </c>
      <c r="F190" s="28" t="b">
        <v>1</v>
      </c>
      <c r="G190" s="29">
        <f t="shared" si="5"/>
        <v>3.6999994754904598E-2</v>
      </c>
      <c r="H190" s="5" t="b">
        <f t="shared" si="4"/>
        <v>0</v>
      </c>
      <c r="I190" s="8">
        <v>64</v>
      </c>
      <c r="J190">
        <v>2</v>
      </c>
      <c r="K190">
        <v>31</v>
      </c>
      <c r="L190">
        <v>740</v>
      </c>
      <c r="M190">
        <v>3</v>
      </c>
      <c r="N190">
        <v>4</v>
      </c>
      <c r="O190">
        <v>91.703289783479804</v>
      </c>
      <c r="P190">
        <v>5</v>
      </c>
      <c r="Q190">
        <v>2</v>
      </c>
      <c r="R190">
        <v>1</v>
      </c>
      <c r="S190" s="10">
        <v>76</v>
      </c>
      <c r="T190" s="8">
        <v>1.0107747620052701</v>
      </c>
      <c r="U190">
        <v>1.0203643463482399</v>
      </c>
      <c r="V190">
        <v>0.51908026979067101</v>
      </c>
      <c r="W190">
        <v>-0.88399521100963896</v>
      </c>
      <c r="X190">
        <v>-0.60931127360194304</v>
      </c>
      <c r="Y190">
        <v>0.68524713920936597</v>
      </c>
      <c r="Z190">
        <v>1.4187292105115401</v>
      </c>
      <c r="AA190">
        <v>8.8725172209350497E-3</v>
      </c>
      <c r="AB190">
        <v>-0.772121299578298</v>
      </c>
      <c r="AC190">
        <v>0.71996333890972197</v>
      </c>
      <c r="AD190" s="10">
        <v>0.281041210852502</v>
      </c>
      <c r="AE190" s="8">
        <v>0</v>
      </c>
      <c r="AF190">
        <v>1</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1</v>
      </c>
      <c r="BA190">
        <v>1</v>
      </c>
      <c r="BB190">
        <v>0</v>
      </c>
      <c r="BC190">
        <v>0</v>
      </c>
      <c r="BD190">
        <v>1</v>
      </c>
      <c r="BE190">
        <v>0</v>
      </c>
      <c r="BF190">
        <v>1</v>
      </c>
      <c r="BG190">
        <v>1</v>
      </c>
      <c r="BH190">
        <v>0</v>
      </c>
      <c r="BI190">
        <v>0</v>
      </c>
      <c r="BJ190">
        <v>0</v>
      </c>
      <c r="BK190">
        <v>0</v>
      </c>
      <c r="BL190">
        <v>0</v>
      </c>
      <c r="BM190">
        <v>0</v>
      </c>
      <c r="BN190">
        <v>0</v>
      </c>
      <c r="BO190">
        <v>1</v>
      </c>
      <c r="BP190">
        <v>0</v>
      </c>
      <c r="BQ190">
        <v>0</v>
      </c>
      <c r="BR190">
        <v>0</v>
      </c>
      <c r="BS190">
        <v>0</v>
      </c>
      <c r="BT190" s="10">
        <v>1</v>
      </c>
      <c r="BU190">
        <v>-4.2648743800000002</v>
      </c>
      <c r="BV190">
        <v>0.17994256</v>
      </c>
      <c r="BW190">
        <v>2.5512239999999999E-2</v>
      </c>
      <c r="BX190">
        <v>1.7140852600000001</v>
      </c>
      <c r="BY190">
        <v>1.2451467300000001</v>
      </c>
      <c r="BZ190">
        <v>4.38303536</v>
      </c>
      <c r="CA190">
        <v>1.0542348399999999</v>
      </c>
      <c r="CB190">
        <v>2.36271349</v>
      </c>
      <c r="CC190">
        <v>0</v>
      </c>
      <c r="CD190">
        <v>1.26633956</v>
      </c>
      <c r="CE190">
        <v>1.2966537600000001</v>
      </c>
      <c r="CF190">
        <v>-0.34830556000000001</v>
      </c>
      <c r="CG190">
        <v>0.60595251999999999</v>
      </c>
      <c r="CH190">
        <v>-0.27080598</v>
      </c>
      <c r="CI190">
        <v>0.69837139000000004</v>
      </c>
      <c r="CJ190">
        <v>2.3914729999999999E-2</v>
      </c>
      <c r="CK190">
        <v>-0.35324707</v>
      </c>
      <c r="CL190">
        <v>-4.8291489999999999E-2</v>
      </c>
      <c r="CM190">
        <v>0.58076517999999999</v>
      </c>
      <c r="CN190">
        <v>0.72541518999999999</v>
      </c>
      <c r="CO190">
        <v>-0.20022939000000001</v>
      </c>
      <c r="CP190">
        <v>-0.43475793000000001</v>
      </c>
      <c r="CQ190">
        <v>0.34422587999999998</v>
      </c>
      <c r="CR190">
        <v>-0.48495226000000002</v>
      </c>
      <c r="CS190">
        <v>0.18250256000000001</v>
      </c>
      <c r="CT190">
        <v>-0.16623276000000001</v>
      </c>
      <c r="CU190">
        <v>-9.4743999999999995E-2</v>
      </c>
      <c r="CV190">
        <v>-1.1689752</v>
      </c>
      <c r="CW190">
        <v>-0.52188942000000005</v>
      </c>
      <c r="CX190">
        <v>0.65815442999999996</v>
      </c>
      <c r="CY190">
        <v>9.3649330000000003E-2</v>
      </c>
      <c r="CZ190">
        <v>-0.16819777</v>
      </c>
      <c r="DA190">
        <v>-0.25450494000000001</v>
      </c>
      <c r="DB190">
        <v>0.25513289</v>
      </c>
      <c r="DC190">
        <v>2.5920289999999999E-2</v>
      </c>
      <c r="DD190">
        <v>-2.5292350000000002E-2</v>
      </c>
      <c r="DE190">
        <v>0.26950531</v>
      </c>
      <c r="DF190">
        <v>-0.26887736000000001</v>
      </c>
      <c r="DG190">
        <v>0.1029841</v>
      </c>
      <c r="DH190">
        <v>-0.10235616</v>
      </c>
      <c r="DI190">
        <v>-0.19042195000000001</v>
      </c>
      <c r="DJ190">
        <v>7.7531719999999998E-2</v>
      </c>
      <c r="DK190">
        <v>-0.19522661999999999</v>
      </c>
      <c r="DL190">
        <v>-0.13095082</v>
      </c>
      <c r="DM190">
        <v>-6.0513240000000003E-2</v>
      </c>
      <c r="DN190">
        <v>0.50020885000000004</v>
      </c>
      <c r="DO190">
        <v>0.35778246000000002</v>
      </c>
      <c r="DP190">
        <v>-0.64273818000000005</v>
      </c>
      <c r="DQ190">
        <v>0.94671483000000001</v>
      </c>
      <c r="DR190">
        <v>-0.66113116000000005</v>
      </c>
      <c r="DS190">
        <v>7.7932630000000003E-2</v>
      </c>
      <c r="DT190">
        <v>-0.79014932000000004</v>
      </c>
      <c r="DU190">
        <v>1.3610861400000001</v>
      </c>
      <c r="DV190" s="10">
        <v>-0.64824150000000003</v>
      </c>
      <c r="DW190" s="8" t="s">
        <v>1160</v>
      </c>
      <c r="DX190" t="s">
        <v>1161</v>
      </c>
      <c r="DY190" t="s">
        <v>5153</v>
      </c>
      <c r="DZ190" t="s">
        <v>5165</v>
      </c>
      <c r="EA190" t="s">
        <v>5219</v>
      </c>
      <c r="EB190" t="s">
        <v>5315</v>
      </c>
      <c r="EC190" t="s">
        <v>5164</v>
      </c>
      <c r="ED190" s="10" t="s">
        <v>192</v>
      </c>
      <c r="EE190" s="20">
        <v>36300</v>
      </c>
      <c r="EF190" s="21">
        <v>39053</v>
      </c>
      <c r="EG190" t="s">
        <v>1162</v>
      </c>
      <c r="EH190" t="s">
        <v>5145</v>
      </c>
      <c r="EI190" s="22">
        <v>43894</v>
      </c>
      <c r="EJ190" t="b">
        <f>F190=H190</f>
        <v>0</v>
      </c>
    </row>
    <row r="191" spans="1:140" x14ac:dyDescent="0.2">
      <c r="A191" s="8" t="s">
        <v>1163</v>
      </c>
      <c r="B191" s="8" t="s">
        <v>168</v>
      </c>
      <c r="C191" s="8" t="s">
        <v>188</v>
      </c>
      <c r="D191" s="2" t="s">
        <v>1164</v>
      </c>
      <c r="E191" s="4">
        <v>0.29697169837992399</v>
      </c>
      <c r="F191" s="28" t="b">
        <v>0</v>
      </c>
      <c r="G191" s="29">
        <f t="shared" si="5"/>
        <v>2.1012314538413901E-2</v>
      </c>
      <c r="H191" s="5" t="b">
        <f t="shared" si="4"/>
        <v>0</v>
      </c>
      <c r="I191" s="8">
        <v>63</v>
      </c>
      <c r="J191">
        <v>1</v>
      </c>
      <c r="K191">
        <v>26</v>
      </c>
      <c r="L191">
        <v>1774</v>
      </c>
      <c r="M191">
        <v>9</v>
      </c>
      <c r="N191">
        <v>3</v>
      </c>
      <c r="O191">
        <v>3.48584918996217</v>
      </c>
      <c r="P191">
        <v>5</v>
      </c>
      <c r="Q191">
        <v>2</v>
      </c>
      <c r="R191">
        <v>4</v>
      </c>
      <c r="S191" s="10">
        <v>70.900000000000006</v>
      </c>
      <c r="T191" s="8">
        <v>0.91683658709772198</v>
      </c>
      <c r="U191">
        <v>7.5957643648752104E-3</v>
      </c>
      <c r="V191">
        <v>-0.126943712525036</v>
      </c>
      <c r="W191">
        <v>0.32139186699191202</v>
      </c>
      <c r="X191">
        <v>1.2997579909472201</v>
      </c>
      <c r="Y191">
        <v>-1.13192030619081E-2</v>
      </c>
      <c r="Z191">
        <v>-1.61689427099145</v>
      </c>
      <c r="AA191">
        <v>1.4284752725705201</v>
      </c>
      <c r="AB191">
        <v>0.68128349962791002</v>
      </c>
      <c r="AC191">
        <v>-0.68484317603607703</v>
      </c>
      <c r="AD191" s="10">
        <v>-0.81938886618993001</v>
      </c>
      <c r="AE191" s="8">
        <v>0</v>
      </c>
      <c r="AF191">
        <v>0</v>
      </c>
      <c r="AG191">
        <v>0</v>
      </c>
      <c r="AH191">
        <v>0</v>
      </c>
      <c r="AI191">
        <v>0</v>
      </c>
      <c r="AJ191">
        <v>0</v>
      </c>
      <c r="AK191">
        <v>0</v>
      </c>
      <c r="AL191">
        <v>0</v>
      </c>
      <c r="AM191">
        <v>0</v>
      </c>
      <c r="AN191">
        <v>0</v>
      </c>
      <c r="AO191">
        <v>0</v>
      </c>
      <c r="AP191">
        <v>1</v>
      </c>
      <c r="AQ191">
        <v>0</v>
      </c>
      <c r="AR191">
        <v>0</v>
      </c>
      <c r="AS191">
        <v>0</v>
      </c>
      <c r="AT191">
        <v>0</v>
      </c>
      <c r="AU191">
        <v>0</v>
      </c>
      <c r="AV191">
        <v>0</v>
      </c>
      <c r="AW191">
        <v>0</v>
      </c>
      <c r="AX191">
        <v>0</v>
      </c>
      <c r="AY191">
        <v>0</v>
      </c>
      <c r="AZ191">
        <v>1</v>
      </c>
      <c r="BA191">
        <v>0</v>
      </c>
      <c r="BB191">
        <v>1</v>
      </c>
      <c r="BC191">
        <v>0</v>
      </c>
      <c r="BD191">
        <v>1</v>
      </c>
      <c r="BE191">
        <v>1</v>
      </c>
      <c r="BF191">
        <v>0</v>
      </c>
      <c r="BG191">
        <v>0</v>
      </c>
      <c r="BH191">
        <v>0</v>
      </c>
      <c r="BI191">
        <v>1</v>
      </c>
      <c r="BJ191">
        <v>0</v>
      </c>
      <c r="BK191">
        <v>0</v>
      </c>
      <c r="BL191">
        <v>0</v>
      </c>
      <c r="BM191">
        <v>0</v>
      </c>
      <c r="BN191">
        <v>1</v>
      </c>
      <c r="BO191">
        <v>0</v>
      </c>
      <c r="BP191">
        <v>0</v>
      </c>
      <c r="BQ191">
        <v>0</v>
      </c>
      <c r="BR191">
        <v>1</v>
      </c>
      <c r="BS191">
        <v>0</v>
      </c>
      <c r="BT191" s="10">
        <v>0</v>
      </c>
      <c r="BU191">
        <v>-4.2648743800000002</v>
      </c>
      <c r="BV191">
        <v>0.17994256</v>
      </c>
      <c r="BW191">
        <v>2.5512239999999999E-2</v>
      </c>
      <c r="BX191">
        <v>1.7140852600000001</v>
      </c>
      <c r="BY191">
        <v>1.2451467300000001</v>
      </c>
      <c r="BZ191">
        <v>4.38303536</v>
      </c>
      <c r="CA191">
        <v>1.0542348399999999</v>
      </c>
      <c r="CB191">
        <v>2.36271349</v>
      </c>
      <c r="CC191">
        <v>0</v>
      </c>
      <c r="CD191">
        <v>1.26633956</v>
      </c>
      <c r="CE191">
        <v>1.2966537600000001</v>
      </c>
      <c r="CF191">
        <v>-0.34830556000000001</v>
      </c>
      <c r="CG191">
        <v>0.60595251999999999</v>
      </c>
      <c r="CH191">
        <v>-0.27080598</v>
      </c>
      <c r="CI191">
        <v>0.69837139000000004</v>
      </c>
      <c r="CJ191">
        <v>2.3914729999999999E-2</v>
      </c>
      <c r="CK191">
        <v>-0.35324707</v>
      </c>
      <c r="CL191">
        <v>-4.8291489999999999E-2</v>
      </c>
      <c r="CM191">
        <v>0.58076517999999999</v>
      </c>
      <c r="CN191">
        <v>0.72541518999999999</v>
      </c>
      <c r="CO191">
        <v>-0.20022939000000001</v>
      </c>
      <c r="CP191">
        <v>-0.43475793000000001</v>
      </c>
      <c r="CQ191">
        <v>0.34422587999999998</v>
      </c>
      <c r="CR191">
        <v>-0.48495226000000002</v>
      </c>
      <c r="CS191">
        <v>0.18250256000000001</v>
      </c>
      <c r="CT191">
        <v>-0.16623276000000001</v>
      </c>
      <c r="CU191">
        <v>-9.4743999999999995E-2</v>
      </c>
      <c r="CV191">
        <v>-1.1689752</v>
      </c>
      <c r="CW191">
        <v>-0.52188942000000005</v>
      </c>
      <c r="CX191">
        <v>0.65815442999999996</v>
      </c>
      <c r="CY191">
        <v>9.3649330000000003E-2</v>
      </c>
      <c r="CZ191">
        <v>-0.16819777</v>
      </c>
      <c r="DA191">
        <v>-0.25450494000000001</v>
      </c>
      <c r="DB191">
        <v>0.25513289</v>
      </c>
      <c r="DC191">
        <v>2.5920289999999999E-2</v>
      </c>
      <c r="DD191">
        <v>-2.5292350000000002E-2</v>
      </c>
      <c r="DE191">
        <v>0.26950531</v>
      </c>
      <c r="DF191">
        <v>-0.26887736000000001</v>
      </c>
      <c r="DG191">
        <v>0.1029841</v>
      </c>
      <c r="DH191">
        <v>-0.10235616</v>
      </c>
      <c r="DI191">
        <v>-0.19042195000000001</v>
      </c>
      <c r="DJ191">
        <v>7.7531719999999998E-2</v>
      </c>
      <c r="DK191">
        <v>-0.19522661999999999</v>
      </c>
      <c r="DL191">
        <v>-0.13095082</v>
      </c>
      <c r="DM191">
        <v>-6.0513240000000003E-2</v>
      </c>
      <c r="DN191">
        <v>0.50020885000000004</v>
      </c>
      <c r="DO191">
        <v>0.35778246000000002</v>
      </c>
      <c r="DP191">
        <v>-0.64273818000000005</v>
      </c>
      <c r="DQ191">
        <v>0.94671483000000001</v>
      </c>
      <c r="DR191">
        <v>-0.66113116000000005</v>
      </c>
      <c r="DS191">
        <v>7.7932630000000003E-2</v>
      </c>
      <c r="DT191">
        <v>-0.79014932000000004</v>
      </c>
      <c r="DU191">
        <v>1.3610861400000001</v>
      </c>
      <c r="DV191" s="10">
        <v>-0.64824150000000003</v>
      </c>
      <c r="DW191" s="8" t="s">
        <v>1165</v>
      </c>
      <c r="DX191" t="s">
        <v>1166</v>
      </c>
      <c r="DY191" t="s">
        <v>5158</v>
      </c>
      <c r="DZ191" t="s">
        <v>5158</v>
      </c>
      <c r="EA191" t="s">
        <v>5171</v>
      </c>
      <c r="EB191" t="s">
        <v>5434</v>
      </c>
      <c r="EC191" t="s">
        <v>5162</v>
      </c>
      <c r="ED191" s="10" t="s">
        <v>408</v>
      </c>
      <c r="EE191" s="20">
        <v>36836</v>
      </c>
      <c r="EF191" s="21">
        <v>39075</v>
      </c>
      <c r="EG191" t="s">
        <v>1167</v>
      </c>
      <c r="EH191" t="s">
        <v>5142</v>
      </c>
      <c r="EI191" s="22">
        <v>44916</v>
      </c>
      <c r="EJ191" t="b">
        <f>F191=H191</f>
        <v>1</v>
      </c>
    </row>
    <row r="192" spans="1:140" x14ac:dyDescent="0.2">
      <c r="A192" s="8" t="s">
        <v>1168</v>
      </c>
      <c r="B192" s="8" t="s">
        <v>168</v>
      </c>
      <c r="C192" s="8" t="s">
        <v>147</v>
      </c>
      <c r="D192" s="2" t="s">
        <v>1169</v>
      </c>
      <c r="E192" s="4">
        <v>0.52896348893618295</v>
      </c>
      <c r="F192" s="28" t="b">
        <v>0</v>
      </c>
      <c r="G192" s="29">
        <f t="shared" si="5"/>
        <v>2.9144369309869085E-2</v>
      </c>
      <c r="H192" s="5" t="b">
        <f t="shared" si="4"/>
        <v>0</v>
      </c>
      <c r="I192" s="8">
        <v>45</v>
      </c>
      <c r="J192">
        <v>0</v>
      </c>
      <c r="K192">
        <v>22</v>
      </c>
      <c r="L192">
        <v>1026</v>
      </c>
      <c r="M192">
        <v>6</v>
      </c>
      <c r="N192">
        <v>2</v>
      </c>
      <c r="O192">
        <v>81.148411134758206</v>
      </c>
      <c r="P192">
        <v>2</v>
      </c>
      <c r="Q192">
        <v>2</v>
      </c>
      <c r="R192">
        <v>5</v>
      </c>
      <c r="S192" s="10">
        <v>66.599999999999994</v>
      </c>
      <c r="T192" s="8">
        <v>-0.77405056123824101</v>
      </c>
      <c r="U192">
        <v>-1.00517281761849</v>
      </c>
      <c r="V192">
        <v>-0.64376289837760303</v>
      </c>
      <c r="W192">
        <v>-0.55059027454112497</v>
      </c>
      <c r="X192">
        <v>0.34522335867264098</v>
      </c>
      <c r="Y192">
        <v>-0.70788554533318204</v>
      </c>
      <c r="Z192">
        <v>1.0555284958353099</v>
      </c>
      <c r="AA192">
        <v>0.71867389489572897</v>
      </c>
      <c r="AB192">
        <v>-0.772121299578298</v>
      </c>
      <c r="AC192">
        <v>1.7560081436822399E-2</v>
      </c>
      <c r="AD192" s="10">
        <v>-1.7472024605590399</v>
      </c>
      <c r="AE192" s="8">
        <v>0</v>
      </c>
      <c r="AF192">
        <v>0</v>
      </c>
      <c r="AG192">
        <v>0</v>
      </c>
      <c r="AH192">
        <v>0</v>
      </c>
      <c r="AI192">
        <v>0</v>
      </c>
      <c r="AJ192">
        <v>0</v>
      </c>
      <c r="AK192">
        <v>0</v>
      </c>
      <c r="AL192">
        <v>0</v>
      </c>
      <c r="AM192">
        <v>0</v>
      </c>
      <c r="AN192">
        <v>0</v>
      </c>
      <c r="AO192">
        <v>0</v>
      </c>
      <c r="AP192">
        <v>0</v>
      </c>
      <c r="AQ192">
        <v>0</v>
      </c>
      <c r="AR192">
        <v>0</v>
      </c>
      <c r="AS192">
        <v>0</v>
      </c>
      <c r="AT192">
        <v>0</v>
      </c>
      <c r="AU192">
        <v>0</v>
      </c>
      <c r="AV192">
        <v>0</v>
      </c>
      <c r="AW192">
        <v>1</v>
      </c>
      <c r="AX192">
        <v>0</v>
      </c>
      <c r="AY192">
        <v>1</v>
      </c>
      <c r="AZ192">
        <v>0</v>
      </c>
      <c r="BA192">
        <v>1</v>
      </c>
      <c r="BB192">
        <v>0</v>
      </c>
      <c r="BC192">
        <v>0</v>
      </c>
      <c r="BD192">
        <v>1</v>
      </c>
      <c r="BE192">
        <v>0</v>
      </c>
      <c r="BF192">
        <v>1</v>
      </c>
      <c r="BG192">
        <v>0</v>
      </c>
      <c r="BH192">
        <v>0</v>
      </c>
      <c r="BI192">
        <v>0</v>
      </c>
      <c r="BJ192">
        <v>1</v>
      </c>
      <c r="BK192">
        <v>0</v>
      </c>
      <c r="BL192">
        <v>0</v>
      </c>
      <c r="BM192">
        <v>1</v>
      </c>
      <c r="BN192">
        <v>0</v>
      </c>
      <c r="BO192">
        <v>0</v>
      </c>
      <c r="BP192">
        <v>0</v>
      </c>
      <c r="BQ192">
        <v>1</v>
      </c>
      <c r="BR192">
        <v>0</v>
      </c>
      <c r="BS192">
        <v>0</v>
      </c>
      <c r="BT192" s="10">
        <v>0</v>
      </c>
      <c r="BU192">
        <v>-4.2648743800000002</v>
      </c>
      <c r="BV192">
        <v>0.17994256</v>
      </c>
      <c r="BW192">
        <v>2.5512239999999999E-2</v>
      </c>
      <c r="BX192">
        <v>1.7140852600000001</v>
      </c>
      <c r="BY192">
        <v>1.2451467300000001</v>
      </c>
      <c r="BZ192">
        <v>4.38303536</v>
      </c>
      <c r="CA192">
        <v>1.0542348399999999</v>
      </c>
      <c r="CB192">
        <v>2.36271349</v>
      </c>
      <c r="CC192">
        <v>0</v>
      </c>
      <c r="CD192">
        <v>1.26633956</v>
      </c>
      <c r="CE192">
        <v>1.2966537600000001</v>
      </c>
      <c r="CF192">
        <v>-0.34830556000000001</v>
      </c>
      <c r="CG192">
        <v>0.60595251999999999</v>
      </c>
      <c r="CH192">
        <v>-0.27080598</v>
      </c>
      <c r="CI192">
        <v>0.69837139000000004</v>
      </c>
      <c r="CJ192">
        <v>2.3914729999999999E-2</v>
      </c>
      <c r="CK192">
        <v>-0.35324707</v>
      </c>
      <c r="CL192">
        <v>-4.8291489999999999E-2</v>
      </c>
      <c r="CM192">
        <v>0.58076517999999999</v>
      </c>
      <c r="CN192">
        <v>0.72541518999999999</v>
      </c>
      <c r="CO192">
        <v>-0.20022939000000001</v>
      </c>
      <c r="CP192">
        <v>-0.43475793000000001</v>
      </c>
      <c r="CQ192">
        <v>0.34422587999999998</v>
      </c>
      <c r="CR192">
        <v>-0.48495226000000002</v>
      </c>
      <c r="CS192">
        <v>0.18250256000000001</v>
      </c>
      <c r="CT192">
        <v>-0.16623276000000001</v>
      </c>
      <c r="CU192">
        <v>-9.4743999999999995E-2</v>
      </c>
      <c r="CV192">
        <v>-1.1689752</v>
      </c>
      <c r="CW192">
        <v>-0.52188942000000005</v>
      </c>
      <c r="CX192">
        <v>0.65815442999999996</v>
      </c>
      <c r="CY192">
        <v>9.3649330000000003E-2</v>
      </c>
      <c r="CZ192">
        <v>-0.16819777</v>
      </c>
      <c r="DA192">
        <v>-0.25450494000000001</v>
      </c>
      <c r="DB192">
        <v>0.25513289</v>
      </c>
      <c r="DC192">
        <v>2.5920289999999999E-2</v>
      </c>
      <c r="DD192">
        <v>-2.5292350000000002E-2</v>
      </c>
      <c r="DE192">
        <v>0.26950531</v>
      </c>
      <c r="DF192">
        <v>-0.26887736000000001</v>
      </c>
      <c r="DG192">
        <v>0.1029841</v>
      </c>
      <c r="DH192">
        <v>-0.10235616</v>
      </c>
      <c r="DI192">
        <v>-0.19042195000000001</v>
      </c>
      <c r="DJ192">
        <v>7.7531719999999998E-2</v>
      </c>
      <c r="DK192">
        <v>-0.19522661999999999</v>
      </c>
      <c r="DL192">
        <v>-0.13095082</v>
      </c>
      <c r="DM192">
        <v>-6.0513240000000003E-2</v>
      </c>
      <c r="DN192">
        <v>0.50020885000000004</v>
      </c>
      <c r="DO192">
        <v>0.35778246000000002</v>
      </c>
      <c r="DP192">
        <v>-0.64273818000000005</v>
      </c>
      <c r="DQ192">
        <v>0.94671483000000001</v>
      </c>
      <c r="DR192">
        <v>-0.66113116000000005</v>
      </c>
      <c r="DS192">
        <v>7.7932630000000003E-2</v>
      </c>
      <c r="DT192">
        <v>-0.79014932000000004</v>
      </c>
      <c r="DU192">
        <v>1.3610861400000001</v>
      </c>
      <c r="DV192" s="10">
        <v>-0.64824150000000003</v>
      </c>
      <c r="DW192" s="8" t="s">
        <v>1170</v>
      </c>
      <c r="DX192" t="s">
        <v>1171</v>
      </c>
      <c r="DY192" t="s">
        <v>5154</v>
      </c>
      <c r="DZ192" t="s">
        <v>5154</v>
      </c>
      <c r="EA192" t="s">
        <v>5229</v>
      </c>
      <c r="EB192" t="s">
        <v>5217</v>
      </c>
      <c r="EC192" t="s">
        <v>5171</v>
      </c>
      <c r="ED192" s="10" t="s">
        <v>284</v>
      </c>
      <c r="EE192" s="20">
        <v>35216</v>
      </c>
      <c r="EF192" s="21">
        <v>39222</v>
      </c>
      <c r="EG192" t="s">
        <v>1172</v>
      </c>
      <c r="EH192" t="s">
        <v>5144</v>
      </c>
      <c r="EI192" s="22">
        <v>44038</v>
      </c>
      <c r="EJ192" t="b">
        <f>F192=H192</f>
        <v>1</v>
      </c>
    </row>
    <row r="193" spans="1:140" x14ac:dyDescent="0.2">
      <c r="A193" s="8" t="s">
        <v>1173</v>
      </c>
      <c r="B193" s="8" t="s">
        <v>119</v>
      </c>
      <c r="C193" s="8" t="s">
        <v>188</v>
      </c>
      <c r="D193" s="2" t="s">
        <v>1174</v>
      </c>
      <c r="E193" s="4">
        <v>0.72728614293664196</v>
      </c>
      <c r="F193" s="28" t="b">
        <v>1</v>
      </c>
      <c r="G193" s="29">
        <f t="shared" si="5"/>
        <v>1.1035521961807987E-3</v>
      </c>
      <c r="H193" s="5" t="b">
        <f t="shared" si="4"/>
        <v>0</v>
      </c>
      <c r="I193" s="8">
        <v>51</v>
      </c>
      <c r="J193">
        <v>0</v>
      </c>
      <c r="K193">
        <v>32</v>
      </c>
      <c r="L193">
        <v>1108</v>
      </c>
      <c r="M193">
        <v>2</v>
      </c>
      <c r="N193">
        <v>5</v>
      </c>
      <c r="O193">
        <v>25.309738134987999</v>
      </c>
      <c r="P193">
        <v>2</v>
      </c>
      <c r="Q193">
        <v>5</v>
      </c>
      <c r="R193">
        <v>3</v>
      </c>
      <c r="S193" s="10">
        <v>77.900000000000006</v>
      </c>
      <c r="T193" s="8">
        <v>-0.21042151179292001</v>
      </c>
      <c r="U193">
        <v>-1.00517281761849</v>
      </c>
      <c r="V193">
        <v>0.64828506625381199</v>
      </c>
      <c r="W193">
        <v>-0.454998649399802</v>
      </c>
      <c r="X193">
        <v>-0.92748948436013701</v>
      </c>
      <c r="Y193">
        <v>1.38181348148064</v>
      </c>
      <c r="Z193">
        <v>-0.86591907500393395</v>
      </c>
      <c r="AA193">
        <v>1.4284752725705201</v>
      </c>
      <c r="AB193">
        <v>0.68128349962791002</v>
      </c>
      <c r="AC193">
        <v>0.71996333890972197</v>
      </c>
      <c r="AD193" s="10">
        <v>0.69100535720164602</v>
      </c>
      <c r="AE193" s="8">
        <v>0</v>
      </c>
      <c r="AF193">
        <v>0</v>
      </c>
      <c r="AG193">
        <v>0</v>
      </c>
      <c r="AH193">
        <v>0</v>
      </c>
      <c r="AI193">
        <v>0</v>
      </c>
      <c r="AJ193">
        <v>0</v>
      </c>
      <c r="AK193">
        <v>0</v>
      </c>
      <c r="AL193">
        <v>0</v>
      </c>
      <c r="AM193">
        <v>0</v>
      </c>
      <c r="AN193">
        <v>0</v>
      </c>
      <c r="AO193">
        <v>0</v>
      </c>
      <c r="AP193">
        <v>0</v>
      </c>
      <c r="AQ193">
        <v>0</v>
      </c>
      <c r="AR193">
        <v>0</v>
      </c>
      <c r="AS193">
        <v>0</v>
      </c>
      <c r="AT193">
        <v>0</v>
      </c>
      <c r="AU193">
        <v>0</v>
      </c>
      <c r="AV193">
        <v>0</v>
      </c>
      <c r="AW193">
        <v>1</v>
      </c>
      <c r="AX193">
        <v>0</v>
      </c>
      <c r="AY193">
        <v>1</v>
      </c>
      <c r="AZ193">
        <v>0</v>
      </c>
      <c r="BA193">
        <v>1</v>
      </c>
      <c r="BB193">
        <v>0</v>
      </c>
      <c r="BC193">
        <v>0</v>
      </c>
      <c r="BD193">
        <v>1</v>
      </c>
      <c r="BE193">
        <v>1</v>
      </c>
      <c r="BF193">
        <v>0</v>
      </c>
      <c r="BG193">
        <v>0</v>
      </c>
      <c r="BH193">
        <v>0</v>
      </c>
      <c r="BI193">
        <v>0</v>
      </c>
      <c r="BJ193">
        <v>0</v>
      </c>
      <c r="BK193">
        <v>1</v>
      </c>
      <c r="BL193">
        <v>0</v>
      </c>
      <c r="BM193">
        <v>1</v>
      </c>
      <c r="BN193">
        <v>0</v>
      </c>
      <c r="BO193">
        <v>0</v>
      </c>
      <c r="BP193">
        <v>0</v>
      </c>
      <c r="BQ193">
        <v>1</v>
      </c>
      <c r="BR193">
        <v>0</v>
      </c>
      <c r="BS193">
        <v>0</v>
      </c>
      <c r="BT193" s="10">
        <v>0</v>
      </c>
      <c r="BU193">
        <v>-4.2648743800000002</v>
      </c>
      <c r="BV193">
        <v>0.17994256</v>
      </c>
      <c r="BW193">
        <v>2.5512239999999999E-2</v>
      </c>
      <c r="BX193">
        <v>1.7140852600000001</v>
      </c>
      <c r="BY193">
        <v>1.2451467300000001</v>
      </c>
      <c r="BZ193">
        <v>4.38303536</v>
      </c>
      <c r="CA193">
        <v>1.0542348399999999</v>
      </c>
      <c r="CB193">
        <v>2.36271349</v>
      </c>
      <c r="CC193">
        <v>0</v>
      </c>
      <c r="CD193">
        <v>1.26633956</v>
      </c>
      <c r="CE193">
        <v>1.2966537600000001</v>
      </c>
      <c r="CF193">
        <v>-0.34830556000000001</v>
      </c>
      <c r="CG193">
        <v>0.60595251999999999</v>
      </c>
      <c r="CH193">
        <v>-0.27080598</v>
      </c>
      <c r="CI193">
        <v>0.69837139000000004</v>
      </c>
      <c r="CJ193">
        <v>2.3914729999999999E-2</v>
      </c>
      <c r="CK193">
        <v>-0.35324707</v>
      </c>
      <c r="CL193">
        <v>-4.8291489999999999E-2</v>
      </c>
      <c r="CM193">
        <v>0.58076517999999999</v>
      </c>
      <c r="CN193">
        <v>0.72541518999999999</v>
      </c>
      <c r="CO193">
        <v>-0.20022939000000001</v>
      </c>
      <c r="CP193">
        <v>-0.43475793000000001</v>
      </c>
      <c r="CQ193">
        <v>0.34422587999999998</v>
      </c>
      <c r="CR193">
        <v>-0.48495226000000002</v>
      </c>
      <c r="CS193">
        <v>0.18250256000000001</v>
      </c>
      <c r="CT193">
        <v>-0.16623276000000001</v>
      </c>
      <c r="CU193">
        <v>-9.4743999999999995E-2</v>
      </c>
      <c r="CV193">
        <v>-1.1689752</v>
      </c>
      <c r="CW193">
        <v>-0.52188942000000005</v>
      </c>
      <c r="CX193">
        <v>0.65815442999999996</v>
      </c>
      <c r="CY193">
        <v>9.3649330000000003E-2</v>
      </c>
      <c r="CZ193">
        <v>-0.16819777</v>
      </c>
      <c r="DA193">
        <v>-0.25450494000000001</v>
      </c>
      <c r="DB193">
        <v>0.25513289</v>
      </c>
      <c r="DC193">
        <v>2.5920289999999999E-2</v>
      </c>
      <c r="DD193">
        <v>-2.5292350000000002E-2</v>
      </c>
      <c r="DE193">
        <v>0.26950531</v>
      </c>
      <c r="DF193">
        <v>-0.26887736000000001</v>
      </c>
      <c r="DG193">
        <v>0.1029841</v>
      </c>
      <c r="DH193">
        <v>-0.10235616</v>
      </c>
      <c r="DI193">
        <v>-0.19042195000000001</v>
      </c>
      <c r="DJ193">
        <v>7.7531719999999998E-2</v>
      </c>
      <c r="DK193">
        <v>-0.19522661999999999</v>
      </c>
      <c r="DL193">
        <v>-0.13095082</v>
      </c>
      <c r="DM193">
        <v>-6.0513240000000003E-2</v>
      </c>
      <c r="DN193">
        <v>0.50020885000000004</v>
      </c>
      <c r="DO193">
        <v>0.35778246000000002</v>
      </c>
      <c r="DP193">
        <v>-0.64273818000000005</v>
      </c>
      <c r="DQ193">
        <v>0.94671483000000001</v>
      </c>
      <c r="DR193">
        <v>-0.66113116000000005</v>
      </c>
      <c r="DS193">
        <v>7.7932630000000003E-2</v>
      </c>
      <c r="DT193">
        <v>-0.79014932000000004</v>
      </c>
      <c r="DU193">
        <v>1.3610861400000001</v>
      </c>
      <c r="DV193" s="10">
        <v>-0.64824150000000003</v>
      </c>
      <c r="DW193" s="8" t="s">
        <v>1175</v>
      </c>
      <c r="DX193" t="s">
        <v>1176</v>
      </c>
      <c r="DY193" t="s">
        <v>5154</v>
      </c>
      <c r="DZ193" t="s">
        <v>5154</v>
      </c>
      <c r="EA193" t="s">
        <v>5331</v>
      </c>
      <c r="EB193" t="s">
        <v>5176</v>
      </c>
      <c r="EC193" t="s">
        <v>5263</v>
      </c>
      <c r="ED193" s="10" t="s">
        <v>260</v>
      </c>
      <c r="EE193" s="20">
        <v>34752</v>
      </c>
      <c r="EF193" s="21">
        <v>38029</v>
      </c>
      <c r="EG193" t="s">
        <v>656</v>
      </c>
      <c r="EH193" t="s">
        <v>5146</v>
      </c>
      <c r="EI193" s="22">
        <v>45323</v>
      </c>
      <c r="EJ193" t="b">
        <f>F193=H193</f>
        <v>0</v>
      </c>
    </row>
    <row r="194" spans="1:140" x14ac:dyDescent="0.2">
      <c r="A194" s="8" t="s">
        <v>1177</v>
      </c>
      <c r="B194" s="8" t="s">
        <v>119</v>
      </c>
      <c r="C194" s="8" t="s">
        <v>399</v>
      </c>
      <c r="D194" s="2">
        <v>9196825974</v>
      </c>
      <c r="E194" s="4">
        <v>0.596962024011637</v>
      </c>
      <c r="F194" s="28" t="b">
        <v>0</v>
      </c>
      <c r="G194" s="29">
        <f t="shared" si="5"/>
        <v>1.2543334186611919E-3</v>
      </c>
      <c r="H194" s="5" t="b">
        <f t="shared" si="4"/>
        <v>0</v>
      </c>
      <c r="I194" s="8">
        <v>54</v>
      </c>
      <c r="J194">
        <v>0</v>
      </c>
      <c r="K194">
        <v>25</v>
      </c>
      <c r="L194">
        <v>450</v>
      </c>
      <c r="M194">
        <v>2</v>
      </c>
      <c r="N194">
        <v>5</v>
      </c>
      <c r="O194">
        <v>97.231012005818499</v>
      </c>
      <c r="P194">
        <v>3</v>
      </c>
      <c r="Q194">
        <v>5</v>
      </c>
      <c r="R194">
        <v>3</v>
      </c>
      <c r="S194" s="10">
        <v>68.8</v>
      </c>
      <c r="T194" s="8">
        <v>7.1393012929740499E-2</v>
      </c>
      <c r="U194">
        <v>-1.00517281761849</v>
      </c>
      <c r="V194">
        <v>-0.25614850898817798</v>
      </c>
      <c r="W194">
        <v>-1.2220631535826001</v>
      </c>
      <c r="X194">
        <v>-0.92748948436013701</v>
      </c>
      <c r="Y194">
        <v>1.38181348148064</v>
      </c>
      <c r="Z194">
        <v>1.60894197642793</v>
      </c>
      <c r="AA194">
        <v>-0.70092886045385905</v>
      </c>
      <c r="AB194">
        <v>-0.772121299578298</v>
      </c>
      <c r="AC194">
        <v>-0.68484317603607703</v>
      </c>
      <c r="AD194" s="10">
        <v>-1.2725071332074001</v>
      </c>
      <c r="AE194" s="8">
        <v>0</v>
      </c>
      <c r="AF194">
        <v>1</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1</v>
      </c>
      <c r="AZ194">
        <v>0</v>
      </c>
      <c r="BA194">
        <v>0</v>
      </c>
      <c r="BB194">
        <v>1</v>
      </c>
      <c r="BC194">
        <v>1</v>
      </c>
      <c r="BD194">
        <v>0</v>
      </c>
      <c r="BE194">
        <v>1</v>
      </c>
      <c r="BF194">
        <v>0</v>
      </c>
      <c r="BG194">
        <v>1</v>
      </c>
      <c r="BH194">
        <v>0</v>
      </c>
      <c r="BI194">
        <v>0</v>
      </c>
      <c r="BJ194">
        <v>0</v>
      </c>
      <c r="BK194">
        <v>0</v>
      </c>
      <c r="BL194">
        <v>0</v>
      </c>
      <c r="BM194">
        <v>0</v>
      </c>
      <c r="BN194">
        <v>0</v>
      </c>
      <c r="BO194">
        <v>1</v>
      </c>
      <c r="BP194">
        <v>0</v>
      </c>
      <c r="BQ194">
        <v>0</v>
      </c>
      <c r="BR194">
        <v>1</v>
      </c>
      <c r="BS194">
        <v>0</v>
      </c>
      <c r="BT194" s="10">
        <v>0</v>
      </c>
      <c r="BU194">
        <v>-4.2648743800000002</v>
      </c>
      <c r="BV194">
        <v>0.17994256</v>
      </c>
      <c r="BW194">
        <v>2.5512239999999999E-2</v>
      </c>
      <c r="BX194">
        <v>1.7140852600000001</v>
      </c>
      <c r="BY194">
        <v>1.2451467300000001</v>
      </c>
      <c r="BZ194">
        <v>4.38303536</v>
      </c>
      <c r="CA194">
        <v>1.0542348399999999</v>
      </c>
      <c r="CB194">
        <v>2.36271349</v>
      </c>
      <c r="CC194">
        <v>0</v>
      </c>
      <c r="CD194">
        <v>1.26633956</v>
      </c>
      <c r="CE194">
        <v>1.2966537600000001</v>
      </c>
      <c r="CF194">
        <v>-0.34830556000000001</v>
      </c>
      <c r="CG194">
        <v>0.60595251999999999</v>
      </c>
      <c r="CH194">
        <v>-0.27080598</v>
      </c>
      <c r="CI194">
        <v>0.69837139000000004</v>
      </c>
      <c r="CJ194">
        <v>2.3914729999999999E-2</v>
      </c>
      <c r="CK194">
        <v>-0.35324707</v>
      </c>
      <c r="CL194">
        <v>-4.8291489999999999E-2</v>
      </c>
      <c r="CM194">
        <v>0.58076517999999999</v>
      </c>
      <c r="CN194">
        <v>0.72541518999999999</v>
      </c>
      <c r="CO194">
        <v>-0.20022939000000001</v>
      </c>
      <c r="CP194">
        <v>-0.43475793000000001</v>
      </c>
      <c r="CQ194">
        <v>0.34422587999999998</v>
      </c>
      <c r="CR194">
        <v>-0.48495226000000002</v>
      </c>
      <c r="CS194">
        <v>0.18250256000000001</v>
      </c>
      <c r="CT194">
        <v>-0.16623276000000001</v>
      </c>
      <c r="CU194">
        <v>-9.4743999999999995E-2</v>
      </c>
      <c r="CV194">
        <v>-1.1689752</v>
      </c>
      <c r="CW194">
        <v>-0.52188942000000005</v>
      </c>
      <c r="CX194">
        <v>0.65815442999999996</v>
      </c>
      <c r="CY194">
        <v>9.3649330000000003E-2</v>
      </c>
      <c r="CZ194">
        <v>-0.16819777</v>
      </c>
      <c r="DA194">
        <v>-0.25450494000000001</v>
      </c>
      <c r="DB194">
        <v>0.25513289</v>
      </c>
      <c r="DC194">
        <v>2.5920289999999999E-2</v>
      </c>
      <c r="DD194">
        <v>-2.5292350000000002E-2</v>
      </c>
      <c r="DE194">
        <v>0.26950531</v>
      </c>
      <c r="DF194">
        <v>-0.26887736000000001</v>
      </c>
      <c r="DG194">
        <v>0.1029841</v>
      </c>
      <c r="DH194">
        <v>-0.10235616</v>
      </c>
      <c r="DI194">
        <v>-0.19042195000000001</v>
      </c>
      <c r="DJ194">
        <v>7.7531719999999998E-2</v>
      </c>
      <c r="DK194">
        <v>-0.19522661999999999</v>
      </c>
      <c r="DL194">
        <v>-0.13095082</v>
      </c>
      <c r="DM194">
        <v>-6.0513240000000003E-2</v>
      </c>
      <c r="DN194">
        <v>0.50020885000000004</v>
      </c>
      <c r="DO194">
        <v>0.35778246000000002</v>
      </c>
      <c r="DP194">
        <v>-0.64273818000000005</v>
      </c>
      <c r="DQ194">
        <v>0.94671483000000001</v>
      </c>
      <c r="DR194">
        <v>-0.66113116000000005</v>
      </c>
      <c r="DS194">
        <v>7.7932630000000003E-2</v>
      </c>
      <c r="DT194">
        <v>-0.79014932000000004</v>
      </c>
      <c r="DU194">
        <v>1.3610861400000001</v>
      </c>
      <c r="DV194" s="10">
        <v>-0.64824150000000003</v>
      </c>
      <c r="DW194" s="8" t="s">
        <v>1178</v>
      </c>
      <c r="DX194" t="s">
        <v>1179</v>
      </c>
      <c r="DY194" t="s">
        <v>5153</v>
      </c>
      <c r="DZ194" t="s">
        <v>5158</v>
      </c>
      <c r="EA194" t="s">
        <v>5174</v>
      </c>
      <c r="EB194" t="s">
        <v>5424</v>
      </c>
      <c r="EC194" t="s">
        <v>5342</v>
      </c>
      <c r="ED194" s="10" t="s">
        <v>701</v>
      </c>
      <c r="EE194" s="20">
        <v>35978</v>
      </c>
      <c r="EF194" s="21">
        <v>39397</v>
      </c>
      <c r="EG194" t="s">
        <v>1180</v>
      </c>
      <c r="EH194" t="s">
        <v>5145</v>
      </c>
      <c r="EI194" s="22">
        <v>45188</v>
      </c>
      <c r="EJ194" t="b">
        <f>F194=H194</f>
        <v>1</v>
      </c>
    </row>
    <row r="195" spans="1:140" x14ac:dyDescent="0.2">
      <c r="A195" s="8" t="s">
        <v>1181</v>
      </c>
      <c r="B195" s="8" t="s">
        <v>119</v>
      </c>
      <c r="C195" s="8" t="s">
        <v>363</v>
      </c>
      <c r="D195" s="2" t="s">
        <v>1182</v>
      </c>
      <c r="E195" s="4">
        <v>0.51468917638868605</v>
      </c>
      <c r="F195" s="28" t="b">
        <v>0</v>
      </c>
      <c r="G195" s="29">
        <f t="shared" si="5"/>
        <v>0.99900640111913519</v>
      </c>
      <c r="H195" s="5" t="b">
        <f t="shared" ref="H195:H258" si="6">IF(G195&gt;threshold,TRUE,FALSE)</f>
        <v>1</v>
      </c>
      <c r="I195" s="8">
        <v>38</v>
      </c>
      <c r="J195">
        <v>0</v>
      </c>
      <c r="K195">
        <v>25</v>
      </c>
      <c r="L195">
        <v>1912</v>
      </c>
      <c r="M195">
        <v>10</v>
      </c>
      <c r="N195">
        <v>4</v>
      </c>
      <c r="O195">
        <v>78.177921527676702</v>
      </c>
      <c r="P195">
        <v>2</v>
      </c>
      <c r="Q195">
        <v>3</v>
      </c>
      <c r="R195">
        <v>5</v>
      </c>
      <c r="S195" s="10">
        <v>85.5</v>
      </c>
      <c r="T195" s="8">
        <v>-1.4316177855911101</v>
      </c>
      <c r="U195">
        <v>-1.00517281761849</v>
      </c>
      <c r="V195">
        <v>-0.25614850898817798</v>
      </c>
      <c r="W195">
        <v>0.48226557759560101</v>
      </c>
      <c r="X195">
        <v>1.61793620170542</v>
      </c>
      <c r="Y195">
        <v>0.68524713920936597</v>
      </c>
      <c r="Z195">
        <v>0.95331188263332201</v>
      </c>
      <c r="AA195">
        <v>0.71867389489572897</v>
      </c>
      <c r="AB195">
        <v>1.4079858992310099</v>
      </c>
      <c r="AC195">
        <v>-0.68484317603607703</v>
      </c>
      <c r="AD195" s="10">
        <v>2.3308619425982098</v>
      </c>
      <c r="AE195" s="8">
        <v>0</v>
      </c>
      <c r="AF195">
        <v>0</v>
      </c>
      <c r="AG195">
        <v>0</v>
      </c>
      <c r="AH195">
        <v>0</v>
      </c>
      <c r="AI195">
        <v>0</v>
      </c>
      <c r="AJ195">
        <v>0</v>
      </c>
      <c r="AK195">
        <v>0</v>
      </c>
      <c r="AL195">
        <v>0</v>
      </c>
      <c r="AM195">
        <v>0</v>
      </c>
      <c r="AN195">
        <v>0</v>
      </c>
      <c r="AO195">
        <v>0</v>
      </c>
      <c r="AP195">
        <v>0</v>
      </c>
      <c r="AQ195">
        <v>0</v>
      </c>
      <c r="AR195">
        <v>0</v>
      </c>
      <c r="AS195">
        <v>0</v>
      </c>
      <c r="AT195">
        <v>0</v>
      </c>
      <c r="AU195">
        <v>1</v>
      </c>
      <c r="AV195">
        <v>0</v>
      </c>
      <c r="AW195">
        <v>0</v>
      </c>
      <c r="AX195">
        <v>0</v>
      </c>
      <c r="AY195">
        <v>1</v>
      </c>
      <c r="AZ195">
        <v>0</v>
      </c>
      <c r="BA195">
        <v>1</v>
      </c>
      <c r="BB195">
        <v>0</v>
      </c>
      <c r="BC195">
        <v>1</v>
      </c>
      <c r="BD195">
        <v>0</v>
      </c>
      <c r="BE195">
        <v>1</v>
      </c>
      <c r="BF195">
        <v>0</v>
      </c>
      <c r="BG195">
        <v>1</v>
      </c>
      <c r="BH195">
        <v>0</v>
      </c>
      <c r="BI195">
        <v>0</v>
      </c>
      <c r="BJ195">
        <v>0</v>
      </c>
      <c r="BK195">
        <v>0</v>
      </c>
      <c r="BL195">
        <v>0</v>
      </c>
      <c r="BM195">
        <v>1</v>
      </c>
      <c r="BN195">
        <v>0</v>
      </c>
      <c r="BO195">
        <v>0</v>
      </c>
      <c r="BP195">
        <v>0</v>
      </c>
      <c r="BQ195">
        <v>0</v>
      </c>
      <c r="BR195">
        <v>0</v>
      </c>
      <c r="BS195">
        <v>1</v>
      </c>
      <c r="BT195" s="10">
        <v>0</v>
      </c>
      <c r="BU195">
        <v>-4.2648743800000002</v>
      </c>
      <c r="BV195">
        <v>0.17994256</v>
      </c>
      <c r="BW195">
        <v>2.5512239999999999E-2</v>
      </c>
      <c r="BX195">
        <v>1.7140852600000001</v>
      </c>
      <c r="BY195">
        <v>1.2451467300000001</v>
      </c>
      <c r="BZ195">
        <v>4.38303536</v>
      </c>
      <c r="CA195">
        <v>1.0542348399999999</v>
      </c>
      <c r="CB195">
        <v>2.36271349</v>
      </c>
      <c r="CC195">
        <v>0</v>
      </c>
      <c r="CD195">
        <v>1.26633956</v>
      </c>
      <c r="CE195">
        <v>1.2966537600000001</v>
      </c>
      <c r="CF195">
        <v>-0.34830556000000001</v>
      </c>
      <c r="CG195">
        <v>0.60595251999999999</v>
      </c>
      <c r="CH195">
        <v>-0.27080598</v>
      </c>
      <c r="CI195">
        <v>0.69837139000000004</v>
      </c>
      <c r="CJ195">
        <v>2.3914729999999999E-2</v>
      </c>
      <c r="CK195">
        <v>-0.35324707</v>
      </c>
      <c r="CL195">
        <v>-4.8291489999999999E-2</v>
      </c>
      <c r="CM195">
        <v>0.58076517999999999</v>
      </c>
      <c r="CN195">
        <v>0.72541518999999999</v>
      </c>
      <c r="CO195">
        <v>-0.20022939000000001</v>
      </c>
      <c r="CP195">
        <v>-0.43475793000000001</v>
      </c>
      <c r="CQ195">
        <v>0.34422587999999998</v>
      </c>
      <c r="CR195">
        <v>-0.48495226000000002</v>
      </c>
      <c r="CS195">
        <v>0.18250256000000001</v>
      </c>
      <c r="CT195">
        <v>-0.16623276000000001</v>
      </c>
      <c r="CU195">
        <v>-9.4743999999999995E-2</v>
      </c>
      <c r="CV195">
        <v>-1.1689752</v>
      </c>
      <c r="CW195">
        <v>-0.52188942000000005</v>
      </c>
      <c r="CX195">
        <v>0.65815442999999996</v>
      </c>
      <c r="CY195">
        <v>9.3649330000000003E-2</v>
      </c>
      <c r="CZ195">
        <v>-0.16819777</v>
      </c>
      <c r="DA195">
        <v>-0.25450494000000001</v>
      </c>
      <c r="DB195">
        <v>0.25513289</v>
      </c>
      <c r="DC195">
        <v>2.5920289999999999E-2</v>
      </c>
      <c r="DD195">
        <v>-2.5292350000000002E-2</v>
      </c>
      <c r="DE195">
        <v>0.26950531</v>
      </c>
      <c r="DF195">
        <v>-0.26887736000000001</v>
      </c>
      <c r="DG195">
        <v>0.1029841</v>
      </c>
      <c r="DH195">
        <v>-0.10235616</v>
      </c>
      <c r="DI195">
        <v>-0.19042195000000001</v>
      </c>
      <c r="DJ195">
        <v>7.7531719999999998E-2</v>
      </c>
      <c r="DK195">
        <v>-0.19522661999999999</v>
      </c>
      <c r="DL195">
        <v>-0.13095082</v>
      </c>
      <c r="DM195">
        <v>-6.0513240000000003E-2</v>
      </c>
      <c r="DN195">
        <v>0.50020885000000004</v>
      </c>
      <c r="DO195">
        <v>0.35778246000000002</v>
      </c>
      <c r="DP195">
        <v>-0.64273818000000005</v>
      </c>
      <c r="DQ195">
        <v>0.94671483000000001</v>
      </c>
      <c r="DR195">
        <v>-0.66113116000000005</v>
      </c>
      <c r="DS195">
        <v>7.7932630000000003E-2</v>
      </c>
      <c r="DT195">
        <v>-0.79014932000000004</v>
      </c>
      <c r="DU195">
        <v>1.3610861400000001</v>
      </c>
      <c r="DV195" s="10">
        <v>-0.64824150000000003</v>
      </c>
      <c r="DW195" s="8" t="s">
        <v>1183</v>
      </c>
      <c r="DX195" t="s">
        <v>1184</v>
      </c>
      <c r="DY195" t="s">
        <v>5154</v>
      </c>
      <c r="DZ195" t="s">
        <v>5153</v>
      </c>
      <c r="EA195" t="s">
        <v>5344</v>
      </c>
      <c r="EB195" t="s">
        <v>5301</v>
      </c>
      <c r="EC195" t="s">
        <v>5210</v>
      </c>
      <c r="ED195" s="10" t="s">
        <v>1185</v>
      </c>
      <c r="EE195" s="20">
        <v>34539</v>
      </c>
      <c r="EF195" s="21">
        <v>38178</v>
      </c>
      <c r="EG195" t="s">
        <v>1186</v>
      </c>
      <c r="EH195" t="s">
        <v>5145</v>
      </c>
      <c r="EI195" s="22">
        <v>43822</v>
      </c>
      <c r="EJ195" t="b">
        <f>F195=H195</f>
        <v>0</v>
      </c>
    </row>
    <row r="196" spans="1:140" x14ac:dyDescent="0.2">
      <c r="A196" s="8" t="s">
        <v>1187</v>
      </c>
      <c r="B196" s="8" t="s">
        <v>119</v>
      </c>
      <c r="C196" s="8" t="s">
        <v>363</v>
      </c>
      <c r="D196" s="2">
        <v>5822977648</v>
      </c>
      <c r="E196" s="4">
        <v>0.57096939594380602</v>
      </c>
      <c r="F196" s="28" t="b">
        <v>0</v>
      </c>
      <c r="G196" s="29">
        <f t="shared" si="5"/>
        <v>0.98262915034249654</v>
      </c>
      <c r="H196" s="5" t="b">
        <f t="shared" si="6"/>
        <v>1</v>
      </c>
      <c r="I196" s="8">
        <v>61</v>
      </c>
      <c r="J196">
        <v>0</v>
      </c>
      <c r="K196">
        <v>38</v>
      </c>
      <c r="L196">
        <v>1583</v>
      </c>
      <c r="M196">
        <v>7</v>
      </c>
      <c r="N196">
        <v>5</v>
      </c>
      <c r="O196">
        <v>45.484697971903103</v>
      </c>
      <c r="P196">
        <v>4</v>
      </c>
      <c r="Q196">
        <v>4</v>
      </c>
      <c r="R196">
        <v>1</v>
      </c>
      <c r="S196" s="10">
        <v>79.5</v>
      </c>
      <c r="T196" s="8">
        <v>0.72896023728261505</v>
      </c>
      <c r="U196">
        <v>-1.00517281761849</v>
      </c>
      <c r="V196">
        <v>1.4235138450326601</v>
      </c>
      <c r="W196">
        <v>9.8733325504198596E-2</v>
      </c>
      <c r="X196">
        <v>0.66340156943083595</v>
      </c>
      <c r="Y196">
        <v>1.38181348148064</v>
      </c>
      <c r="Z196">
        <v>-0.17168467637165599</v>
      </c>
      <c r="AA196">
        <v>8.8725172209350497E-3</v>
      </c>
      <c r="AB196">
        <v>0.68128349962791002</v>
      </c>
      <c r="AC196">
        <v>1.7560081436822399E-2</v>
      </c>
      <c r="AD196" s="10">
        <v>1.0362383225482901</v>
      </c>
      <c r="AE196" s="8">
        <v>0</v>
      </c>
      <c r="AF196">
        <v>0</v>
      </c>
      <c r="AG196">
        <v>0</v>
      </c>
      <c r="AH196">
        <v>0</v>
      </c>
      <c r="AI196">
        <v>0</v>
      </c>
      <c r="AJ196">
        <v>0</v>
      </c>
      <c r="AK196">
        <v>1</v>
      </c>
      <c r="AL196">
        <v>0</v>
      </c>
      <c r="AM196">
        <v>0</v>
      </c>
      <c r="AN196">
        <v>0</v>
      </c>
      <c r="AO196">
        <v>0</v>
      </c>
      <c r="AP196">
        <v>0</v>
      </c>
      <c r="AQ196">
        <v>0</v>
      </c>
      <c r="AR196">
        <v>0</v>
      </c>
      <c r="AS196">
        <v>0</v>
      </c>
      <c r="AT196">
        <v>0</v>
      </c>
      <c r="AU196">
        <v>0</v>
      </c>
      <c r="AV196">
        <v>0</v>
      </c>
      <c r="AW196">
        <v>0</v>
      </c>
      <c r="AX196">
        <v>0</v>
      </c>
      <c r="AY196">
        <v>0</v>
      </c>
      <c r="AZ196">
        <v>1</v>
      </c>
      <c r="BA196">
        <v>1</v>
      </c>
      <c r="BB196">
        <v>0</v>
      </c>
      <c r="BC196">
        <v>0</v>
      </c>
      <c r="BD196">
        <v>1</v>
      </c>
      <c r="BE196">
        <v>0</v>
      </c>
      <c r="BF196">
        <v>1</v>
      </c>
      <c r="BG196">
        <v>0</v>
      </c>
      <c r="BH196">
        <v>0</v>
      </c>
      <c r="BI196">
        <v>0</v>
      </c>
      <c r="BJ196">
        <v>0</v>
      </c>
      <c r="BK196">
        <v>1</v>
      </c>
      <c r="BL196">
        <v>0</v>
      </c>
      <c r="BM196">
        <v>0</v>
      </c>
      <c r="BN196">
        <v>1</v>
      </c>
      <c r="BO196">
        <v>0</v>
      </c>
      <c r="BP196">
        <v>0</v>
      </c>
      <c r="BQ196">
        <v>0</v>
      </c>
      <c r="BR196">
        <v>0</v>
      </c>
      <c r="BS196">
        <v>1</v>
      </c>
      <c r="BT196" s="10">
        <v>0</v>
      </c>
      <c r="BU196">
        <v>-4.2648743800000002</v>
      </c>
      <c r="BV196">
        <v>0.17994256</v>
      </c>
      <c r="BW196">
        <v>2.5512239999999999E-2</v>
      </c>
      <c r="BX196">
        <v>1.7140852600000001</v>
      </c>
      <c r="BY196">
        <v>1.2451467300000001</v>
      </c>
      <c r="BZ196">
        <v>4.38303536</v>
      </c>
      <c r="CA196">
        <v>1.0542348399999999</v>
      </c>
      <c r="CB196">
        <v>2.36271349</v>
      </c>
      <c r="CC196">
        <v>0</v>
      </c>
      <c r="CD196">
        <v>1.26633956</v>
      </c>
      <c r="CE196">
        <v>1.2966537600000001</v>
      </c>
      <c r="CF196">
        <v>-0.34830556000000001</v>
      </c>
      <c r="CG196">
        <v>0.60595251999999999</v>
      </c>
      <c r="CH196">
        <v>-0.27080598</v>
      </c>
      <c r="CI196">
        <v>0.69837139000000004</v>
      </c>
      <c r="CJ196">
        <v>2.3914729999999999E-2</v>
      </c>
      <c r="CK196">
        <v>-0.35324707</v>
      </c>
      <c r="CL196">
        <v>-4.8291489999999999E-2</v>
      </c>
      <c r="CM196">
        <v>0.58076517999999999</v>
      </c>
      <c r="CN196">
        <v>0.72541518999999999</v>
      </c>
      <c r="CO196">
        <v>-0.20022939000000001</v>
      </c>
      <c r="CP196">
        <v>-0.43475793000000001</v>
      </c>
      <c r="CQ196">
        <v>0.34422587999999998</v>
      </c>
      <c r="CR196">
        <v>-0.48495226000000002</v>
      </c>
      <c r="CS196">
        <v>0.18250256000000001</v>
      </c>
      <c r="CT196">
        <v>-0.16623276000000001</v>
      </c>
      <c r="CU196">
        <v>-9.4743999999999995E-2</v>
      </c>
      <c r="CV196">
        <v>-1.1689752</v>
      </c>
      <c r="CW196">
        <v>-0.52188942000000005</v>
      </c>
      <c r="CX196">
        <v>0.65815442999999996</v>
      </c>
      <c r="CY196">
        <v>9.3649330000000003E-2</v>
      </c>
      <c r="CZ196">
        <v>-0.16819777</v>
      </c>
      <c r="DA196">
        <v>-0.25450494000000001</v>
      </c>
      <c r="DB196">
        <v>0.25513289</v>
      </c>
      <c r="DC196">
        <v>2.5920289999999999E-2</v>
      </c>
      <c r="DD196">
        <v>-2.5292350000000002E-2</v>
      </c>
      <c r="DE196">
        <v>0.26950531</v>
      </c>
      <c r="DF196">
        <v>-0.26887736000000001</v>
      </c>
      <c r="DG196">
        <v>0.1029841</v>
      </c>
      <c r="DH196">
        <v>-0.10235616</v>
      </c>
      <c r="DI196">
        <v>-0.19042195000000001</v>
      </c>
      <c r="DJ196">
        <v>7.7531719999999998E-2</v>
      </c>
      <c r="DK196">
        <v>-0.19522661999999999</v>
      </c>
      <c r="DL196">
        <v>-0.13095082</v>
      </c>
      <c r="DM196">
        <v>-6.0513240000000003E-2</v>
      </c>
      <c r="DN196">
        <v>0.50020885000000004</v>
      </c>
      <c r="DO196">
        <v>0.35778246000000002</v>
      </c>
      <c r="DP196">
        <v>-0.64273818000000005</v>
      </c>
      <c r="DQ196">
        <v>0.94671483000000001</v>
      </c>
      <c r="DR196">
        <v>-0.66113116000000005</v>
      </c>
      <c r="DS196">
        <v>7.7932630000000003E-2</v>
      </c>
      <c r="DT196">
        <v>-0.79014932000000004</v>
      </c>
      <c r="DU196">
        <v>1.3610861400000001</v>
      </c>
      <c r="DV196" s="10">
        <v>-0.64824150000000003</v>
      </c>
      <c r="DW196" s="8" t="s">
        <v>1188</v>
      </c>
      <c r="DX196" t="s">
        <v>1189</v>
      </c>
      <c r="DY196" t="s">
        <v>5158</v>
      </c>
      <c r="DZ196" t="s">
        <v>5153</v>
      </c>
      <c r="EA196" t="s">
        <v>5440</v>
      </c>
      <c r="EB196" t="s">
        <v>5379</v>
      </c>
      <c r="EC196" t="s">
        <v>5370</v>
      </c>
      <c r="ED196" s="10" t="s">
        <v>396</v>
      </c>
      <c r="EE196" s="20">
        <v>35199</v>
      </c>
      <c r="EF196" s="21">
        <v>36928</v>
      </c>
      <c r="EG196" t="s">
        <v>1190</v>
      </c>
      <c r="EH196" t="s">
        <v>5146</v>
      </c>
      <c r="EI196" s="22">
        <v>44548</v>
      </c>
      <c r="EJ196" t="b">
        <f>F196=H196</f>
        <v>0</v>
      </c>
    </row>
    <row r="197" spans="1:140" x14ac:dyDescent="0.2">
      <c r="A197" s="8" t="s">
        <v>1191</v>
      </c>
      <c r="B197" s="8" t="s">
        <v>168</v>
      </c>
      <c r="C197" s="8" t="s">
        <v>491</v>
      </c>
      <c r="D197" s="2" t="s">
        <v>1192</v>
      </c>
      <c r="E197" s="4">
        <v>0.44017730263313898</v>
      </c>
      <c r="F197" s="28" t="b">
        <v>0</v>
      </c>
      <c r="G197" s="29">
        <f t="shared" si="5"/>
        <v>0.42477642045354735</v>
      </c>
      <c r="H197" s="5" t="b">
        <f t="shared" si="6"/>
        <v>0</v>
      </c>
      <c r="I197" s="8">
        <v>67</v>
      </c>
      <c r="J197">
        <v>0</v>
      </c>
      <c r="K197">
        <v>28</v>
      </c>
      <c r="L197">
        <v>3206</v>
      </c>
      <c r="M197">
        <v>8</v>
      </c>
      <c r="N197">
        <v>1</v>
      </c>
      <c r="O197">
        <v>50.088651316569603</v>
      </c>
      <c r="P197">
        <v>3</v>
      </c>
      <c r="Q197">
        <v>5</v>
      </c>
      <c r="R197">
        <v>2</v>
      </c>
      <c r="S197" s="10">
        <v>84.4</v>
      </c>
      <c r="T197" s="8">
        <v>1.2925892867279301</v>
      </c>
      <c r="U197">
        <v>-1.00517281761849</v>
      </c>
      <c r="V197">
        <v>0.13146588040124599</v>
      </c>
      <c r="W197">
        <v>1.99074805238671</v>
      </c>
      <c r="X197">
        <v>0.98157978018903103</v>
      </c>
      <c r="Y197">
        <v>-1.4044518876044501</v>
      </c>
      <c r="Z197">
        <v>-1.32594399695843E-2</v>
      </c>
      <c r="AA197">
        <v>1.4284752725705201</v>
      </c>
      <c r="AB197">
        <v>0.68128349962791002</v>
      </c>
      <c r="AC197">
        <v>-0.68484317603607703</v>
      </c>
      <c r="AD197" s="10">
        <v>2.0935142789223899</v>
      </c>
      <c r="AE197" s="8">
        <v>0</v>
      </c>
      <c r="AF197">
        <v>1</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1</v>
      </c>
      <c r="BA197">
        <v>0</v>
      </c>
      <c r="BB197">
        <v>1</v>
      </c>
      <c r="BC197">
        <v>0</v>
      </c>
      <c r="BD197">
        <v>1</v>
      </c>
      <c r="BE197">
        <v>1</v>
      </c>
      <c r="BF197">
        <v>0</v>
      </c>
      <c r="BG197">
        <v>0</v>
      </c>
      <c r="BH197">
        <v>0</v>
      </c>
      <c r="BI197">
        <v>1</v>
      </c>
      <c r="BJ197">
        <v>0</v>
      </c>
      <c r="BK197">
        <v>0</v>
      </c>
      <c r="BL197">
        <v>0</v>
      </c>
      <c r="BM197">
        <v>0</v>
      </c>
      <c r="BN197">
        <v>0</v>
      </c>
      <c r="BO197">
        <v>0</v>
      </c>
      <c r="BP197">
        <v>1</v>
      </c>
      <c r="BQ197">
        <v>1</v>
      </c>
      <c r="BR197">
        <v>0</v>
      </c>
      <c r="BS197">
        <v>0</v>
      </c>
      <c r="BT197" s="10">
        <v>0</v>
      </c>
      <c r="BU197">
        <v>-4.2648743800000002</v>
      </c>
      <c r="BV197">
        <v>0.17994256</v>
      </c>
      <c r="BW197">
        <v>2.5512239999999999E-2</v>
      </c>
      <c r="BX197">
        <v>1.7140852600000001</v>
      </c>
      <c r="BY197">
        <v>1.2451467300000001</v>
      </c>
      <c r="BZ197">
        <v>4.38303536</v>
      </c>
      <c r="CA197">
        <v>1.0542348399999999</v>
      </c>
      <c r="CB197">
        <v>2.36271349</v>
      </c>
      <c r="CC197">
        <v>0</v>
      </c>
      <c r="CD197">
        <v>1.26633956</v>
      </c>
      <c r="CE197">
        <v>1.2966537600000001</v>
      </c>
      <c r="CF197">
        <v>-0.34830556000000001</v>
      </c>
      <c r="CG197">
        <v>0.60595251999999999</v>
      </c>
      <c r="CH197">
        <v>-0.27080598</v>
      </c>
      <c r="CI197">
        <v>0.69837139000000004</v>
      </c>
      <c r="CJ197">
        <v>2.3914729999999999E-2</v>
      </c>
      <c r="CK197">
        <v>-0.35324707</v>
      </c>
      <c r="CL197">
        <v>-4.8291489999999999E-2</v>
      </c>
      <c r="CM197">
        <v>0.58076517999999999</v>
      </c>
      <c r="CN197">
        <v>0.72541518999999999</v>
      </c>
      <c r="CO197">
        <v>-0.20022939000000001</v>
      </c>
      <c r="CP197">
        <v>-0.43475793000000001</v>
      </c>
      <c r="CQ197">
        <v>0.34422587999999998</v>
      </c>
      <c r="CR197">
        <v>-0.48495226000000002</v>
      </c>
      <c r="CS197">
        <v>0.18250256000000001</v>
      </c>
      <c r="CT197">
        <v>-0.16623276000000001</v>
      </c>
      <c r="CU197">
        <v>-9.4743999999999995E-2</v>
      </c>
      <c r="CV197">
        <v>-1.1689752</v>
      </c>
      <c r="CW197">
        <v>-0.52188942000000005</v>
      </c>
      <c r="CX197">
        <v>0.65815442999999996</v>
      </c>
      <c r="CY197">
        <v>9.3649330000000003E-2</v>
      </c>
      <c r="CZ197">
        <v>-0.16819777</v>
      </c>
      <c r="DA197">
        <v>-0.25450494000000001</v>
      </c>
      <c r="DB197">
        <v>0.25513289</v>
      </c>
      <c r="DC197">
        <v>2.5920289999999999E-2</v>
      </c>
      <c r="DD197">
        <v>-2.5292350000000002E-2</v>
      </c>
      <c r="DE197">
        <v>0.26950531</v>
      </c>
      <c r="DF197">
        <v>-0.26887736000000001</v>
      </c>
      <c r="DG197">
        <v>0.1029841</v>
      </c>
      <c r="DH197">
        <v>-0.10235616</v>
      </c>
      <c r="DI197">
        <v>-0.19042195000000001</v>
      </c>
      <c r="DJ197">
        <v>7.7531719999999998E-2</v>
      </c>
      <c r="DK197">
        <v>-0.19522661999999999</v>
      </c>
      <c r="DL197">
        <v>-0.13095082</v>
      </c>
      <c r="DM197">
        <v>-6.0513240000000003E-2</v>
      </c>
      <c r="DN197">
        <v>0.50020885000000004</v>
      </c>
      <c r="DO197">
        <v>0.35778246000000002</v>
      </c>
      <c r="DP197">
        <v>-0.64273818000000005</v>
      </c>
      <c r="DQ197">
        <v>0.94671483000000001</v>
      </c>
      <c r="DR197">
        <v>-0.66113116000000005</v>
      </c>
      <c r="DS197">
        <v>7.7932630000000003E-2</v>
      </c>
      <c r="DT197">
        <v>-0.79014932000000004</v>
      </c>
      <c r="DU197">
        <v>1.3610861400000001</v>
      </c>
      <c r="DV197" s="10">
        <v>-0.64824150000000003</v>
      </c>
      <c r="DW197" s="8" t="s">
        <v>1193</v>
      </c>
      <c r="DX197" t="s">
        <v>1194</v>
      </c>
      <c r="DY197" t="s">
        <v>5165</v>
      </c>
      <c r="DZ197" t="s">
        <v>5154</v>
      </c>
      <c r="EA197" t="s">
        <v>5186</v>
      </c>
      <c r="EB197" t="s">
        <v>5441</v>
      </c>
      <c r="EC197" t="s">
        <v>5442</v>
      </c>
      <c r="ED197" s="10" t="s">
        <v>1195</v>
      </c>
      <c r="EE197" s="20">
        <v>37155</v>
      </c>
      <c r="EF197" s="21">
        <v>37414</v>
      </c>
      <c r="EG197" t="s">
        <v>1196</v>
      </c>
      <c r="EH197" t="s">
        <v>5142</v>
      </c>
      <c r="EI197" s="22">
        <v>44709</v>
      </c>
      <c r="EJ197" t="b">
        <f>F197=H197</f>
        <v>1</v>
      </c>
    </row>
    <row r="198" spans="1:140" x14ac:dyDescent="0.2">
      <c r="A198" s="8" t="s">
        <v>1197</v>
      </c>
      <c r="B198" s="8" t="s">
        <v>127</v>
      </c>
      <c r="C198" s="8" t="s">
        <v>181</v>
      </c>
      <c r="D198" s="2" t="s">
        <v>1198</v>
      </c>
      <c r="E198" s="4">
        <v>0.46372715497064398</v>
      </c>
      <c r="F198" s="28" t="b">
        <v>0</v>
      </c>
      <c r="G198" s="29">
        <f t="shared" ref="G198:G261" si="7">1/(1+EXP(-(SUMPRODUCT(T198:BT198,BV198:DV198)+BU198)))</f>
        <v>0.81270936276575678</v>
      </c>
      <c r="H198" s="5" t="b">
        <f t="shared" si="6"/>
        <v>1</v>
      </c>
      <c r="I198" s="8">
        <v>52</v>
      </c>
      <c r="J198">
        <v>1</v>
      </c>
      <c r="K198">
        <v>15</v>
      </c>
      <c r="L198">
        <v>1722</v>
      </c>
      <c r="M198">
        <v>8</v>
      </c>
      <c r="N198">
        <v>5</v>
      </c>
      <c r="O198">
        <v>94.363577485321997</v>
      </c>
      <c r="P198">
        <v>5</v>
      </c>
      <c r="Q198">
        <v>2</v>
      </c>
      <c r="R198">
        <v>2</v>
      </c>
      <c r="S198" s="10">
        <v>75.5</v>
      </c>
      <c r="T198" s="8">
        <v>-0.116483336885366</v>
      </c>
      <c r="U198">
        <v>7.5957643648752104E-3</v>
      </c>
      <c r="V198">
        <v>-1.5481964736195899</v>
      </c>
      <c r="W198">
        <v>0.26077278763400102</v>
      </c>
      <c r="X198">
        <v>0.98157978018903103</v>
      </c>
      <c r="Y198">
        <v>1.38181348148064</v>
      </c>
      <c r="Z198">
        <v>1.51027156042482</v>
      </c>
      <c r="AA198">
        <v>-0.70092886045385905</v>
      </c>
      <c r="AB198">
        <v>-4.5418899975194001E-2</v>
      </c>
      <c r="AC198">
        <v>-0.68484317603607703</v>
      </c>
      <c r="AD198" s="10">
        <v>0.173155909181676</v>
      </c>
      <c r="AE198" s="8">
        <v>0</v>
      </c>
      <c r="AF198">
        <v>0</v>
      </c>
      <c r="AG198">
        <v>0</v>
      </c>
      <c r="AH198">
        <v>0</v>
      </c>
      <c r="AI198">
        <v>0</v>
      </c>
      <c r="AJ198">
        <v>0</v>
      </c>
      <c r="AK198">
        <v>0</v>
      </c>
      <c r="AL198">
        <v>0</v>
      </c>
      <c r="AM198">
        <v>0</v>
      </c>
      <c r="AN198">
        <v>0</v>
      </c>
      <c r="AO198">
        <v>0</v>
      </c>
      <c r="AP198">
        <v>0</v>
      </c>
      <c r="AQ198">
        <v>0</v>
      </c>
      <c r="AR198">
        <v>0</v>
      </c>
      <c r="AS198">
        <v>1</v>
      </c>
      <c r="AT198">
        <v>0</v>
      </c>
      <c r="AU198">
        <v>0</v>
      </c>
      <c r="AV198">
        <v>0</v>
      </c>
      <c r="AW198">
        <v>0</v>
      </c>
      <c r="AX198">
        <v>0</v>
      </c>
      <c r="AY198">
        <v>1</v>
      </c>
      <c r="AZ198">
        <v>0</v>
      </c>
      <c r="BA198">
        <v>1</v>
      </c>
      <c r="BB198">
        <v>0</v>
      </c>
      <c r="BC198">
        <v>1</v>
      </c>
      <c r="BD198">
        <v>0</v>
      </c>
      <c r="BE198">
        <v>0</v>
      </c>
      <c r="BF198">
        <v>1</v>
      </c>
      <c r="BG198">
        <v>0</v>
      </c>
      <c r="BH198">
        <v>0</v>
      </c>
      <c r="BI198">
        <v>0</v>
      </c>
      <c r="BJ198">
        <v>0</v>
      </c>
      <c r="BK198">
        <v>0</v>
      </c>
      <c r="BL198">
        <v>1</v>
      </c>
      <c r="BM198">
        <v>0</v>
      </c>
      <c r="BN198">
        <v>0</v>
      </c>
      <c r="BO198">
        <v>0</v>
      </c>
      <c r="BP198">
        <v>1</v>
      </c>
      <c r="BQ198">
        <v>1</v>
      </c>
      <c r="BR198">
        <v>0</v>
      </c>
      <c r="BS198">
        <v>0</v>
      </c>
      <c r="BT198" s="10">
        <v>0</v>
      </c>
      <c r="BU198">
        <v>-4.2648743800000002</v>
      </c>
      <c r="BV198">
        <v>0.17994256</v>
      </c>
      <c r="BW198">
        <v>2.5512239999999999E-2</v>
      </c>
      <c r="BX198">
        <v>1.7140852600000001</v>
      </c>
      <c r="BY198">
        <v>1.2451467300000001</v>
      </c>
      <c r="BZ198">
        <v>4.38303536</v>
      </c>
      <c r="CA198">
        <v>1.0542348399999999</v>
      </c>
      <c r="CB198">
        <v>2.36271349</v>
      </c>
      <c r="CC198">
        <v>0</v>
      </c>
      <c r="CD198">
        <v>1.26633956</v>
      </c>
      <c r="CE198">
        <v>1.2966537600000001</v>
      </c>
      <c r="CF198">
        <v>-0.34830556000000001</v>
      </c>
      <c r="CG198">
        <v>0.60595251999999999</v>
      </c>
      <c r="CH198">
        <v>-0.27080598</v>
      </c>
      <c r="CI198">
        <v>0.69837139000000004</v>
      </c>
      <c r="CJ198">
        <v>2.3914729999999999E-2</v>
      </c>
      <c r="CK198">
        <v>-0.35324707</v>
      </c>
      <c r="CL198">
        <v>-4.8291489999999999E-2</v>
      </c>
      <c r="CM198">
        <v>0.58076517999999999</v>
      </c>
      <c r="CN198">
        <v>0.72541518999999999</v>
      </c>
      <c r="CO198">
        <v>-0.20022939000000001</v>
      </c>
      <c r="CP198">
        <v>-0.43475793000000001</v>
      </c>
      <c r="CQ198">
        <v>0.34422587999999998</v>
      </c>
      <c r="CR198">
        <v>-0.48495226000000002</v>
      </c>
      <c r="CS198">
        <v>0.18250256000000001</v>
      </c>
      <c r="CT198">
        <v>-0.16623276000000001</v>
      </c>
      <c r="CU198">
        <v>-9.4743999999999995E-2</v>
      </c>
      <c r="CV198">
        <v>-1.1689752</v>
      </c>
      <c r="CW198">
        <v>-0.52188942000000005</v>
      </c>
      <c r="CX198">
        <v>0.65815442999999996</v>
      </c>
      <c r="CY198">
        <v>9.3649330000000003E-2</v>
      </c>
      <c r="CZ198">
        <v>-0.16819777</v>
      </c>
      <c r="DA198">
        <v>-0.25450494000000001</v>
      </c>
      <c r="DB198">
        <v>0.25513289</v>
      </c>
      <c r="DC198">
        <v>2.5920289999999999E-2</v>
      </c>
      <c r="DD198">
        <v>-2.5292350000000002E-2</v>
      </c>
      <c r="DE198">
        <v>0.26950531</v>
      </c>
      <c r="DF198">
        <v>-0.26887736000000001</v>
      </c>
      <c r="DG198">
        <v>0.1029841</v>
      </c>
      <c r="DH198">
        <v>-0.10235616</v>
      </c>
      <c r="DI198">
        <v>-0.19042195000000001</v>
      </c>
      <c r="DJ198">
        <v>7.7531719999999998E-2</v>
      </c>
      <c r="DK198">
        <v>-0.19522661999999999</v>
      </c>
      <c r="DL198">
        <v>-0.13095082</v>
      </c>
      <c r="DM198">
        <v>-6.0513240000000003E-2</v>
      </c>
      <c r="DN198">
        <v>0.50020885000000004</v>
      </c>
      <c r="DO198">
        <v>0.35778246000000002</v>
      </c>
      <c r="DP198">
        <v>-0.64273818000000005</v>
      </c>
      <c r="DQ198">
        <v>0.94671483000000001</v>
      </c>
      <c r="DR198">
        <v>-0.66113116000000005</v>
      </c>
      <c r="DS198">
        <v>7.7932630000000003E-2</v>
      </c>
      <c r="DT198">
        <v>-0.79014932000000004</v>
      </c>
      <c r="DU198">
        <v>1.3610861400000001</v>
      </c>
      <c r="DV198" s="10">
        <v>-0.64824150000000003</v>
      </c>
      <c r="DW198" s="8" t="s">
        <v>1199</v>
      </c>
      <c r="DX198" t="s">
        <v>1200</v>
      </c>
      <c r="DY198" t="s">
        <v>5165</v>
      </c>
      <c r="DZ198" t="s">
        <v>5154</v>
      </c>
      <c r="EA198" t="s">
        <v>5218</v>
      </c>
      <c r="EB198" t="s">
        <v>5443</v>
      </c>
      <c r="EC198" t="s">
        <v>5444</v>
      </c>
      <c r="ED198" s="10" t="s">
        <v>624</v>
      </c>
      <c r="EE198" s="20">
        <v>37085</v>
      </c>
      <c r="EF198" s="21">
        <v>37708</v>
      </c>
      <c r="EG198" t="s">
        <v>1201</v>
      </c>
      <c r="EH198" t="s">
        <v>5143</v>
      </c>
      <c r="EI198" s="22">
        <v>44354</v>
      </c>
      <c r="EJ198" t="b">
        <f>F198=H198</f>
        <v>0</v>
      </c>
    </row>
    <row r="199" spans="1:140" x14ac:dyDescent="0.2">
      <c r="A199" s="8" t="s">
        <v>1202</v>
      </c>
      <c r="B199" s="8" t="s">
        <v>168</v>
      </c>
      <c r="C199" s="8" t="s">
        <v>147</v>
      </c>
      <c r="D199" s="2" t="s">
        <v>1203</v>
      </c>
      <c r="E199" s="4">
        <v>0.63241130047267302</v>
      </c>
      <c r="F199" s="28" t="b">
        <v>1</v>
      </c>
      <c r="G199" s="29">
        <f t="shared" si="7"/>
        <v>4.9086479125235184E-5</v>
      </c>
      <c r="H199" s="5" t="b">
        <f t="shared" si="6"/>
        <v>0</v>
      </c>
      <c r="I199" s="8">
        <v>53</v>
      </c>
      <c r="J199">
        <v>0</v>
      </c>
      <c r="K199">
        <v>38</v>
      </c>
      <c r="L199">
        <v>1257</v>
      </c>
      <c r="M199">
        <v>1</v>
      </c>
      <c r="N199">
        <v>1</v>
      </c>
      <c r="O199">
        <v>76.205650236336893</v>
      </c>
      <c r="P199">
        <v>4</v>
      </c>
      <c r="Q199">
        <v>2</v>
      </c>
      <c r="R199">
        <v>3</v>
      </c>
      <c r="S199" s="10">
        <v>71</v>
      </c>
      <c r="T199" s="8">
        <v>-2.2545161977812998E-2</v>
      </c>
      <c r="U199">
        <v>-1.00517281761849</v>
      </c>
      <c r="V199">
        <v>1.4235138450326601</v>
      </c>
      <c r="W199">
        <v>-0.28130167200886302</v>
      </c>
      <c r="X199">
        <v>-1.2456676951183301</v>
      </c>
      <c r="Y199">
        <v>-1.4044518876044501</v>
      </c>
      <c r="Z199">
        <v>0.88544465588535703</v>
      </c>
      <c r="AA199">
        <v>-0.70092886045385905</v>
      </c>
      <c r="AB199">
        <v>-0.772121299578298</v>
      </c>
      <c r="AC199">
        <v>-1.38724643350897</v>
      </c>
      <c r="AD199" s="10">
        <v>-0.79781180585576505</v>
      </c>
      <c r="AE199" s="8">
        <v>0</v>
      </c>
      <c r="AF199">
        <v>0</v>
      </c>
      <c r="AG199">
        <v>0</v>
      </c>
      <c r="AH199">
        <v>0</v>
      </c>
      <c r="AI199">
        <v>0</v>
      </c>
      <c r="AJ199">
        <v>0</v>
      </c>
      <c r="AK199">
        <v>1</v>
      </c>
      <c r="AL199">
        <v>0</v>
      </c>
      <c r="AM199">
        <v>0</v>
      </c>
      <c r="AN199">
        <v>0</v>
      </c>
      <c r="AO199">
        <v>0</v>
      </c>
      <c r="AP199">
        <v>0</v>
      </c>
      <c r="AQ199">
        <v>0</v>
      </c>
      <c r="AR199">
        <v>0</v>
      </c>
      <c r="AS199">
        <v>0</v>
      </c>
      <c r="AT199">
        <v>0</v>
      </c>
      <c r="AU199">
        <v>0</v>
      </c>
      <c r="AV199">
        <v>0</v>
      </c>
      <c r="AW199">
        <v>0</v>
      </c>
      <c r="AX199">
        <v>0</v>
      </c>
      <c r="AY199">
        <v>1</v>
      </c>
      <c r="AZ199">
        <v>0</v>
      </c>
      <c r="BA199">
        <v>1</v>
      </c>
      <c r="BB199">
        <v>0</v>
      </c>
      <c r="BC199">
        <v>0</v>
      </c>
      <c r="BD199">
        <v>1</v>
      </c>
      <c r="BE199">
        <v>0</v>
      </c>
      <c r="BF199">
        <v>1</v>
      </c>
      <c r="BG199">
        <v>0</v>
      </c>
      <c r="BH199">
        <v>0</v>
      </c>
      <c r="BI199">
        <v>0</v>
      </c>
      <c r="BJ199">
        <v>0</v>
      </c>
      <c r="BK199">
        <v>1</v>
      </c>
      <c r="BL199">
        <v>0</v>
      </c>
      <c r="BM199">
        <v>1</v>
      </c>
      <c r="BN199">
        <v>0</v>
      </c>
      <c r="BO199">
        <v>0</v>
      </c>
      <c r="BP199">
        <v>0</v>
      </c>
      <c r="BQ199">
        <v>0</v>
      </c>
      <c r="BR199">
        <v>0</v>
      </c>
      <c r="BS199">
        <v>0</v>
      </c>
      <c r="BT199" s="10">
        <v>1</v>
      </c>
      <c r="BU199">
        <v>-4.2648743800000002</v>
      </c>
      <c r="BV199">
        <v>0.17994256</v>
      </c>
      <c r="BW199">
        <v>2.5512239999999999E-2</v>
      </c>
      <c r="BX199">
        <v>1.7140852600000001</v>
      </c>
      <c r="BY199">
        <v>1.2451467300000001</v>
      </c>
      <c r="BZ199">
        <v>4.38303536</v>
      </c>
      <c r="CA199">
        <v>1.0542348399999999</v>
      </c>
      <c r="CB199">
        <v>2.36271349</v>
      </c>
      <c r="CC199">
        <v>0</v>
      </c>
      <c r="CD199">
        <v>1.26633956</v>
      </c>
      <c r="CE199">
        <v>1.2966537600000001</v>
      </c>
      <c r="CF199">
        <v>-0.34830556000000001</v>
      </c>
      <c r="CG199">
        <v>0.60595251999999999</v>
      </c>
      <c r="CH199">
        <v>-0.27080598</v>
      </c>
      <c r="CI199">
        <v>0.69837139000000004</v>
      </c>
      <c r="CJ199">
        <v>2.3914729999999999E-2</v>
      </c>
      <c r="CK199">
        <v>-0.35324707</v>
      </c>
      <c r="CL199">
        <v>-4.8291489999999999E-2</v>
      </c>
      <c r="CM199">
        <v>0.58076517999999999</v>
      </c>
      <c r="CN199">
        <v>0.72541518999999999</v>
      </c>
      <c r="CO199">
        <v>-0.20022939000000001</v>
      </c>
      <c r="CP199">
        <v>-0.43475793000000001</v>
      </c>
      <c r="CQ199">
        <v>0.34422587999999998</v>
      </c>
      <c r="CR199">
        <v>-0.48495226000000002</v>
      </c>
      <c r="CS199">
        <v>0.18250256000000001</v>
      </c>
      <c r="CT199">
        <v>-0.16623276000000001</v>
      </c>
      <c r="CU199">
        <v>-9.4743999999999995E-2</v>
      </c>
      <c r="CV199">
        <v>-1.1689752</v>
      </c>
      <c r="CW199">
        <v>-0.52188942000000005</v>
      </c>
      <c r="CX199">
        <v>0.65815442999999996</v>
      </c>
      <c r="CY199">
        <v>9.3649330000000003E-2</v>
      </c>
      <c r="CZ199">
        <v>-0.16819777</v>
      </c>
      <c r="DA199">
        <v>-0.25450494000000001</v>
      </c>
      <c r="DB199">
        <v>0.25513289</v>
      </c>
      <c r="DC199">
        <v>2.5920289999999999E-2</v>
      </c>
      <c r="DD199">
        <v>-2.5292350000000002E-2</v>
      </c>
      <c r="DE199">
        <v>0.26950531</v>
      </c>
      <c r="DF199">
        <v>-0.26887736000000001</v>
      </c>
      <c r="DG199">
        <v>0.1029841</v>
      </c>
      <c r="DH199">
        <v>-0.10235616</v>
      </c>
      <c r="DI199">
        <v>-0.19042195000000001</v>
      </c>
      <c r="DJ199">
        <v>7.7531719999999998E-2</v>
      </c>
      <c r="DK199">
        <v>-0.19522661999999999</v>
      </c>
      <c r="DL199">
        <v>-0.13095082</v>
      </c>
      <c r="DM199">
        <v>-6.0513240000000003E-2</v>
      </c>
      <c r="DN199">
        <v>0.50020885000000004</v>
      </c>
      <c r="DO199">
        <v>0.35778246000000002</v>
      </c>
      <c r="DP199">
        <v>-0.64273818000000005</v>
      </c>
      <c r="DQ199">
        <v>0.94671483000000001</v>
      </c>
      <c r="DR199">
        <v>-0.66113116000000005</v>
      </c>
      <c r="DS199">
        <v>7.7932630000000003E-2</v>
      </c>
      <c r="DT199">
        <v>-0.79014932000000004</v>
      </c>
      <c r="DU199">
        <v>1.3610861400000001</v>
      </c>
      <c r="DV199" s="10">
        <v>-0.64824150000000003</v>
      </c>
      <c r="DW199" s="8" t="s">
        <v>1204</v>
      </c>
      <c r="DX199" t="s">
        <v>1205</v>
      </c>
      <c r="DY199" t="s">
        <v>5154</v>
      </c>
      <c r="DZ199" t="s">
        <v>5165</v>
      </c>
      <c r="EA199" t="s">
        <v>5194</v>
      </c>
      <c r="EB199" t="s">
        <v>5439</v>
      </c>
      <c r="EC199" t="s">
        <v>5262</v>
      </c>
      <c r="ED199" s="10" t="s">
        <v>618</v>
      </c>
      <c r="EE199" s="20">
        <v>35072</v>
      </c>
      <c r="EF199" s="21">
        <v>36021</v>
      </c>
      <c r="EG199" t="s">
        <v>1206</v>
      </c>
      <c r="EH199" t="s">
        <v>5146</v>
      </c>
      <c r="EI199" s="22">
        <v>45172</v>
      </c>
      <c r="EJ199" t="b">
        <f>F199=H199</f>
        <v>0</v>
      </c>
    </row>
    <row r="200" spans="1:140" x14ac:dyDescent="0.2">
      <c r="A200" s="8" t="s">
        <v>1207</v>
      </c>
      <c r="B200" s="8" t="s">
        <v>168</v>
      </c>
      <c r="C200" s="8" t="s">
        <v>188</v>
      </c>
      <c r="D200" s="2" t="s">
        <v>1208</v>
      </c>
      <c r="E200" s="4">
        <v>0.47679721900879801</v>
      </c>
      <c r="F200" s="28" t="b">
        <v>0</v>
      </c>
      <c r="G200" s="29">
        <f t="shared" si="7"/>
        <v>3.4090261269951676E-2</v>
      </c>
      <c r="H200" s="5" t="b">
        <f t="shared" si="6"/>
        <v>0</v>
      </c>
      <c r="I200" s="8">
        <v>61</v>
      </c>
      <c r="J200">
        <v>3</v>
      </c>
      <c r="K200">
        <v>30</v>
      </c>
      <c r="L200">
        <v>2850</v>
      </c>
      <c r="M200">
        <v>5</v>
      </c>
      <c r="N200">
        <v>2</v>
      </c>
      <c r="O200">
        <v>58.398609504398998</v>
      </c>
      <c r="P200">
        <v>5</v>
      </c>
      <c r="Q200">
        <v>2</v>
      </c>
      <c r="R200">
        <v>3</v>
      </c>
      <c r="S200" s="10">
        <v>75.8</v>
      </c>
      <c r="T200" s="8">
        <v>0.72896023728261505</v>
      </c>
      <c r="U200">
        <v>2.03313292833161</v>
      </c>
      <c r="V200">
        <v>0.38987547332752898</v>
      </c>
      <c r="W200">
        <v>1.5757405090902401</v>
      </c>
      <c r="X200">
        <v>2.70451479144465E-2</v>
      </c>
      <c r="Y200">
        <v>-0.70788554533318204</v>
      </c>
      <c r="Z200">
        <v>0.27269200042095498</v>
      </c>
      <c r="AA200">
        <v>-1.4107302381286499</v>
      </c>
      <c r="AB200">
        <v>-4.5418899975194001E-2</v>
      </c>
      <c r="AC200">
        <v>-0.68484317603607703</v>
      </c>
      <c r="AD200" s="10">
        <v>0.23788709018417101</v>
      </c>
      <c r="AE200" s="8">
        <v>0</v>
      </c>
      <c r="AF200">
        <v>0</v>
      </c>
      <c r="AG200">
        <v>0</v>
      </c>
      <c r="AH200">
        <v>0</v>
      </c>
      <c r="AI200">
        <v>0</v>
      </c>
      <c r="AJ200">
        <v>0</v>
      </c>
      <c r="AK200">
        <v>0</v>
      </c>
      <c r="AL200">
        <v>0</v>
      </c>
      <c r="AM200">
        <v>0</v>
      </c>
      <c r="AN200">
        <v>0</v>
      </c>
      <c r="AO200">
        <v>0</v>
      </c>
      <c r="AP200">
        <v>0</v>
      </c>
      <c r="AQ200">
        <v>0</v>
      </c>
      <c r="AR200">
        <v>1</v>
      </c>
      <c r="AS200">
        <v>0</v>
      </c>
      <c r="AT200">
        <v>0</v>
      </c>
      <c r="AU200">
        <v>0</v>
      </c>
      <c r="AV200">
        <v>0</v>
      </c>
      <c r="AW200">
        <v>0</v>
      </c>
      <c r="AX200">
        <v>0</v>
      </c>
      <c r="AY200">
        <v>0</v>
      </c>
      <c r="AZ200">
        <v>1</v>
      </c>
      <c r="BA200">
        <v>0</v>
      </c>
      <c r="BB200">
        <v>1</v>
      </c>
      <c r="BC200">
        <v>0</v>
      </c>
      <c r="BD200">
        <v>1</v>
      </c>
      <c r="BE200">
        <v>1</v>
      </c>
      <c r="BF200">
        <v>0</v>
      </c>
      <c r="BG200">
        <v>0</v>
      </c>
      <c r="BH200">
        <v>0</v>
      </c>
      <c r="BI200">
        <v>1</v>
      </c>
      <c r="BJ200">
        <v>0</v>
      </c>
      <c r="BK200">
        <v>0</v>
      </c>
      <c r="BL200">
        <v>0</v>
      </c>
      <c r="BM200">
        <v>0</v>
      </c>
      <c r="BN200">
        <v>0</v>
      </c>
      <c r="BO200">
        <v>0</v>
      </c>
      <c r="BP200">
        <v>1</v>
      </c>
      <c r="BQ200">
        <v>1</v>
      </c>
      <c r="BR200">
        <v>0</v>
      </c>
      <c r="BS200">
        <v>0</v>
      </c>
      <c r="BT200" s="10">
        <v>0</v>
      </c>
      <c r="BU200">
        <v>-4.2648743800000002</v>
      </c>
      <c r="BV200">
        <v>0.17994256</v>
      </c>
      <c r="BW200">
        <v>2.5512239999999999E-2</v>
      </c>
      <c r="BX200">
        <v>1.7140852600000001</v>
      </c>
      <c r="BY200">
        <v>1.2451467300000001</v>
      </c>
      <c r="BZ200">
        <v>4.38303536</v>
      </c>
      <c r="CA200">
        <v>1.0542348399999999</v>
      </c>
      <c r="CB200">
        <v>2.36271349</v>
      </c>
      <c r="CC200">
        <v>0</v>
      </c>
      <c r="CD200">
        <v>1.26633956</v>
      </c>
      <c r="CE200">
        <v>1.2966537600000001</v>
      </c>
      <c r="CF200">
        <v>-0.34830556000000001</v>
      </c>
      <c r="CG200">
        <v>0.60595251999999999</v>
      </c>
      <c r="CH200">
        <v>-0.27080598</v>
      </c>
      <c r="CI200">
        <v>0.69837139000000004</v>
      </c>
      <c r="CJ200">
        <v>2.3914729999999999E-2</v>
      </c>
      <c r="CK200">
        <v>-0.35324707</v>
      </c>
      <c r="CL200">
        <v>-4.8291489999999999E-2</v>
      </c>
      <c r="CM200">
        <v>0.58076517999999999</v>
      </c>
      <c r="CN200">
        <v>0.72541518999999999</v>
      </c>
      <c r="CO200">
        <v>-0.20022939000000001</v>
      </c>
      <c r="CP200">
        <v>-0.43475793000000001</v>
      </c>
      <c r="CQ200">
        <v>0.34422587999999998</v>
      </c>
      <c r="CR200">
        <v>-0.48495226000000002</v>
      </c>
      <c r="CS200">
        <v>0.18250256000000001</v>
      </c>
      <c r="CT200">
        <v>-0.16623276000000001</v>
      </c>
      <c r="CU200">
        <v>-9.4743999999999995E-2</v>
      </c>
      <c r="CV200">
        <v>-1.1689752</v>
      </c>
      <c r="CW200">
        <v>-0.52188942000000005</v>
      </c>
      <c r="CX200">
        <v>0.65815442999999996</v>
      </c>
      <c r="CY200">
        <v>9.3649330000000003E-2</v>
      </c>
      <c r="CZ200">
        <v>-0.16819777</v>
      </c>
      <c r="DA200">
        <v>-0.25450494000000001</v>
      </c>
      <c r="DB200">
        <v>0.25513289</v>
      </c>
      <c r="DC200">
        <v>2.5920289999999999E-2</v>
      </c>
      <c r="DD200">
        <v>-2.5292350000000002E-2</v>
      </c>
      <c r="DE200">
        <v>0.26950531</v>
      </c>
      <c r="DF200">
        <v>-0.26887736000000001</v>
      </c>
      <c r="DG200">
        <v>0.1029841</v>
      </c>
      <c r="DH200">
        <v>-0.10235616</v>
      </c>
      <c r="DI200">
        <v>-0.19042195000000001</v>
      </c>
      <c r="DJ200">
        <v>7.7531719999999998E-2</v>
      </c>
      <c r="DK200">
        <v>-0.19522661999999999</v>
      </c>
      <c r="DL200">
        <v>-0.13095082</v>
      </c>
      <c r="DM200">
        <v>-6.0513240000000003E-2</v>
      </c>
      <c r="DN200">
        <v>0.50020885000000004</v>
      </c>
      <c r="DO200">
        <v>0.35778246000000002</v>
      </c>
      <c r="DP200">
        <v>-0.64273818000000005</v>
      </c>
      <c r="DQ200">
        <v>0.94671483000000001</v>
      </c>
      <c r="DR200">
        <v>-0.66113116000000005</v>
      </c>
      <c r="DS200">
        <v>7.7932630000000003E-2</v>
      </c>
      <c r="DT200">
        <v>-0.79014932000000004</v>
      </c>
      <c r="DU200">
        <v>1.3610861400000001</v>
      </c>
      <c r="DV200" s="10">
        <v>-0.64824150000000003</v>
      </c>
      <c r="DW200" s="8" t="s">
        <v>1209</v>
      </c>
      <c r="DX200" t="s">
        <v>1210</v>
      </c>
      <c r="DY200" t="s">
        <v>5165</v>
      </c>
      <c r="DZ200" t="s">
        <v>5154</v>
      </c>
      <c r="EA200" t="s">
        <v>5183</v>
      </c>
      <c r="EB200" t="s">
        <v>5359</v>
      </c>
      <c r="EC200" t="s">
        <v>5251</v>
      </c>
      <c r="ED200" s="10" t="s">
        <v>1211</v>
      </c>
      <c r="EE200" s="20">
        <v>35985</v>
      </c>
      <c r="EF200" s="21">
        <v>36212</v>
      </c>
      <c r="EG200" t="s">
        <v>1212</v>
      </c>
      <c r="EH200" t="s">
        <v>5142</v>
      </c>
      <c r="EI200" s="22">
        <v>43771</v>
      </c>
      <c r="EJ200" t="b">
        <f>F200=H200</f>
        <v>1</v>
      </c>
    </row>
    <row r="201" spans="1:140" x14ac:dyDescent="0.2">
      <c r="A201" s="8" t="s">
        <v>1213</v>
      </c>
      <c r="B201" s="8" t="s">
        <v>119</v>
      </c>
      <c r="C201" s="8" t="s">
        <v>181</v>
      </c>
      <c r="D201" s="2" t="s">
        <v>1214</v>
      </c>
      <c r="E201" s="4">
        <v>0.30866359892464201</v>
      </c>
      <c r="F201" s="28" t="b">
        <v>0</v>
      </c>
      <c r="G201" s="29">
        <f t="shared" si="7"/>
        <v>0.36686314105417306</v>
      </c>
      <c r="H201" s="5" t="b">
        <f t="shared" si="6"/>
        <v>0</v>
      </c>
      <c r="I201" s="8">
        <v>35</v>
      </c>
      <c r="J201">
        <v>1</v>
      </c>
      <c r="K201">
        <v>16</v>
      </c>
      <c r="L201">
        <v>455</v>
      </c>
      <c r="M201">
        <v>10</v>
      </c>
      <c r="N201">
        <v>3</v>
      </c>
      <c r="O201">
        <v>46.8734661289879</v>
      </c>
      <c r="P201">
        <v>1</v>
      </c>
      <c r="Q201">
        <v>3</v>
      </c>
      <c r="R201">
        <v>4</v>
      </c>
      <c r="S201" s="10">
        <v>73.599999999999994</v>
      </c>
      <c r="T201" s="8">
        <v>-1.7134323103137701</v>
      </c>
      <c r="U201">
        <v>7.5957643648752104E-3</v>
      </c>
      <c r="V201">
        <v>-1.4189916771564499</v>
      </c>
      <c r="W201">
        <v>-1.2162343959520401</v>
      </c>
      <c r="X201">
        <v>1.61793620170542</v>
      </c>
      <c r="Y201">
        <v>-1.13192030619081E-2</v>
      </c>
      <c r="Z201">
        <v>-0.12389619826973999</v>
      </c>
      <c r="AA201">
        <v>0.71867389489572897</v>
      </c>
      <c r="AB201">
        <v>1.4079858992310099</v>
      </c>
      <c r="AC201">
        <v>1.7560081436822399E-2</v>
      </c>
      <c r="AD201" s="10">
        <v>-0.23680823716746699</v>
      </c>
      <c r="AE201" s="8">
        <v>0</v>
      </c>
      <c r="AF201">
        <v>0</v>
      </c>
      <c r="AG201">
        <v>0</v>
      </c>
      <c r="AH201">
        <v>0</v>
      </c>
      <c r="AI201">
        <v>0</v>
      </c>
      <c r="AJ201">
        <v>0</v>
      </c>
      <c r="AK201">
        <v>0</v>
      </c>
      <c r="AL201">
        <v>0</v>
      </c>
      <c r="AM201">
        <v>0</v>
      </c>
      <c r="AN201">
        <v>0</v>
      </c>
      <c r="AO201">
        <v>0</v>
      </c>
      <c r="AP201">
        <v>0</v>
      </c>
      <c r="AQ201">
        <v>0</v>
      </c>
      <c r="AR201">
        <v>0</v>
      </c>
      <c r="AS201">
        <v>0</v>
      </c>
      <c r="AT201">
        <v>1</v>
      </c>
      <c r="AU201">
        <v>0</v>
      </c>
      <c r="AV201">
        <v>0</v>
      </c>
      <c r="AW201">
        <v>0</v>
      </c>
      <c r="AX201">
        <v>0</v>
      </c>
      <c r="AY201">
        <v>1</v>
      </c>
      <c r="AZ201">
        <v>0</v>
      </c>
      <c r="BA201">
        <v>0</v>
      </c>
      <c r="BB201">
        <v>1</v>
      </c>
      <c r="BC201">
        <v>1</v>
      </c>
      <c r="BD201">
        <v>0</v>
      </c>
      <c r="BE201">
        <v>1</v>
      </c>
      <c r="BF201">
        <v>0</v>
      </c>
      <c r="BG201">
        <v>0</v>
      </c>
      <c r="BH201">
        <v>0</v>
      </c>
      <c r="BI201">
        <v>0</v>
      </c>
      <c r="BJ201">
        <v>0</v>
      </c>
      <c r="BK201">
        <v>1</v>
      </c>
      <c r="BL201">
        <v>0</v>
      </c>
      <c r="BM201">
        <v>1</v>
      </c>
      <c r="BN201">
        <v>0</v>
      </c>
      <c r="BO201">
        <v>0</v>
      </c>
      <c r="BP201">
        <v>0</v>
      </c>
      <c r="BQ201">
        <v>1</v>
      </c>
      <c r="BR201">
        <v>0</v>
      </c>
      <c r="BS201">
        <v>0</v>
      </c>
      <c r="BT201" s="10">
        <v>0</v>
      </c>
      <c r="BU201">
        <v>-4.2648743800000002</v>
      </c>
      <c r="BV201">
        <v>0.17994256</v>
      </c>
      <c r="BW201">
        <v>2.5512239999999999E-2</v>
      </c>
      <c r="BX201">
        <v>1.7140852600000001</v>
      </c>
      <c r="BY201">
        <v>1.2451467300000001</v>
      </c>
      <c r="BZ201">
        <v>4.38303536</v>
      </c>
      <c r="CA201">
        <v>1.0542348399999999</v>
      </c>
      <c r="CB201">
        <v>2.36271349</v>
      </c>
      <c r="CC201">
        <v>0</v>
      </c>
      <c r="CD201">
        <v>1.26633956</v>
      </c>
      <c r="CE201">
        <v>1.2966537600000001</v>
      </c>
      <c r="CF201">
        <v>-0.34830556000000001</v>
      </c>
      <c r="CG201">
        <v>0.60595251999999999</v>
      </c>
      <c r="CH201">
        <v>-0.27080598</v>
      </c>
      <c r="CI201">
        <v>0.69837139000000004</v>
      </c>
      <c r="CJ201">
        <v>2.3914729999999999E-2</v>
      </c>
      <c r="CK201">
        <v>-0.35324707</v>
      </c>
      <c r="CL201">
        <v>-4.8291489999999999E-2</v>
      </c>
      <c r="CM201">
        <v>0.58076517999999999</v>
      </c>
      <c r="CN201">
        <v>0.72541518999999999</v>
      </c>
      <c r="CO201">
        <v>-0.20022939000000001</v>
      </c>
      <c r="CP201">
        <v>-0.43475793000000001</v>
      </c>
      <c r="CQ201">
        <v>0.34422587999999998</v>
      </c>
      <c r="CR201">
        <v>-0.48495226000000002</v>
      </c>
      <c r="CS201">
        <v>0.18250256000000001</v>
      </c>
      <c r="CT201">
        <v>-0.16623276000000001</v>
      </c>
      <c r="CU201">
        <v>-9.4743999999999995E-2</v>
      </c>
      <c r="CV201">
        <v>-1.1689752</v>
      </c>
      <c r="CW201">
        <v>-0.52188942000000005</v>
      </c>
      <c r="CX201">
        <v>0.65815442999999996</v>
      </c>
      <c r="CY201">
        <v>9.3649330000000003E-2</v>
      </c>
      <c r="CZ201">
        <v>-0.16819777</v>
      </c>
      <c r="DA201">
        <v>-0.25450494000000001</v>
      </c>
      <c r="DB201">
        <v>0.25513289</v>
      </c>
      <c r="DC201">
        <v>2.5920289999999999E-2</v>
      </c>
      <c r="DD201">
        <v>-2.5292350000000002E-2</v>
      </c>
      <c r="DE201">
        <v>0.26950531</v>
      </c>
      <c r="DF201">
        <v>-0.26887736000000001</v>
      </c>
      <c r="DG201">
        <v>0.1029841</v>
      </c>
      <c r="DH201">
        <v>-0.10235616</v>
      </c>
      <c r="DI201">
        <v>-0.19042195000000001</v>
      </c>
      <c r="DJ201">
        <v>7.7531719999999998E-2</v>
      </c>
      <c r="DK201">
        <v>-0.19522661999999999</v>
      </c>
      <c r="DL201">
        <v>-0.13095082</v>
      </c>
      <c r="DM201">
        <v>-6.0513240000000003E-2</v>
      </c>
      <c r="DN201">
        <v>0.50020885000000004</v>
      </c>
      <c r="DO201">
        <v>0.35778246000000002</v>
      </c>
      <c r="DP201">
        <v>-0.64273818000000005</v>
      </c>
      <c r="DQ201">
        <v>0.94671483000000001</v>
      </c>
      <c r="DR201">
        <v>-0.66113116000000005</v>
      </c>
      <c r="DS201">
        <v>7.7932630000000003E-2</v>
      </c>
      <c r="DT201">
        <v>-0.79014932000000004</v>
      </c>
      <c r="DU201">
        <v>1.3610861400000001</v>
      </c>
      <c r="DV201" s="10">
        <v>-0.64824150000000003</v>
      </c>
      <c r="DW201" s="8" t="s">
        <v>1215</v>
      </c>
      <c r="DX201" t="s">
        <v>1216</v>
      </c>
      <c r="DY201" t="s">
        <v>5154</v>
      </c>
      <c r="DZ201" t="s">
        <v>5154</v>
      </c>
      <c r="EA201" t="s">
        <v>5445</v>
      </c>
      <c r="EB201" t="s">
        <v>5367</v>
      </c>
      <c r="EC201" t="s">
        <v>5280</v>
      </c>
      <c r="ED201" s="10" t="s">
        <v>613</v>
      </c>
      <c r="EE201" s="20">
        <v>35263</v>
      </c>
      <c r="EF201" s="21">
        <v>38488</v>
      </c>
      <c r="EG201" t="s">
        <v>1217</v>
      </c>
      <c r="EH201" t="s">
        <v>5146</v>
      </c>
      <c r="EI201" s="22">
        <v>43855</v>
      </c>
      <c r="EJ201" t="b">
        <f>F201=H201</f>
        <v>1</v>
      </c>
    </row>
    <row r="202" spans="1:140" x14ac:dyDescent="0.2">
      <c r="A202" s="8" t="s">
        <v>1218</v>
      </c>
      <c r="B202" s="8" t="s">
        <v>127</v>
      </c>
      <c r="C202" s="8" t="s">
        <v>181</v>
      </c>
      <c r="D202" s="2" t="s">
        <v>1219</v>
      </c>
      <c r="E202" s="4">
        <v>0.54673759069004102</v>
      </c>
      <c r="F202" s="28" t="b">
        <v>0</v>
      </c>
      <c r="G202" s="29">
        <f t="shared" si="7"/>
        <v>7.8361038494500552E-7</v>
      </c>
      <c r="H202" s="5" t="b">
        <f t="shared" si="6"/>
        <v>0</v>
      </c>
      <c r="I202" s="8">
        <v>37</v>
      </c>
      <c r="J202">
        <v>3</v>
      </c>
      <c r="K202">
        <v>31</v>
      </c>
      <c r="L202">
        <v>1306</v>
      </c>
      <c r="M202">
        <v>1</v>
      </c>
      <c r="N202">
        <v>2</v>
      </c>
      <c r="O202">
        <v>22.535462011687301</v>
      </c>
      <c r="P202">
        <v>4</v>
      </c>
      <c r="Q202">
        <v>4</v>
      </c>
      <c r="R202">
        <v>1</v>
      </c>
      <c r="S202" s="10">
        <v>78.599999999999994</v>
      </c>
      <c r="T202" s="8">
        <v>-1.5255559604986699</v>
      </c>
      <c r="U202">
        <v>2.03313292833161</v>
      </c>
      <c r="V202">
        <v>0.51908026979067101</v>
      </c>
      <c r="W202">
        <v>-0.22417984722929199</v>
      </c>
      <c r="X202">
        <v>-1.2456676951183301</v>
      </c>
      <c r="Y202">
        <v>-0.70788554533318204</v>
      </c>
      <c r="Z202">
        <v>-0.96138384577267</v>
      </c>
      <c r="AA202">
        <v>-1.4107302381286499</v>
      </c>
      <c r="AB202">
        <v>-0.772121299578298</v>
      </c>
      <c r="AC202">
        <v>1.7560081436822399E-2</v>
      </c>
      <c r="AD202" s="10">
        <v>0.84204477954080104</v>
      </c>
      <c r="AE202" s="8">
        <v>0</v>
      </c>
      <c r="AF202">
        <v>0</v>
      </c>
      <c r="AG202">
        <v>0</v>
      </c>
      <c r="AH202">
        <v>0</v>
      </c>
      <c r="AI202">
        <v>0</v>
      </c>
      <c r="AJ202">
        <v>0</v>
      </c>
      <c r="AK202">
        <v>0</v>
      </c>
      <c r="AL202">
        <v>0</v>
      </c>
      <c r="AM202">
        <v>0</v>
      </c>
      <c r="AN202">
        <v>0</v>
      </c>
      <c r="AO202">
        <v>0</v>
      </c>
      <c r="AP202">
        <v>0</v>
      </c>
      <c r="AQ202">
        <v>0</v>
      </c>
      <c r="AR202">
        <v>0</v>
      </c>
      <c r="AS202">
        <v>1</v>
      </c>
      <c r="AT202">
        <v>0</v>
      </c>
      <c r="AU202">
        <v>0</v>
      </c>
      <c r="AV202">
        <v>0</v>
      </c>
      <c r="AW202">
        <v>0</v>
      </c>
      <c r="AX202">
        <v>0</v>
      </c>
      <c r="AY202">
        <v>1</v>
      </c>
      <c r="AZ202">
        <v>0</v>
      </c>
      <c r="BA202">
        <v>1</v>
      </c>
      <c r="BB202">
        <v>0</v>
      </c>
      <c r="BC202">
        <v>0</v>
      </c>
      <c r="BD202">
        <v>1</v>
      </c>
      <c r="BE202">
        <v>0</v>
      </c>
      <c r="BF202">
        <v>1</v>
      </c>
      <c r="BG202">
        <v>0</v>
      </c>
      <c r="BH202">
        <v>0</v>
      </c>
      <c r="BI202">
        <v>0</v>
      </c>
      <c r="BJ202">
        <v>0</v>
      </c>
      <c r="BK202">
        <v>1</v>
      </c>
      <c r="BL202">
        <v>0</v>
      </c>
      <c r="BM202">
        <v>0</v>
      </c>
      <c r="BN202">
        <v>0</v>
      </c>
      <c r="BO202">
        <v>1</v>
      </c>
      <c r="BP202">
        <v>0</v>
      </c>
      <c r="BQ202">
        <v>0</v>
      </c>
      <c r="BR202">
        <v>0</v>
      </c>
      <c r="BS202">
        <v>0</v>
      </c>
      <c r="BT202" s="10">
        <v>1</v>
      </c>
      <c r="BU202">
        <v>-4.2648743800000002</v>
      </c>
      <c r="BV202">
        <v>0.17994256</v>
      </c>
      <c r="BW202">
        <v>2.5512239999999999E-2</v>
      </c>
      <c r="BX202">
        <v>1.7140852600000001</v>
      </c>
      <c r="BY202">
        <v>1.2451467300000001</v>
      </c>
      <c r="BZ202">
        <v>4.38303536</v>
      </c>
      <c r="CA202">
        <v>1.0542348399999999</v>
      </c>
      <c r="CB202">
        <v>2.36271349</v>
      </c>
      <c r="CC202">
        <v>0</v>
      </c>
      <c r="CD202">
        <v>1.26633956</v>
      </c>
      <c r="CE202">
        <v>1.2966537600000001</v>
      </c>
      <c r="CF202">
        <v>-0.34830556000000001</v>
      </c>
      <c r="CG202">
        <v>0.60595251999999999</v>
      </c>
      <c r="CH202">
        <v>-0.27080598</v>
      </c>
      <c r="CI202">
        <v>0.69837139000000004</v>
      </c>
      <c r="CJ202">
        <v>2.3914729999999999E-2</v>
      </c>
      <c r="CK202">
        <v>-0.35324707</v>
      </c>
      <c r="CL202">
        <v>-4.8291489999999999E-2</v>
      </c>
      <c r="CM202">
        <v>0.58076517999999999</v>
      </c>
      <c r="CN202">
        <v>0.72541518999999999</v>
      </c>
      <c r="CO202">
        <v>-0.20022939000000001</v>
      </c>
      <c r="CP202">
        <v>-0.43475793000000001</v>
      </c>
      <c r="CQ202">
        <v>0.34422587999999998</v>
      </c>
      <c r="CR202">
        <v>-0.48495226000000002</v>
      </c>
      <c r="CS202">
        <v>0.18250256000000001</v>
      </c>
      <c r="CT202">
        <v>-0.16623276000000001</v>
      </c>
      <c r="CU202">
        <v>-9.4743999999999995E-2</v>
      </c>
      <c r="CV202">
        <v>-1.1689752</v>
      </c>
      <c r="CW202">
        <v>-0.52188942000000005</v>
      </c>
      <c r="CX202">
        <v>0.65815442999999996</v>
      </c>
      <c r="CY202">
        <v>9.3649330000000003E-2</v>
      </c>
      <c r="CZ202">
        <v>-0.16819777</v>
      </c>
      <c r="DA202">
        <v>-0.25450494000000001</v>
      </c>
      <c r="DB202">
        <v>0.25513289</v>
      </c>
      <c r="DC202">
        <v>2.5920289999999999E-2</v>
      </c>
      <c r="DD202">
        <v>-2.5292350000000002E-2</v>
      </c>
      <c r="DE202">
        <v>0.26950531</v>
      </c>
      <c r="DF202">
        <v>-0.26887736000000001</v>
      </c>
      <c r="DG202">
        <v>0.1029841</v>
      </c>
      <c r="DH202">
        <v>-0.10235616</v>
      </c>
      <c r="DI202">
        <v>-0.19042195000000001</v>
      </c>
      <c r="DJ202">
        <v>7.7531719999999998E-2</v>
      </c>
      <c r="DK202">
        <v>-0.19522661999999999</v>
      </c>
      <c r="DL202">
        <v>-0.13095082</v>
      </c>
      <c r="DM202">
        <v>-6.0513240000000003E-2</v>
      </c>
      <c r="DN202">
        <v>0.50020885000000004</v>
      </c>
      <c r="DO202">
        <v>0.35778246000000002</v>
      </c>
      <c r="DP202">
        <v>-0.64273818000000005</v>
      </c>
      <c r="DQ202">
        <v>0.94671483000000001</v>
      </c>
      <c r="DR202">
        <v>-0.66113116000000005</v>
      </c>
      <c r="DS202">
        <v>7.7932630000000003E-2</v>
      </c>
      <c r="DT202">
        <v>-0.79014932000000004</v>
      </c>
      <c r="DU202">
        <v>1.3610861400000001</v>
      </c>
      <c r="DV202" s="10">
        <v>-0.64824150000000003</v>
      </c>
      <c r="DW202" s="8" t="s">
        <v>1220</v>
      </c>
      <c r="DX202" t="s">
        <v>1221</v>
      </c>
      <c r="DY202" t="s">
        <v>5153</v>
      </c>
      <c r="DZ202" t="s">
        <v>5165</v>
      </c>
      <c r="EA202" t="s">
        <v>5310</v>
      </c>
      <c r="EB202" t="s">
        <v>5446</v>
      </c>
      <c r="EC202" t="s">
        <v>5253</v>
      </c>
      <c r="ED202" s="10" t="s">
        <v>242</v>
      </c>
      <c r="EE202" s="20">
        <v>34764</v>
      </c>
      <c r="EF202" s="21">
        <v>36681</v>
      </c>
      <c r="EG202" t="s">
        <v>1222</v>
      </c>
      <c r="EH202" t="s">
        <v>5146</v>
      </c>
      <c r="EI202" s="22">
        <v>43918</v>
      </c>
      <c r="EJ202" t="b">
        <f>F202=H202</f>
        <v>1</v>
      </c>
    </row>
    <row r="203" spans="1:140" x14ac:dyDescent="0.2">
      <c r="A203" s="8" t="s">
        <v>1223</v>
      </c>
      <c r="B203" s="8" t="s">
        <v>168</v>
      </c>
      <c r="C203" s="8" t="s">
        <v>154</v>
      </c>
      <c r="D203" s="2">
        <v>5723228044</v>
      </c>
      <c r="E203" s="4">
        <v>0.334292978592168</v>
      </c>
      <c r="F203" s="28" t="b">
        <v>0</v>
      </c>
      <c r="G203" s="29">
        <f t="shared" si="7"/>
        <v>3.5349028014502008E-3</v>
      </c>
      <c r="H203" s="5" t="b">
        <f t="shared" si="6"/>
        <v>0</v>
      </c>
      <c r="I203" s="8">
        <v>52</v>
      </c>
      <c r="J203">
        <v>0</v>
      </c>
      <c r="K203">
        <v>25</v>
      </c>
      <c r="L203">
        <v>1062</v>
      </c>
      <c r="M203">
        <v>8</v>
      </c>
      <c r="N203">
        <v>2</v>
      </c>
      <c r="O203">
        <v>4.6464892960842796</v>
      </c>
      <c r="P203">
        <v>2</v>
      </c>
      <c r="Q203">
        <v>5</v>
      </c>
      <c r="R203">
        <v>2</v>
      </c>
      <c r="S203" s="10">
        <v>75.5</v>
      </c>
      <c r="T203" s="8">
        <v>-0.116483336885366</v>
      </c>
      <c r="U203">
        <v>-1.00517281761849</v>
      </c>
      <c r="V203">
        <v>-0.25614850898817798</v>
      </c>
      <c r="W203">
        <v>-0.50862321960103196</v>
      </c>
      <c r="X203">
        <v>0.98157978018903103</v>
      </c>
      <c r="Y203">
        <v>-0.70788554533318204</v>
      </c>
      <c r="Z203">
        <v>-1.5769558377744599</v>
      </c>
      <c r="AA203">
        <v>0.71867389489572897</v>
      </c>
      <c r="AB203">
        <v>0.68128349962791002</v>
      </c>
      <c r="AC203">
        <v>-0.68484317603607703</v>
      </c>
      <c r="AD203" s="10">
        <v>0.173155909181676</v>
      </c>
      <c r="AE203" s="8">
        <v>0</v>
      </c>
      <c r="AF203">
        <v>0</v>
      </c>
      <c r="AG203">
        <v>0</v>
      </c>
      <c r="AH203">
        <v>0</v>
      </c>
      <c r="AI203">
        <v>0</v>
      </c>
      <c r="AJ203">
        <v>0</v>
      </c>
      <c r="AK203">
        <v>0</v>
      </c>
      <c r="AL203">
        <v>0</v>
      </c>
      <c r="AM203">
        <v>0</v>
      </c>
      <c r="AN203">
        <v>0</v>
      </c>
      <c r="AO203">
        <v>0</v>
      </c>
      <c r="AP203">
        <v>0</v>
      </c>
      <c r="AQ203">
        <v>1</v>
      </c>
      <c r="AR203">
        <v>0</v>
      </c>
      <c r="AS203">
        <v>0</v>
      </c>
      <c r="AT203">
        <v>0</v>
      </c>
      <c r="AU203">
        <v>0</v>
      </c>
      <c r="AV203">
        <v>0</v>
      </c>
      <c r="AW203">
        <v>0</v>
      </c>
      <c r="AX203">
        <v>0</v>
      </c>
      <c r="AY203">
        <v>1</v>
      </c>
      <c r="AZ203">
        <v>0</v>
      </c>
      <c r="BA203">
        <v>1</v>
      </c>
      <c r="BB203">
        <v>0</v>
      </c>
      <c r="BC203">
        <v>0</v>
      </c>
      <c r="BD203">
        <v>1</v>
      </c>
      <c r="BE203">
        <v>1</v>
      </c>
      <c r="BF203">
        <v>0</v>
      </c>
      <c r="BG203">
        <v>0</v>
      </c>
      <c r="BH203">
        <v>0</v>
      </c>
      <c r="BI203">
        <v>0</v>
      </c>
      <c r="BJ203">
        <v>0</v>
      </c>
      <c r="BK203">
        <v>0</v>
      </c>
      <c r="BL203">
        <v>1</v>
      </c>
      <c r="BM203">
        <v>1</v>
      </c>
      <c r="BN203">
        <v>0</v>
      </c>
      <c r="BO203">
        <v>0</v>
      </c>
      <c r="BP203">
        <v>0</v>
      </c>
      <c r="BQ203">
        <v>0</v>
      </c>
      <c r="BR203">
        <v>0</v>
      </c>
      <c r="BS203">
        <v>0</v>
      </c>
      <c r="BT203" s="10">
        <v>1</v>
      </c>
      <c r="BU203">
        <v>-4.2648743800000002</v>
      </c>
      <c r="BV203">
        <v>0.17994256</v>
      </c>
      <c r="BW203">
        <v>2.5512239999999999E-2</v>
      </c>
      <c r="BX203">
        <v>1.7140852600000001</v>
      </c>
      <c r="BY203">
        <v>1.2451467300000001</v>
      </c>
      <c r="BZ203">
        <v>4.38303536</v>
      </c>
      <c r="CA203">
        <v>1.0542348399999999</v>
      </c>
      <c r="CB203">
        <v>2.36271349</v>
      </c>
      <c r="CC203">
        <v>0</v>
      </c>
      <c r="CD203">
        <v>1.26633956</v>
      </c>
      <c r="CE203">
        <v>1.2966537600000001</v>
      </c>
      <c r="CF203">
        <v>-0.34830556000000001</v>
      </c>
      <c r="CG203">
        <v>0.60595251999999999</v>
      </c>
      <c r="CH203">
        <v>-0.27080598</v>
      </c>
      <c r="CI203">
        <v>0.69837139000000004</v>
      </c>
      <c r="CJ203">
        <v>2.3914729999999999E-2</v>
      </c>
      <c r="CK203">
        <v>-0.35324707</v>
      </c>
      <c r="CL203">
        <v>-4.8291489999999999E-2</v>
      </c>
      <c r="CM203">
        <v>0.58076517999999999</v>
      </c>
      <c r="CN203">
        <v>0.72541518999999999</v>
      </c>
      <c r="CO203">
        <v>-0.20022939000000001</v>
      </c>
      <c r="CP203">
        <v>-0.43475793000000001</v>
      </c>
      <c r="CQ203">
        <v>0.34422587999999998</v>
      </c>
      <c r="CR203">
        <v>-0.48495226000000002</v>
      </c>
      <c r="CS203">
        <v>0.18250256000000001</v>
      </c>
      <c r="CT203">
        <v>-0.16623276000000001</v>
      </c>
      <c r="CU203">
        <v>-9.4743999999999995E-2</v>
      </c>
      <c r="CV203">
        <v>-1.1689752</v>
      </c>
      <c r="CW203">
        <v>-0.52188942000000005</v>
      </c>
      <c r="CX203">
        <v>0.65815442999999996</v>
      </c>
      <c r="CY203">
        <v>9.3649330000000003E-2</v>
      </c>
      <c r="CZ203">
        <v>-0.16819777</v>
      </c>
      <c r="DA203">
        <v>-0.25450494000000001</v>
      </c>
      <c r="DB203">
        <v>0.25513289</v>
      </c>
      <c r="DC203">
        <v>2.5920289999999999E-2</v>
      </c>
      <c r="DD203">
        <v>-2.5292350000000002E-2</v>
      </c>
      <c r="DE203">
        <v>0.26950531</v>
      </c>
      <c r="DF203">
        <v>-0.26887736000000001</v>
      </c>
      <c r="DG203">
        <v>0.1029841</v>
      </c>
      <c r="DH203">
        <v>-0.10235616</v>
      </c>
      <c r="DI203">
        <v>-0.19042195000000001</v>
      </c>
      <c r="DJ203">
        <v>7.7531719999999998E-2</v>
      </c>
      <c r="DK203">
        <v>-0.19522661999999999</v>
      </c>
      <c r="DL203">
        <v>-0.13095082</v>
      </c>
      <c r="DM203">
        <v>-6.0513240000000003E-2</v>
      </c>
      <c r="DN203">
        <v>0.50020885000000004</v>
      </c>
      <c r="DO203">
        <v>0.35778246000000002</v>
      </c>
      <c r="DP203">
        <v>-0.64273818000000005</v>
      </c>
      <c r="DQ203">
        <v>0.94671483000000001</v>
      </c>
      <c r="DR203">
        <v>-0.66113116000000005</v>
      </c>
      <c r="DS203">
        <v>7.7932630000000003E-2</v>
      </c>
      <c r="DT203">
        <v>-0.79014932000000004</v>
      </c>
      <c r="DU203">
        <v>1.3610861400000001</v>
      </c>
      <c r="DV203" s="10">
        <v>-0.64824150000000003</v>
      </c>
      <c r="DW203" s="8" t="s">
        <v>1224</v>
      </c>
      <c r="DX203" t="s">
        <v>1225</v>
      </c>
      <c r="DY203" t="s">
        <v>5154</v>
      </c>
      <c r="DZ203" t="s">
        <v>5165</v>
      </c>
      <c r="EA203" t="s">
        <v>5402</v>
      </c>
      <c r="EB203" t="s">
        <v>5447</v>
      </c>
      <c r="EC203" t="s">
        <v>5425</v>
      </c>
      <c r="ED203" s="10" t="s">
        <v>1226</v>
      </c>
      <c r="EE203" s="20">
        <v>37467</v>
      </c>
      <c r="EF203" s="21">
        <v>38589</v>
      </c>
      <c r="EG203" t="s">
        <v>1227</v>
      </c>
      <c r="EH203" t="s">
        <v>5143</v>
      </c>
      <c r="EI203" s="22">
        <v>43782</v>
      </c>
      <c r="EJ203" t="b">
        <f>F203=H203</f>
        <v>1</v>
      </c>
    </row>
    <row r="204" spans="1:140" x14ac:dyDescent="0.2">
      <c r="A204" s="8" t="s">
        <v>1228</v>
      </c>
      <c r="B204" s="8" t="s">
        <v>119</v>
      </c>
      <c r="C204" s="8" t="s">
        <v>216</v>
      </c>
      <c r="D204" s="2" t="s">
        <v>1229</v>
      </c>
      <c r="E204" s="4">
        <v>0.85524559661681099</v>
      </c>
      <c r="F204" s="28" t="b">
        <v>1</v>
      </c>
      <c r="G204" s="29">
        <f t="shared" si="7"/>
        <v>6.0246106546877594E-3</v>
      </c>
      <c r="H204" s="5" t="b">
        <f t="shared" si="6"/>
        <v>0</v>
      </c>
      <c r="I204" s="8">
        <v>49</v>
      </c>
      <c r="J204">
        <v>3</v>
      </c>
      <c r="K204">
        <v>29</v>
      </c>
      <c r="L204">
        <v>1253</v>
      </c>
      <c r="M204">
        <v>0</v>
      </c>
      <c r="N204">
        <v>3</v>
      </c>
      <c r="O204">
        <v>96.789464975072406</v>
      </c>
      <c r="P204">
        <v>1</v>
      </c>
      <c r="Q204">
        <v>5</v>
      </c>
      <c r="R204">
        <v>1</v>
      </c>
      <c r="S204" s="10">
        <v>74</v>
      </c>
      <c r="T204" s="8">
        <v>-0.39829786160802699</v>
      </c>
      <c r="U204">
        <v>2.03313292833161</v>
      </c>
      <c r="V204">
        <v>0.260670676864387</v>
      </c>
      <c r="W204">
        <v>-0.28596467811331799</v>
      </c>
      <c r="X204">
        <v>-1.5638459058765199</v>
      </c>
      <c r="Y204">
        <v>-1.13192030619081E-2</v>
      </c>
      <c r="Z204">
        <v>1.59374803602677</v>
      </c>
      <c r="AA204">
        <v>1.4284752725705201</v>
      </c>
      <c r="AB204">
        <v>-4.5418899975194001E-2</v>
      </c>
      <c r="AC204">
        <v>0.71996333890972197</v>
      </c>
      <c r="AD204" s="10">
        <v>-0.15049999583080401</v>
      </c>
      <c r="AE204" s="8">
        <v>0</v>
      </c>
      <c r="AF204">
        <v>0</v>
      </c>
      <c r="AG204">
        <v>0</v>
      </c>
      <c r="AH204">
        <v>0</v>
      </c>
      <c r="AI204">
        <v>0</v>
      </c>
      <c r="AJ204">
        <v>0</v>
      </c>
      <c r="AK204">
        <v>0</v>
      </c>
      <c r="AL204">
        <v>0</v>
      </c>
      <c r="AM204">
        <v>0</v>
      </c>
      <c r="AN204">
        <v>0</v>
      </c>
      <c r="AO204">
        <v>0</v>
      </c>
      <c r="AP204">
        <v>0</v>
      </c>
      <c r="AQ204">
        <v>0</v>
      </c>
      <c r="AR204">
        <v>0</v>
      </c>
      <c r="AS204">
        <v>0</v>
      </c>
      <c r="AT204">
        <v>0</v>
      </c>
      <c r="AU204">
        <v>0</v>
      </c>
      <c r="AV204">
        <v>1</v>
      </c>
      <c r="AW204">
        <v>0</v>
      </c>
      <c r="AX204">
        <v>0</v>
      </c>
      <c r="AY204">
        <v>1</v>
      </c>
      <c r="AZ204">
        <v>0</v>
      </c>
      <c r="BA204">
        <v>0</v>
      </c>
      <c r="BB204">
        <v>1</v>
      </c>
      <c r="BC204">
        <v>1</v>
      </c>
      <c r="BD204">
        <v>0</v>
      </c>
      <c r="BE204">
        <v>1</v>
      </c>
      <c r="BF204">
        <v>0</v>
      </c>
      <c r="BG204">
        <v>1</v>
      </c>
      <c r="BH204">
        <v>0</v>
      </c>
      <c r="BI204">
        <v>0</v>
      </c>
      <c r="BJ204">
        <v>0</v>
      </c>
      <c r="BK204">
        <v>0</v>
      </c>
      <c r="BL204">
        <v>0</v>
      </c>
      <c r="BM204">
        <v>0</v>
      </c>
      <c r="BN204">
        <v>0</v>
      </c>
      <c r="BO204">
        <v>0</v>
      </c>
      <c r="BP204">
        <v>1</v>
      </c>
      <c r="BQ204">
        <v>0</v>
      </c>
      <c r="BR204">
        <v>0</v>
      </c>
      <c r="BS204">
        <v>1</v>
      </c>
      <c r="BT204" s="10">
        <v>0</v>
      </c>
      <c r="BU204">
        <v>-4.2648743800000002</v>
      </c>
      <c r="BV204">
        <v>0.17994256</v>
      </c>
      <c r="BW204">
        <v>2.5512239999999999E-2</v>
      </c>
      <c r="BX204">
        <v>1.7140852600000001</v>
      </c>
      <c r="BY204">
        <v>1.2451467300000001</v>
      </c>
      <c r="BZ204">
        <v>4.38303536</v>
      </c>
      <c r="CA204">
        <v>1.0542348399999999</v>
      </c>
      <c r="CB204">
        <v>2.36271349</v>
      </c>
      <c r="CC204">
        <v>0</v>
      </c>
      <c r="CD204">
        <v>1.26633956</v>
      </c>
      <c r="CE204">
        <v>1.2966537600000001</v>
      </c>
      <c r="CF204">
        <v>-0.34830556000000001</v>
      </c>
      <c r="CG204">
        <v>0.60595251999999999</v>
      </c>
      <c r="CH204">
        <v>-0.27080598</v>
      </c>
      <c r="CI204">
        <v>0.69837139000000004</v>
      </c>
      <c r="CJ204">
        <v>2.3914729999999999E-2</v>
      </c>
      <c r="CK204">
        <v>-0.35324707</v>
      </c>
      <c r="CL204">
        <v>-4.8291489999999999E-2</v>
      </c>
      <c r="CM204">
        <v>0.58076517999999999</v>
      </c>
      <c r="CN204">
        <v>0.72541518999999999</v>
      </c>
      <c r="CO204">
        <v>-0.20022939000000001</v>
      </c>
      <c r="CP204">
        <v>-0.43475793000000001</v>
      </c>
      <c r="CQ204">
        <v>0.34422587999999998</v>
      </c>
      <c r="CR204">
        <v>-0.48495226000000002</v>
      </c>
      <c r="CS204">
        <v>0.18250256000000001</v>
      </c>
      <c r="CT204">
        <v>-0.16623276000000001</v>
      </c>
      <c r="CU204">
        <v>-9.4743999999999995E-2</v>
      </c>
      <c r="CV204">
        <v>-1.1689752</v>
      </c>
      <c r="CW204">
        <v>-0.52188942000000005</v>
      </c>
      <c r="CX204">
        <v>0.65815442999999996</v>
      </c>
      <c r="CY204">
        <v>9.3649330000000003E-2</v>
      </c>
      <c r="CZ204">
        <v>-0.16819777</v>
      </c>
      <c r="DA204">
        <v>-0.25450494000000001</v>
      </c>
      <c r="DB204">
        <v>0.25513289</v>
      </c>
      <c r="DC204">
        <v>2.5920289999999999E-2</v>
      </c>
      <c r="DD204">
        <v>-2.5292350000000002E-2</v>
      </c>
      <c r="DE204">
        <v>0.26950531</v>
      </c>
      <c r="DF204">
        <v>-0.26887736000000001</v>
      </c>
      <c r="DG204">
        <v>0.1029841</v>
      </c>
      <c r="DH204">
        <v>-0.10235616</v>
      </c>
      <c r="DI204">
        <v>-0.19042195000000001</v>
      </c>
      <c r="DJ204">
        <v>7.7531719999999998E-2</v>
      </c>
      <c r="DK204">
        <v>-0.19522661999999999</v>
      </c>
      <c r="DL204">
        <v>-0.13095082</v>
      </c>
      <c r="DM204">
        <v>-6.0513240000000003E-2</v>
      </c>
      <c r="DN204">
        <v>0.50020885000000004</v>
      </c>
      <c r="DO204">
        <v>0.35778246000000002</v>
      </c>
      <c r="DP204">
        <v>-0.64273818000000005</v>
      </c>
      <c r="DQ204">
        <v>0.94671483000000001</v>
      </c>
      <c r="DR204">
        <v>-0.66113116000000005</v>
      </c>
      <c r="DS204">
        <v>7.7932630000000003E-2</v>
      </c>
      <c r="DT204">
        <v>-0.79014932000000004</v>
      </c>
      <c r="DU204">
        <v>1.3610861400000001</v>
      </c>
      <c r="DV204" s="10">
        <v>-0.64824150000000003</v>
      </c>
      <c r="DW204" s="8" t="s">
        <v>1230</v>
      </c>
      <c r="DX204" t="s">
        <v>1231</v>
      </c>
      <c r="DY204" t="s">
        <v>5165</v>
      </c>
      <c r="DZ204" t="s">
        <v>5153</v>
      </c>
      <c r="EA204" t="s">
        <v>5448</v>
      </c>
      <c r="EB204" t="s">
        <v>5225</v>
      </c>
      <c r="EC204" t="s">
        <v>5438</v>
      </c>
      <c r="ED204" s="10" t="s">
        <v>977</v>
      </c>
      <c r="EE204" s="20">
        <v>35832</v>
      </c>
      <c r="EF204" s="21">
        <v>38761</v>
      </c>
      <c r="EG204" t="s">
        <v>1232</v>
      </c>
      <c r="EH204" t="s">
        <v>5145</v>
      </c>
      <c r="EI204" s="22">
        <v>45172</v>
      </c>
      <c r="EJ204" t="b">
        <f>F204=H204</f>
        <v>0</v>
      </c>
    </row>
    <row r="205" spans="1:140" x14ac:dyDescent="0.2">
      <c r="A205" s="8" t="s">
        <v>1233</v>
      </c>
      <c r="B205" s="8" t="s">
        <v>119</v>
      </c>
      <c r="C205" s="8" t="s">
        <v>363</v>
      </c>
      <c r="D205" s="2" t="s">
        <v>1234</v>
      </c>
      <c r="E205" s="4">
        <v>0.28127540682235402</v>
      </c>
      <c r="F205" s="28" t="b">
        <v>0</v>
      </c>
      <c r="G205" s="29">
        <f t="shared" si="7"/>
        <v>0.32362725007772797</v>
      </c>
      <c r="H205" s="5" t="b">
        <f t="shared" si="6"/>
        <v>0</v>
      </c>
      <c r="I205" s="8">
        <v>69</v>
      </c>
      <c r="J205">
        <v>0</v>
      </c>
      <c r="K205">
        <v>20</v>
      </c>
      <c r="L205">
        <v>3563</v>
      </c>
      <c r="M205">
        <v>8</v>
      </c>
      <c r="N205">
        <v>2</v>
      </c>
      <c r="O205">
        <v>23.971036744510599</v>
      </c>
      <c r="P205">
        <v>4</v>
      </c>
      <c r="Q205">
        <v>1</v>
      </c>
      <c r="R205">
        <v>2</v>
      </c>
      <c r="S205" s="10">
        <v>68.8</v>
      </c>
      <c r="T205" s="8">
        <v>1.48046563654304</v>
      </c>
      <c r="U205">
        <v>-1.00517281761849</v>
      </c>
      <c r="V205">
        <v>-0.90217249130388599</v>
      </c>
      <c r="W205">
        <v>2.4069213472092899</v>
      </c>
      <c r="X205">
        <v>0.98157978018903103</v>
      </c>
      <c r="Y205">
        <v>-0.70788554533318204</v>
      </c>
      <c r="Z205">
        <v>-0.91198472084803495</v>
      </c>
      <c r="AA205">
        <v>-1.4107302381286499</v>
      </c>
      <c r="AB205">
        <v>-1.4988236991813999</v>
      </c>
      <c r="AC205">
        <v>1.7560081436822399E-2</v>
      </c>
      <c r="AD205" s="10">
        <v>-1.2725071332074001</v>
      </c>
      <c r="AE205" s="8">
        <v>0</v>
      </c>
      <c r="AF205">
        <v>0</v>
      </c>
      <c r="AG205">
        <v>0</v>
      </c>
      <c r="AH205">
        <v>0</v>
      </c>
      <c r="AI205">
        <v>0</v>
      </c>
      <c r="AJ205">
        <v>0</v>
      </c>
      <c r="AK205">
        <v>0</v>
      </c>
      <c r="AL205">
        <v>0</v>
      </c>
      <c r="AM205">
        <v>0</v>
      </c>
      <c r="AN205">
        <v>0</v>
      </c>
      <c r="AO205">
        <v>0</v>
      </c>
      <c r="AP205">
        <v>0</v>
      </c>
      <c r="AQ205">
        <v>0</v>
      </c>
      <c r="AR205">
        <v>0</v>
      </c>
      <c r="AS205">
        <v>0</v>
      </c>
      <c r="AT205">
        <v>0</v>
      </c>
      <c r="AU205">
        <v>0</v>
      </c>
      <c r="AV205">
        <v>0</v>
      </c>
      <c r="AW205">
        <v>1</v>
      </c>
      <c r="AX205">
        <v>0</v>
      </c>
      <c r="AY205">
        <v>0</v>
      </c>
      <c r="AZ205">
        <v>1</v>
      </c>
      <c r="BA205">
        <v>1</v>
      </c>
      <c r="BB205">
        <v>0</v>
      </c>
      <c r="BC205">
        <v>0</v>
      </c>
      <c r="BD205">
        <v>1</v>
      </c>
      <c r="BE205">
        <v>1</v>
      </c>
      <c r="BF205">
        <v>0</v>
      </c>
      <c r="BG205">
        <v>0</v>
      </c>
      <c r="BH205">
        <v>0</v>
      </c>
      <c r="BI205">
        <v>0</v>
      </c>
      <c r="BJ205">
        <v>0</v>
      </c>
      <c r="BK205">
        <v>1</v>
      </c>
      <c r="BL205">
        <v>0</v>
      </c>
      <c r="BM205">
        <v>1</v>
      </c>
      <c r="BN205">
        <v>0</v>
      </c>
      <c r="BO205">
        <v>0</v>
      </c>
      <c r="BP205">
        <v>0</v>
      </c>
      <c r="BQ205">
        <v>0</v>
      </c>
      <c r="BR205">
        <v>0</v>
      </c>
      <c r="BS205">
        <v>1</v>
      </c>
      <c r="BT205" s="10">
        <v>0</v>
      </c>
      <c r="BU205">
        <v>-4.2648743800000002</v>
      </c>
      <c r="BV205">
        <v>0.17994256</v>
      </c>
      <c r="BW205">
        <v>2.5512239999999999E-2</v>
      </c>
      <c r="BX205">
        <v>1.7140852600000001</v>
      </c>
      <c r="BY205">
        <v>1.2451467300000001</v>
      </c>
      <c r="BZ205">
        <v>4.38303536</v>
      </c>
      <c r="CA205">
        <v>1.0542348399999999</v>
      </c>
      <c r="CB205">
        <v>2.36271349</v>
      </c>
      <c r="CC205">
        <v>0</v>
      </c>
      <c r="CD205">
        <v>1.26633956</v>
      </c>
      <c r="CE205">
        <v>1.2966537600000001</v>
      </c>
      <c r="CF205">
        <v>-0.34830556000000001</v>
      </c>
      <c r="CG205">
        <v>0.60595251999999999</v>
      </c>
      <c r="CH205">
        <v>-0.27080598</v>
      </c>
      <c r="CI205">
        <v>0.69837139000000004</v>
      </c>
      <c r="CJ205">
        <v>2.3914729999999999E-2</v>
      </c>
      <c r="CK205">
        <v>-0.35324707</v>
      </c>
      <c r="CL205">
        <v>-4.8291489999999999E-2</v>
      </c>
      <c r="CM205">
        <v>0.58076517999999999</v>
      </c>
      <c r="CN205">
        <v>0.72541518999999999</v>
      </c>
      <c r="CO205">
        <v>-0.20022939000000001</v>
      </c>
      <c r="CP205">
        <v>-0.43475793000000001</v>
      </c>
      <c r="CQ205">
        <v>0.34422587999999998</v>
      </c>
      <c r="CR205">
        <v>-0.48495226000000002</v>
      </c>
      <c r="CS205">
        <v>0.18250256000000001</v>
      </c>
      <c r="CT205">
        <v>-0.16623276000000001</v>
      </c>
      <c r="CU205">
        <v>-9.4743999999999995E-2</v>
      </c>
      <c r="CV205">
        <v>-1.1689752</v>
      </c>
      <c r="CW205">
        <v>-0.52188942000000005</v>
      </c>
      <c r="CX205">
        <v>0.65815442999999996</v>
      </c>
      <c r="CY205">
        <v>9.3649330000000003E-2</v>
      </c>
      <c r="CZ205">
        <v>-0.16819777</v>
      </c>
      <c r="DA205">
        <v>-0.25450494000000001</v>
      </c>
      <c r="DB205">
        <v>0.25513289</v>
      </c>
      <c r="DC205">
        <v>2.5920289999999999E-2</v>
      </c>
      <c r="DD205">
        <v>-2.5292350000000002E-2</v>
      </c>
      <c r="DE205">
        <v>0.26950531</v>
      </c>
      <c r="DF205">
        <v>-0.26887736000000001</v>
      </c>
      <c r="DG205">
        <v>0.1029841</v>
      </c>
      <c r="DH205">
        <v>-0.10235616</v>
      </c>
      <c r="DI205">
        <v>-0.19042195000000001</v>
      </c>
      <c r="DJ205">
        <v>7.7531719999999998E-2</v>
      </c>
      <c r="DK205">
        <v>-0.19522661999999999</v>
      </c>
      <c r="DL205">
        <v>-0.13095082</v>
      </c>
      <c r="DM205">
        <v>-6.0513240000000003E-2</v>
      </c>
      <c r="DN205">
        <v>0.50020885000000004</v>
      </c>
      <c r="DO205">
        <v>0.35778246000000002</v>
      </c>
      <c r="DP205">
        <v>-0.64273818000000005</v>
      </c>
      <c r="DQ205">
        <v>0.94671483000000001</v>
      </c>
      <c r="DR205">
        <v>-0.66113116000000005</v>
      </c>
      <c r="DS205">
        <v>7.7932630000000003E-2</v>
      </c>
      <c r="DT205">
        <v>-0.79014932000000004</v>
      </c>
      <c r="DU205">
        <v>1.3610861400000001</v>
      </c>
      <c r="DV205" s="10">
        <v>-0.64824150000000003</v>
      </c>
      <c r="DW205" s="8" t="s">
        <v>1235</v>
      </c>
      <c r="DX205" t="s">
        <v>1236</v>
      </c>
      <c r="DY205" t="s">
        <v>5154</v>
      </c>
      <c r="DZ205" t="s">
        <v>5153</v>
      </c>
      <c r="EA205" t="s">
        <v>5207</v>
      </c>
      <c r="EB205" t="s">
        <v>5449</v>
      </c>
      <c r="EC205" t="s">
        <v>5397</v>
      </c>
      <c r="ED205" s="10" t="s">
        <v>1237</v>
      </c>
      <c r="EE205" s="20">
        <v>37867</v>
      </c>
      <c r="EF205" s="21">
        <v>38510</v>
      </c>
      <c r="EG205" t="s">
        <v>1238</v>
      </c>
      <c r="EH205" t="s">
        <v>5146</v>
      </c>
      <c r="EI205" s="22">
        <v>44891</v>
      </c>
      <c r="EJ205" t="b">
        <f>F205=H205</f>
        <v>1</v>
      </c>
    </row>
    <row r="206" spans="1:140" x14ac:dyDescent="0.2">
      <c r="A206" s="8" t="s">
        <v>1239</v>
      </c>
      <c r="B206" s="8" t="s">
        <v>168</v>
      </c>
      <c r="C206" s="8" t="s">
        <v>161</v>
      </c>
      <c r="D206" s="2" t="s">
        <v>1240</v>
      </c>
      <c r="E206" s="4">
        <v>0.55746654319479205</v>
      </c>
      <c r="F206" s="28" t="b">
        <v>0</v>
      </c>
      <c r="G206" s="29">
        <f t="shared" si="7"/>
        <v>5.8125066140499317E-2</v>
      </c>
      <c r="H206" s="5" t="b">
        <f t="shared" si="6"/>
        <v>0</v>
      </c>
      <c r="I206" s="8">
        <v>38</v>
      </c>
      <c r="J206">
        <v>0</v>
      </c>
      <c r="K206">
        <v>29</v>
      </c>
      <c r="L206">
        <v>2468</v>
      </c>
      <c r="M206">
        <v>6</v>
      </c>
      <c r="N206">
        <v>5</v>
      </c>
      <c r="O206">
        <v>74.566604930729696</v>
      </c>
      <c r="P206">
        <v>5</v>
      </c>
      <c r="Q206">
        <v>2</v>
      </c>
      <c r="R206">
        <v>3</v>
      </c>
      <c r="S206" s="10">
        <v>87.6</v>
      </c>
      <c r="T206" s="8">
        <v>-1.4316177855911101</v>
      </c>
      <c r="U206">
        <v>-1.00517281761849</v>
      </c>
      <c r="V206">
        <v>0.260670676864387</v>
      </c>
      <c r="W206">
        <v>1.1304234261148101</v>
      </c>
      <c r="X206">
        <v>0.34522335867264098</v>
      </c>
      <c r="Y206">
        <v>1.38181348148064</v>
      </c>
      <c r="Z206">
        <v>0.82904396704793704</v>
      </c>
      <c r="AA206">
        <v>8.8725172209350497E-3</v>
      </c>
      <c r="AB206">
        <v>0.68128349962791002</v>
      </c>
      <c r="AC206">
        <v>-1.38724643350897</v>
      </c>
      <c r="AD206" s="10">
        <v>2.78398020961568</v>
      </c>
      <c r="AE206" s="8">
        <v>0</v>
      </c>
      <c r="AF206">
        <v>0</v>
      </c>
      <c r="AG206">
        <v>0</v>
      </c>
      <c r="AH206">
        <v>0</v>
      </c>
      <c r="AI206">
        <v>0</v>
      </c>
      <c r="AJ206">
        <v>0</v>
      </c>
      <c r="AK206">
        <v>0</v>
      </c>
      <c r="AL206">
        <v>0</v>
      </c>
      <c r="AM206">
        <v>0</v>
      </c>
      <c r="AN206">
        <v>0</v>
      </c>
      <c r="AO206">
        <v>0</v>
      </c>
      <c r="AP206">
        <v>0</v>
      </c>
      <c r="AQ206">
        <v>0</v>
      </c>
      <c r="AR206">
        <v>0</v>
      </c>
      <c r="AS206">
        <v>0</v>
      </c>
      <c r="AT206">
        <v>1</v>
      </c>
      <c r="AU206">
        <v>0</v>
      </c>
      <c r="AV206">
        <v>0</v>
      </c>
      <c r="AW206">
        <v>0</v>
      </c>
      <c r="AX206">
        <v>0</v>
      </c>
      <c r="AY206">
        <v>1</v>
      </c>
      <c r="AZ206">
        <v>0</v>
      </c>
      <c r="BA206">
        <v>0</v>
      </c>
      <c r="BB206">
        <v>1</v>
      </c>
      <c r="BC206">
        <v>0</v>
      </c>
      <c r="BD206">
        <v>1</v>
      </c>
      <c r="BE206">
        <v>1</v>
      </c>
      <c r="BF206">
        <v>0</v>
      </c>
      <c r="BG206">
        <v>1</v>
      </c>
      <c r="BH206">
        <v>0</v>
      </c>
      <c r="BI206">
        <v>0</v>
      </c>
      <c r="BJ206">
        <v>0</v>
      </c>
      <c r="BK206">
        <v>0</v>
      </c>
      <c r="BL206">
        <v>0</v>
      </c>
      <c r="BM206">
        <v>0</v>
      </c>
      <c r="BN206">
        <v>0</v>
      </c>
      <c r="BO206">
        <v>0</v>
      </c>
      <c r="BP206">
        <v>1</v>
      </c>
      <c r="BQ206">
        <v>0</v>
      </c>
      <c r="BR206">
        <v>0</v>
      </c>
      <c r="BS206">
        <v>0</v>
      </c>
      <c r="BT206" s="10">
        <v>1</v>
      </c>
      <c r="BU206">
        <v>-4.2648743800000002</v>
      </c>
      <c r="BV206">
        <v>0.17994256</v>
      </c>
      <c r="BW206">
        <v>2.5512239999999999E-2</v>
      </c>
      <c r="BX206">
        <v>1.7140852600000001</v>
      </c>
      <c r="BY206">
        <v>1.2451467300000001</v>
      </c>
      <c r="BZ206">
        <v>4.38303536</v>
      </c>
      <c r="CA206">
        <v>1.0542348399999999</v>
      </c>
      <c r="CB206">
        <v>2.36271349</v>
      </c>
      <c r="CC206">
        <v>0</v>
      </c>
      <c r="CD206">
        <v>1.26633956</v>
      </c>
      <c r="CE206">
        <v>1.2966537600000001</v>
      </c>
      <c r="CF206">
        <v>-0.34830556000000001</v>
      </c>
      <c r="CG206">
        <v>0.60595251999999999</v>
      </c>
      <c r="CH206">
        <v>-0.27080598</v>
      </c>
      <c r="CI206">
        <v>0.69837139000000004</v>
      </c>
      <c r="CJ206">
        <v>2.3914729999999999E-2</v>
      </c>
      <c r="CK206">
        <v>-0.35324707</v>
      </c>
      <c r="CL206">
        <v>-4.8291489999999999E-2</v>
      </c>
      <c r="CM206">
        <v>0.58076517999999999</v>
      </c>
      <c r="CN206">
        <v>0.72541518999999999</v>
      </c>
      <c r="CO206">
        <v>-0.20022939000000001</v>
      </c>
      <c r="CP206">
        <v>-0.43475793000000001</v>
      </c>
      <c r="CQ206">
        <v>0.34422587999999998</v>
      </c>
      <c r="CR206">
        <v>-0.48495226000000002</v>
      </c>
      <c r="CS206">
        <v>0.18250256000000001</v>
      </c>
      <c r="CT206">
        <v>-0.16623276000000001</v>
      </c>
      <c r="CU206">
        <v>-9.4743999999999995E-2</v>
      </c>
      <c r="CV206">
        <v>-1.1689752</v>
      </c>
      <c r="CW206">
        <v>-0.52188942000000005</v>
      </c>
      <c r="CX206">
        <v>0.65815442999999996</v>
      </c>
      <c r="CY206">
        <v>9.3649330000000003E-2</v>
      </c>
      <c r="CZ206">
        <v>-0.16819777</v>
      </c>
      <c r="DA206">
        <v>-0.25450494000000001</v>
      </c>
      <c r="DB206">
        <v>0.25513289</v>
      </c>
      <c r="DC206">
        <v>2.5920289999999999E-2</v>
      </c>
      <c r="DD206">
        <v>-2.5292350000000002E-2</v>
      </c>
      <c r="DE206">
        <v>0.26950531</v>
      </c>
      <c r="DF206">
        <v>-0.26887736000000001</v>
      </c>
      <c r="DG206">
        <v>0.1029841</v>
      </c>
      <c r="DH206">
        <v>-0.10235616</v>
      </c>
      <c r="DI206">
        <v>-0.19042195000000001</v>
      </c>
      <c r="DJ206">
        <v>7.7531719999999998E-2</v>
      </c>
      <c r="DK206">
        <v>-0.19522661999999999</v>
      </c>
      <c r="DL206">
        <v>-0.13095082</v>
      </c>
      <c r="DM206">
        <v>-6.0513240000000003E-2</v>
      </c>
      <c r="DN206">
        <v>0.50020885000000004</v>
      </c>
      <c r="DO206">
        <v>0.35778246000000002</v>
      </c>
      <c r="DP206">
        <v>-0.64273818000000005</v>
      </c>
      <c r="DQ206">
        <v>0.94671483000000001</v>
      </c>
      <c r="DR206">
        <v>-0.66113116000000005</v>
      </c>
      <c r="DS206">
        <v>7.7932630000000003E-2</v>
      </c>
      <c r="DT206">
        <v>-0.79014932000000004</v>
      </c>
      <c r="DU206">
        <v>1.3610861400000001</v>
      </c>
      <c r="DV206" s="10">
        <v>-0.64824150000000003</v>
      </c>
      <c r="DW206" s="8" t="s">
        <v>1241</v>
      </c>
      <c r="DX206" t="s">
        <v>1242</v>
      </c>
      <c r="DY206" t="s">
        <v>5165</v>
      </c>
      <c r="DZ206" t="s">
        <v>5165</v>
      </c>
      <c r="EA206" t="s">
        <v>5177</v>
      </c>
      <c r="EB206" t="s">
        <v>5293</v>
      </c>
      <c r="EC206" t="s">
        <v>5334</v>
      </c>
      <c r="ED206" s="10" t="s">
        <v>514</v>
      </c>
      <c r="EE206" s="20">
        <v>35078</v>
      </c>
      <c r="EF206" s="21">
        <v>36104</v>
      </c>
      <c r="EG206" t="s">
        <v>1243</v>
      </c>
      <c r="EH206" t="s">
        <v>5145</v>
      </c>
      <c r="EI206" s="22">
        <v>43710</v>
      </c>
      <c r="EJ206" t="b">
        <f>F206=H206</f>
        <v>1</v>
      </c>
    </row>
    <row r="207" spans="1:140" x14ac:dyDescent="0.2">
      <c r="A207" s="8" t="s">
        <v>1244</v>
      </c>
      <c r="B207" s="8" t="s">
        <v>127</v>
      </c>
      <c r="C207" s="8" t="s">
        <v>128</v>
      </c>
      <c r="D207" s="2">
        <v>6059563126</v>
      </c>
      <c r="E207" s="4">
        <v>0.414931793452123</v>
      </c>
      <c r="F207" s="28" t="b">
        <v>0</v>
      </c>
      <c r="G207" s="29">
        <f t="shared" si="7"/>
        <v>7.0324625070677959E-7</v>
      </c>
      <c r="H207" s="5" t="b">
        <f t="shared" si="6"/>
        <v>0</v>
      </c>
      <c r="I207" s="8">
        <v>68</v>
      </c>
      <c r="J207">
        <v>0</v>
      </c>
      <c r="K207">
        <v>15</v>
      </c>
      <c r="L207">
        <v>1466</v>
      </c>
      <c r="M207">
        <v>3</v>
      </c>
      <c r="N207">
        <v>2</v>
      </c>
      <c r="O207">
        <v>21.6325633927285</v>
      </c>
      <c r="P207">
        <v>3</v>
      </c>
      <c r="Q207">
        <v>2</v>
      </c>
      <c r="R207">
        <v>4</v>
      </c>
      <c r="S207" s="10">
        <v>72.3</v>
      </c>
      <c r="T207" s="8">
        <v>1.3865274616354899</v>
      </c>
      <c r="U207">
        <v>-1.00517281761849</v>
      </c>
      <c r="V207">
        <v>-1.5481964736195899</v>
      </c>
      <c r="W207">
        <v>-3.7659603051102698E-2</v>
      </c>
      <c r="X207">
        <v>-0.60931127360194304</v>
      </c>
      <c r="Y207">
        <v>-0.70788554533318204</v>
      </c>
      <c r="Z207">
        <v>-0.99245321517046303</v>
      </c>
      <c r="AA207">
        <v>0.71867389489572897</v>
      </c>
      <c r="AB207">
        <v>0.68128349962791002</v>
      </c>
      <c r="AC207">
        <v>-1.38724643350897</v>
      </c>
      <c r="AD207" s="10">
        <v>-0.51731002151161598</v>
      </c>
      <c r="AE207" s="8">
        <v>0</v>
      </c>
      <c r="AF207">
        <v>0</v>
      </c>
      <c r="AG207">
        <v>0</v>
      </c>
      <c r="AH207">
        <v>1</v>
      </c>
      <c r="AI207">
        <v>0</v>
      </c>
      <c r="AJ207">
        <v>0</v>
      </c>
      <c r="AK207">
        <v>0</v>
      </c>
      <c r="AL207">
        <v>0</v>
      </c>
      <c r="AM207">
        <v>0</v>
      </c>
      <c r="AN207">
        <v>0</v>
      </c>
      <c r="AO207">
        <v>0</v>
      </c>
      <c r="AP207">
        <v>0</v>
      </c>
      <c r="AQ207">
        <v>0</v>
      </c>
      <c r="AR207">
        <v>0</v>
      </c>
      <c r="AS207">
        <v>0</v>
      </c>
      <c r="AT207">
        <v>0</v>
      </c>
      <c r="AU207">
        <v>0</v>
      </c>
      <c r="AV207">
        <v>0</v>
      </c>
      <c r="AW207">
        <v>0</v>
      </c>
      <c r="AX207">
        <v>0</v>
      </c>
      <c r="AY207">
        <v>0</v>
      </c>
      <c r="AZ207">
        <v>1</v>
      </c>
      <c r="BA207">
        <v>0</v>
      </c>
      <c r="BB207">
        <v>1</v>
      </c>
      <c r="BC207">
        <v>0</v>
      </c>
      <c r="BD207">
        <v>1</v>
      </c>
      <c r="BE207">
        <v>0</v>
      </c>
      <c r="BF207">
        <v>1</v>
      </c>
      <c r="BG207">
        <v>0</v>
      </c>
      <c r="BH207">
        <v>0</v>
      </c>
      <c r="BI207">
        <v>0</v>
      </c>
      <c r="BJ207">
        <v>0</v>
      </c>
      <c r="BK207">
        <v>0</v>
      </c>
      <c r="BL207">
        <v>1</v>
      </c>
      <c r="BM207">
        <v>0</v>
      </c>
      <c r="BN207">
        <v>1</v>
      </c>
      <c r="BO207">
        <v>0</v>
      </c>
      <c r="BP207">
        <v>0</v>
      </c>
      <c r="BQ207">
        <v>0</v>
      </c>
      <c r="BR207">
        <v>0</v>
      </c>
      <c r="BS207">
        <v>0</v>
      </c>
      <c r="BT207" s="10">
        <v>1</v>
      </c>
      <c r="BU207">
        <v>-4.2648743800000002</v>
      </c>
      <c r="BV207">
        <v>0.17994256</v>
      </c>
      <c r="BW207">
        <v>2.5512239999999999E-2</v>
      </c>
      <c r="BX207">
        <v>1.7140852600000001</v>
      </c>
      <c r="BY207">
        <v>1.2451467300000001</v>
      </c>
      <c r="BZ207">
        <v>4.38303536</v>
      </c>
      <c r="CA207">
        <v>1.0542348399999999</v>
      </c>
      <c r="CB207">
        <v>2.36271349</v>
      </c>
      <c r="CC207">
        <v>0</v>
      </c>
      <c r="CD207">
        <v>1.26633956</v>
      </c>
      <c r="CE207">
        <v>1.2966537600000001</v>
      </c>
      <c r="CF207">
        <v>-0.34830556000000001</v>
      </c>
      <c r="CG207">
        <v>0.60595251999999999</v>
      </c>
      <c r="CH207">
        <v>-0.27080598</v>
      </c>
      <c r="CI207">
        <v>0.69837139000000004</v>
      </c>
      <c r="CJ207">
        <v>2.3914729999999999E-2</v>
      </c>
      <c r="CK207">
        <v>-0.35324707</v>
      </c>
      <c r="CL207">
        <v>-4.8291489999999999E-2</v>
      </c>
      <c r="CM207">
        <v>0.58076517999999999</v>
      </c>
      <c r="CN207">
        <v>0.72541518999999999</v>
      </c>
      <c r="CO207">
        <v>-0.20022939000000001</v>
      </c>
      <c r="CP207">
        <v>-0.43475793000000001</v>
      </c>
      <c r="CQ207">
        <v>0.34422587999999998</v>
      </c>
      <c r="CR207">
        <v>-0.48495226000000002</v>
      </c>
      <c r="CS207">
        <v>0.18250256000000001</v>
      </c>
      <c r="CT207">
        <v>-0.16623276000000001</v>
      </c>
      <c r="CU207">
        <v>-9.4743999999999995E-2</v>
      </c>
      <c r="CV207">
        <v>-1.1689752</v>
      </c>
      <c r="CW207">
        <v>-0.52188942000000005</v>
      </c>
      <c r="CX207">
        <v>0.65815442999999996</v>
      </c>
      <c r="CY207">
        <v>9.3649330000000003E-2</v>
      </c>
      <c r="CZ207">
        <v>-0.16819777</v>
      </c>
      <c r="DA207">
        <v>-0.25450494000000001</v>
      </c>
      <c r="DB207">
        <v>0.25513289</v>
      </c>
      <c r="DC207">
        <v>2.5920289999999999E-2</v>
      </c>
      <c r="DD207">
        <v>-2.5292350000000002E-2</v>
      </c>
      <c r="DE207">
        <v>0.26950531</v>
      </c>
      <c r="DF207">
        <v>-0.26887736000000001</v>
      </c>
      <c r="DG207">
        <v>0.1029841</v>
      </c>
      <c r="DH207">
        <v>-0.10235616</v>
      </c>
      <c r="DI207">
        <v>-0.19042195000000001</v>
      </c>
      <c r="DJ207">
        <v>7.7531719999999998E-2</v>
      </c>
      <c r="DK207">
        <v>-0.19522661999999999</v>
      </c>
      <c r="DL207">
        <v>-0.13095082</v>
      </c>
      <c r="DM207">
        <v>-6.0513240000000003E-2</v>
      </c>
      <c r="DN207">
        <v>0.50020885000000004</v>
      </c>
      <c r="DO207">
        <v>0.35778246000000002</v>
      </c>
      <c r="DP207">
        <v>-0.64273818000000005</v>
      </c>
      <c r="DQ207">
        <v>0.94671483000000001</v>
      </c>
      <c r="DR207">
        <v>-0.66113116000000005</v>
      </c>
      <c r="DS207">
        <v>7.7932630000000003E-2</v>
      </c>
      <c r="DT207">
        <v>-0.79014932000000004</v>
      </c>
      <c r="DU207">
        <v>1.3610861400000001</v>
      </c>
      <c r="DV207" s="10">
        <v>-0.64824150000000003</v>
      </c>
      <c r="DW207" s="8" t="s">
        <v>1245</v>
      </c>
      <c r="DX207" t="s">
        <v>1246</v>
      </c>
      <c r="DY207" t="s">
        <v>5158</v>
      </c>
      <c r="DZ207" t="s">
        <v>5165</v>
      </c>
      <c r="EA207" t="s">
        <v>5236</v>
      </c>
      <c r="EB207" t="s">
        <v>5188</v>
      </c>
      <c r="EC207" t="s">
        <v>5281</v>
      </c>
      <c r="ED207" s="10" t="s">
        <v>249</v>
      </c>
      <c r="EE207" s="20">
        <v>37289</v>
      </c>
      <c r="EF207" s="21">
        <v>38149</v>
      </c>
      <c r="EG207" t="s">
        <v>1247</v>
      </c>
      <c r="EH207" t="s">
        <v>5143</v>
      </c>
      <c r="EI207" s="22">
        <v>44303</v>
      </c>
      <c r="EJ207" t="b">
        <f>F207=H207</f>
        <v>1</v>
      </c>
    </row>
    <row r="208" spans="1:140" x14ac:dyDescent="0.2">
      <c r="A208" s="8" t="s">
        <v>1248</v>
      </c>
      <c r="B208" s="8" t="s">
        <v>127</v>
      </c>
      <c r="C208" s="8" t="s">
        <v>147</v>
      </c>
      <c r="D208" s="2" t="s">
        <v>1249</v>
      </c>
      <c r="E208" s="4">
        <v>0.48894994487728699</v>
      </c>
      <c r="F208" s="28" t="b">
        <v>0</v>
      </c>
      <c r="G208" s="29">
        <f t="shared" si="7"/>
        <v>0.9495917510335059</v>
      </c>
      <c r="H208" s="5" t="b">
        <f t="shared" si="6"/>
        <v>1</v>
      </c>
      <c r="I208" s="8">
        <v>54</v>
      </c>
      <c r="J208">
        <v>3</v>
      </c>
      <c r="K208">
        <v>21</v>
      </c>
      <c r="L208">
        <v>3295</v>
      </c>
      <c r="M208">
        <v>7</v>
      </c>
      <c r="N208">
        <v>1</v>
      </c>
      <c r="O208">
        <v>76.974972438643604</v>
      </c>
      <c r="P208">
        <v>5</v>
      </c>
      <c r="Q208">
        <v>3</v>
      </c>
      <c r="R208">
        <v>1</v>
      </c>
      <c r="S208" s="10">
        <v>76</v>
      </c>
      <c r="T208" s="8">
        <v>7.1393012929740499E-2</v>
      </c>
      <c r="U208">
        <v>2.03313292833161</v>
      </c>
      <c r="V208">
        <v>-0.77296769484074401</v>
      </c>
      <c r="W208">
        <v>2.0944999382108298</v>
      </c>
      <c r="X208">
        <v>0.66340156943083595</v>
      </c>
      <c r="Y208">
        <v>-1.4044518876044501</v>
      </c>
      <c r="Z208">
        <v>0.91191756789064404</v>
      </c>
      <c r="AA208">
        <v>-0.70092886045385905</v>
      </c>
      <c r="AB208">
        <v>0.68128349962791002</v>
      </c>
      <c r="AC208">
        <v>1.42236659638262</v>
      </c>
      <c r="AD208" s="10">
        <v>0.281041210852502</v>
      </c>
      <c r="AE208" s="8">
        <v>0</v>
      </c>
      <c r="AF208">
        <v>0</v>
      </c>
      <c r="AG208">
        <v>0</v>
      </c>
      <c r="AH208">
        <v>1</v>
      </c>
      <c r="AI208">
        <v>0</v>
      </c>
      <c r="AJ208">
        <v>0</v>
      </c>
      <c r="AK208">
        <v>0</v>
      </c>
      <c r="AL208">
        <v>0</v>
      </c>
      <c r="AM208">
        <v>0</v>
      </c>
      <c r="AN208">
        <v>0</v>
      </c>
      <c r="AO208">
        <v>0</v>
      </c>
      <c r="AP208">
        <v>0</v>
      </c>
      <c r="AQ208">
        <v>0</v>
      </c>
      <c r="AR208">
        <v>0</v>
      </c>
      <c r="AS208">
        <v>0</v>
      </c>
      <c r="AT208">
        <v>0</v>
      </c>
      <c r="AU208">
        <v>0</v>
      </c>
      <c r="AV208">
        <v>0</v>
      </c>
      <c r="AW208">
        <v>0</v>
      </c>
      <c r="AX208">
        <v>0</v>
      </c>
      <c r="AY208">
        <v>1</v>
      </c>
      <c r="AZ208">
        <v>0</v>
      </c>
      <c r="BA208">
        <v>1</v>
      </c>
      <c r="BB208">
        <v>0</v>
      </c>
      <c r="BC208">
        <v>1</v>
      </c>
      <c r="BD208">
        <v>0</v>
      </c>
      <c r="BE208">
        <v>1</v>
      </c>
      <c r="BF208">
        <v>0</v>
      </c>
      <c r="BG208">
        <v>0</v>
      </c>
      <c r="BH208">
        <v>1</v>
      </c>
      <c r="BI208">
        <v>0</v>
      </c>
      <c r="BJ208">
        <v>0</v>
      </c>
      <c r="BK208">
        <v>0</v>
      </c>
      <c r="BL208">
        <v>0</v>
      </c>
      <c r="BM208">
        <v>0</v>
      </c>
      <c r="BN208">
        <v>0</v>
      </c>
      <c r="BO208">
        <v>0</v>
      </c>
      <c r="BP208">
        <v>1</v>
      </c>
      <c r="BQ208">
        <v>1</v>
      </c>
      <c r="BR208">
        <v>0</v>
      </c>
      <c r="BS208">
        <v>0</v>
      </c>
      <c r="BT208" s="10">
        <v>0</v>
      </c>
      <c r="BU208">
        <v>-4.2648743800000002</v>
      </c>
      <c r="BV208">
        <v>0.17994256</v>
      </c>
      <c r="BW208">
        <v>2.5512239999999999E-2</v>
      </c>
      <c r="BX208">
        <v>1.7140852600000001</v>
      </c>
      <c r="BY208">
        <v>1.2451467300000001</v>
      </c>
      <c r="BZ208">
        <v>4.38303536</v>
      </c>
      <c r="CA208">
        <v>1.0542348399999999</v>
      </c>
      <c r="CB208">
        <v>2.36271349</v>
      </c>
      <c r="CC208">
        <v>0</v>
      </c>
      <c r="CD208">
        <v>1.26633956</v>
      </c>
      <c r="CE208">
        <v>1.2966537600000001</v>
      </c>
      <c r="CF208">
        <v>-0.34830556000000001</v>
      </c>
      <c r="CG208">
        <v>0.60595251999999999</v>
      </c>
      <c r="CH208">
        <v>-0.27080598</v>
      </c>
      <c r="CI208">
        <v>0.69837139000000004</v>
      </c>
      <c r="CJ208">
        <v>2.3914729999999999E-2</v>
      </c>
      <c r="CK208">
        <v>-0.35324707</v>
      </c>
      <c r="CL208">
        <v>-4.8291489999999999E-2</v>
      </c>
      <c r="CM208">
        <v>0.58076517999999999</v>
      </c>
      <c r="CN208">
        <v>0.72541518999999999</v>
      </c>
      <c r="CO208">
        <v>-0.20022939000000001</v>
      </c>
      <c r="CP208">
        <v>-0.43475793000000001</v>
      </c>
      <c r="CQ208">
        <v>0.34422587999999998</v>
      </c>
      <c r="CR208">
        <v>-0.48495226000000002</v>
      </c>
      <c r="CS208">
        <v>0.18250256000000001</v>
      </c>
      <c r="CT208">
        <v>-0.16623276000000001</v>
      </c>
      <c r="CU208">
        <v>-9.4743999999999995E-2</v>
      </c>
      <c r="CV208">
        <v>-1.1689752</v>
      </c>
      <c r="CW208">
        <v>-0.52188942000000005</v>
      </c>
      <c r="CX208">
        <v>0.65815442999999996</v>
      </c>
      <c r="CY208">
        <v>9.3649330000000003E-2</v>
      </c>
      <c r="CZ208">
        <v>-0.16819777</v>
      </c>
      <c r="DA208">
        <v>-0.25450494000000001</v>
      </c>
      <c r="DB208">
        <v>0.25513289</v>
      </c>
      <c r="DC208">
        <v>2.5920289999999999E-2</v>
      </c>
      <c r="DD208">
        <v>-2.5292350000000002E-2</v>
      </c>
      <c r="DE208">
        <v>0.26950531</v>
      </c>
      <c r="DF208">
        <v>-0.26887736000000001</v>
      </c>
      <c r="DG208">
        <v>0.1029841</v>
      </c>
      <c r="DH208">
        <v>-0.10235616</v>
      </c>
      <c r="DI208">
        <v>-0.19042195000000001</v>
      </c>
      <c r="DJ208">
        <v>7.7531719999999998E-2</v>
      </c>
      <c r="DK208">
        <v>-0.19522661999999999</v>
      </c>
      <c r="DL208">
        <v>-0.13095082</v>
      </c>
      <c r="DM208">
        <v>-6.0513240000000003E-2</v>
      </c>
      <c r="DN208">
        <v>0.50020885000000004</v>
      </c>
      <c r="DO208">
        <v>0.35778246000000002</v>
      </c>
      <c r="DP208">
        <v>-0.64273818000000005</v>
      </c>
      <c r="DQ208">
        <v>0.94671483000000001</v>
      </c>
      <c r="DR208">
        <v>-0.66113116000000005</v>
      </c>
      <c r="DS208">
        <v>7.7932630000000003E-2</v>
      </c>
      <c r="DT208">
        <v>-0.79014932000000004</v>
      </c>
      <c r="DU208">
        <v>1.3610861400000001</v>
      </c>
      <c r="DV208" s="10">
        <v>-0.64824150000000003</v>
      </c>
      <c r="DW208" s="8" t="s">
        <v>1250</v>
      </c>
      <c r="DX208" t="s">
        <v>1251</v>
      </c>
      <c r="DY208" t="s">
        <v>5165</v>
      </c>
      <c r="DZ208" t="s">
        <v>5154</v>
      </c>
      <c r="EA208" t="s">
        <v>5377</v>
      </c>
      <c r="EB208" t="s">
        <v>5289</v>
      </c>
      <c r="EC208" t="s">
        <v>5368</v>
      </c>
      <c r="ED208" s="10" t="s">
        <v>667</v>
      </c>
      <c r="EE208" s="20">
        <v>36386</v>
      </c>
      <c r="EF208" s="21">
        <v>38910</v>
      </c>
      <c r="EG208" t="s">
        <v>1252</v>
      </c>
      <c r="EH208" t="s">
        <v>5147</v>
      </c>
      <c r="EI208" s="22">
        <v>45452</v>
      </c>
      <c r="EJ208" t="b">
        <f>F208=H208</f>
        <v>0</v>
      </c>
    </row>
    <row r="209" spans="1:140" x14ac:dyDescent="0.2">
      <c r="A209" s="8" t="s">
        <v>1253</v>
      </c>
      <c r="B209" s="8" t="s">
        <v>119</v>
      </c>
      <c r="C209" s="8" t="s">
        <v>147</v>
      </c>
      <c r="D209" s="2" t="s">
        <v>1254</v>
      </c>
      <c r="E209" s="4">
        <v>0.64868403021601995</v>
      </c>
      <c r="F209" s="28" t="b">
        <v>1</v>
      </c>
      <c r="G209" s="29">
        <f t="shared" si="7"/>
        <v>2.9409949521841987E-2</v>
      </c>
      <c r="H209" s="5" t="b">
        <f t="shared" si="6"/>
        <v>0</v>
      </c>
      <c r="I209" s="8">
        <v>51</v>
      </c>
      <c r="J209">
        <v>0</v>
      </c>
      <c r="K209">
        <v>30</v>
      </c>
      <c r="L209">
        <v>1364</v>
      </c>
      <c r="M209">
        <v>4</v>
      </c>
      <c r="N209">
        <v>1</v>
      </c>
      <c r="O209">
        <v>81.008681774676504</v>
      </c>
      <c r="P209">
        <v>3</v>
      </c>
      <c r="Q209">
        <v>3</v>
      </c>
      <c r="R209">
        <v>1</v>
      </c>
      <c r="S209" s="10">
        <v>79</v>
      </c>
      <c r="T209" s="8">
        <v>-0.21042151179292001</v>
      </c>
      <c r="U209">
        <v>-1.00517281761849</v>
      </c>
      <c r="V209">
        <v>0.38987547332752898</v>
      </c>
      <c r="W209">
        <v>-0.15656625871469801</v>
      </c>
      <c r="X209">
        <v>-0.29113306284374801</v>
      </c>
      <c r="Y209">
        <v>-1.4044518876044501</v>
      </c>
      <c r="Z209">
        <v>1.0507203113803301</v>
      </c>
      <c r="AA209">
        <v>1.4284752725705201</v>
      </c>
      <c r="AB209">
        <v>-0.772121299578298</v>
      </c>
      <c r="AC209">
        <v>0.71996333890972197</v>
      </c>
      <c r="AD209" s="10">
        <v>0.92835302087746396</v>
      </c>
      <c r="AE209" s="8">
        <v>0</v>
      </c>
      <c r="AF209">
        <v>0</v>
      </c>
      <c r="AG209">
        <v>0</v>
      </c>
      <c r="AH209">
        <v>0</v>
      </c>
      <c r="AI209">
        <v>0</v>
      </c>
      <c r="AJ209">
        <v>0</v>
      </c>
      <c r="AK209">
        <v>0</v>
      </c>
      <c r="AL209">
        <v>0</v>
      </c>
      <c r="AM209">
        <v>0</v>
      </c>
      <c r="AN209">
        <v>0</v>
      </c>
      <c r="AO209">
        <v>0</v>
      </c>
      <c r="AP209">
        <v>0</v>
      </c>
      <c r="AQ209">
        <v>0</v>
      </c>
      <c r="AR209">
        <v>0</v>
      </c>
      <c r="AS209">
        <v>0</v>
      </c>
      <c r="AT209">
        <v>0</v>
      </c>
      <c r="AU209">
        <v>0</v>
      </c>
      <c r="AV209">
        <v>0</v>
      </c>
      <c r="AW209">
        <v>1</v>
      </c>
      <c r="AX209">
        <v>0</v>
      </c>
      <c r="AY209">
        <v>0</v>
      </c>
      <c r="AZ209">
        <v>1</v>
      </c>
      <c r="BA209">
        <v>0</v>
      </c>
      <c r="BB209">
        <v>1</v>
      </c>
      <c r="BC209">
        <v>1</v>
      </c>
      <c r="BD209">
        <v>0</v>
      </c>
      <c r="BE209">
        <v>0</v>
      </c>
      <c r="BF209">
        <v>1</v>
      </c>
      <c r="BG209">
        <v>1</v>
      </c>
      <c r="BH209">
        <v>0</v>
      </c>
      <c r="BI209">
        <v>0</v>
      </c>
      <c r="BJ209">
        <v>0</v>
      </c>
      <c r="BK209">
        <v>0</v>
      </c>
      <c r="BL209">
        <v>0</v>
      </c>
      <c r="BM209">
        <v>0</v>
      </c>
      <c r="BN209">
        <v>0</v>
      </c>
      <c r="BO209">
        <v>0</v>
      </c>
      <c r="BP209">
        <v>1</v>
      </c>
      <c r="BQ209">
        <v>0</v>
      </c>
      <c r="BR209">
        <v>0</v>
      </c>
      <c r="BS209">
        <v>1</v>
      </c>
      <c r="BT209" s="10">
        <v>0</v>
      </c>
      <c r="BU209">
        <v>-4.2648743800000002</v>
      </c>
      <c r="BV209">
        <v>0.17994256</v>
      </c>
      <c r="BW209">
        <v>2.5512239999999999E-2</v>
      </c>
      <c r="BX209">
        <v>1.7140852600000001</v>
      </c>
      <c r="BY209">
        <v>1.2451467300000001</v>
      </c>
      <c r="BZ209">
        <v>4.38303536</v>
      </c>
      <c r="CA209">
        <v>1.0542348399999999</v>
      </c>
      <c r="CB209">
        <v>2.36271349</v>
      </c>
      <c r="CC209">
        <v>0</v>
      </c>
      <c r="CD209">
        <v>1.26633956</v>
      </c>
      <c r="CE209">
        <v>1.2966537600000001</v>
      </c>
      <c r="CF209">
        <v>-0.34830556000000001</v>
      </c>
      <c r="CG209">
        <v>0.60595251999999999</v>
      </c>
      <c r="CH209">
        <v>-0.27080598</v>
      </c>
      <c r="CI209">
        <v>0.69837139000000004</v>
      </c>
      <c r="CJ209">
        <v>2.3914729999999999E-2</v>
      </c>
      <c r="CK209">
        <v>-0.35324707</v>
      </c>
      <c r="CL209">
        <v>-4.8291489999999999E-2</v>
      </c>
      <c r="CM209">
        <v>0.58076517999999999</v>
      </c>
      <c r="CN209">
        <v>0.72541518999999999</v>
      </c>
      <c r="CO209">
        <v>-0.20022939000000001</v>
      </c>
      <c r="CP209">
        <v>-0.43475793000000001</v>
      </c>
      <c r="CQ209">
        <v>0.34422587999999998</v>
      </c>
      <c r="CR209">
        <v>-0.48495226000000002</v>
      </c>
      <c r="CS209">
        <v>0.18250256000000001</v>
      </c>
      <c r="CT209">
        <v>-0.16623276000000001</v>
      </c>
      <c r="CU209">
        <v>-9.4743999999999995E-2</v>
      </c>
      <c r="CV209">
        <v>-1.1689752</v>
      </c>
      <c r="CW209">
        <v>-0.52188942000000005</v>
      </c>
      <c r="CX209">
        <v>0.65815442999999996</v>
      </c>
      <c r="CY209">
        <v>9.3649330000000003E-2</v>
      </c>
      <c r="CZ209">
        <v>-0.16819777</v>
      </c>
      <c r="DA209">
        <v>-0.25450494000000001</v>
      </c>
      <c r="DB209">
        <v>0.25513289</v>
      </c>
      <c r="DC209">
        <v>2.5920289999999999E-2</v>
      </c>
      <c r="DD209">
        <v>-2.5292350000000002E-2</v>
      </c>
      <c r="DE209">
        <v>0.26950531</v>
      </c>
      <c r="DF209">
        <v>-0.26887736000000001</v>
      </c>
      <c r="DG209">
        <v>0.1029841</v>
      </c>
      <c r="DH209">
        <v>-0.10235616</v>
      </c>
      <c r="DI209">
        <v>-0.19042195000000001</v>
      </c>
      <c r="DJ209">
        <v>7.7531719999999998E-2</v>
      </c>
      <c r="DK209">
        <v>-0.19522661999999999</v>
      </c>
      <c r="DL209">
        <v>-0.13095082</v>
      </c>
      <c r="DM209">
        <v>-6.0513240000000003E-2</v>
      </c>
      <c r="DN209">
        <v>0.50020885000000004</v>
      </c>
      <c r="DO209">
        <v>0.35778246000000002</v>
      </c>
      <c r="DP209">
        <v>-0.64273818000000005</v>
      </c>
      <c r="DQ209">
        <v>0.94671483000000001</v>
      </c>
      <c r="DR209">
        <v>-0.66113116000000005</v>
      </c>
      <c r="DS209">
        <v>7.7932630000000003E-2</v>
      </c>
      <c r="DT209">
        <v>-0.79014932000000004</v>
      </c>
      <c r="DU209">
        <v>1.3610861400000001</v>
      </c>
      <c r="DV209" s="10">
        <v>-0.64824150000000003</v>
      </c>
      <c r="DW209" s="8" t="s">
        <v>1255</v>
      </c>
      <c r="DX209" t="s">
        <v>1256</v>
      </c>
      <c r="DY209" t="s">
        <v>5165</v>
      </c>
      <c r="DZ209" t="s">
        <v>5153</v>
      </c>
      <c r="EA209" t="s">
        <v>5327</v>
      </c>
      <c r="EB209" t="s">
        <v>5375</v>
      </c>
      <c r="EC209" t="s">
        <v>5157</v>
      </c>
      <c r="ED209" s="10" t="s">
        <v>454</v>
      </c>
      <c r="EE209" s="20">
        <v>34527</v>
      </c>
      <c r="EF209" s="21">
        <v>39915</v>
      </c>
      <c r="EG209" t="s">
        <v>1257</v>
      </c>
      <c r="EH209" t="s">
        <v>5145</v>
      </c>
      <c r="EI209" s="22">
        <v>44089</v>
      </c>
      <c r="EJ209" t="b">
        <f>F209=H209</f>
        <v>0</v>
      </c>
    </row>
    <row r="210" spans="1:140" x14ac:dyDescent="0.2">
      <c r="A210" s="8" t="s">
        <v>1258</v>
      </c>
      <c r="B210" s="8" t="s">
        <v>168</v>
      </c>
      <c r="C210" s="8" t="s">
        <v>468</v>
      </c>
      <c r="D210" s="2" t="s">
        <v>1259</v>
      </c>
      <c r="E210" s="4">
        <v>0.38061662630530702</v>
      </c>
      <c r="F210" s="28" t="b">
        <v>0</v>
      </c>
      <c r="G210" s="29">
        <f t="shared" si="7"/>
        <v>0.99928953532771214</v>
      </c>
      <c r="H210" s="5" t="b">
        <f t="shared" si="6"/>
        <v>1</v>
      </c>
      <c r="I210" s="8">
        <v>66</v>
      </c>
      <c r="J210">
        <v>2</v>
      </c>
      <c r="K210">
        <v>24</v>
      </c>
      <c r="L210">
        <v>152</v>
      </c>
      <c r="M210">
        <v>10</v>
      </c>
      <c r="N210">
        <v>5</v>
      </c>
      <c r="O210">
        <v>85.574979819320603</v>
      </c>
      <c r="P210">
        <v>3</v>
      </c>
      <c r="Q210">
        <v>3</v>
      </c>
      <c r="R210">
        <v>5</v>
      </c>
      <c r="S210" s="10">
        <v>72</v>
      </c>
      <c r="T210" s="8">
        <v>1.19865111182038</v>
      </c>
      <c r="U210">
        <v>1.0203643463482399</v>
      </c>
      <c r="V210">
        <v>-0.38535330545132002</v>
      </c>
      <c r="W210">
        <v>-1.5694571083644799</v>
      </c>
      <c r="X210">
        <v>1.61793620170542</v>
      </c>
      <c r="Y210">
        <v>1.38181348148064</v>
      </c>
      <c r="Z210">
        <v>1.20784980272132</v>
      </c>
      <c r="AA210">
        <v>-0.70092886045385905</v>
      </c>
      <c r="AB210">
        <v>0.68128349962791002</v>
      </c>
      <c r="AC210">
        <v>0.71996333890972197</v>
      </c>
      <c r="AD210" s="10">
        <v>-0.58204120251411195</v>
      </c>
      <c r="AE210" s="8">
        <v>0</v>
      </c>
      <c r="AF210">
        <v>0</v>
      </c>
      <c r="AG210">
        <v>0</v>
      </c>
      <c r="AH210">
        <v>0</v>
      </c>
      <c r="AI210">
        <v>0</v>
      </c>
      <c r="AJ210">
        <v>0</v>
      </c>
      <c r="AK210">
        <v>0</v>
      </c>
      <c r="AL210">
        <v>0</v>
      </c>
      <c r="AM210">
        <v>0</v>
      </c>
      <c r="AN210">
        <v>0</v>
      </c>
      <c r="AO210">
        <v>0</v>
      </c>
      <c r="AP210">
        <v>0</v>
      </c>
      <c r="AQ210">
        <v>0</v>
      </c>
      <c r="AR210">
        <v>0</v>
      </c>
      <c r="AS210">
        <v>0</v>
      </c>
      <c r="AT210">
        <v>0</v>
      </c>
      <c r="AU210">
        <v>0</v>
      </c>
      <c r="AV210">
        <v>0</v>
      </c>
      <c r="AW210">
        <v>1</v>
      </c>
      <c r="AX210">
        <v>0</v>
      </c>
      <c r="AY210">
        <v>1</v>
      </c>
      <c r="AZ210">
        <v>0</v>
      </c>
      <c r="BA210">
        <v>0</v>
      </c>
      <c r="BB210">
        <v>1</v>
      </c>
      <c r="BC210">
        <v>1</v>
      </c>
      <c r="BD210">
        <v>0</v>
      </c>
      <c r="BE210">
        <v>0</v>
      </c>
      <c r="BF210">
        <v>1</v>
      </c>
      <c r="BG210">
        <v>0</v>
      </c>
      <c r="BH210">
        <v>0</v>
      </c>
      <c r="BI210">
        <v>1</v>
      </c>
      <c r="BJ210">
        <v>0</v>
      </c>
      <c r="BK210">
        <v>0</v>
      </c>
      <c r="BL210">
        <v>0</v>
      </c>
      <c r="BM210">
        <v>0</v>
      </c>
      <c r="BN210">
        <v>0</v>
      </c>
      <c r="BO210">
        <v>0</v>
      </c>
      <c r="BP210">
        <v>1</v>
      </c>
      <c r="BQ210">
        <v>0</v>
      </c>
      <c r="BR210">
        <v>0</v>
      </c>
      <c r="BS210">
        <v>1</v>
      </c>
      <c r="BT210" s="10">
        <v>0</v>
      </c>
      <c r="BU210">
        <v>-4.2648743800000002</v>
      </c>
      <c r="BV210">
        <v>0.17994256</v>
      </c>
      <c r="BW210">
        <v>2.5512239999999999E-2</v>
      </c>
      <c r="BX210">
        <v>1.7140852600000001</v>
      </c>
      <c r="BY210">
        <v>1.2451467300000001</v>
      </c>
      <c r="BZ210">
        <v>4.38303536</v>
      </c>
      <c r="CA210">
        <v>1.0542348399999999</v>
      </c>
      <c r="CB210">
        <v>2.36271349</v>
      </c>
      <c r="CC210">
        <v>0</v>
      </c>
      <c r="CD210">
        <v>1.26633956</v>
      </c>
      <c r="CE210">
        <v>1.2966537600000001</v>
      </c>
      <c r="CF210">
        <v>-0.34830556000000001</v>
      </c>
      <c r="CG210">
        <v>0.60595251999999999</v>
      </c>
      <c r="CH210">
        <v>-0.27080598</v>
      </c>
      <c r="CI210">
        <v>0.69837139000000004</v>
      </c>
      <c r="CJ210">
        <v>2.3914729999999999E-2</v>
      </c>
      <c r="CK210">
        <v>-0.35324707</v>
      </c>
      <c r="CL210">
        <v>-4.8291489999999999E-2</v>
      </c>
      <c r="CM210">
        <v>0.58076517999999999</v>
      </c>
      <c r="CN210">
        <v>0.72541518999999999</v>
      </c>
      <c r="CO210">
        <v>-0.20022939000000001</v>
      </c>
      <c r="CP210">
        <v>-0.43475793000000001</v>
      </c>
      <c r="CQ210">
        <v>0.34422587999999998</v>
      </c>
      <c r="CR210">
        <v>-0.48495226000000002</v>
      </c>
      <c r="CS210">
        <v>0.18250256000000001</v>
      </c>
      <c r="CT210">
        <v>-0.16623276000000001</v>
      </c>
      <c r="CU210">
        <v>-9.4743999999999995E-2</v>
      </c>
      <c r="CV210">
        <v>-1.1689752</v>
      </c>
      <c r="CW210">
        <v>-0.52188942000000005</v>
      </c>
      <c r="CX210">
        <v>0.65815442999999996</v>
      </c>
      <c r="CY210">
        <v>9.3649330000000003E-2</v>
      </c>
      <c r="CZ210">
        <v>-0.16819777</v>
      </c>
      <c r="DA210">
        <v>-0.25450494000000001</v>
      </c>
      <c r="DB210">
        <v>0.25513289</v>
      </c>
      <c r="DC210">
        <v>2.5920289999999999E-2</v>
      </c>
      <c r="DD210">
        <v>-2.5292350000000002E-2</v>
      </c>
      <c r="DE210">
        <v>0.26950531</v>
      </c>
      <c r="DF210">
        <v>-0.26887736000000001</v>
      </c>
      <c r="DG210">
        <v>0.1029841</v>
      </c>
      <c r="DH210">
        <v>-0.10235616</v>
      </c>
      <c r="DI210">
        <v>-0.19042195000000001</v>
      </c>
      <c r="DJ210">
        <v>7.7531719999999998E-2</v>
      </c>
      <c r="DK210">
        <v>-0.19522661999999999</v>
      </c>
      <c r="DL210">
        <v>-0.13095082</v>
      </c>
      <c r="DM210">
        <v>-6.0513240000000003E-2</v>
      </c>
      <c r="DN210">
        <v>0.50020885000000004</v>
      </c>
      <c r="DO210">
        <v>0.35778246000000002</v>
      </c>
      <c r="DP210">
        <v>-0.64273818000000005</v>
      </c>
      <c r="DQ210">
        <v>0.94671483000000001</v>
      </c>
      <c r="DR210">
        <v>-0.66113116000000005</v>
      </c>
      <c r="DS210">
        <v>7.7932630000000003E-2</v>
      </c>
      <c r="DT210">
        <v>-0.79014932000000004</v>
      </c>
      <c r="DU210">
        <v>1.3610861400000001</v>
      </c>
      <c r="DV210" s="10">
        <v>-0.64824150000000003</v>
      </c>
      <c r="DW210" s="8" t="s">
        <v>1260</v>
      </c>
      <c r="DX210" t="s">
        <v>1261</v>
      </c>
      <c r="DY210" t="s">
        <v>5165</v>
      </c>
      <c r="DZ210" t="s">
        <v>5153</v>
      </c>
      <c r="EA210" t="s">
        <v>5263</v>
      </c>
      <c r="EB210" t="s">
        <v>5450</v>
      </c>
      <c r="EC210" t="s">
        <v>5284</v>
      </c>
      <c r="ED210" s="10" t="s">
        <v>396</v>
      </c>
      <c r="EE210" s="20">
        <v>37295</v>
      </c>
      <c r="EF210" s="21">
        <v>38843</v>
      </c>
      <c r="EG210" t="s">
        <v>1262</v>
      </c>
      <c r="EH210" t="s">
        <v>5142</v>
      </c>
      <c r="EI210" s="22">
        <v>45202</v>
      </c>
      <c r="EJ210" t="b">
        <f>F210=H210</f>
        <v>0</v>
      </c>
    </row>
    <row r="211" spans="1:140" x14ac:dyDescent="0.2">
      <c r="A211" s="8" t="s">
        <v>1263</v>
      </c>
      <c r="B211" s="8" t="s">
        <v>168</v>
      </c>
      <c r="C211" s="8" t="s">
        <v>216</v>
      </c>
      <c r="D211" s="2">
        <v>7903922352</v>
      </c>
      <c r="E211" s="4">
        <v>0.39638468974936603</v>
      </c>
      <c r="F211" s="28" t="b">
        <v>0</v>
      </c>
      <c r="G211" s="29">
        <f t="shared" si="7"/>
        <v>0.96832078319067116</v>
      </c>
      <c r="H211" s="5" t="b">
        <f t="shared" si="6"/>
        <v>1</v>
      </c>
      <c r="I211" s="8">
        <v>63</v>
      </c>
      <c r="J211">
        <v>1</v>
      </c>
      <c r="K211">
        <v>37</v>
      </c>
      <c r="L211">
        <v>2787</v>
      </c>
      <c r="M211">
        <v>10</v>
      </c>
      <c r="N211">
        <v>4</v>
      </c>
      <c r="O211">
        <v>24.025678208016501</v>
      </c>
      <c r="P211">
        <v>3</v>
      </c>
      <c r="Q211">
        <v>1</v>
      </c>
      <c r="R211">
        <v>5</v>
      </c>
      <c r="S211" s="10">
        <v>73.400000000000006</v>
      </c>
      <c r="T211" s="8">
        <v>0.91683658709772198</v>
      </c>
      <c r="U211">
        <v>7.5957643648752104E-3</v>
      </c>
      <c r="V211">
        <v>1.2943090485695199</v>
      </c>
      <c r="W211">
        <v>1.50229816294507</v>
      </c>
      <c r="X211">
        <v>1.61793620170542</v>
      </c>
      <c r="Y211">
        <v>0.68524713920936597</v>
      </c>
      <c r="Z211">
        <v>-0.91010447008847595</v>
      </c>
      <c r="AA211">
        <v>1.4284752725705201</v>
      </c>
      <c r="AB211">
        <v>0.68128349962791002</v>
      </c>
      <c r="AC211">
        <v>-1.38724643350897</v>
      </c>
      <c r="AD211" s="10">
        <v>-0.27996235783579498</v>
      </c>
      <c r="AE211" s="8">
        <v>0</v>
      </c>
      <c r="AF211">
        <v>0</v>
      </c>
      <c r="AG211">
        <v>0</v>
      </c>
      <c r="AH211">
        <v>0</v>
      </c>
      <c r="AI211">
        <v>0</v>
      </c>
      <c r="AJ211">
        <v>0</v>
      </c>
      <c r="AK211">
        <v>0</v>
      </c>
      <c r="AL211">
        <v>0</v>
      </c>
      <c r="AM211">
        <v>0</v>
      </c>
      <c r="AN211">
        <v>0</v>
      </c>
      <c r="AO211">
        <v>0</v>
      </c>
      <c r="AP211">
        <v>0</v>
      </c>
      <c r="AQ211">
        <v>0</v>
      </c>
      <c r="AR211">
        <v>0</v>
      </c>
      <c r="AS211">
        <v>0</v>
      </c>
      <c r="AT211">
        <v>0</v>
      </c>
      <c r="AU211">
        <v>1</v>
      </c>
      <c r="AV211">
        <v>0</v>
      </c>
      <c r="AW211">
        <v>0</v>
      </c>
      <c r="AX211">
        <v>0</v>
      </c>
      <c r="AY211">
        <v>1</v>
      </c>
      <c r="AZ211">
        <v>0</v>
      </c>
      <c r="BA211">
        <v>0</v>
      </c>
      <c r="BB211">
        <v>1</v>
      </c>
      <c r="BC211">
        <v>1</v>
      </c>
      <c r="BD211">
        <v>0</v>
      </c>
      <c r="BE211">
        <v>0</v>
      </c>
      <c r="BF211">
        <v>1</v>
      </c>
      <c r="BG211">
        <v>0</v>
      </c>
      <c r="BH211">
        <v>0</v>
      </c>
      <c r="BI211">
        <v>1</v>
      </c>
      <c r="BJ211">
        <v>0</v>
      </c>
      <c r="BK211">
        <v>0</v>
      </c>
      <c r="BL211">
        <v>0</v>
      </c>
      <c r="BM211">
        <v>0</v>
      </c>
      <c r="BN211">
        <v>1</v>
      </c>
      <c r="BO211">
        <v>0</v>
      </c>
      <c r="BP211">
        <v>0</v>
      </c>
      <c r="BQ211">
        <v>1</v>
      </c>
      <c r="BR211">
        <v>0</v>
      </c>
      <c r="BS211">
        <v>0</v>
      </c>
      <c r="BT211" s="10">
        <v>0</v>
      </c>
      <c r="BU211">
        <v>-4.2648743800000002</v>
      </c>
      <c r="BV211">
        <v>0.17994256</v>
      </c>
      <c r="BW211">
        <v>2.5512239999999999E-2</v>
      </c>
      <c r="BX211">
        <v>1.7140852600000001</v>
      </c>
      <c r="BY211">
        <v>1.2451467300000001</v>
      </c>
      <c r="BZ211">
        <v>4.38303536</v>
      </c>
      <c r="CA211">
        <v>1.0542348399999999</v>
      </c>
      <c r="CB211">
        <v>2.36271349</v>
      </c>
      <c r="CC211">
        <v>0</v>
      </c>
      <c r="CD211">
        <v>1.26633956</v>
      </c>
      <c r="CE211">
        <v>1.2966537600000001</v>
      </c>
      <c r="CF211">
        <v>-0.34830556000000001</v>
      </c>
      <c r="CG211">
        <v>0.60595251999999999</v>
      </c>
      <c r="CH211">
        <v>-0.27080598</v>
      </c>
      <c r="CI211">
        <v>0.69837139000000004</v>
      </c>
      <c r="CJ211">
        <v>2.3914729999999999E-2</v>
      </c>
      <c r="CK211">
        <v>-0.35324707</v>
      </c>
      <c r="CL211">
        <v>-4.8291489999999999E-2</v>
      </c>
      <c r="CM211">
        <v>0.58076517999999999</v>
      </c>
      <c r="CN211">
        <v>0.72541518999999999</v>
      </c>
      <c r="CO211">
        <v>-0.20022939000000001</v>
      </c>
      <c r="CP211">
        <v>-0.43475793000000001</v>
      </c>
      <c r="CQ211">
        <v>0.34422587999999998</v>
      </c>
      <c r="CR211">
        <v>-0.48495226000000002</v>
      </c>
      <c r="CS211">
        <v>0.18250256000000001</v>
      </c>
      <c r="CT211">
        <v>-0.16623276000000001</v>
      </c>
      <c r="CU211">
        <v>-9.4743999999999995E-2</v>
      </c>
      <c r="CV211">
        <v>-1.1689752</v>
      </c>
      <c r="CW211">
        <v>-0.52188942000000005</v>
      </c>
      <c r="CX211">
        <v>0.65815442999999996</v>
      </c>
      <c r="CY211">
        <v>9.3649330000000003E-2</v>
      </c>
      <c r="CZ211">
        <v>-0.16819777</v>
      </c>
      <c r="DA211">
        <v>-0.25450494000000001</v>
      </c>
      <c r="DB211">
        <v>0.25513289</v>
      </c>
      <c r="DC211">
        <v>2.5920289999999999E-2</v>
      </c>
      <c r="DD211">
        <v>-2.5292350000000002E-2</v>
      </c>
      <c r="DE211">
        <v>0.26950531</v>
      </c>
      <c r="DF211">
        <v>-0.26887736000000001</v>
      </c>
      <c r="DG211">
        <v>0.1029841</v>
      </c>
      <c r="DH211">
        <v>-0.10235616</v>
      </c>
      <c r="DI211">
        <v>-0.19042195000000001</v>
      </c>
      <c r="DJ211">
        <v>7.7531719999999998E-2</v>
      </c>
      <c r="DK211">
        <v>-0.19522661999999999</v>
      </c>
      <c r="DL211">
        <v>-0.13095082</v>
      </c>
      <c r="DM211">
        <v>-6.0513240000000003E-2</v>
      </c>
      <c r="DN211">
        <v>0.50020885000000004</v>
      </c>
      <c r="DO211">
        <v>0.35778246000000002</v>
      </c>
      <c r="DP211">
        <v>-0.64273818000000005</v>
      </c>
      <c r="DQ211">
        <v>0.94671483000000001</v>
      </c>
      <c r="DR211">
        <v>-0.66113116000000005</v>
      </c>
      <c r="DS211">
        <v>7.7932630000000003E-2</v>
      </c>
      <c r="DT211">
        <v>-0.79014932000000004</v>
      </c>
      <c r="DU211">
        <v>1.3610861400000001</v>
      </c>
      <c r="DV211" s="10">
        <v>-0.64824150000000003</v>
      </c>
      <c r="DW211" s="8" t="s">
        <v>1264</v>
      </c>
      <c r="DX211" t="s">
        <v>1265</v>
      </c>
      <c r="DY211" t="s">
        <v>5158</v>
      </c>
      <c r="DZ211" t="s">
        <v>5154</v>
      </c>
      <c r="EA211" t="s">
        <v>5327</v>
      </c>
      <c r="EB211" t="s">
        <v>5160</v>
      </c>
      <c r="EC211" t="s">
        <v>5210</v>
      </c>
      <c r="ED211" s="10" t="s">
        <v>132</v>
      </c>
      <c r="EE211" s="20">
        <v>35059</v>
      </c>
      <c r="EF211" s="21">
        <v>38975</v>
      </c>
      <c r="EG211" t="s">
        <v>1266</v>
      </c>
      <c r="EH211" t="s">
        <v>5142</v>
      </c>
      <c r="EI211" s="22">
        <v>45141</v>
      </c>
      <c r="EJ211" t="b">
        <f>F211=H211</f>
        <v>0</v>
      </c>
    </row>
    <row r="212" spans="1:140" x14ac:dyDescent="0.2">
      <c r="A212" s="8" t="s">
        <v>1267</v>
      </c>
      <c r="B212" s="8" t="s">
        <v>127</v>
      </c>
      <c r="C212" s="8" t="s">
        <v>216</v>
      </c>
      <c r="D212" s="2" t="s">
        <v>1268</v>
      </c>
      <c r="E212" s="4">
        <v>0.36653288715252302</v>
      </c>
      <c r="F212" s="28" t="b">
        <v>0</v>
      </c>
      <c r="G212" s="29">
        <f t="shared" si="7"/>
        <v>3.6635200592303053E-5</v>
      </c>
      <c r="H212" s="5" t="b">
        <f t="shared" si="6"/>
        <v>0</v>
      </c>
      <c r="I212" s="8">
        <v>54</v>
      </c>
      <c r="J212">
        <v>3</v>
      </c>
      <c r="K212">
        <v>15</v>
      </c>
      <c r="L212">
        <v>6</v>
      </c>
      <c r="M212">
        <v>4</v>
      </c>
      <c r="N212">
        <v>4</v>
      </c>
      <c r="O212">
        <v>26.983110242928198</v>
      </c>
      <c r="P212">
        <v>3</v>
      </c>
      <c r="Q212">
        <v>4</v>
      </c>
      <c r="R212">
        <v>1</v>
      </c>
      <c r="S212" s="10">
        <v>68.8</v>
      </c>
      <c r="T212" s="8">
        <v>7.1393012929740499E-2</v>
      </c>
      <c r="U212">
        <v>2.03313292833161</v>
      </c>
      <c r="V212">
        <v>-1.5481964736195899</v>
      </c>
      <c r="W212">
        <v>-1.7396568311770799</v>
      </c>
      <c r="X212">
        <v>-0.29113306284374801</v>
      </c>
      <c r="Y212">
        <v>0.68524713920936597</v>
      </c>
      <c r="Z212">
        <v>-0.80833717702571695</v>
      </c>
      <c r="AA212">
        <v>1.4284752725705201</v>
      </c>
      <c r="AB212">
        <v>0.68128349962791002</v>
      </c>
      <c r="AC212">
        <v>0.71996333890972197</v>
      </c>
      <c r="AD212" s="10">
        <v>-1.2725071332074001</v>
      </c>
      <c r="AE212" s="8">
        <v>1</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1</v>
      </c>
      <c r="BA212">
        <v>1</v>
      </c>
      <c r="BB212">
        <v>0</v>
      </c>
      <c r="BC212">
        <v>0</v>
      </c>
      <c r="BD212">
        <v>1</v>
      </c>
      <c r="BE212">
        <v>0</v>
      </c>
      <c r="BF212">
        <v>1</v>
      </c>
      <c r="BG212">
        <v>0</v>
      </c>
      <c r="BH212">
        <v>0</v>
      </c>
      <c r="BI212">
        <v>1</v>
      </c>
      <c r="BJ212">
        <v>0</v>
      </c>
      <c r="BK212">
        <v>0</v>
      </c>
      <c r="BL212">
        <v>0</v>
      </c>
      <c r="BM212">
        <v>0</v>
      </c>
      <c r="BN212">
        <v>1</v>
      </c>
      <c r="BO212">
        <v>0</v>
      </c>
      <c r="BP212">
        <v>0</v>
      </c>
      <c r="BQ212">
        <v>0</v>
      </c>
      <c r="BR212">
        <v>0</v>
      </c>
      <c r="BS212">
        <v>0</v>
      </c>
      <c r="BT212" s="10">
        <v>1</v>
      </c>
      <c r="BU212">
        <v>-4.2648743800000002</v>
      </c>
      <c r="BV212">
        <v>0.17994256</v>
      </c>
      <c r="BW212">
        <v>2.5512239999999999E-2</v>
      </c>
      <c r="BX212">
        <v>1.7140852600000001</v>
      </c>
      <c r="BY212">
        <v>1.2451467300000001</v>
      </c>
      <c r="BZ212">
        <v>4.38303536</v>
      </c>
      <c r="CA212">
        <v>1.0542348399999999</v>
      </c>
      <c r="CB212">
        <v>2.36271349</v>
      </c>
      <c r="CC212">
        <v>0</v>
      </c>
      <c r="CD212">
        <v>1.26633956</v>
      </c>
      <c r="CE212">
        <v>1.2966537600000001</v>
      </c>
      <c r="CF212">
        <v>-0.34830556000000001</v>
      </c>
      <c r="CG212">
        <v>0.60595251999999999</v>
      </c>
      <c r="CH212">
        <v>-0.27080598</v>
      </c>
      <c r="CI212">
        <v>0.69837139000000004</v>
      </c>
      <c r="CJ212">
        <v>2.3914729999999999E-2</v>
      </c>
      <c r="CK212">
        <v>-0.35324707</v>
      </c>
      <c r="CL212">
        <v>-4.8291489999999999E-2</v>
      </c>
      <c r="CM212">
        <v>0.58076517999999999</v>
      </c>
      <c r="CN212">
        <v>0.72541518999999999</v>
      </c>
      <c r="CO212">
        <v>-0.20022939000000001</v>
      </c>
      <c r="CP212">
        <v>-0.43475793000000001</v>
      </c>
      <c r="CQ212">
        <v>0.34422587999999998</v>
      </c>
      <c r="CR212">
        <v>-0.48495226000000002</v>
      </c>
      <c r="CS212">
        <v>0.18250256000000001</v>
      </c>
      <c r="CT212">
        <v>-0.16623276000000001</v>
      </c>
      <c r="CU212">
        <v>-9.4743999999999995E-2</v>
      </c>
      <c r="CV212">
        <v>-1.1689752</v>
      </c>
      <c r="CW212">
        <v>-0.52188942000000005</v>
      </c>
      <c r="CX212">
        <v>0.65815442999999996</v>
      </c>
      <c r="CY212">
        <v>9.3649330000000003E-2</v>
      </c>
      <c r="CZ212">
        <v>-0.16819777</v>
      </c>
      <c r="DA212">
        <v>-0.25450494000000001</v>
      </c>
      <c r="DB212">
        <v>0.25513289</v>
      </c>
      <c r="DC212">
        <v>2.5920289999999999E-2</v>
      </c>
      <c r="DD212">
        <v>-2.5292350000000002E-2</v>
      </c>
      <c r="DE212">
        <v>0.26950531</v>
      </c>
      <c r="DF212">
        <v>-0.26887736000000001</v>
      </c>
      <c r="DG212">
        <v>0.1029841</v>
      </c>
      <c r="DH212">
        <v>-0.10235616</v>
      </c>
      <c r="DI212">
        <v>-0.19042195000000001</v>
      </c>
      <c r="DJ212">
        <v>7.7531719999999998E-2</v>
      </c>
      <c r="DK212">
        <v>-0.19522661999999999</v>
      </c>
      <c r="DL212">
        <v>-0.13095082</v>
      </c>
      <c r="DM212">
        <v>-6.0513240000000003E-2</v>
      </c>
      <c r="DN212">
        <v>0.50020885000000004</v>
      </c>
      <c r="DO212">
        <v>0.35778246000000002</v>
      </c>
      <c r="DP212">
        <v>-0.64273818000000005</v>
      </c>
      <c r="DQ212">
        <v>0.94671483000000001</v>
      </c>
      <c r="DR212">
        <v>-0.66113116000000005</v>
      </c>
      <c r="DS212">
        <v>7.7932630000000003E-2</v>
      </c>
      <c r="DT212">
        <v>-0.79014932000000004</v>
      </c>
      <c r="DU212">
        <v>1.3610861400000001</v>
      </c>
      <c r="DV212" s="10">
        <v>-0.64824150000000003</v>
      </c>
      <c r="DW212" s="8" t="s">
        <v>1269</v>
      </c>
      <c r="DX212" t="s">
        <v>1270</v>
      </c>
      <c r="DY212" t="s">
        <v>5158</v>
      </c>
      <c r="DZ212" t="s">
        <v>5165</v>
      </c>
      <c r="EA212" t="s">
        <v>5304</v>
      </c>
      <c r="EB212" t="s">
        <v>5356</v>
      </c>
      <c r="EC212" t="s">
        <v>5226</v>
      </c>
      <c r="ED212" s="10" t="s">
        <v>767</v>
      </c>
      <c r="EE212" s="20">
        <v>36692</v>
      </c>
      <c r="EF212" s="21">
        <v>39788</v>
      </c>
      <c r="EG212" t="s">
        <v>1271</v>
      </c>
      <c r="EH212" t="s">
        <v>5142</v>
      </c>
      <c r="EI212" s="22">
        <v>44252</v>
      </c>
      <c r="EJ212" t="b">
        <f>F212=H212</f>
        <v>1</v>
      </c>
    </row>
    <row r="213" spans="1:140" x14ac:dyDescent="0.2">
      <c r="A213" s="8" t="s">
        <v>1272</v>
      </c>
      <c r="B213" s="8" t="s">
        <v>127</v>
      </c>
      <c r="C213" s="8" t="s">
        <v>245</v>
      </c>
      <c r="D213" s="2" t="s">
        <v>1273</v>
      </c>
      <c r="E213" s="4">
        <v>0.64685234959975002</v>
      </c>
      <c r="F213" s="28" t="b">
        <v>1</v>
      </c>
      <c r="G213" s="29">
        <f t="shared" si="7"/>
        <v>0.85399767166193552</v>
      </c>
      <c r="H213" s="5" t="b">
        <f t="shared" si="6"/>
        <v>1</v>
      </c>
      <c r="I213" s="8">
        <v>69</v>
      </c>
      <c r="J213">
        <v>0</v>
      </c>
      <c r="K213">
        <v>19</v>
      </c>
      <c r="L213">
        <v>1664</v>
      </c>
      <c r="M213">
        <v>5</v>
      </c>
      <c r="N213">
        <v>4</v>
      </c>
      <c r="O213">
        <v>82.592841466541699</v>
      </c>
      <c r="P213">
        <v>4</v>
      </c>
      <c r="Q213">
        <v>1</v>
      </c>
      <c r="R213">
        <v>2</v>
      </c>
      <c r="S213" s="10">
        <v>75</v>
      </c>
      <c r="T213" s="8">
        <v>1.48046563654304</v>
      </c>
      <c r="U213">
        <v>-1.00517281761849</v>
      </c>
      <c r="V213">
        <v>-1.03137728776702</v>
      </c>
      <c r="W213">
        <v>0.19315919911940699</v>
      </c>
      <c r="X213">
        <v>2.70451479144465E-2</v>
      </c>
      <c r="Y213">
        <v>0.68524713920936597</v>
      </c>
      <c r="Z213">
        <v>1.10523234807877</v>
      </c>
      <c r="AA213">
        <v>8.8725172209350497E-3</v>
      </c>
      <c r="AB213">
        <v>0.68128349962791002</v>
      </c>
      <c r="AC213">
        <v>1.42236659638262</v>
      </c>
      <c r="AD213" s="10">
        <v>6.5270607510849094E-2</v>
      </c>
      <c r="AE213" s="8">
        <v>0</v>
      </c>
      <c r="AF213">
        <v>0</v>
      </c>
      <c r="AG213">
        <v>0</v>
      </c>
      <c r="AH213">
        <v>0</v>
      </c>
      <c r="AI213">
        <v>0</v>
      </c>
      <c r="AJ213">
        <v>0</v>
      </c>
      <c r="AK213">
        <v>0</v>
      </c>
      <c r="AL213">
        <v>0</v>
      </c>
      <c r="AM213">
        <v>0</v>
      </c>
      <c r="AN213">
        <v>0</v>
      </c>
      <c r="AO213">
        <v>0</v>
      </c>
      <c r="AP213">
        <v>0</v>
      </c>
      <c r="AQ213">
        <v>0</v>
      </c>
      <c r="AR213">
        <v>0</v>
      </c>
      <c r="AS213">
        <v>0</v>
      </c>
      <c r="AT213">
        <v>0</v>
      </c>
      <c r="AU213">
        <v>0</v>
      </c>
      <c r="AV213">
        <v>0</v>
      </c>
      <c r="AW213">
        <v>1</v>
      </c>
      <c r="AX213">
        <v>0</v>
      </c>
      <c r="AY213">
        <v>1</v>
      </c>
      <c r="AZ213">
        <v>0</v>
      </c>
      <c r="BA213">
        <v>0</v>
      </c>
      <c r="BB213">
        <v>1</v>
      </c>
      <c r="BC213">
        <v>1</v>
      </c>
      <c r="BD213">
        <v>0</v>
      </c>
      <c r="BE213">
        <v>0</v>
      </c>
      <c r="BF213">
        <v>1</v>
      </c>
      <c r="BG213">
        <v>0</v>
      </c>
      <c r="BH213">
        <v>0</v>
      </c>
      <c r="BI213">
        <v>0</v>
      </c>
      <c r="BJ213">
        <v>0</v>
      </c>
      <c r="BK213">
        <v>0</v>
      </c>
      <c r="BL213">
        <v>1</v>
      </c>
      <c r="BM213">
        <v>0</v>
      </c>
      <c r="BN213">
        <v>0</v>
      </c>
      <c r="BO213">
        <v>0</v>
      </c>
      <c r="BP213">
        <v>1</v>
      </c>
      <c r="BQ213">
        <v>0</v>
      </c>
      <c r="BR213">
        <v>0</v>
      </c>
      <c r="BS213">
        <v>1</v>
      </c>
      <c r="BT213" s="10">
        <v>0</v>
      </c>
      <c r="BU213">
        <v>-4.2648743800000002</v>
      </c>
      <c r="BV213">
        <v>0.17994256</v>
      </c>
      <c r="BW213">
        <v>2.5512239999999999E-2</v>
      </c>
      <c r="BX213">
        <v>1.7140852600000001</v>
      </c>
      <c r="BY213">
        <v>1.2451467300000001</v>
      </c>
      <c r="BZ213">
        <v>4.38303536</v>
      </c>
      <c r="CA213">
        <v>1.0542348399999999</v>
      </c>
      <c r="CB213">
        <v>2.36271349</v>
      </c>
      <c r="CC213">
        <v>0</v>
      </c>
      <c r="CD213">
        <v>1.26633956</v>
      </c>
      <c r="CE213">
        <v>1.2966537600000001</v>
      </c>
      <c r="CF213">
        <v>-0.34830556000000001</v>
      </c>
      <c r="CG213">
        <v>0.60595251999999999</v>
      </c>
      <c r="CH213">
        <v>-0.27080598</v>
      </c>
      <c r="CI213">
        <v>0.69837139000000004</v>
      </c>
      <c r="CJ213">
        <v>2.3914729999999999E-2</v>
      </c>
      <c r="CK213">
        <v>-0.35324707</v>
      </c>
      <c r="CL213">
        <v>-4.8291489999999999E-2</v>
      </c>
      <c r="CM213">
        <v>0.58076517999999999</v>
      </c>
      <c r="CN213">
        <v>0.72541518999999999</v>
      </c>
      <c r="CO213">
        <v>-0.20022939000000001</v>
      </c>
      <c r="CP213">
        <v>-0.43475793000000001</v>
      </c>
      <c r="CQ213">
        <v>0.34422587999999998</v>
      </c>
      <c r="CR213">
        <v>-0.48495226000000002</v>
      </c>
      <c r="CS213">
        <v>0.18250256000000001</v>
      </c>
      <c r="CT213">
        <v>-0.16623276000000001</v>
      </c>
      <c r="CU213">
        <v>-9.4743999999999995E-2</v>
      </c>
      <c r="CV213">
        <v>-1.1689752</v>
      </c>
      <c r="CW213">
        <v>-0.52188942000000005</v>
      </c>
      <c r="CX213">
        <v>0.65815442999999996</v>
      </c>
      <c r="CY213">
        <v>9.3649330000000003E-2</v>
      </c>
      <c r="CZ213">
        <v>-0.16819777</v>
      </c>
      <c r="DA213">
        <v>-0.25450494000000001</v>
      </c>
      <c r="DB213">
        <v>0.25513289</v>
      </c>
      <c r="DC213">
        <v>2.5920289999999999E-2</v>
      </c>
      <c r="DD213">
        <v>-2.5292350000000002E-2</v>
      </c>
      <c r="DE213">
        <v>0.26950531</v>
      </c>
      <c r="DF213">
        <v>-0.26887736000000001</v>
      </c>
      <c r="DG213">
        <v>0.1029841</v>
      </c>
      <c r="DH213">
        <v>-0.10235616</v>
      </c>
      <c r="DI213">
        <v>-0.19042195000000001</v>
      </c>
      <c r="DJ213">
        <v>7.7531719999999998E-2</v>
      </c>
      <c r="DK213">
        <v>-0.19522661999999999</v>
      </c>
      <c r="DL213">
        <v>-0.13095082</v>
      </c>
      <c r="DM213">
        <v>-6.0513240000000003E-2</v>
      </c>
      <c r="DN213">
        <v>0.50020885000000004</v>
      </c>
      <c r="DO213">
        <v>0.35778246000000002</v>
      </c>
      <c r="DP213">
        <v>-0.64273818000000005</v>
      </c>
      <c r="DQ213">
        <v>0.94671483000000001</v>
      </c>
      <c r="DR213">
        <v>-0.66113116000000005</v>
      </c>
      <c r="DS213">
        <v>7.7932630000000003E-2</v>
      </c>
      <c r="DT213">
        <v>-0.79014932000000004</v>
      </c>
      <c r="DU213">
        <v>1.3610861400000001</v>
      </c>
      <c r="DV213" s="10">
        <v>-0.64824150000000003</v>
      </c>
      <c r="DW213" s="8" t="s">
        <v>1274</v>
      </c>
      <c r="DX213" t="s">
        <v>1275</v>
      </c>
      <c r="DY213" t="s">
        <v>5165</v>
      </c>
      <c r="DZ213" t="s">
        <v>5153</v>
      </c>
      <c r="EA213" t="s">
        <v>5187</v>
      </c>
      <c r="EB213" t="s">
        <v>5451</v>
      </c>
      <c r="EC213" t="s">
        <v>5427</v>
      </c>
      <c r="ED213" s="10" t="s">
        <v>255</v>
      </c>
      <c r="EE213" s="20">
        <v>34643</v>
      </c>
      <c r="EF213" s="21">
        <v>39159</v>
      </c>
      <c r="EG213" t="s">
        <v>1276</v>
      </c>
      <c r="EH213" t="s">
        <v>5143</v>
      </c>
      <c r="EI213" s="22">
        <v>45045</v>
      </c>
      <c r="EJ213" t="b">
        <f>F213=H213</f>
        <v>1</v>
      </c>
    </row>
    <row r="214" spans="1:140" x14ac:dyDescent="0.2">
      <c r="A214" s="8" t="s">
        <v>1277</v>
      </c>
      <c r="B214" s="8" t="s">
        <v>127</v>
      </c>
      <c r="C214" s="8" t="s">
        <v>188</v>
      </c>
      <c r="D214" s="2" t="s">
        <v>1278</v>
      </c>
      <c r="E214" s="4">
        <v>0.50607265619229203</v>
      </c>
      <c r="F214" s="28" t="b">
        <v>0</v>
      </c>
      <c r="G214" s="29">
        <f t="shared" si="7"/>
        <v>0.9995204501099193</v>
      </c>
      <c r="H214" s="5" t="b">
        <f t="shared" si="6"/>
        <v>1</v>
      </c>
      <c r="I214" s="8">
        <v>41</v>
      </c>
      <c r="J214">
        <v>2</v>
      </c>
      <c r="K214">
        <v>38</v>
      </c>
      <c r="L214">
        <v>224</v>
      </c>
      <c r="M214">
        <v>8</v>
      </c>
      <c r="N214">
        <v>5</v>
      </c>
      <c r="O214">
        <v>86.236328096146195</v>
      </c>
      <c r="P214">
        <v>5</v>
      </c>
      <c r="Q214">
        <v>3</v>
      </c>
      <c r="R214">
        <v>1</v>
      </c>
      <c r="S214" s="10">
        <v>64.7</v>
      </c>
      <c r="T214" s="8">
        <v>-1.1498032608684501</v>
      </c>
      <c r="U214">
        <v>1.0203643463482399</v>
      </c>
      <c r="V214">
        <v>1.4235138450326601</v>
      </c>
      <c r="W214">
        <v>-1.4855229984842999</v>
      </c>
      <c r="X214">
        <v>0.98157978018903103</v>
      </c>
      <c r="Y214">
        <v>1.38181348148064</v>
      </c>
      <c r="Z214">
        <v>1.2306072568605</v>
      </c>
      <c r="AA214">
        <v>-0.70092886045385905</v>
      </c>
      <c r="AB214">
        <v>-4.5418899975194001E-2</v>
      </c>
      <c r="AC214">
        <v>1.42236659638262</v>
      </c>
      <c r="AD214" s="10">
        <v>-2.1571666069081799</v>
      </c>
      <c r="AE214" s="8">
        <v>0</v>
      </c>
      <c r="AF214">
        <v>0</v>
      </c>
      <c r="AG214">
        <v>0</v>
      </c>
      <c r="AH214">
        <v>0</v>
      </c>
      <c r="AI214">
        <v>0</v>
      </c>
      <c r="AJ214">
        <v>0</v>
      </c>
      <c r="AK214">
        <v>0</v>
      </c>
      <c r="AL214">
        <v>0</v>
      </c>
      <c r="AM214">
        <v>1</v>
      </c>
      <c r="AN214">
        <v>0</v>
      </c>
      <c r="AO214">
        <v>0</v>
      </c>
      <c r="AP214">
        <v>0</v>
      </c>
      <c r="AQ214">
        <v>0</v>
      </c>
      <c r="AR214">
        <v>0</v>
      </c>
      <c r="AS214">
        <v>0</v>
      </c>
      <c r="AT214">
        <v>0</v>
      </c>
      <c r="AU214">
        <v>0</v>
      </c>
      <c r="AV214">
        <v>0</v>
      </c>
      <c r="AW214">
        <v>0</v>
      </c>
      <c r="AX214">
        <v>0</v>
      </c>
      <c r="AY214">
        <v>0</v>
      </c>
      <c r="AZ214">
        <v>1</v>
      </c>
      <c r="BA214">
        <v>0</v>
      </c>
      <c r="BB214">
        <v>1</v>
      </c>
      <c r="BC214">
        <v>1</v>
      </c>
      <c r="BD214">
        <v>0</v>
      </c>
      <c r="BE214">
        <v>0</v>
      </c>
      <c r="BF214">
        <v>1</v>
      </c>
      <c r="BG214">
        <v>0</v>
      </c>
      <c r="BH214">
        <v>0</v>
      </c>
      <c r="BI214">
        <v>0</v>
      </c>
      <c r="BJ214">
        <v>0</v>
      </c>
      <c r="BK214">
        <v>1</v>
      </c>
      <c r="BL214">
        <v>0</v>
      </c>
      <c r="BM214">
        <v>0</v>
      </c>
      <c r="BN214">
        <v>0</v>
      </c>
      <c r="BO214">
        <v>1</v>
      </c>
      <c r="BP214">
        <v>0</v>
      </c>
      <c r="BQ214">
        <v>0</v>
      </c>
      <c r="BR214">
        <v>1</v>
      </c>
      <c r="BS214">
        <v>0</v>
      </c>
      <c r="BT214" s="10">
        <v>0</v>
      </c>
      <c r="BU214">
        <v>-4.2648743800000002</v>
      </c>
      <c r="BV214">
        <v>0.17994256</v>
      </c>
      <c r="BW214">
        <v>2.5512239999999999E-2</v>
      </c>
      <c r="BX214">
        <v>1.7140852600000001</v>
      </c>
      <c r="BY214">
        <v>1.2451467300000001</v>
      </c>
      <c r="BZ214">
        <v>4.38303536</v>
      </c>
      <c r="CA214">
        <v>1.0542348399999999</v>
      </c>
      <c r="CB214">
        <v>2.36271349</v>
      </c>
      <c r="CC214">
        <v>0</v>
      </c>
      <c r="CD214">
        <v>1.26633956</v>
      </c>
      <c r="CE214">
        <v>1.2966537600000001</v>
      </c>
      <c r="CF214">
        <v>-0.34830556000000001</v>
      </c>
      <c r="CG214">
        <v>0.60595251999999999</v>
      </c>
      <c r="CH214">
        <v>-0.27080598</v>
      </c>
      <c r="CI214">
        <v>0.69837139000000004</v>
      </c>
      <c r="CJ214">
        <v>2.3914729999999999E-2</v>
      </c>
      <c r="CK214">
        <v>-0.35324707</v>
      </c>
      <c r="CL214">
        <v>-4.8291489999999999E-2</v>
      </c>
      <c r="CM214">
        <v>0.58076517999999999</v>
      </c>
      <c r="CN214">
        <v>0.72541518999999999</v>
      </c>
      <c r="CO214">
        <v>-0.20022939000000001</v>
      </c>
      <c r="CP214">
        <v>-0.43475793000000001</v>
      </c>
      <c r="CQ214">
        <v>0.34422587999999998</v>
      </c>
      <c r="CR214">
        <v>-0.48495226000000002</v>
      </c>
      <c r="CS214">
        <v>0.18250256000000001</v>
      </c>
      <c r="CT214">
        <v>-0.16623276000000001</v>
      </c>
      <c r="CU214">
        <v>-9.4743999999999995E-2</v>
      </c>
      <c r="CV214">
        <v>-1.1689752</v>
      </c>
      <c r="CW214">
        <v>-0.52188942000000005</v>
      </c>
      <c r="CX214">
        <v>0.65815442999999996</v>
      </c>
      <c r="CY214">
        <v>9.3649330000000003E-2</v>
      </c>
      <c r="CZ214">
        <v>-0.16819777</v>
      </c>
      <c r="DA214">
        <v>-0.25450494000000001</v>
      </c>
      <c r="DB214">
        <v>0.25513289</v>
      </c>
      <c r="DC214">
        <v>2.5920289999999999E-2</v>
      </c>
      <c r="DD214">
        <v>-2.5292350000000002E-2</v>
      </c>
      <c r="DE214">
        <v>0.26950531</v>
      </c>
      <c r="DF214">
        <v>-0.26887736000000001</v>
      </c>
      <c r="DG214">
        <v>0.1029841</v>
      </c>
      <c r="DH214">
        <v>-0.10235616</v>
      </c>
      <c r="DI214">
        <v>-0.19042195000000001</v>
      </c>
      <c r="DJ214">
        <v>7.7531719999999998E-2</v>
      </c>
      <c r="DK214">
        <v>-0.19522661999999999</v>
      </c>
      <c r="DL214">
        <v>-0.13095082</v>
      </c>
      <c r="DM214">
        <v>-6.0513240000000003E-2</v>
      </c>
      <c r="DN214">
        <v>0.50020885000000004</v>
      </c>
      <c r="DO214">
        <v>0.35778246000000002</v>
      </c>
      <c r="DP214">
        <v>-0.64273818000000005</v>
      </c>
      <c r="DQ214">
        <v>0.94671483000000001</v>
      </c>
      <c r="DR214">
        <v>-0.66113116000000005</v>
      </c>
      <c r="DS214">
        <v>7.7932630000000003E-2</v>
      </c>
      <c r="DT214">
        <v>-0.79014932000000004</v>
      </c>
      <c r="DU214">
        <v>1.3610861400000001</v>
      </c>
      <c r="DV214" s="10">
        <v>-0.64824150000000003</v>
      </c>
      <c r="DW214" s="8" t="s">
        <v>1279</v>
      </c>
      <c r="DX214" t="s">
        <v>1280</v>
      </c>
      <c r="DY214" t="s">
        <v>5153</v>
      </c>
      <c r="DZ214" t="s">
        <v>5158</v>
      </c>
      <c r="EA214" t="s">
        <v>5192</v>
      </c>
      <c r="EB214" t="s">
        <v>5375</v>
      </c>
      <c r="EC214" t="s">
        <v>5395</v>
      </c>
      <c r="ED214" s="10" t="s">
        <v>220</v>
      </c>
      <c r="EE214" s="20">
        <v>35319</v>
      </c>
      <c r="EF214" s="21">
        <v>36909</v>
      </c>
      <c r="EG214" t="s">
        <v>1281</v>
      </c>
      <c r="EH214" t="s">
        <v>5146</v>
      </c>
      <c r="EI214" s="22">
        <v>43673</v>
      </c>
      <c r="EJ214" t="b">
        <f>F214=H214</f>
        <v>0</v>
      </c>
    </row>
    <row r="215" spans="1:140" x14ac:dyDescent="0.2">
      <c r="A215" s="8" t="s">
        <v>1282</v>
      </c>
      <c r="B215" s="8" t="s">
        <v>168</v>
      </c>
      <c r="C215" s="8" t="s">
        <v>161</v>
      </c>
      <c r="D215" s="2" t="s">
        <v>1283</v>
      </c>
      <c r="E215" s="4">
        <v>0.70994096327641898</v>
      </c>
      <c r="F215" s="28" t="b">
        <v>1</v>
      </c>
      <c r="G215" s="29">
        <f t="shared" si="7"/>
        <v>0.22690660458913064</v>
      </c>
      <c r="H215" s="5" t="b">
        <f t="shared" si="6"/>
        <v>0</v>
      </c>
      <c r="I215" s="8">
        <v>70</v>
      </c>
      <c r="J215">
        <v>0</v>
      </c>
      <c r="K215">
        <v>19</v>
      </c>
      <c r="L215">
        <v>1351</v>
      </c>
      <c r="M215">
        <v>3</v>
      </c>
      <c r="N215">
        <v>5</v>
      </c>
      <c r="O215">
        <v>92.470481638209705</v>
      </c>
      <c r="P215">
        <v>4</v>
      </c>
      <c r="Q215">
        <v>4</v>
      </c>
      <c r="R215">
        <v>2</v>
      </c>
      <c r="S215" s="10">
        <v>70.8</v>
      </c>
      <c r="T215" s="8">
        <v>1.5744038114505901</v>
      </c>
      <c r="U215">
        <v>-1.00517281761849</v>
      </c>
      <c r="V215">
        <v>-1.03137728776702</v>
      </c>
      <c r="W215">
        <v>-0.17172102855417601</v>
      </c>
      <c r="X215">
        <v>-0.60931127360194304</v>
      </c>
      <c r="Y215">
        <v>1.38181348148064</v>
      </c>
      <c r="Z215">
        <v>1.4451288157751701</v>
      </c>
      <c r="AA215">
        <v>-0.70092886045385905</v>
      </c>
      <c r="AB215">
        <v>1.4079858992310099</v>
      </c>
      <c r="AC215">
        <v>0.71996333890972197</v>
      </c>
      <c r="AD215" s="10">
        <v>-0.84096592652409696</v>
      </c>
      <c r="AE215" s="8">
        <v>0</v>
      </c>
      <c r="AF215">
        <v>0</v>
      </c>
      <c r="AG215">
        <v>0</v>
      </c>
      <c r="AH215">
        <v>0</v>
      </c>
      <c r="AI215">
        <v>0</v>
      </c>
      <c r="AJ215">
        <v>0</v>
      </c>
      <c r="AK215">
        <v>0</v>
      </c>
      <c r="AL215">
        <v>0</v>
      </c>
      <c r="AM215">
        <v>1</v>
      </c>
      <c r="AN215">
        <v>0</v>
      </c>
      <c r="AO215">
        <v>0</v>
      </c>
      <c r="AP215">
        <v>0</v>
      </c>
      <c r="AQ215">
        <v>0</v>
      </c>
      <c r="AR215">
        <v>0</v>
      </c>
      <c r="AS215">
        <v>0</v>
      </c>
      <c r="AT215">
        <v>0</v>
      </c>
      <c r="AU215">
        <v>0</v>
      </c>
      <c r="AV215">
        <v>0</v>
      </c>
      <c r="AW215">
        <v>0</v>
      </c>
      <c r="AX215">
        <v>0</v>
      </c>
      <c r="AY215">
        <v>0</v>
      </c>
      <c r="AZ215">
        <v>1</v>
      </c>
      <c r="BA215">
        <v>0</v>
      </c>
      <c r="BB215">
        <v>1</v>
      </c>
      <c r="BC215">
        <v>1</v>
      </c>
      <c r="BD215">
        <v>0</v>
      </c>
      <c r="BE215">
        <v>0</v>
      </c>
      <c r="BF215">
        <v>1</v>
      </c>
      <c r="BG215">
        <v>0</v>
      </c>
      <c r="BH215">
        <v>0</v>
      </c>
      <c r="BI215">
        <v>0</v>
      </c>
      <c r="BJ215">
        <v>0</v>
      </c>
      <c r="BK215">
        <v>1</v>
      </c>
      <c r="BL215">
        <v>0</v>
      </c>
      <c r="BM215">
        <v>0</v>
      </c>
      <c r="BN215">
        <v>0</v>
      </c>
      <c r="BO215">
        <v>0</v>
      </c>
      <c r="BP215">
        <v>1</v>
      </c>
      <c r="BQ215">
        <v>1</v>
      </c>
      <c r="BR215">
        <v>0</v>
      </c>
      <c r="BS215">
        <v>0</v>
      </c>
      <c r="BT215" s="10">
        <v>0</v>
      </c>
      <c r="BU215">
        <v>-4.2648743800000002</v>
      </c>
      <c r="BV215">
        <v>0.17994256</v>
      </c>
      <c r="BW215">
        <v>2.5512239999999999E-2</v>
      </c>
      <c r="BX215">
        <v>1.7140852600000001</v>
      </c>
      <c r="BY215">
        <v>1.2451467300000001</v>
      </c>
      <c r="BZ215">
        <v>4.38303536</v>
      </c>
      <c r="CA215">
        <v>1.0542348399999999</v>
      </c>
      <c r="CB215">
        <v>2.36271349</v>
      </c>
      <c r="CC215">
        <v>0</v>
      </c>
      <c r="CD215">
        <v>1.26633956</v>
      </c>
      <c r="CE215">
        <v>1.2966537600000001</v>
      </c>
      <c r="CF215">
        <v>-0.34830556000000001</v>
      </c>
      <c r="CG215">
        <v>0.60595251999999999</v>
      </c>
      <c r="CH215">
        <v>-0.27080598</v>
      </c>
      <c r="CI215">
        <v>0.69837139000000004</v>
      </c>
      <c r="CJ215">
        <v>2.3914729999999999E-2</v>
      </c>
      <c r="CK215">
        <v>-0.35324707</v>
      </c>
      <c r="CL215">
        <v>-4.8291489999999999E-2</v>
      </c>
      <c r="CM215">
        <v>0.58076517999999999</v>
      </c>
      <c r="CN215">
        <v>0.72541518999999999</v>
      </c>
      <c r="CO215">
        <v>-0.20022939000000001</v>
      </c>
      <c r="CP215">
        <v>-0.43475793000000001</v>
      </c>
      <c r="CQ215">
        <v>0.34422587999999998</v>
      </c>
      <c r="CR215">
        <v>-0.48495226000000002</v>
      </c>
      <c r="CS215">
        <v>0.18250256000000001</v>
      </c>
      <c r="CT215">
        <v>-0.16623276000000001</v>
      </c>
      <c r="CU215">
        <v>-9.4743999999999995E-2</v>
      </c>
      <c r="CV215">
        <v>-1.1689752</v>
      </c>
      <c r="CW215">
        <v>-0.52188942000000005</v>
      </c>
      <c r="CX215">
        <v>0.65815442999999996</v>
      </c>
      <c r="CY215">
        <v>9.3649330000000003E-2</v>
      </c>
      <c r="CZ215">
        <v>-0.16819777</v>
      </c>
      <c r="DA215">
        <v>-0.25450494000000001</v>
      </c>
      <c r="DB215">
        <v>0.25513289</v>
      </c>
      <c r="DC215">
        <v>2.5920289999999999E-2</v>
      </c>
      <c r="DD215">
        <v>-2.5292350000000002E-2</v>
      </c>
      <c r="DE215">
        <v>0.26950531</v>
      </c>
      <c r="DF215">
        <v>-0.26887736000000001</v>
      </c>
      <c r="DG215">
        <v>0.1029841</v>
      </c>
      <c r="DH215">
        <v>-0.10235616</v>
      </c>
      <c r="DI215">
        <v>-0.19042195000000001</v>
      </c>
      <c r="DJ215">
        <v>7.7531719999999998E-2</v>
      </c>
      <c r="DK215">
        <v>-0.19522661999999999</v>
      </c>
      <c r="DL215">
        <v>-0.13095082</v>
      </c>
      <c r="DM215">
        <v>-6.0513240000000003E-2</v>
      </c>
      <c r="DN215">
        <v>0.50020885000000004</v>
      </c>
      <c r="DO215">
        <v>0.35778246000000002</v>
      </c>
      <c r="DP215">
        <v>-0.64273818000000005</v>
      </c>
      <c r="DQ215">
        <v>0.94671483000000001</v>
      </c>
      <c r="DR215">
        <v>-0.66113116000000005</v>
      </c>
      <c r="DS215">
        <v>7.7932630000000003E-2</v>
      </c>
      <c r="DT215">
        <v>-0.79014932000000004</v>
      </c>
      <c r="DU215">
        <v>1.3610861400000001</v>
      </c>
      <c r="DV215" s="10">
        <v>-0.64824150000000003</v>
      </c>
      <c r="DW215" s="8" t="s">
        <v>1284</v>
      </c>
      <c r="DX215" t="s">
        <v>1285</v>
      </c>
      <c r="DY215" t="s">
        <v>5165</v>
      </c>
      <c r="DZ215" t="s">
        <v>5154</v>
      </c>
      <c r="EA215" t="s">
        <v>5452</v>
      </c>
      <c r="EB215" t="s">
        <v>5436</v>
      </c>
      <c r="EC215" t="s">
        <v>5453</v>
      </c>
      <c r="ED215" s="10" t="s">
        <v>199</v>
      </c>
      <c r="EE215" s="20">
        <v>37940</v>
      </c>
      <c r="EF215" s="21">
        <v>39524</v>
      </c>
      <c r="EG215" t="s">
        <v>1286</v>
      </c>
      <c r="EH215" t="s">
        <v>5146</v>
      </c>
      <c r="EI215" s="22">
        <v>45010</v>
      </c>
      <c r="EJ215" t="b">
        <f>F215=H215</f>
        <v>0</v>
      </c>
    </row>
    <row r="216" spans="1:140" x14ac:dyDescent="0.2">
      <c r="A216" s="8" t="s">
        <v>1287</v>
      </c>
      <c r="B216" s="8" t="s">
        <v>119</v>
      </c>
      <c r="C216" s="8" t="s">
        <v>181</v>
      </c>
      <c r="D216" s="2" t="s">
        <v>1288</v>
      </c>
      <c r="E216" s="4">
        <v>0.46998834333199602</v>
      </c>
      <c r="F216" s="28" t="b">
        <v>0</v>
      </c>
      <c r="G216" s="29">
        <f t="shared" si="7"/>
        <v>4.2216350842839338E-4</v>
      </c>
      <c r="H216" s="5" t="b">
        <f t="shared" si="6"/>
        <v>0</v>
      </c>
      <c r="I216" s="8">
        <v>66</v>
      </c>
      <c r="J216">
        <v>0</v>
      </c>
      <c r="K216">
        <v>28</v>
      </c>
      <c r="L216">
        <v>1602</v>
      </c>
      <c r="M216">
        <v>4</v>
      </c>
      <c r="N216">
        <v>5</v>
      </c>
      <c r="O216">
        <v>33.327504999331403</v>
      </c>
      <c r="P216">
        <v>5</v>
      </c>
      <c r="Q216">
        <v>3</v>
      </c>
      <c r="R216">
        <v>3</v>
      </c>
      <c r="S216" s="10">
        <v>80</v>
      </c>
      <c r="T216" s="8">
        <v>1.19865111182038</v>
      </c>
      <c r="U216">
        <v>-1.00517281761849</v>
      </c>
      <c r="V216">
        <v>0.13146588040124599</v>
      </c>
      <c r="W216">
        <v>0.120882604500358</v>
      </c>
      <c r="X216">
        <v>-0.29113306284374801</v>
      </c>
      <c r="Y216">
        <v>1.38181348148064</v>
      </c>
      <c r="Z216">
        <v>-0.59002214125854702</v>
      </c>
      <c r="AA216">
        <v>-1.4107302381286499</v>
      </c>
      <c r="AB216">
        <v>-0.772121299578298</v>
      </c>
      <c r="AC216">
        <v>-0.68484317603607703</v>
      </c>
      <c r="AD216" s="10">
        <v>1.14412362421911</v>
      </c>
      <c r="AE216" s="8">
        <v>0</v>
      </c>
      <c r="AF216">
        <v>0</v>
      </c>
      <c r="AG216">
        <v>0</v>
      </c>
      <c r="AH216">
        <v>0</v>
      </c>
      <c r="AI216">
        <v>0</v>
      </c>
      <c r="AJ216">
        <v>0</v>
      </c>
      <c r="AK216">
        <v>0</v>
      </c>
      <c r="AL216">
        <v>0</v>
      </c>
      <c r="AM216">
        <v>0</v>
      </c>
      <c r="AN216">
        <v>0</v>
      </c>
      <c r="AO216">
        <v>0</v>
      </c>
      <c r="AP216">
        <v>0</v>
      </c>
      <c r="AQ216">
        <v>0</v>
      </c>
      <c r="AR216">
        <v>0</v>
      </c>
      <c r="AS216">
        <v>0</v>
      </c>
      <c r="AT216">
        <v>0</v>
      </c>
      <c r="AU216">
        <v>0</v>
      </c>
      <c r="AV216">
        <v>0</v>
      </c>
      <c r="AW216">
        <v>1</v>
      </c>
      <c r="AX216">
        <v>0</v>
      </c>
      <c r="AY216">
        <v>1</v>
      </c>
      <c r="AZ216">
        <v>0</v>
      </c>
      <c r="BA216">
        <v>1</v>
      </c>
      <c r="BB216">
        <v>0</v>
      </c>
      <c r="BC216">
        <v>1</v>
      </c>
      <c r="BD216">
        <v>0</v>
      </c>
      <c r="BE216">
        <v>0</v>
      </c>
      <c r="BF216">
        <v>1</v>
      </c>
      <c r="BG216">
        <v>0</v>
      </c>
      <c r="BH216">
        <v>0</v>
      </c>
      <c r="BI216">
        <v>0</v>
      </c>
      <c r="BJ216">
        <v>0</v>
      </c>
      <c r="BK216">
        <v>1</v>
      </c>
      <c r="BL216">
        <v>0</v>
      </c>
      <c r="BM216">
        <v>0</v>
      </c>
      <c r="BN216">
        <v>1</v>
      </c>
      <c r="BO216">
        <v>0</v>
      </c>
      <c r="BP216">
        <v>0</v>
      </c>
      <c r="BQ216">
        <v>1</v>
      </c>
      <c r="BR216">
        <v>0</v>
      </c>
      <c r="BS216">
        <v>0</v>
      </c>
      <c r="BT216" s="10">
        <v>0</v>
      </c>
      <c r="BU216">
        <v>-4.2648743800000002</v>
      </c>
      <c r="BV216">
        <v>0.17994256</v>
      </c>
      <c r="BW216">
        <v>2.5512239999999999E-2</v>
      </c>
      <c r="BX216">
        <v>1.7140852600000001</v>
      </c>
      <c r="BY216">
        <v>1.2451467300000001</v>
      </c>
      <c r="BZ216">
        <v>4.38303536</v>
      </c>
      <c r="CA216">
        <v>1.0542348399999999</v>
      </c>
      <c r="CB216">
        <v>2.36271349</v>
      </c>
      <c r="CC216">
        <v>0</v>
      </c>
      <c r="CD216">
        <v>1.26633956</v>
      </c>
      <c r="CE216">
        <v>1.2966537600000001</v>
      </c>
      <c r="CF216">
        <v>-0.34830556000000001</v>
      </c>
      <c r="CG216">
        <v>0.60595251999999999</v>
      </c>
      <c r="CH216">
        <v>-0.27080598</v>
      </c>
      <c r="CI216">
        <v>0.69837139000000004</v>
      </c>
      <c r="CJ216">
        <v>2.3914729999999999E-2</v>
      </c>
      <c r="CK216">
        <v>-0.35324707</v>
      </c>
      <c r="CL216">
        <v>-4.8291489999999999E-2</v>
      </c>
      <c r="CM216">
        <v>0.58076517999999999</v>
      </c>
      <c r="CN216">
        <v>0.72541518999999999</v>
      </c>
      <c r="CO216">
        <v>-0.20022939000000001</v>
      </c>
      <c r="CP216">
        <v>-0.43475793000000001</v>
      </c>
      <c r="CQ216">
        <v>0.34422587999999998</v>
      </c>
      <c r="CR216">
        <v>-0.48495226000000002</v>
      </c>
      <c r="CS216">
        <v>0.18250256000000001</v>
      </c>
      <c r="CT216">
        <v>-0.16623276000000001</v>
      </c>
      <c r="CU216">
        <v>-9.4743999999999995E-2</v>
      </c>
      <c r="CV216">
        <v>-1.1689752</v>
      </c>
      <c r="CW216">
        <v>-0.52188942000000005</v>
      </c>
      <c r="CX216">
        <v>0.65815442999999996</v>
      </c>
      <c r="CY216">
        <v>9.3649330000000003E-2</v>
      </c>
      <c r="CZ216">
        <v>-0.16819777</v>
      </c>
      <c r="DA216">
        <v>-0.25450494000000001</v>
      </c>
      <c r="DB216">
        <v>0.25513289</v>
      </c>
      <c r="DC216">
        <v>2.5920289999999999E-2</v>
      </c>
      <c r="DD216">
        <v>-2.5292350000000002E-2</v>
      </c>
      <c r="DE216">
        <v>0.26950531</v>
      </c>
      <c r="DF216">
        <v>-0.26887736000000001</v>
      </c>
      <c r="DG216">
        <v>0.1029841</v>
      </c>
      <c r="DH216">
        <v>-0.10235616</v>
      </c>
      <c r="DI216">
        <v>-0.19042195000000001</v>
      </c>
      <c r="DJ216">
        <v>7.7531719999999998E-2</v>
      </c>
      <c r="DK216">
        <v>-0.19522661999999999</v>
      </c>
      <c r="DL216">
        <v>-0.13095082</v>
      </c>
      <c r="DM216">
        <v>-6.0513240000000003E-2</v>
      </c>
      <c r="DN216">
        <v>0.50020885000000004</v>
      </c>
      <c r="DO216">
        <v>0.35778246000000002</v>
      </c>
      <c r="DP216">
        <v>-0.64273818000000005</v>
      </c>
      <c r="DQ216">
        <v>0.94671483000000001</v>
      </c>
      <c r="DR216">
        <v>-0.66113116000000005</v>
      </c>
      <c r="DS216">
        <v>7.7932630000000003E-2</v>
      </c>
      <c r="DT216">
        <v>-0.79014932000000004</v>
      </c>
      <c r="DU216">
        <v>1.3610861400000001</v>
      </c>
      <c r="DV216" s="10">
        <v>-0.64824150000000003</v>
      </c>
      <c r="DW216" s="8" t="s">
        <v>1289</v>
      </c>
      <c r="DX216" t="s">
        <v>1290</v>
      </c>
      <c r="DY216" t="s">
        <v>5158</v>
      </c>
      <c r="DZ216" t="s">
        <v>5154</v>
      </c>
      <c r="EA216" t="s">
        <v>5218</v>
      </c>
      <c r="EB216" t="s">
        <v>5373</v>
      </c>
      <c r="EC216" t="s">
        <v>5262</v>
      </c>
      <c r="ED216" s="10" t="s">
        <v>425</v>
      </c>
      <c r="EE216" s="20">
        <v>38065</v>
      </c>
      <c r="EF216" s="21">
        <v>39874</v>
      </c>
      <c r="EG216" t="s">
        <v>1291</v>
      </c>
      <c r="EH216" t="s">
        <v>5146</v>
      </c>
      <c r="EI216" s="22">
        <v>44452</v>
      </c>
      <c r="EJ216" t="b">
        <f>F216=H216</f>
        <v>1</v>
      </c>
    </row>
    <row r="217" spans="1:140" x14ac:dyDescent="0.2">
      <c r="A217" s="8" t="s">
        <v>1292</v>
      </c>
      <c r="B217" s="8" t="s">
        <v>168</v>
      </c>
      <c r="C217" s="8" t="s">
        <v>188</v>
      </c>
      <c r="D217" s="2" t="s">
        <v>1293</v>
      </c>
      <c r="E217" s="4">
        <v>0.43525627826755803</v>
      </c>
      <c r="F217" s="28" t="b">
        <v>0</v>
      </c>
      <c r="G217" s="29">
        <f t="shared" si="7"/>
        <v>1.9870623451156475E-5</v>
      </c>
      <c r="H217" s="5" t="b">
        <f t="shared" si="6"/>
        <v>0</v>
      </c>
      <c r="I217" s="8">
        <v>42</v>
      </c>
      <c r="J217">
        <v>0</v>
      </c>
      <c r="K217">
        <v>16</v>
      </c>
      <c r="L217">
        <v>2809</v>
      </c>
      <c r="M217">
        <v>4</v>
      </c>
      <c r="N217">
        <v>1</v>
      </c>
      <c r="O217">
        <v>37.6281391337793</v>
      </c>
      <c r="P217">
        <v>1</v>
      </c>
      <c r="Q217">
        <v>4</v>
      </c>
      <c r="R217">
        <v>1</v>
      </c>
      <c r="S217" s="10">
        <v>77.099999999999994</v>
      </c>
      <c r="T217" s="8">
        <v>-1.0558650859609</v>
      </c>
      <c r="U217">
        <v>-1.00517281761849</v>
      </c>
      <c r="V217">
        <v>-1.4189916771564499</v>
      </c>
      <c r="W217">
        <v>1.52794469651957</v>
      </c>
      <c r="X217">
        <v>-0.29113306284374801</v>
      </c>
      <c r="Y217">
        <v>-1.4044518876044501</v>
      </c>
      <c r="Z217">
        <v>-0.44203432982296198</v>
      </c>
      <c r="AA217">
        <v>0.71867389489572897</v>
      </c>
      <c r="AB217">
        <v>-0.772121299578298</v>
      </c>
      <c r="AC217">
        <v>1.7560081436822399E-2</v>
      </c>
      <c r="AD217" s="10">
        <v>0.51838887452832005</v>
      </c>
      <c r="AE217" s="8">
        <v>0</v>
      </c>
      <c r="AF217">
        <v>0</v>
      </c>
      <c r="AG217">
        <v>0</v>
      </c>
      <c r="AH217">
        <v>0</v>
      </c>
      <c r="AI217">
        <v>0</v>
      </c>
      <c r="AJ217">
        <v>0</v>
      </c>
      <c r="AK217">
        <v>0</v>
      </c>
      <c r="AL217">
        <v>0</v>
      </c>
      <c r="AM217">
        <v>0</v>
      </c>
      <c r="AN217">
        <v>0</v>
      </c>
      <c r="AO217">
        <v>0</v>
      </c>
      <c r="AP217">
        <v>0</v>
      </c>
      <c r="AQ217">
        <v>0</v>
      </c>
      <c r="AR217">
        <v>0</v>
      </c>
      <c r="AS217">
        <v>0</v>
      </c>
      <c r="AT217">
        <v>0</v>
      </c>
      <c r="AU217">
        <v>1</v>
      </c>
      <c r="AV217">
        <v>0</v>
      </c>
      <c r="AW217">
        <v>0</v>
      </c>
      <c r="AX217">
        <v>0</v>
      </c>
      <c r="AY217">
        <v>0</v>
      </c>
      <c r="AZ217">
        <v>1</v>
      </c>
      <c r="BA217">
        <v>0</v>
      </c>
      <c r="BB217">
        <v>1</v>
      </c>
      <c r="BC217">
        <v>0</v>
      </c>
      <c r="BD217">
        <v>1</v>
      </c>
      <c r="BE217">
        <v>1</v>
      </c>
      <c r="BF217">
        <v>0</v>
      </c>
      <c r="BG217">
        <v>0</v>
      </c>
      <c r="BH217">
        <v>0</v>
      </c>
      <c r="BI217">
        <v>0</v>
      </c>
      <c r="BJ217">
        <v>1</v>
      </c>
      <c r="BK217">
        <v>0</v>
      </c>
      <c r="BL217">
        <v>0</v>
      </c>
      <c r="BM217">
        <v>1</v>
      </c>
      <c r="BN217">
        <v>0</v>
      </c>
      <c r="BO217">
        <v>0</v>
      </c>
      <c r="BP217">
        <v>0</v>
      </c>
      <c r="BQ217">
        <v>0</v>
      </c>
      <c r="BR217">
        <v>0</v>
      </c>
      <c r="BS217">
        <v>0</v>
      </c>
      <c r="BT217" s="10">
        <v>1</v>
      </c>
      <c r="BU217">
        <v>-4.2648743800000002</v>
      </c>
      <c r="BV217">
        <v>0.17994256</v>
      </c>
      <c r="BW217">
        <v>2.5512239999999999E-2</v>
      </c>
      <c r="BX217">
        <v>1.7140852600000001</v>
      </c>
      <c r="BY217">
        <v>1.2451467300000001</v>
      </c>
      <c r="BZ217">
        <v>4.38303536</v>
      </c>
      <c r="CA217">
        <v>1.0542348399999999</v>
      </c>
      <c r="CB217">
        <v>2.36271349</v>
      </c>
      <c r="CC217">
        <v>0</v>
      </c>
      <c r="CD217">
        <v>1.26633956</v>
      </c>
      <c r="CE217">
        <v>1.2966537600000001</v>
      </c>
      <c r="CF217">
        <v>-0.34830556000000001</v>
      </c>
      <c r="CG217">
        <v>0.60595251999999999</v>
      </c>
      <c r="CH217">
        <v>-0.27080598</v>
      </c>
      <c r="CI217">
        <v>0.69837139000000004</v>
      </c>
      <c r="CJ217">
        <v>2.3914729999999999E-2</v>
      </c>
      <c r="CK217">
        <v>-0.35324707</v>
      </c>
      <c r="CL217">
        <v>-4.8291489999999999E-2</v>
      </c>
      <c r="CM217">
        <v>0.58076517999999999</v>
      </c>
      <c r="CN217">
        <v>0.72541518999999999</v>
      </c>
      <c r="CO217">
        <v>-0.20022939000000001</v>
      </c>
      <c r="CP217">
        <v>-0.43475793000000001</v>
      </c>
      <c r="CQ217">
        <v>0.34422587999999998</v>
      </c>
      <c r="CR217">
        <v>-0.48495226000000002</v>
      </c>
      <c r="CS217">
        <v>0.18250256000000001</v>
      </c>
      <c r="CT217">
        <v>-0.16623276000000001</v>
      </c>
      <c r="CU217">
        <v>-9.4743999999999995E-2</v>
      </c>
      <c r="CV217">
        <v>-1.1689752</v>
      </c>
      <c r="CW217">
        <v>-0.52188942000000005</v>
      </c>
      <c r="CX217">
        <v>0.65815442999999996</v>
      </c>
      <c r="CY217">
        <v>9.3649330000000003E-2</v>
      </c>
      <c r="CZ217">
        <v>-0.16819777</v>
      </c>
      <c r="DA217">
        <v>-0.25450494000000001</v>
      </c>
      <c r="DB217">
        <v>0.25513289</v>
      </c>
      <c r="DC217">
        <v>2.5920289999999999E-2</v>
      </c>
      <c r="DD217">
        <v>-2.5292350000000002E-2</v>
      </c>
      <c r="DE217">
        <v>0.26950531</v>
      </c>
      <c r="DF217">
        <v>-0.26887736000000001</v>
      </c>
      <c r="DG217">
        <v>0.1029841</v>
      </c>
      <c r="DH217">
        <v>-0.10235616</v>
      </c>
      <c r="DI217">
        <v>-0.19042195000000001</v>
      </c>
      <c r="DJ217">
        <v>7.7531719999999998E-2</v>
      </c>
      <c r="DK217">
        <v>-0.19522661999999999</v>
      </c>
      <c r="DL217">
        <v>-0.13095082</v>
      </c>
      <c r="DM217">
        <v>-6.0513240000000003E-2</v>
      </c>
      <c r="DN217">
        <v>0.50020885000000004</v>
      </c>
      <c r="DO217">
        <v>0.35778246000000002</v>
      </c>
      <c r="DP217">
        <v>-0.64273818000000005</v>
      </c>
      <c r="DQ217">
        <v>0.94671483000000001</v>
      </c>
      <c r="DR217">
        <v>-0.66113116000000005</v>
      </c>
      <c r="DS217">
        <v>7.7932630000000003E-2</v>
      </c>
      <c r="DT217">
        <v>-0.79014932000000004</v>
      </c>
      <c r="DU217">
        <v>1.3610861400000001</v>
      </c>
      <c r="DV217" s="10">
        <v>-0.64824150000000003</v>
      </c>
      <c r="DW217" s="8" t="s">
        <v>1294</v>
      </c>
      <c r="DX217" t="s">
        <v>1295</v>
      </c>
      <c r="DY217" t="s">
        <v>5154</v>
      </c>
      <c r="DZ217" t="s">
        <v>5165</v>
      </c>
      <c r="EA217" t="s">
        <v>5454</v>
      </c>
      <c r="EB217" t="s">
        <v>5193</v>
      </c>
      <c r="EC217" t="s">
        <v>5299</v>
      </c>
      <c r="ED217" s="10" t="s">
        <v>673</v>
      </c>
      <c r="EE217" s="20">
        <v>37903</v>
      </c>
      <c r="EF217" s="21">
        <v>38005</v>
      </c>
      <c r="EG217" t="s">
        <v>1296</v>
      </c>
      <c r="EH217" t="s">
        <v>5144</v>
      </c>
      <c r="EI217" s="22">
        <v>43917</v>
      </c>
      <c r="EJ217" t="b">
        <f>F217=H217</f>
        <v>1</v>
      </c>
    </row>
    <row r="218" spans="1:140" x14ac:dyDescent="0.2">
      <c r="A218" s="8" t="s">
        <v>1297</v>
      </c>
      <c r="B218" s="8" t="s">
        <v>119</v>
      </c>
      <c r="C218" s="8" t="s">
        <v>188</v>
      </c>
      <c r="D218" s="2">
        <v>9679988787</v>
      </c>
      <c r="E218" s="4">
        <v>0.41571796786489001</v>
      </c>
      <c r="F218" s="28" t="b">
        <v>0</v>
      </c>
      <c r="G218" s="29">
        <f t="shared" si="7"/>
        <v>0.99772597510906547</v>
      </c>
      <c r="H218" s="5" t="b">
        <f t="shared" si="6"/>
        <v>1</v>
      </c>
      <c r="I218" s="8">
        <v>52</v>
      </c>
      <c r="J218">
        <v>1</v>
      </c>
      <c r="K218">
        <v>22</v>
      </c>
      <c r="L218">
        <v>2176</v>
      </c>
      <c r="M218">
        <v>10</v>
      </c>
      <c r="N218">
        <v>2</v>
      </c>
      <c r="O218">
        <v>91.192317265778499</v>
      </c>
      <c r="P218">
        <v>5</v>
      </c>
      <c r="Q218">
        <v>5</v>
      </c>
      <c r="R218">
        <v>2</v>
      </c>
      <c r="S218" s="10">
        <v>75.400000000000006</v>
      </c>
      <c r="T218" s="8">
        <v>-0.116483336885366</v>
      </c>
      <c r="U218">
        <v>7.5957643648752104E-3</v>
      </c>
      <c r="V218">
        <v>-0.64376289837760303</v>
      </c>
      <c r="W218">
        <v>0.79002398048961497</v>
      </c>
      <c r="X218">
        <v>1.61793620170542</v>
      </c>
      <c r="Y218">
        <v>-0.70788554533318204</v>
      </c>
      <c r="Z218">
        <v>1.4011462908224099</v>
      </c>
      <c r="AA218">
        <v>8.8725172209350497E-3</v>
      </c>
      <c r="AB218">
        <v>0.68128349962791002</v>
      </c>
      <c r="AC218">
        <v>1.7560081436822399E-2</v>
      </c>
      <c r="AD218" s="10">
        <v>0.15157884884751099</v>
      </c>
      <c r="AE218" s="8">
        <v>0</v>
      </c>
      <c r="AF218">
        <v>0</v>
      </c>
      <c r="AG218">
        <v>0</v>
      </c>
      <c r="AH218">
        <v>1</v>
      </c>
      <c r="AI218">
        <v>0</v>
      </c>
      <c r="AJ218">
        <v>0</v>
      </c>
      <c r="AK218">
        <v>0</v>
      </c>
      <c r="AL218">
        <v>0</v>
      </c>
      <c r="AM218">
        <v>0</v>
      </c>
      <c r="AN218">
        <v>0</v>
      </c>
      <c r="AO218">
        <v>0</v>
      </c>
      <c r="AP218">
        <v>0</v>
      </c>
      <c r="AQ218">
        <v>0</v>
      </c>
      <c r="AR218">
        <v>0</v>
      </c>
      <c r="AS218">
        <v>0</v>
      </c>
      <c r="AT218">
        <v>0</v>
      </c>
      <c r="AU218">
        <v>0</v>
      </c>
      <c r="AV218">
        <v>0</v>
      </c>
      <c r="AW218">
        <v>0</v>
      </c>
      <c r="AX218">
        <v>0</v>
      </c>
      <c r="AY218">
        <v>0</v>
      </c>
      <c r="AZ218">
        <v>1</v>
      </c>
      <c r="BA218">
        <v>0</v>
      </c>
      <c r="BB218">
        <v>1</v>
      </c>
      <c r="BC218">
        <v>1</v>
      </c>
      <c r="BD218">
        <v>0</v>
      </c>
      <c r="BE218">
        <v>1</v>
      </c>
      <c r="BF218">
        <v>0</v>
      </c>
      <c r="BG218">
        <v>0</v>
      </c>
      <c r="BH218">
        <v>0</v>
      </c>
      <c r="BI218">
        <v>0</v>
      </c>
      <c r="BJ218">
        <v>0</v>
      </c>
      <c r="BK218">
        <v>1</v>
      </c>
      <c r="BL218">
        <v>0</v>
      </c>
      <c r="BM218">
        <v>0</v>
      </c>
      <c r="BN218">
        <v>1</v>
      </c>
      <c r="BO218">
        <v>0</v>
      </c>
      <c r="BP218">
        <v>0</v>
      </c>
      <c r="BQ218">
        <v>1</v>
      </c>
      <c r="BR218">
        <v>0</v>
      </c>
      <c r="BS218">
        <v>0</v>
      </c>
      <c r="BT218" s="10">
        <v>0</v>
      </c>
      <c r="BU218">
        <v>-4.2648743800000002</v>
      </c>
      <c r="BV218">
        <v>0.17994256</v>
      </c>
      <c r="BW218">
        <v>2.5512239999999999E-2</v>
      </c>
      <c r="BX218">
        <v>1.7140852600000001</v>
      </c>
      <c r="BY218">
        <v>1.2451467300000001</v>
      </c>
      <c r="BZ218">
        <v>4.38303536</v>
      </c>
      <c r="CA218">
        <v>1.0542348399999999</v>
      </c>
      <c r="CB218">
        <v>2.36271349</v>
      </c>
      <c r="CC218">
        <v>0</v>
      </c>
      <c r="CD218">
        <v>1.26633956</v>
      </c>
      <c r="CE218">
        <v>1.2966537600000001</v>
      </c>
      <c r="CF218">
        <v>-0.34830556000000001</v>
      </c>
      <c r="CG218">
        <v>0.60595251999999999</v>
      </c>
      <c r="CH218">
        <v>-0.27080598</v>
      </c>
      <c r="CI218">
        <v>0.69837139000000004</v>
      </c>
      <c r="CJ218">
        <v>2.3914729999999999E-2</v>
      </c>
      <c r="CK218">
        <v>-0.35324707</v>
      </c>
      <c r="CL218">
        <v>-4.8291489999999999E-2</v>
      </c>
      <c r="CM218">
        <v>0.58076517999999999</v>
      </c>
      <c r="CN218">
        <v>0.72541518999999999</v>
      </c>
      <c r="CO218">
        <v>-0.20022939000000001</v>
      </c>
      <c r="CP218">
        <v>-0.43475793000000001</v>
      </c>
      <c r="CQ218">
        <v>0.34422587999999998</v>
      </c>
      <c r="CR218">
        <v>-0.48495226000000002</v>
      </c>
      <c r="CS218">
        <v>0.18250256000000001</v>
      </c>
      <c r="CT218">
        <v>-0.16623276000000001</v>
      </c>
      <c r="CU218">
        <v>-9.4743999999999995E-2</v>
      </c>
      <c r="CV218">
        <v>-1.1689752</v>
      </c>
      <c r="CW218">
        <v>-0.52188942000000005</v>
      </c>
      <c r="CX218">
        <v>0.65815442999999996</v>
      </c>
      <c r="CY218">
        <v>9.3649330000000003E-2</v>
      </c>
      <c r="CZ218">
        <v>-0.16819777</v>
      </c>
      <c r="DA218">
        <v>-0.25450494000000001</v>
      </c>
      <c r="DB218">
        <v>0.25513289</v>
      </c>
      <c r="DC218">
        <v>2.5920289999999999E-2</v>
      </c>
      <c r="DD218">
        <v>-2.5292350000000002E-2</v>
      </c>
      <c r="DE218">
        <v>0.26950531</v>
      </c>
      <c r="DF218">
        <v>-0.26887736000000001</v>
      </c>
      <c r="DG218">
        <v>0.1029841</v>
      </c>
      <c r="DH218">
        <v>-0.10235616</v>
      </c>
      <c r="DI218">
        <v>-0.19042195000000001</v>
      </c>
      <c r="DJ218">
        <v>7.7531719999999998E-2</v>
      </c>
      <c r="DK218">
        <v>-0.19522661999999999</v>
      </c>
      <c r="DL218">
        <v>-0.13095082</v>
      </c>
      <c r="DM218">
        <v>-6.0513240000000003E-2</v>
      </c>
      <c r="DN218">
        <v>0.50020885000000004</v>
      </c>
      <c r="DO218">
        <v>0.35778246000000002</v>
      </c>
      <c r="DP218">
        <v>-0.64273818000000005</v>
      </c>
      <c r="DQ218">
        <v>0.94671483000000001</v>
      </c>
      <c r="DR218">
        <v>-0.66113116000000005</v>
      </c>
      <c r="DS218">
        <v>7.7932630000000003E-2</v>
      </c>
      <c r="DT218">
        <v>-0.79014932000000004</v>
      </c>
      <c r="DU218">
        <v>1.3610861400000001</v>
      </c>
      <c r="DV218" s="10">
        <v>-0.64824150000000003</v>
      </c>
      <c r="DW218" s="8" t="s">
        <v>1298</v>
      </c>
      <c r="DX218" t="s">
        <v>1299</v>
      </c>
      <c r="DY218" t="s">
        <v>5158</v>
      </c>
      <c r="DZ218" t="s">
        <v>5154</v>
      </c>
      <c r="EA218" t="s">
        <v>5207</v>
      </c>
      <c r="EB218" t="s">
        <v>5345</v>
      </c>
      <c r="EC218" t="s">
        <v>5417</v>
      </c>
      <c r="ED218" s="10" t="s">
        <v>249</v>
      </c>
      <c r="EE218" s="20">
        <v>37585</v>
      </c>
      <c r="EF218" s="21">
        <v>39052</v>
      </c>
      <c r="EG218" t="s">
        <v>1300</v>
      </c>
      <c r="EH218" t="s">
        <v>5146</v>
      </c>
      <c r="EI218" s="22">
        <v>44108</v>
      </c>
      <c r="EJ218" t="b">
        <f>F218=H218</f>
        <v>0</v>
      </c>
    </row>
    <row r="219" spans="1:140" x14ac:dyDescent="0.2">
      <c r="A219" s="8" t="s">
        <v>1301</v>
      </c>
      <c r="B219" s="8" t="s">
        <v>168</v>
      </c>
      <c r="C219" s="8" t="s">
        <v>188</v>
      </c>
      <c r="D219" s="2" t="s">
        <v>1302</v>
      </c>
      <c r="E219" s="4">
        <v>0.54799039902792102</v>
      </c>
      <c r="F219" s="28" t="b">
        <v>0</v>
      </c>
      <c r="G219" s="29">
        <f t="shared" si="7"/>
        <v>0.34766095691655458</v>
      </c>
      <c r="H219" s="5" t="b">
        <f t="shared" si="6"/>
        <v>0</v>
      </c>
      <c r="I219" s="8">
        <v>64</v>
      </c>
      <c r="J219">
        <v>1</v>
      </c>
      <c r="K219">
        <v>30</v>
      </c>
      <c r="L219">
        <v>375</v>
      </c>
      <c r="M219">
        <v>5</v>
      </c>
      <c r="N219">
        <v>5</v>
      </c>
      <c r="O219">
        <v>92.536866180627499</v>
      </c>
      <c r="P219">
        <v>4</v>
      </c>
      <c r="Q219">
        <v>3</v>
      </c>
      <c r="R219">
        <v>1</v>
      </c>
      <c r="S219" s="10">
        <v>73.5</v>
      </c>
      <c r="T219" s="8">
        <v>1.0107747620052701</v>
      </c>
      <c r="U219">
        <v>7.5957643648752104E-3</v>
      </c>
      <c r="V219">
        <v>0.38987547332752898</v>
      </c>
      <c r="W219">
        <v>-1.3094945180411299</v>
      </c>
      <c r="X219">
        <v>2.70451479144465E-2</v>
      </c>
      <c r="Y219">
        <v>1.38181348148064</v>
      </c>
      <c r="Z219">
        <v>1.4474131540467901</v>
      </c>
      <c r="AA219">
        <v>-0.70092886045385905</v>
      </c>
      <c r="AB219">
        <v>-0.772121299578298</v>
      </c>
      <c r="AC219">
        <v>1.7560081436822399E-2</v>
      </c>
      <c r="AD219" s="10">
        <v>-0.25838529750163097</v>
      </c>
      <c r="AE219" s="8">
        <v>0</v>
      </c>
      <c r="AF219">
        <v>0</v>
      </c>
      <c r="AG219">
        <v>0</v>
      </c>
      <c r="AH219">
        <v>0</v>
      </c>
      <c r="AI219">
        <v>0</v>
      </c>
      <c r="AJ219">
        <v>0</v>
      </c>
      <c r="AK219">
        <v>0</v>
      </c>
      <c r="AL219">
        <v>0</v>
      </c>
      <c r="AM219">
        <v>0</v>
      </c>
      <c r="AN219">
        <v>0</v>
      </c>
      <c r="AO219">
        <v>0</v>
      </c>
      <c r="AP219">
        <v>0</v>
      </c>
      <c r="AQ219">
        <v>0</v>
      </c>
      <c r="AR219">
        <v>1</v>
      </c>
      <c r="AS219">
        <v>0</v>
      </c>
      <c r="AT219">
        <v>0</v>
      </c>
      <c r="AU219">
        <v>0</v>
      </c>
      <c r="AV219">
        <v>0</v>
      </c>
      <c r="AW219">
        <v>0</v>
      </c>
      <c r="AX219">
        <v>0</v>
      </c>
      <c r="AY219">
        <v>1</v>
      </c>
      <c r="AZ219">
        <v>0</v>
      </c>
      <c r="BA219">
        <v>1</v>
      </c>
      <c r="BB219">
        <v>0</v>
      </c>
      <c r="BC219">
        <v>1</v>
      </c>
      <c r="BD219">
        <v>0</v>
      </c>
      <c r="BE219">
        <v>0</v>
      </c>
      <c r="BF219">
        <v>1</v>
      </c>
      <c r="BG219">
        <v>0</v>
      </c>
      <c r="BH219">
        <v>1</v>
      </c>
      <c r="BI219">
        <v>0</v>
      </c>
      <c r="BJ219">
        <v>0</v>
      </c>
      <c r="BK219">
        <v>0</v>
      </c>
      <c r="BL219">
        <v>0</v>
      </c>
      <c r="BM219">
        <v>1</v>
      </c>
      <c r="BN219">
        <v>0</v>
      </c>
      <c r="BO219">
        <v>0</v>
      </c>
      <c r="BP219">
        <v>0</v>
      </c>
      <c r="BQ219">
        <v>1</v>
      </c>
      <c r="BR219">
        <v>0</v>
      </c>
      <c r="BS219">
        <v>0</v>
      </c>
      <c r="BT219" s="10">
        <v>0</v>
      </c>
      <c r="BU219">
        <v>-4.2648743800000002</v>
      </c>
      <c r="BV219">
        <v>0.17994256</v>
      </c>
      <c r="BW219">
        <v>2.5512239999999999E-2</v>
      </c>
      <c r="BX219">
        <v>1.7140852600000001</v>
      </c>
      <c r="BY219">
        <v>1.2451467300000001</v>
      </c>
      <c r="BZ219">
        <v>4.38303536</v>
      </c>
      <c r="CA219">
        <v>1.0542348399999999</v>
      </c>
      <c r="CB219">
        <v>2.36271349</v>
      </c>
      <c r="CC219">
        <v>0</v>
      </c>
      <c r="CD219">
        <v>1.26633956</v>
      </c>
      <c r="CE219">
        <v>1.2966537600000001</v>
      </c>
      <c r="CF219">
        <v>-0.34830556000000001</v>
      </c>
      <c r="CG219">
        <v>0.60595251999999999</v>
      </c>
      <c r="CH219">
        <v>-0.27080598</v>
      </c>
      <c r="CI219">
        <v>0.69837139000000004</v>
      </c>
      <c r="CJ219">
        <v>2.3914729999999999E-2</v>
      </c>
      <c r="CK219">
        <v>-0.35324707</v>
      </c>
      <c r="CL219">
        <v>-4.8291489999999999E-2</v>
      </c>
      <c r="CM219">
        <v>0.58076517999999999</v>
      </c>
      <c r="CN219">
        <v>0.72541518999999999</v>
      </c>
      <c r="CO219">
        <v>-0.20022939000000001</v>
      </c>
      <c r="CP219">
        <v>-0.43475793000000001</v>
      </c>
      <c r="CQ219">
        <v>0.34422587999999998</v>
      </c>
      <c r="CR219">
        <v>-0.48495226000000002</v>
      </c>
      <c r="CS219">
        <v>0.18250256000000001</v>
      </c>
      <c r="CT219">
        <v>-0.16623276000000001</v>
      </c>
      <c r="CU219">
        <v>-9.4743999999999995E-2</v>
      </c>
      <c r="CV219">
        <v>-1.1689752</v>
      </c>
      <c r="CW219">
        <v>-0.52188942000000005</v>
      </c>
      <c r="CX219">
        <v>0.65815442999999996</v>
      </c>
      <c r="CY219">
        <v>9.3649330000000003E-2</v>
      </c>
      <c r="CZ219">
        <v>-0.16819777</v>
      </c>
      <c r="DA219">
        <v>-0.25450494000000001</v>
      </c>
      <c r="DB219">
        <v>0.25513289</v>
      </c>
      <c r="DC219">
        <v>2.5920289999999999E-2</v>
      </c>
      <c r="DD219">
        <v>-2.5292350000000002E-2</v>
      </c>
      <c r="DE219">
        <v>0.26950531</v>
      </c>
      <c r="DF219">
        <v>-0.26887736000000001</v>
      </c>
      <c r="DG219">
        <v>0.1029841</v>
      </c>
      <c r="DH219">
        <v>-0.10235616</v>
      </c>
      <c r="DI219">
        <v>-0.19042195000000001</v>
      </c>
      <c r="DJ219">
        <v>7.7531719999999998E-2</v>
      </c>
      <c r="DK219">
        <v>-0.19522661999999999</v>
      </c>
      <c r="DL219">
        <v>-0.13095082</v>
      </c>
      <c r="DM219">
        <v>-6.0513240000000003E-2</v>
      </c>
      <c r="DN219">
        <v>0.50020885000000004</v>
      </c>
      <c r="DO219">
        <v>0.35778246000000002</v>
      </c>
      <c r="DP219">
        <v>-0.64273818000000005</v>
      </c>
      <c r="DQ219">
        <v>0.94671483000000001</v>
      </c>
      <c r="DR219">
        <v>-0.66113116000000005</v>
      </c>
      <c r="DS219">
        <v>7.7932630000000003E-2</v>
      </c>
      <c r="DT219">
        <v>-0.79014932000000004</v>
      </c>
      <c r="DU219">
        <v>1.3610861400000001</v>
      </c>
      <c r="DV219" s="10">
        <v>-0.64824150000000003</v>
      </c>
      <c r="DW219" s="8" t="s">
        <v>1303</v>
      </c>
      <c r="DX219" t="s">
        <v>1304</v>
      </c>
      <c r="DY219" t="s">
        <v>5154</v>
      </c>
      <c r="DZ219" t="s">
        <v>5154</v>
      </c>
      <c r="EA219" t="s">
        <v>5168</v>
      </c>
      <c r="EB219" t="s">
        <v>5259</v>
      </c>
      <c r="EC219" t="s">
        <v>5455</v>
      </c>
      <c r="ED219" s="10" t="s">
        <v>165</v>
      </c>
      <c r="EE219" s="20">
        <v>34548</v>
      </c>
      <c r="EF219" s="21">
        <v>38578</v>
      </c>
      <c r="EG219" t="s">
        <v>1305</v>
      </c>
      <c r="EH219" t="s">
        <v>5147</v>
      </c>
      <c r="EI219" s="22">
        <v>43831</v>
      </c>
      <c r="EJ219" t="b">
        <f>F219=H219</f>
        <v>1</v>
      </c>
    </row>
    <row r="220" spans="1:140" x14ac:dyDescent="0.2">
      <c r="A220" s="8" t="s">
        <v>1306</v>
      </c>
      <c r="B220" s="8" t="s">
        <v>119</v>
      </c>
      <c r="C220" s="8" t="s">
        <v>1307</v>
      </c>
      <c r="D220" s="2" t="s">
        <v>1308</v>
      </c>
      <c r="E220" s="4">
        <v>0.53549794532912898</v>
      </c>
      <c r="F220" s="28" t="b">
        <v>0</v>
      </c>
      <c r="G220" s="29">
        <f t="shared" si="7"/>
        <v>3.4318346913763724E-2</v>
      </c>
      <c r="H220" s="5" t="b">
        <f t="shared" si="6"/>
        <v>0</v>
      </c>
      <c r="I220" s="8">
        <v>40</v>
      </c>
      <c r="J220">
        <v>1</v>
      </c>
      <c r="K220">
        <v>30</v>
      </c>
      <c r="L220">
        <v>1169</v>
      </c>
      <c r="M220">
        <v>5</v>
      </c>
      <c r="N220">
        <v>4</v>
      </c>
      <c r="O220">
        <v>76.082305997898203</v>
      </c>
      <c r="P220">
        <v>1</v>
      </c>
      <c r="Q220">
        <v>4</v>
      </c>
      <c r="R220">
        <v>4</v>
      </c>
      <c r="S220" s="10">
        <v>77.7</v>
      </c>
      <c r="T220" s="8">
        <v>-1.2437414357759999</v>
      </c>
      <c r="U220">
        <v>7.5957643648752104E-3</v>
      </c>
      <c r="V220">
        <v>0.38987547332752898</v>
      </c>
      <c r="W220">
        <v>-0.38388780630686697</v>
      </c>
      <c r="X220">
        <v>2.70451479144465E-2</v>
      </c>
      <c r="Y220">
        <v>0.68524713920936597</v>
      </c>
      <c r="Z220">
        <v>0.88120029486112295</v>
      </c>
      <c r="AA220">
        <v>-0.70092886045385905</v>
      </c>
      <c r="AB220">
        <v>-1.4988236991813999</v>
      </c>
      <c r="AC220">
        <v>1.7560081436822399E-2</v>
      </c>
      <c r="AD220" s="10">
        <v>0.647851236533315</v>
      </c>
      <c r="AE220" s="8">
        <v>0</v>
      </c>
      <c r="AF220">
        <v>0</v>
      </c>
      <c r="AG220">
        <v>0</v>
      </c>
      <c r="AH220">
        <v>1</v>
      </c>
      <c r="AI220">
        <v>0</v>
      </c>
      <c r="AJ220">
        <v>0</v>
      </c>
      <c r="AK220">
        <v>0</v>
      </c>
      <c r="AL220">
        <v>0</v>
      </c>
      <c r="AM220">
        <v>0</v>
      </c>
      <c r="AN220">
        <v>0</v>
      </c>
      <c r="AO220">
        <v>0</v>
      </c>
      <c r="AP220">
        <v>0</v>
      </c>
      <c r="AQ220">
        <v>0</v>
      </c>
      <c r="AR220">
        <v>0</v>
      </c>
      <c r="AS220">
        <v>0</v>
      </c>
      <c r="AT220">
        <v>0</v>
      </c>
      <c r="AU220">
        <v>0</v>
      </c>
      <c r="AV220">
        <v>0</v>
      </c>
      <c r="AW220">
        <v>0</v>
      </c>
      <c r="AX220">
        <v>0</v>
      </c>
      <c r="AY220">
        <v>0</v>
      </c>
      <c r="AZ220">
        <v>1</v>
      </c>
      <c r="BA220">
        <v>0</v>
      </c>
      <c r="BB220">
        <v>1</v>
      </c>
      <c r="BC220">
        <v>1</v>
      </c>
      <c r="BD220">
        <v>0</v>
      </c>
      <c r="BE220">
        <v>1</v>
      </c>
      <c r="BF220">
        <v>0</v>
      </c>
      <c r="BG220">
        <v>0</v>
      </c>
      <c r="BH220">
        <v>1</v>
      </c>
      <c r="BI220">
        <v>0</v>
      </c>
      <c r="BJ220">
        <v>0</v>
      </c>
      <c r="BK220">
        <v>0</v>
      </c>
      <c r="BL220">
        <v>0</v>
      </c>
      <c r="BM220">
        <v>0</v>
      </c>
      <c r="BN220">
        <v>1</v>
      </c>
      <c r="BO220">
        <v>0</v>
      </c>
      <c r="BP220">
        <v>0</v>
      </c>
      <c r="BQ220">
        <v>1</v>
      </c>
      <c r="BR220">
        <v>0</v>
      </c>
      <c r="BS220">
        <v>0</v>
      </c>
      <c r="BT220" s="10">
        <v>0</v>
      </c>
      <c r="BU220">
        <v>-4.2648743800000002</v>
      </c>
      <c r="BV220">
        <v>0.17994256</v>
      </c>
      <c r="BW220">
        <v>2.5512239999999999E-2</v>
      </c>
      <c r="BX220">
        <v>1.7140852600000001</v>
      </c>
      <c r="BY220">
        <v>1.2451467300000001</v>
      </c>
      <c r="BZ220">
        <v>4.38303536</v>
      </c>
      <c r="CA220">
        <v>1.0542348399999999</v>
      </c>
      <c r="CB220">
        <v>2.36271349</v>
      </c>
      <c r="CC220">
        <v>0</v>
      </c>
      <c r="CD220">
        <v>1.26633956</v>
      </c>
      <c r="CE220">
        <v>1.2966537600000001</v>
      </c>
      <c r="CF220">
        <v>-0.34830556000000001</v>
      </c>
      <c r="CG220">
        <v>0.60595251999999999</v>
      </c>
      <c r="CH220">
        <v>-0.27080598</v>
      </c>
      <c r="CI220">
        <v>0.69837139000000004</v>
      </c>
      <c r="CJ220">
        <v>2.3914729999999999E-2</v>
      </c>
      <c r="CK220">
        <v>-0.35324707</v>
      </c>
      <c r="CL220">
        <v>-4.8291489999999999E-2</v>
      </c>
      <c r="CM220">
        <v>0.58076517999999999</v>
      </c>
      <c r="CN220">
        <v>0.72541518999999999</v>
      </c>
      <c r="CO220">
        <v>-0.20022939000000001</v>
      </c>
      <c r="CP220">
        <v>-0.43475793000000001</v>
      </c>
      <c r="CQ220">
        <v>0.34422587999999998</v>
      </c>
      <c r="CR220">
        <v>-0.48495226000000002</v>
      </c>
      <c r="CS220">
        <v>0.18250256000000001</v>
      </c>
      <c r="CT220">
        <v>-0.16623276000000001</v>
      </c>
      <c r="CU220">
        <v>-9.4743999999999995E-2</v>
      </c>
      <c r="CV220">
        <v>-1.1689752</v>
      </c>
      <c r="CW220">
        <v>-0.52188942000000005</v>
      </c>
      <c r="CX220">
        <v>0.65815442999999996</v>
      </c>
      <c r="CY220">
        <v>9.3649330000000003E-2</v>
      </c>
      <c r="CZ220">
        <v>-0.16819777</v>
      </c>
      <c r="DA220">
        <v>-0.25450494000000001</v>
      </c>
      <c r="DB220">
        <v>0.25513289</v>
      </c>
      <c r="DC220">
        <v>2.5920289999999999E-2</v>
      </c>
      <c r="DD220">
        <v>-2.5292350000000002E-2</v>
      </c>
      <c r="DE220">
        <v>0.26950531</v>
      </c>
      <c r="DF220">
        <v>-0.26887736000000001</v>
      </c>
      <c r="DG220">
        <v>0.1029841</v>
      </c>
      <c r="DH220">
        <v>-0.10235616</v>
      </c>
      <c r="DI220">
        <v>-0.19042195000000001</v>
      </c>
      <c r="DJ220">
        <v>7.7531719999999998E-2</v>
      </c>
      <c r="DK220">
        <v>-0.19522661999999999</v>
      </c>
      <c r="DL220">
        <v>-0.13095082</v>
      </c>
      <c r="DM220">
        <v>-6.0513240000000003E-2</v>
      </c>
      <c r="DN220">
        <v>0.50020885000000004</v>
      </c>
      <c r="DO220">
        <v>0.35778246000000002</v>
      </c>
      <c r="DP220">
        <v>-0.64273818000000005</v>
      </c>
      <c r="DQ220">
        <v>0.94671483000000001</v>
      </c>
      <c r="DR220">
        <v>-0.66113116000000005</v>
      </c>
      <c r="DS220">
        <v>7.7932630000000003E-2</v>
      </c>
      <c r="DT220">
        <v>-0.79014932000000004</v>
      </c>
      <c r="DU220">
        <v>1.3610861400000001</v>
      </c>
      <c r="DV220" s="10">
        <v>-0.64824150000000003</v>
      </c>
      <c r="DW220" s="8" t="s">
        <v>1309</v>
      </c>
      <c r="DX220" t="s">
        <v>1310</v>
      </c>
      <c r="DY220" t="s">
        <v>5158</v>
      </c>
      <c r="DZ220" t="s">
        <v>5154</v>
      </c>
      <c r="EA220" t="s">
        <v>5456</v>
      </c>
      <c r="EB220" t="s">
        <v>5190</v>
      </c>
      <c r="EC220" t="s">
        <v>5311</v>
      </c>
      <c r="ED220" s="10" t="s">
        <v>1311</v>
      </c>
      <c r="EE220" s="20">
        <v>35264</v>
      </c>
      <c r="EF220" s="21">
        <v>36957</v>
      </c>
      <c r="EG220" t="s">
        <v>1312</v>
      </c>
      <c r="EH220" t="s">
        <v>5147</v>
      </c>
      <c r="EI220" s="22">
        <v>44610</v>
      </c>
      <c r="EJ220" t="b">
        <f>F220=H220</f>
        <v>1</v>
      </c>
    </row>
    <row r="221" spans="1:140" x14ac:dyDescent="0.2">
      <c r="A221" s="8" t="s">
        <v>1313</v>
      </c>
      <c r="B221" s="8" t="s">
        <v>127</v>
      </c>
      <c r="C221" s="8" t="s">
        <v>399</v>
      </c>
      <c r="D221" s="2" t="s">
        <v>1314</v>
      </c>
      <c r="E221" s="4">
        <v>0.42640093564210102</v>
      </c>
      <c r="F221" s="28" t="b">
        <v>0</v>
      </c>
      <c r="G221" s="29">
        <f t="shared" si="7"/>
        <v>6.6028980538877731E-9</v>
      </c>
      <c r="H221" s="5" t="b">
        <f t="shared" si="6"/>
        <v>0</v>
      </c>
      <c r="I221" s="8">
        <v>68</v>
      </c>
      <c r="J221">
        <v>0</v>
      </c>
      <c r="K221">
        <v>22</v>
      </c>
      <c r="L221">
        <v>386</v>
      </c>
      <c r="M221">
        <v>0</v>
      </c>
      <c r="N221">
        <v>1</v>
      </c>
      <c r="O221">
        <v>44.250467821050698</v>
      </c>
      <c r="P221">
        <v>3</v>
      </c>
      <c r="Q221">
        <v>3</v>
      </c>
      <c r="R221">
        <v>3</v>
      </c>
      <c r="S221" s="10">
        <v>76.900000000000006</v>
      </c>
      <c r="T221" s="8">
        <v>1.3865274616354899</v>
      </c>
      <c r="U221">
        <v>-1.00517281761849</v>
      </c>
      <c r="V221">
        <v>-0.64376289837760303</v>
      </c>
      <c r="W221">
        <v>-1.2966712512538801</v>
      </c>
      <c r="X221">
        <v>-1.5638459058765199</v>
      </c>
      <c r="Y221">
        <v>-1.4044518876044501</v>
      </c>
      <c r="Z221">
        <v>-0.21415539420590199</v>
      </c>
      <c r="AA221">
        <v>-1.4107302381286499</v>
      </c>
      <c r="AB221">
        <v>-0.772121299578298</v>
      </c>
      <c r="AC221">
        <v>-0.68484317603607703</v>
      </c>
      <c r="AD221" s="10">
        <v>0.47523475385999198</v>
      </c>
      <c r="AE221" s="8">
        <v>0</v>
      </c>
      <c r="AF221">
        <v>0</v>
      </c>
      <c r="AG221">
        <v>0</v>
      </c>
      <c r="AH221">
        <v>0</v>
      </c>
      <c r="AI221">
        <v>0</v>
      </c>
      <c r="AJ221">
        <v>0</v>
      </c>
      <c r="AK221">
        <v>0</v>
      </c>
      <c r="AL221">
        <v>0</v>
      </c>
      <c r="AM221">
        <v>0</v>
      </c>
      <c r="AN221">
        <v>0</v>
      </c>
      <c r="AO221">
        <v>0</v>
      </c>
      <c r="AP221">
        <v>0</v>
      </c>
      <c r="AQ221">
        <v>0</v>
      </c>
      <c r="AR221">
        <v>1</v>
      </c>
      <c r="AS221">
        <v>0</v>
      </c>
      <c r="AT221">
        <v>0</v>
      </c>
      <c r="AU221">
        <v>0</v>
      </c>
      <c r="AV221">
        <v>0</v>
      </c>
      <c r="AW221">
        <v>0</v>
      </c>
      <c r="AX221">
        <v>0</v>
      </c>
      <c r="AY221">
        <v>1</v>
      </c>
      <c r="AZ221">
        <v>0</v>
      </c>
      <c r="BA221">
        <v>1</v>
      </c>
      <c r="BB221">
        <v>0</v>
      </c>
      <c r="BC221">
        <v>0</v>
      </c>
      <c r="BD221">
        <v>1</v>
      </c>
      <c r="BE221">
        <v>1</v>
      </c>
      <c r="BF221">
        <v>0</v>
      </c>
      <c r="BG221">
        <v>0</v>
      </c>
      <c r="BH221">
        <v>0</v>
      </c>
      <c r="BI221">
        <v>0</v>
      </c>
      <c r="BJ221">
        <v>0</v>
      </c>
      <c r="BK221">
        <v>1</v>
      </c>
      <c r="BL221">
        <v>0</v>
      </c>
      <c r="BM221">
        <v>0</v>
      </c>
      <c r="BN221">
        <v>0</v>
      </c>
      <c r="BO221">
        <v>0</v>
      </c>
      <c r="BP221">
        <v>1</v>
      </c>
      <c r="BQ221">
        <v>1</v>
      </c>
      <c r="BR221">
        <v>0</v>
      </c>
      <c r="BS221">
        <v>0</v>
      </c>
      <c r="BT221" s="10">
        <v>0</v>
      </c>
      <c r="BU221">
        <v>-4.2648743800000002</v>
      </c>
      <c r="BV221">
        <v>0.17994256</v>
      </c>
      <c r="BW221">
        <v>2.5512239999999999E-2</v>
      </c>
      <c r="BX221">
        <v>1.7140852600000001</v>
      </c>
      <c r="BY221">
        <v>1.2451467300000001</v>
      </c>
      <c r="BZ221">
        <v>4.38303536</v>
      </c>
      <c r="CA221">
        <v>1.0542348399999999</v>
      </c>
      <c r="CB221">
        <v>2.36271349</v>
      </c>
      <c r="CC221">
        <v>0</v>
      </c>
      <c r="CD221">
        <v>1.26633956</v>
      </c>
      <c r="CE221">
        <v>1.2966537600000001</v>
      </c>
      <c r="CF221">
        <v>-0.34830556000000001</v>
      </c>
      <c r="CG221">
        <v>0.60595251999999999</v>
      </c>
      <c r="CH221">
        <v>-0.27080598</v>
      </c>
      <c r="CI221">
        <v>0.69837139000000004</v>
      </c>
      <c r="CJ221">
        <v>2.3914729999999999E-2</v>
      </c>
      <c r="CK221">
        <v>-0.35324707</v>
      </c>
      <c r="CL221">
        <v>-4.8291489999999999E-2</v>
      </c>
      <c r="CM221">
        <v>0.58076517999999999</v>
      </c>
      <c r="CN221">
        <v>0.72541518999999999</v>
      </c>
      <c r="CO221">
        <v>-0.20022939000000001</v>
      </c>
      <c r="CP221">
        <v>-0.43475793000000001</v>
      </c>
      <c r="CQ221">
        <v>0.34422587999999998</v>
      </c>
      <c r="CR221">
        <v>-0.48495226000000002</v>
      </c>
      <c r="CS221">
        <v>0.18250256000000001</v>
      </c>
      <c r="CT221">
        <v>-0.16623276000000001</v>
      </c>
      <c r="CU221">
        <v>-9.4743999999999995E-2</v>
      </c>
      <c r="CV221">
        <v>-1.1689752</v>
      </c>
      <c r="CW221">
        <v>-0.52188942000000005</v>
      </c>
      <c r="CX221">
        <v>0.65815442999999996</v>
      </c>
      <c r="CY221">
        <v>9.3649330000000003E-2</v>
      </c>
      <c r="CZ221">
        <v>-0.16819777</v>
      </c>
      <c r="DA221">
        <v>-0.25450494000000001</v>
      </c>
      <c r="DB221">
        <v>0.25513289</v>
      </c>
      <c r="DC221">
        <v>2.5920289999999999E-2</v>
      </c>
      <c r="DD221">
        <v>-2.5292350000000002E-2</v>
      </c>
      <c r="DE221">
        <v>0.26950531</v>
      </c>
      <c r="DF221">
        <v>-0.26887736000000001</v>
      </c>
      <c r="DG221">
        <v>0.1029841</v>
      </c>
      <c r="DH221">
        <v>-0.10235616</v>
      </c>
      <c r="DI221">
        <v>-0.19042195000000001</v>
      </c>
      <c r="DJ221">
        <v>7.7531719999999998E-2</v>
      </c>
      <c r="DK221">
        <v>-0.19522661999999999</v>
      </c>
      <c r="DL221">
        <v>-0.13095082</v>
      </c>
      <c r="DM221">
        <v>-6.0513240000000003E-2</v>
      </c>
      <c r="DN221">
        <v>0.50020885000000004</v>
      </c>
      <c r="DO221">
        <v>0.35778246000000002</v>
      </c>
      <c r="DP221">
        <v>-0.64273818000000005</v>
      </c>
      <c r="DQ221">
        <v>0.94671483000000001</v>
      </c>
      <c r="DR221">
        <v>-0.66113116000000005</v>
      </c>
      <c r="DS221">
        <v>7.7932630000000003E-2</v>
      </c>
      <c r="DT221">
        <v>-0.79014932000000004</v>
      </c>
      <c r="DU221">
        <v>1.3610861400000001</v>
      </c>
      <c r="DV221" s="10">
        <v>-0.64824150000000003</v>
      </c>
      <c r="DW221" s="8" t="s">
        <v>1315</v>
      </c>
      <c r="DX221" t="s">
        <v>1316</v>
      </c>
      <c r="DY221" t="s">
        <v>5165</v>
      </c>
      <c r="DZ221" t="s">
        <v>5154</v>
      </c>
      <c r="EA221" t="s">
        <v>5342</v>
      </c>
      <c r="EB221" t="s">
        <v>5206</v>
      </c>
      <c r="EC221" t="s">
        <v>5372</v>
      </c>
      <c r="ED221" s="10" t="s">
        <v>279</v>
      </c>
      <c r="EE221" s="20">
        <v>35228</v>
      </c>
      <c r="EF221" s="21">
        <v>37801</v>
      </c>
      <c r="EG221" t="s">
        <v>1317</v>
      </c>
      <c r="EH221" t="s">
        <v>5146</v>
      </c>
      <c r="EI221" s="22">
        <v>44549</v>
      </c>
      <c r="EJ221" t="b">
        <f>F221=H221</f>
        <v>1</v>
      </c>
    </row>
    <row r="222" spans="1:140" x14ac:dyDescent="0.2">
      <c r="A222" s="8" t="s">
        <v>1318</v>
      </c>
      <c r="B222" s="8" t="s">
        <v>127</v>
      </c>
      <c r="C222" s="8" t="s">
        <v>181</v>
      </c>
      <c r="D222" s="2" t="s">
        <v>1319</v>
      </c>
      <c r="E222" s="4">
        <v>0.401515671240955</v>
      </c>
      <c r="F222" s="28" t="b">
        <v>0</v>
      </c>
      <c r="G222" s="29">
        <f t="shared" si="7"/>
        <v>2.0057564041666685E-3</v>
      </c>
      <c r="H222" s="5" t="b">
        <f t="shared" si="6"/>
        <v>0</v>
      </c>
      <c r="I222" s="8">
        <v>38</v>
      </c>
      <c r="J222">
        <v>1</v>
      </c>
      <c r="K222">
        <v>21</v>
      </c>
      <c r="L222">
        <v>1200</v>
      </c>
      <c r="M222">
        <v>7</v>
      </c>
      <c r="N222">
        <v>1</v>
      </c>
      <c r="O222">
        <v>28.257835620477699</v>
      </c>
      <c r="P222">
        <v>2</v>
      </c>
      <c r="Q222">
        <v>4</v>
      </c>
      <c r="R222">
        <v>2</v>
      </c>
      <c r="S222" s="10">
        <v>73.5</v>
      </c>
      <c r="T222" s="8">
        <v>-1.4316177855911101</v>
      </c>
      <c r="U222">
        <v>7.5957643648752104E-3</v>
      </c>
      <c r="V222">
        <v>-0.77296769484074401</v>
      </c>
      <c r="W222">
        <v>-0.34774950899734303</v>
      </c>
      <c r="X222">
        <v>0.66340156943083595</v>
      </c>
      <c r="Y222">
        <v>-1.4044518876044501</v>
      </c>
      <c r="Z222">
        <v>-0.76447299027848403</v>
      </c>
      <c r="AA222">
        <v>1.4284752725705201</v>
      </c>
      <c r="AB222">
        <v>-4.5418899975194001E-2</v>
      </c>
      <c r="AC222">
        <v>-1.38724643350897</v>
      </c>
      <c r="AD222" s="10">
        <v>-0.25838529750163097</v>
      </c>
      <c r="AE222" s="8">
        <v>0</v>
      </c>
      <c r="AF222">
        <v>0</v>
      </c>
      <c r="AG222">
        <v>1</v>
      </c>
      <c r="AH222">
        <v>0</v>
      </c>
      <c r="AI222">
        <v>0</v>
      </c>
      <c r="AJ222">
        <v>0</v>
      </c>
      <c r="AK222">
        <v>0</v>
      </c>
      <c r="AL222">
        <v>0</v>
      </c>
      <c r="AM222">
        <v>0</v>
      </c>
      <c r="AN222">
        <v>0</v>
      </c>
      <c r="AO222">
        <v>0</v>
      </c>
      <c r="AP222">
        <v>0</v>
      </c>
      <c r="AQ222">
        <v>0</v>
      </c>
      <c r="AR222">
        <v>0</v>
      </c>
      <c r="AS222">
        <v>0</v>
      </c>
      <c r="AT222">
        <v>0</v>
      </c>
      <c r="AU222">
        <v>0</v>
      </c>
      <c r="AV222">
        <v>0</v>
      </c>
      <c r="AW222">
        <v>0</v>
      </c>
      <c r="AX222">
        <v>0</v>
      </c>
      <c r="AY222">
        <v>1</v>
      </c>
      <c r="AZ222">
        <v>0</v>
      </c>
      <c r="BA222">
        <v>1</v>
      </c>
      <c r="BB222">
        <v>0</v>
      </c>
      <c r="BC222">
        <v>0</v>
      </c>
      <c r="BD222">
        <v>1</v>
      </c>
      <c r="BE222">
        <v>0</v>
      </c>
      <c r="BF222">
        <v>1</v>
      </c>
      <c r="BG222">
        <v>1</v>
      </c>
      <c r="BH222">
        <v>0</v>
      </c>
      <c r="BI222">
        <v>0</v>
      </c>
      <c r="BJ222">
        <v>0</v>
      </c>
      <c r="BK222">
        <v>0</v>
      </c>
      <c r="BL222">
        <v>0</v>
      </c>
      <c r="BM222">
        <v>0</v>
      </c>
      <c r="BN222">
        <v>0</v>
      </c>
      <c r="BO222">
        <v>1</v>
      </c>
      <c r="BP222">
        <v>0</v>
      </c>
      <c r="BQ222">
        <v>0</v>
      </c>
      <c r="BR222">
        <v>0</v>
      </c>
      <c r="BS222">
        <v>1</v>
      </c>
      <c r="BT222" s="10">
        <v>0</v>
      </c>
      <c r="BU222">
        <v>-4.2648743800000002</v>
      </c>
      <c r="BV222">
        <v>0.17994256</v>
      </c>
      <c r="BW222">
        <v>2.5512239999999999E-2</v>
      </c>
      <c r="BX222">
        <v>1.7140852600000001</v>
      </c>
      <c r="BY222">
        <v>1.2451467300000001</v>
      </c>
      <c r="BZ222">
        <v>4.38303536</v>
      </c>
      <c r="CA222">
        <v>1.0542348399999999</v>
      </c>
      <c r="CB222">
        <v>2.36271349</v>
      </c>
      <c r="CC222">
        <v>0</v>
      </c>
      <c r="CD222">
        <v>1.26633956</v>
      </c>
      <c r="CE222">
        <v>1.2966537600000001</v>
      </c>
      <c r="CF222">
        <v>-0.34830556000000001</v>
      </c>
      <c r="CG222">
        <v>0.60595251999999999</v>
      </c>
      <c r="CH222">
        <v>-0.27080598</v>
      </c>
      <c r="CI222">
        <v>0.69837139000000004</v>
      </c>
      <c r="CJ222">
        <v>2.3914729999999999E-2</v>
      </c>
      <c r="CK222">
        <v>-0.35324707</v>
      </c>
      <c r="CL222">
        <v>-4.8291489999999999E-2</v>
      </c>
      <c r="CM222">
        <v>0.58076517999999999</v>
      </c>
      <c r="CN222">
        <v>0.72541518999999999</v>
      </c>
      <c r="CO222">
        <v>-0.20022939000000001</v>
      </c>
      <c r="CP222">
        <v>-0.43475793000000001</v>
      </c>
      <c r="CQ222">
        <v>0.34422587999999998</v>
      </c>
      <c r="CR222">
        <v>-0.48495226000000002</v>
      </c>
      <c r="CS222">
        <v>0.18250256000000001</v>
      </c>
      <c r="CT222">
        <v>-0.16623276000000001</v>
      </c>
      <c r="CU222">
        <v>-9.4743999999999995E-2</v>
      </c>
      <c r="CV222">
        <v>-1.1689752</v>
      </c>
      <c r="CW222">
        <v>-0.52188942000000005</v>
      </c>
      <c r="CX222">
        <v>0.65815442999999996</v>
      </c>
      <c r="CY222">
        <v>9.3649330000000003E-2</v>
      </c>
      <c r="CZ222">
        <v>-0.16819777</v>
      </c>
      <c r="DA222">
        <v>-0.25450494000000001</v>
      </c>
      <c r="DB222">
        <v>0.25513289</v>
      </c>
      <c r="DC222">
        <v>2.5920289999999999E-2</v>
      </c>
      <c r="DD222">
        <v>-2.5292350000000002E-2</v>
      </c>
      <c r="DE222">
        <v>0.26950531</v>
      </c>
      <c r="DF222">
        <v>-0.26887736000000001</v>
      </c>
      <c r="DG222">
        <v>0.1029841</v>
      </c>
      <c r="DH222">
        <v>-0.10235616</v>
      </c>
      <c r="DI222">
        <v>-0.19042195000000001</v>
      </c>
      <c r="DJ222">
        <v>7.7531719999999998E-2</v>
      </c>
      <c r="DK222">
        <v>-0.19522661999999999</v>
      </c>
      <c r="DL222">
        <v>-0.13095082</v>
      </c>
      <c r="DM222">
        <v>-6.0513240000000003E-2</v>
      </c>
      <c r="DN222">
        <v>0.50020885000000004</v>
      </c>
      <c r="DO222">
        <v>0.35778246000000002</v>
      </c>
      <c r="DP222">
        <v>-0.64273818000000005</v>
      </c>
      <c r="DQ222">
        <v>0.94671483000000001</v>
      </c>
      <c r="DR222">
        <v>-0.66113116000000005</v>
      </c>
      <c r="DS222">
        <v>7.7932630000000003E-2</v>
      </c>
      <c r="DT222">
        <v>-0.79014932000000004</v>
      </c>
      <c r="DU222">
        <v>1.3610861400000001</v>
      </c>
      <c r="DV222" s="10">
        <v>-0.64824150000000003</v>
      </c>
      <c r="DW222" s="8" t="s">
        <v>1320</v>
      </c>
      <c r="DX222" t="s">
        <v>1321</v>
      </c>
      <c r="DY222" t="s">
        <v>5153</v>
      </c>
      <c r="DZ222" t="s">
        <v>5153</v>
      </c>
      <c r="EA222" t="s">
        <v>5230</v>
      </c>
      <c r="EB222" t="s">
        <v>5418</v>
      </c>
      <c r="EC222" t="s">
        <v>5260</v>
      </c>
      <c r="ED222" s="10" t="s">
        <v>1195</v>
      </c>
      <c r="EE222" s="20">
        <v>35062</v>
      </c>
      <c r="EF222" s="21">
        <v>37483</v>
      </c>
      <c r="EG222" t="s">
        <v>1322</v>
      </c>
      <c r="EH222" t="s">
        <v>5145</v>
      </c>
      <c r="EI222" s="22">
        <v>44246</v>
      </c>
      <c r="EJ222" t="b">
        <f>F222=H222</f>
        <v>1</v>
      </c>
    </row>
    <row r="223" spans="1:140" x14ac:dyDescent="0.2">
      <c r="A223" s="8" t="s">
        <v>1323</v>
      </c>
      <c r="B223" s="8" t="s">
        <v>127</v>
      </c>
      <c r="C223" s="8" t="s">
        <v>147</v>
      </c>
      <c r="D223" s="2" t="s">
        <v>1324</v>
      </c>
      <c r="E223" s="4">
        <v>0.60149783768627696</v>
      </c>
      <c r="F223" s="28" t="b">
        <v>1</v>
      </c>
      <c r="G223" s="29">
        <f t="shared" si="7"/>
        <v>1.3895469397588031E-4</v>
      </c>
      <c r="H223" s="5" t="b">
        <f t="shared" si="6"/>
        <v>0</v>
      </c>
      <c r="I223" s="8">
        <v>36</v>
      </c>
      <c r="J223">
        <v>1</v>
      </c>
      <c r="K223">
        <v>36</v>
      </c>
      <c r="L223">
        <v>559</v>
      </c>
      <c r="M223">
        <v>2</v>
      </c>
      <c r="N223">
        <v>2</v>
      </c>
      <c r="O223">
        <v>80.4905855098052</v>
      </c>
      <c r="P223">
        <v>2</v>
      </c>
      <c r="Q223">
        <v>1</v>
      </c>
      <c r="R223">
        <v>1</v>
      </c>
      <c r="S223" s="10">
        <v>77.8</v>
      </c>
      <c r="T223" s="8">
        <v>-1.61949413540622</v>
      </c>
      <c r="U223">
        <v>7.5957643648752104E-3</v>
      </c>
      <c r="V223">
        <v>1.1651042521063699</v>
      </c>
      <c r="W223">
        <v>-1.0949962372362101</v>
      </c>
      <c r="X223">
        <v>-0.92748948436013701</v>
      </c>
      <c r="Y223">
        <v>-0.70788554533318204</v>
      </c>
      <c r="Z223">
        <v>1.0328922585968801</v>
      </c>
      <c r="AA223">
        <v>1.4284752725705201</v>
      </c>
      <c r="AB223">
        <v>-0.772121299578298</v>
      </c>
      <c r="AC223">
        <v>-0.68484317603607703</v>
      </c>
      <c r="AD223" s="10">
        <v>0.66942829686747896</v>
      </c>
      <c r="AE223" s="8">
        <v>0</v>
      </c>
      <c r="AF223">
        <v>0</v>
      </c>
      <c r="AG223">
        <v>0</v>
      </c>
      <c r="AH223">
        <v>0</v>
      </c>
      <c r="AI223">
        <v>0</v>
      </c>
      <c r="AJ223">
        <v>0</v>
      </c>
      <c r="AK223">
        <v>1</v>
      </c>
      <c r="AL223">
        <v>0</v>
      </c>
      <c r="AM223">
        <v>0</v>
      </c>
      <c r="AN223">
        <v>0</v>
      </c>
      <c r="AO223">
        <v>0</v>
      </c>
      <c r="AP223">
        <v>0</v>
      </c>
      <c r="AQ223">
        <v>0</v>
      </c>
      <c r="AR223">
        <v>0</v>
      </c>
      <c r="AS223">
        <v>0</v>
      </c>
      <c r="AT223">
        <v>0</v>
      </c>
      <c r="AU223">
        <v>0</v>
      </c>
      <c r="AV223">
        <v>0</v>
      </c>
      <c r="AW223">
        <v>0</v>
      </c>
      <c r="AX223">
        <v>0</v>
      </c>
      <c r="AY223">
        <v>1</v>
      </c>
      <c r="AZ223">
        <v>0</v>
      </c>
      <c r="BA223">
        <v>1</v>
      </c>
      <c r="BB223">
        <v>0</v>
      </c>
      <c r="BC223">
        <v>1</v>
      </c>
      <c r="BD223">
        <v>0</v>
      </c>
      <c r="BE223">
        <v>1</v>
      </c>
      <c r="BF223">
        <v>0</v>
      </c>
      <c r="BG223">
        <v>0</v>
      </c>
      <c r="BH223">
        <v>1</v>
      </c>
      <c r="BI223">
        <v>0</v>
      </c>
      <c r="BJ223">
        <v>0</v>
      </c>
      <c r="BK223">
        <v>0</v>
      </c>
      <c r="BL223">
        <v>0</v>
      </c>
      <c r="BM223">
        <v>0</v>
      </c>
      <c r="BN223">
        <v>1</v>
      </c>
      <c r="BO223">
        <v>0</v>
      </c>
      <c r="BP223">
        <v>0</v>
      </c>
      <c r="BQ223">
        <v>0</v>
      </c>
      <c r="BR223">
        <v>0</v>
      </c>
      <c r="BS223">
        <v>0</v>
      </c>
      <c r="BT223" s="10">
        <v>1</v>
      </c>
      <c r="BU223">
        <v>-4.2648743800000002</v>
      </c>
      <c r="BV223">
        <v>0.17994256</v>
      </c>
      <c r="BW223">
        <v>2.5512239999999999E-2</v>
      </c>
      <c r="BX223">
        <v>1.7140852600000001</v>
      </c>
      <c r="BY223">
        <v>1.2451467300000001</v>
      </c>
      <c r="BZ223">
        <v>4.38303536</v>
      </c>
      <c r="CA223">
        <v>1.0542348399999999</v>
      </c>
      <c r="CB223">
        <v>2.36271349</v>
      </c>
      <c r="CC223">
        <v>0</v>
      </c>
      <c r="CD223">
        <v>1.26633956</v>
      </c>
      <c r="CE223">
        <v>1.2966537600000001</v>
      </c>
      <c r="CF223">
        <v>-0.34830556000000001</v>
      </c>
      <c r="CG223">
        <v>0.60595251999999999</v>
      </c>
      <c r="CH223">
        <v>-0.27080598</v>
      </c>
      <c r="CI223">
        <v>0.69837139000000004</v>
      </c>
      <c r="CJ223">
        <v>2.3914729999999999E-2</v>
      </c>
      <c r="CK223">
        <v>-0.35324707</v>
      </c>
      <c r="CL223">
        <v>-4.8291489999999999E-2</v>
      </c>
      <c r="CM223">
        <v>0.58076517999999999</v>
      </c>
      <c r="CN223">
        <v>0.72541518999999999</v>
      </c>
      <c r="CO223">
        <v>-0.20022939000000001</v>
      </c>
      <c r="CP223">
        <v>-0.43475793000000001</v>
      </c>
      <c r="CQ223">
        <v>0.34422587999999998</v>
      </c>
      <c r="CR223">
        <v>-0.48495226000000002</v>
      </c>
      <c r="CS223">
        <v>0.18250256000000001</v>
      </c>
      <c r="CT223">
        <v>-0.16623276000000001</v>
      </c>
      <c r="CU223">
        <v>-9.4743999999999995E-2</v>
      </c>
      <c r="CV223">
        <v>-1.1689752</v>
      </c>
      <c r="CW223">
        <v>-0.52188942000000005</v>
      </c>
      <c r="CX223">
        <v>0.65815442999999996</v>
      </c>
      <c r="CY223">
        <v>9.3649330000000003E-2</v>
      </c>
      <c r="CZ223">
        <v>-0.16819777</v>
      </c>
      <c r="DA223">
        <v>-0.25450494000000001</v>
      </c>
      <c r="DB223">
        <v>0.25513289</v>
      </c>
      <c r="DC223">
        <v>2.5920289999999999E-2</v>
      </c>
      <c r="DD223">
        <v>-2.5292350000000002E-2</v>
      </c>
      <c r="DE223">
        <v>0.26950531</v>
      </c>
      <c r="DF223">
        <v>-0.26887736000000001</v>
      </c>
      <c r="DG223">
        <v>0.1029841</v>
      </c>
      <c r="DH223">
        <v>-0.10235616</v>
      </c>
      <c r="DI223">
        <v>-0.19042195000000001</v>
      </c>
      <c r="DJ223">
        <v>7.7531719999999998E-2</v>
      </c>
      <c r="DK223">
        <v>-0.19522661999999999</v>
      </c>
      <c r="DL223">
        <v>-0.13095082</v>
      </c>
      <c r="DM223">
        <v>-6.0513240000000003E-2</v>
      </c>
      <c r="DN223">
        <v>0.50020885000000004</v>
      </c>
      <c r="DO223">
        <v>0.35778246000000002</v>
      </c>
      <c r="DP223">
        <v>-0.64273818000000005</v>
      </c>
      <c r="DQ223">
        <v>0.94671483000000001</v>
      </c>
      <c r="DR223">
        <v>-0.66113116000000005</v>
      </c>
      <c r="DS223">
        <v>7.7932630000000003E-2</v>
      </c>
      <c r="DT223">
        <v>-0.79014932000000004</v>
      </c>
      <c r="DU223">
        <v>1.3610861400000001</v>
      </c>
      <c r="DV223" s="10">
        <v>-0.64824150000000003</v>
      </c>
      <c r="DW223" s="8" t="s">
        <v>1325</v>
      </c>
      <c r="DX223" t="s">
        <v>1326</v>
      </c>
      <c r="DY223" t="s">
        <v>5158</v>
      </c>
      <c r="DZ223" t="s">
        <v>5165</v>
      </c>
      <c r="EA223" t="s">
        <v>5355</v>
      </c>
      <c r="EB223" t="s">
        <v>5449</v>
      </c>
      <c r="EC223" t="s">
        <v>5457</v>
      </c>
      <c r="ED223" s="10" t="s">
        <v>1135</v>
      </c>
      <c r="EE223" s="20">
        <v>37330</v>
      </c>
      <c r="EF223" s="21">
        <v>37833</v>
      </c>
      <c r="EG223" t="s">
        <v>1327</v>
      </c>
      <c r="EH223" t="s">
        <v>5147</v>
      </c>
      <c r="EI223" s="22">
        <v>44911</v>
      </c>
      <c r="EJ223" t="b">
        <f>F223=H223</f>
        <v>0</v>
      </c>
    </row>
    <row r="224" spans="1:140" x14ac:dyDescent="0.2">
      <c r="A224" s="8" t="s">
        <v>1328</v>
      </c>
      <c r="B224" s="8" t="s">
        <v>127</v>
      </c>
      <c r="C224" s="8" t="s">
        <v>195</v>
      </c>
      <c r="D224" s="2" t="s">
        <v>1329</v>
      </c>
      <c r="E224" s="4">
        <v>0.492686112769118</v>
      </c>
      <c r="F224" s="28" t="b">
        <v>0</v>
      </c>
      <c r="G224" s="29">
        <f t="shared" si="7"/>
        <v>0.99864916943079474</v>
      </c>
      <c r="H224" s="5" t="b">
        <f t="shared" si="6"/>
        <v>1</v>
      </c>
      <c r="I224" s="8">
        <v>59</v>
      </c>
      <c r="J224">
        <v>4</v>
      </c>
      <c r="K224">
        <v>35</v>
      </c>
      <c r="L224">
        <v>639</v>
      </c>
      <c r="M224">
        <v>9</v>
      </c>
      <c r="N224">
        <v>3</v>
      </c>
      <c r="O224">
        <v>90.918056384559407</v>
      </c>
      <c r="P224">
        <v>3</v>
      </c>
      <c r="Q224">
        <v>3</v>
      </c>
      <c r="R224">
        <v>5</v>
      </c>
      <c r="S224" s="10">
        <v>73.900000000000006</v>
      </c>
      <c r="T224" s="8">
        <v>0.54108388746750802</v>
      </c>
      <c r="U224">
        <v>3.04590151031497</v>
      </c>
      <c r="V224">
        <v>1.0358994556432299</v>
      </c>
      <c r="W224">
        <v>-1.00173611514712</v>
      </c>
      <c r="X224">
        <v>1.2997579909472201</v>
      </c>
      <c r="Y224">
        <v>-1.13192030619081E-2</v>
      </c>
      <c r="Z224">
        <v>1.3917087831653601</v>
      </c>
      <c r="AA224">
        <v>8.8725172209350497E-3</v>
      </c>
      <c r="AB224">
        <v>-0.772121299578298</v>
      </c>
      <c r="AC224">
        <v>1.42236659638262</v>
      </c>
      <c r="AD224" s="10">
        <v>-0.17207705616496799</v>
      </c>
      <c r="AE224" s="8">
        <v>0</v>
      </c>
      <c r="AF224">
        <v>0</v>
      </c>
      <c r="AG224">
        <v>0</v>
      </c>
      <c r="AH224">
        <v>0</v>
      </c>
      <c r="AI224">
        <v>0</v>
      </c>
      <c r="AJ224">
        <v>0</v>
      </c>
      <c r="AK224">
        <v>0</v>
      </c>
      <c r="AL224">
        <v>0</v>
      </c>
      <c r="AM224">
        <v>0</v>
      </c>
      <c r="AN224">
        <v>0</v>
      </c>
      <c r="AO224">
        <v>1</v>
      </c>
      <c r="AP224">
        <v>0</v>
      </c>
      <c r="AQ224">
        <v>0</v>
      </c>
      <c r="AR224">
        <v>0</v>
      </c>
      <c r="AS224">
        <v>0</v>
      </c>
      <c r="AT224">
        <v>0</v>
      </c>
      <c r="AU224">
        <v>0</v>
      </c>
      <c r="AV224">
        <v>0</v>
      </c>
      <c r="AW224">
        <v>0</v>
      </c>
      <c r="AX224">
        <v>0</v>
      </c>
      <c r="AY224">
        <v>1</v>
      </c>
      <c r="AZ224">
        <v>0</v>
      </c>
      <c r="BA224">
        <v>1</v>
      </c>
      <c r="BB224">
        <v>0</v>
      </c>
      <c r="BC224">
        <v>0</v>
      </c>
      <c r="BD224">
        <v>1</v>
      </c>
      <c r="BE224">
        <v>0</v>
      </c>
      <c r="BF224">
        <v>1</v>
      </c>
      <c r="BG224">
        <v>0</v>
      </c>
      <c r="BH224">
        <v>0</v>
      </c>
      <c r="BI224">
        <v>1</v>
      </c>
      <c r="BJ224">
        <v>0</v>
      </c>
      <c r="BK224">
        <v>0</v>
      </c>
      <c r="BL224">
        <v>0</v>
      </c>
      <c r="BM224">
        <v>0</v>
      </c>
      <c r="BN224">
        <v>1</v>
      </c>
      <c r="BO224">
        <v>0</v>
      </c>
      <c r="BP224">
        <v>0</v>
      </c>
      <c r="BQ224">
        <v>0</v>
      </c>
      <c r="BR224">
        <v>0</v>
      </c>
      <c r="BS224">
        <v>1</v>
      </c>
      <c r="BT224" s="10">
        <v>0</v>
      </c>
      <c r="BU224">
        <v>-4.2648743800000002</v>
      </c>
      <c r="BV224">
        <v>0.17994256</v>
      </c>
      <c r="BW224">
        <v>2.5512239999999999E-2</v>
      </c>
      <c r="BX224">
        <v>1.7140852600000001</v>
      </c>
      <c r="BY224">
        <v>1.2451467300000001</v>
      </c>
      <c r="BZ224">
        <v>4.38303536</v>
      </c>
      <c r="CA224">
        <v>1.0542348399999999</v>
      </c>
      <c r="CB224">
        <v>2.36271349</v>
      </c>
      <c r="CC224">
        <v>0</v>
      </c>
      <c r="CD224">
        <v>1.26633956</v>
      </c>
      <c r="CE224">
        <v>1.2966537600000001</v>
      </c>
      <c r="CF224">
        <v>-0.34830556000000001</v>
      </c>
      <c r="CG224">
        <v>0.60595251999999999</v>
      </c>
      <c r="CH224">
        <v>-0.27080598</v>
      </c>
      <c r="CI224">
        <v>0.69837139000000004</v>
      </c>
      <c r="CJ224">
        <v>2.3914729999999999E-2</v>
      </c>
      <c r="CK224">
        <v>-0.35324707</v>
      </c>
      <c r="CL224">
        <v>-4.8291489999999999E-2</v>
      </c>
      <c r="CM224">
        <v>0.58076517999999999</v>
      </c>
      <c r="CN224">
        <v>0.72541518999999999</v>
      </c>
      <c r="CO224">
        <v>-0.20022939000000001</v>
      </c>
      <c r="CP224">
        <v>-0.43475793000000001</v>
      </c>
      <c r="CQ224">
        <v>0.34422587999999998</v>
      </c>
      <c r="CR224">
        <v>-0.48495226000000002</v>
      </c>
      <c r="CS224">
        <v>0.18250256000000001</v>
      </c>
      <c r="CT224">
        <v>-0.16623276000000001</v>
      </c>
      <c r="CU224">
        <v>-9.4743999999999995E-2</v>
      </c>
      <c r="CV224">
        <v>-1.1689752</v>
      </c>
      <c r="CW224">
        <v>-0.52188942000000005</v>
      </c>
      <c r="CX224">
        <v>0.65815442999999996</v>
      </c>
      <c r="CY224">
        <v>9.3649330000000003E-2</v>
      </c>
      <c r="CZ224">
        <v>-0.16819777</v>
      </c>
      <c r="DA224">
        <v>-0.25450494000000001</v>
      </c>
      <c r="DB224">
        <v>0.25513289</v>
      </c>
      <c r="DC224">
        <v>2.5920289999999999E-2</v>
      </c>
      <c r="DD224">
        <v>-2.5292350000000002E-2</v>
      </c>
      <c r="DE224">
        <v>0.26950531</v>
      </c>
      <c r="DF224">
        <v>-0.26887736000000001</v>
      </c>
      <c r="DG224">
        <v>0.1029841</v>
      </c>
      <c r="DH224">
        <v>-0.10235616</v>
      </c>
      <c r="DI224">
        <v>-0.19042195000000001</v>
      </c>
      <c r="DJ224">
        <v>7.7531719999999998E-2</v>
      </c>
      <c r="DK224">
        <v>-0.19522661999999999</v>
      </c>
      <c r="DL224">
        <v>-0.13095082</v>
      </c>
      <c r="DM224">
        <v>-6.0513240000000003E-2</v>
      </c>
      <c r="DN224">
        <v>0.50020885000000004</v>
      </c>
      <c r="DO224">
        <v>0.35778246000000002</v>
      </c>
      <c r="DP224">
        <v>-0.64273818000000005</v>
      </c>
      <c r="DQ224">
        <v>0.94671483000000001</v>
      </c>
      <c r="DR224">
        <v>-0.66113116000000005</v>
      </c>
      <c r="DS224">
        <v>7.7932630000000003E-2</v>
      </c>
      <c r="DT224">
        <v>-0.79014932000000004</v>
      </c>
      <c r="DU224">
        <v>1.3610861400000001</v>
      </c>
      <c r="DV224" s="10">
        <v>-0.64824150000000003</v>
      </c>
      <c r="DW224" s="8" t="s">
        <v>1330</v>
      </c>
      <c r="DX224" t="s">
        <v>1331</v>
      </c>
      <c r="DY224" t="s">
        <v>5158</v>
      </c>
      <c r="DZ224" t="s">
        <v>5153</v>
      </c>
      <c r="EA224" t="s">
        <v>5382</v>
      </c>
      <c r="EB224" t="s">
        <v>5373</v>
      </c>
      <c r="EC224" t="s">
        <v>5213</v>
      </c>
      <c r="ED224" s="10" t="s">
        <v>1332</v>
      </c>
      <c r="EE224" s="20">
        <v>37343</v>
      </c>
      <c r="EF224" s="21">
        <v>38471</v>
      </c>
      <c r="EG224" t="s">
        <v>1333</v>
      </c>
      <c r="EH224" t="s">
        <v>5142</v>
      </c>
      <c r="EI224" s="22">
        <v>45032</v>
      </c>
      <c r="EJ224" t="b">
        <f>F224=H224</f>
        <v>0</v>
      </c>
    </row>
    <row r="225" spans="1:140" x14ac:dyDescent="0.2">
      <c r="A225" s="8" t="s">
        <v>1334</v>
      </c>
      <c r="B225" s="8" t="s">
        <v>119</v>
      </c>
      <c r="C225" s="8" t="s">
        <v>275</v>
      </c>
      <c r="D225" s="2" t="s">
        <v>1335</v>
      </c>
      <c r="E225" s="4">
        <v>0.70088331844499496</v>
      </c>
      <c r="F225" s="28" t="b">
        <v>1</v>
      </c>
      <c r="G225" s="29">
        <f t="shared" si="7"/>
        <v>8.4150891711877365E-5</v>
      </c>
      <c r="H225" s="5" t="b">
        <f t="shared" si="6"/>
        <v>0</v>
      </c>
      <c r="I225" s="8">
        <v>54</v>
      </c>
      <c r="J225">
        <v>0</v>
      </c>
      <c r="K225">
        <v>30</v>
      </c>
      <c r="L225">
        <v>1560</v>
      </c>
      <c r="M225">
        <v>0</v>
      </c>
      <c r="N225">
        <v>2</v>
      </c>
      <c r="O225">
        <v>93.774992555831005</v>
      </c>
      <c r="P225">
        <v>3</v>
      </c>
      <c r="Q225">
        <v>2</v>
      </c>
      <c r="R225">
        <v>5</v>
      </c>
      <c r="S225" s="10">
        <v>71.8</v>
      </c>
      <c r="T225" s="8">
        <v>7.1393012929740499E-2</v>
      </c>
      <c r="U225">
        <v>-1.00517281761849</v>
      </c>
      <c r="V225">
        <v>0.38987547332752898</v>
      </c>
      <c r="W225">
        <v>7.1921040403583797E-2</v>
      </c>
      <c r="X225">
        <v>-1.5638459058765199</v>
      </c>
      <c r="Y225">
        <v>-0.70788554533318204</v>
      </c>
      <c r="Z225">
        <v>1.49001794367058</v>
      </c>
      <c r="AA225">
        <v>-0.70092886045385905</v>
      </c>
      <c r="AB225">
        <v>-1.4988236991813999</v>
      </c>
      <c r="AC225">
        <v>0.71996333890972197</v>
      </c>
      <c r="AD225" s="10">
        <v>-0.62519532318244297</v>
      </c>
      <c r="AE225" s="8">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1</v>
      </c>
      <c r="AY225">
        <v>1</v>
      </c>
      <c r="AZ225">
        <v>0</v>
      </c>
      <c r="BA225">
        <v>0</v>
      </c>
      <c r="BB225">
        <v>1</v>
      </c>
      <c r="BC225">
        <v>1</v>
      </c>
      <c r="BD225">
        <v>0</v>
      </c>
      <c r="BE225">
        <v>0</v>
      </c>
      <c r="BF225">
        <v>1</v>
      </c>
      <c r="BG225">
        <v>1</v>
      </c>
      <c r="BH225">
        <v>0</v>
      </c>
      <c r="BI225">
        <v>0</v>
      </c>
      <c r="BJ225">
        <v>0</v>
      </c>
      <c r="BK225">
        <v>0</v>
      </c>
      <c r="BL225">
        <v>0</v>
      </c>
      <c r="BM225">
        <v>0</v>
      </c>
      <c r="BN225">
        <v>1</v>
      </c>
      <c r="BO225">
        <v>0</v>
      </c>
      <c r="BP225">
        <v>0</v>
      </c>
      <c r="BQ225">
        <v>1</v>
      </c>
      <c r="BR225">
        <v>0</v>
      </c>
      <c r="BS225">
        <v>0</v>
      </c>
      <c r="BT225" s="10">
        <v>0</v>
      </c>
      <c r="BU225">
        <v>-4.2648743800000002</v>
      </c>
      <c r="BV225">
        <v>0.17994256</v>
      </c>
      <c r="BW225">
        <v>2.5512239999999999E-2</v>
      </c>
      <c r="BX225">
        <v>1.7140852600000001</v>
      </c>
      <c r="BY225">
        <v>1.2451467300000001</v>
      </c>
      <c r="BZ225">
        <v>4.38303536</v>
      </c>
      <c r="CA225">
        <v>1.0542348399999999</v>
      </c>
      <c r="CB225">
        <v>2.36271349</v>
      </c>
      <c r="CC225">
        <v>0</v>
      </c>
      <c r="CD225">
        <v>1.26633956</v>
      </c>
      <c r="CE225">
        <v>1.2966537600000001</v>
      </c>
      <c r="CF225">
        <v>-0.34830556000000001</v>
      </c>
      <c r="CG225">
        <v>0.60595251999999999</v>
      </c>
      <c r="CH225">
        <v>-0.27080598</v>
      </c>
      <c r="CI225">
        <v>0.69837139000000004</v>
      </c>
      <c r="CJ225">
        <v>2.3914729999999999E-2</v>
      </c>
      <c r="CK225">
        <v>-0.35324707</v>
      </c>
      <c r="CL225">
        <v>-4.8291489999999999E-2</v>
      </c>
      <c r="CM225">
        <v>0.58076517999999999</v>
      </c>
      <c r="CN225">
        <v>0.72541518999999999</v>
      </c>
      <c r="CO225">
        <v>-0.20022939000000001</v>
      </c>
      <c r="CP225">
        <v>-0.43475793000000001</v>
      </c>
      <c r="CQ225">
        <v>0.34422587999999998</v>
      </c>
      <c r="CR225">
        <v>-0.48495226000000002</v>
      </c>
      <c r="CS225">
        <v>0.18250256000000001</v>
      </c>
      <c r="CT225">
        <v>-0.16623276000000001</v>
      </c>
      <c r="CU225">
        <v>-9.4743999999999995E-2</v>
      </c>
      <c r="CV225">
        <v>-1.1689752</v>
      </c>
      <c r="CW225">
        <v>-0.52188942000000005</v>
      </c>
      <c r="CX225">
        <v>0.65815442999999996</v>
      </c>
      <c r="CY225">
        <v>9.3649330000000003E-2</v>
      </c>
      <c r="CZ225">
        <v>-0.16819777</v>
      </c>
      <c r="DA225">
        <v>-0.25450494000000001</v>
      </c>
      <c r="DB225">
        <v>0.25513289</v>
      </c>
      <c r="DC225">
        <v>2.5920289999999999E-2</v>
      </c>
      <c r="DD225">
        <v>-2.5292350000000002E-2</v>
      </c>
      <c r="DE225">
        <v>0.26950531</v>
      </c>
      <c r="DF225">
        <v>-0.26887736000000001</v>
      </c>
      <c r="DG225">
        <v>0.1029841</v>
      </c>
      <c r="DH225">
        <v>-0.10235616</v>
      </c>
      <c r="DI225">
        <v>-0.19042195000000001</v>
      </c>
      <c r="DJ225">
        <v>7.7531719999999998E-2</v>
      </c>
      <c r="DK225">
        <v>-0.19522661999999999</v>
      </c>
      <c r="DL225">
        <v>-0.13095082</v>
      </c>
      <c r="DM225">
        <v>-6.0513240000000003E-2</v>
      </c>
      <c r="DN225">
        <v>0.50020885000000004</v>
      </c>
      <c r="DO225">
        <v>0.35778246000000002</v>
      </c>
      <c r="DP225">
        <v>-0.64273818000000005</v>
      </c>
      <c r="DQ225">
        <v>0.94671483000000001</v>
      </c>
      <c r="DR225">
        <v>-0.66113116000000005</v>
      </c>
      <c r="DS225">
        <v>7.7932630000000003E-2</v>
      </c>
      <c r="DT225">
        <v>-0.79014932000000004</v>
      </c>
      <c r="DU225">
        <v>1.3610861400000001</v>
      </c>
      <c r="DV225" s="10">
        <v>-0.64824150000000003</v>
      </c>
      <c r="DW225" s="8" t="s">
        <v>1336</v>
      </c>
      <c r="DX225" t="s">
        <v>1337</v>
      </c>
      <c r="DY225" t="s">
        <v>5158</v>
      </c>
      <c r="DZ225" t="s">
        <v>5154</v>
      </c>
      <c r="EA225" t="s">
        <v>5263</v>
      </c>
      <c r="EB225" t="s">
        <v>5458</v>
      </c>
      <c r="EC225" t="s">
        <v>5364</v>
      </c>
      <c r="ED225" s="10" t="s">
        <v>373</v>
      </c>
      <c r="EE225" s="20">
        <v>35705</v>
      </c>
      <c r="EF225" s="21">
        <v>37652</v>
      </c>
      <c r="EG225" t="s">
        <v>1338</v>
      </c>
      <c r="EH225" t="s">
        <v>5145</v>
      </c>
      <c r="EI225" s="22">
        <v>44812</v>
      </c>
      <c r="EJ225" t="b">
        <f>F225=H225</f>
        <v>0</v>
      </c>
    </row>
    <row r="226" spans="1:140" x14ac:dyDescent="0.2">
      <c r="A226" s="8" t="s">
        <v>1339</v>
      </c>
      <c r="B226" s="8" t="s">
        <v>127</v>
      </c>
      <c r="C226" s="8" t="s">
        <v>120</v>
      </c>
      <c r="D226" s="2" t="s">
        <v>1340</v>
      </c>
      <c r="E226" s="4">
        <v>0.79555013378436901</v>
      </c>
      <c r="F226" s="28" t="b">
        <v>1</v>
      </c>
      <c r="G226" s="29">
        <f t="shared" si="7"/>
        <v>1.9724594409079286E-2</v>
      </c>
      <c r="H226" s="5" t="b">
        <f t="shared" si="6"/>
        <v>0</v>
      </c>
      <c r="I226" s="8">
        <v>42</v>
      </c>
      <c r="J226">
        <v>0</v>
      </c>
      <c r="K226">
        <v>30</v>
      </c>
      <c r="L226">
        <v>1831</v>
      </c>
      <c r="M226">
        <v>0</v>
      </c>
      <c r="N226">
        <v>5</v>
      </c>
      <c r="O226">
        <v>66.108400225518196</v>
      </c>
      <c r="P226">
        <v>1</v>
      </c>
      <c r="Q226">
        <v>5</v>
      </c>
      <c r="R226">
        <v>4</v>
      </c>
      <c r="S226" s="10">
        <v>74.599999999999994</v>
      </c>
      <c r="T226" s="8">
        <v>-1.0558650859609</v>
      </c>
      <c r="U226">
        <v>-1.00517281761849</v>
      </c>
      <c r="V226">
        <v>0.38987547332752898</v>
      </c>
      <c r="W226">
        <v>0.38783970398039302</v>
      </c>
      <c r="X226">
        <v>-1.5638459058765199</v>
      </c>
      <c r="Y226">
        <v>1.38181348148064</v>
      </c>
      <c r="Z226">
        <v>0.53799126089647598</v>
      </c>
      <c r="AA226">
        <v>-1.4107302381286499</v>
      </c>
      <c r="AB226">
        <v>-4.5418899975194001E-2</v>
      </c>
      <c r="AC226">
        <v>1.42236659638262</v>
      </c>
      <c r="AD226" s="10">
        <v>-2.1037633825813501E-2</v>
      </c>
      <c r="AE226" s="8">
        <v>0</v>
      </c>
      <c r="AF226">
        <v>0</v>
      </c>
      <c r="AG226">
        <v>0</v>
      </c>
      <c r="AH226">
        <v>1</v>
      </c>
      <c r="AI226">
        <v>0</v>
      </c>
      <c r="AJ226">
        <v>0</v>
      </c>
      <c r="AK226">
        <v>0</v>
      </c>
      <c r="AL226">
        <v>0</v>
      </c>
      <c r="AM226">
        <v>0</v>
      </c>
      <c r="AN226">
        <v>0</v>
      </c>
      <c r="AO226">
        <v>0</v>
      </c>
      <c r="AP226">
        <v>0</v>
      </c>
      <c r="AQ226">
        <v>0</v>
      </c>
      <c r="AR226">
        <v>0</v>
      </c>
      <c r="AS226">
        <v>0</v>
      </c>
      <c r="AT226">
        <v>0</v>
      </c>
      <c r="AU226">
        <v>0</v>
      </c>
      <c r="AV226">
        <v>0</v>
      </c>
      <c r="AW226">
        <v>0</v>
      </c>
      <c r="AX226">
        <v>0</v>
      </c>
      <c r="AY226">
        <v>1</v>
      </c>
      <c r="AZ226">
        <v>0</v>
      </c>
      <c r="BA226">
        <v>1</v>
      </c>
      <c r="BB226">
        <v>0</v>
      </c>
      <c r="BC226">
        <v>1</v>
      </c>
      <c r="BD226">
        <v>0</v>
      </c>
      <c r="BE226">
        <v>1</v>
      </c>
      <c r="BF226">
        <v>0</v>
      </c>
      <c r="BG226">
        <v>0</v>
      </c>
      <c r="BH226">
        <v>0</v>
      </c>
      <c r="BI226">
        <v>0</v>
      </c>
      <c r="BJ226">
        <v>1</v>
      </c>
      <c r="BK226">
        <v>0</v>
      </c>
      <c r="BL226">
        <v>0</v>
      </c>
      <c r="BM226">
        <v>1</v>
      </c>
      <c r="BN226">
        <v>0</v>
      </c>
      <c r="BO226">
        <v>0</v>
      </c>
      <c r="BP226">
        <v>0</v>
      </c>
      <c r="BQ226">
        <v>0</v>
      </c>
      <c r="BR226">
        <v>0</v>
      </c>
      <c r="BS226">
        <v>1</v>
      </c>
      <c r="BT226" s="10">
        <v>0</v>
      </c>
      <c r="BU226">
        <v>-4.2648743800000002</v>
      </c>
      <c r="BV226">
        <v>0.17994256</v>
      </c>
      <c r="BW226">
        <v>2.5512239999999999E-2</v>
      </c>
      <c r="BX226">
        <v>1.7140852600000001</v>
      </c>
      <c r="BY226">
        <v>1.2451467300000001</v>
      </c>
      <c r="BZ226">
        <v>4.38303536</v>
      </c>
      <c r="CA226">
        <v>1.0542348399999999</v>
      </c>
      <c r="CB226">
        <v>2.36271349</v>
      </c>
      <c r="CC226">
        <v>0</v>
      </c>
      <c r="CD226">
        <v>1.26633956</v>
      </c>
      <c r="CE226">
        <v>1.2966537600000001</v>
      </c>
      <c r="CF226">
        <v>-0.34830556000000001</v>
      </c>
      <c r="CG226">
        <v>0.60595251999999999</v>
      </c>
      <c r="CH226">
        <v>-0.27080598</v>
      </c>
      <c r="CI226">
        <v>0.69837139000000004</v>
      </c>
      <c r="CJ226">
        <v>2.3914729999999999E-2</v>
      </c>
      <c r="CK226">
        <v>-0.35324707</v>
      </c>
      <c r="CL226">
        <v>-4.8291489999999999E-2</v>
      </c>
      <c r="CM226">
        <v>0.58076517999999999</v>
      </c>
      <c r="CN226">
        <v>0.72541518999999999</v>
      </c>
      <c r="CO226">
        <v>-0.20022939000000001</v>
      </c>
      <c r="CP226">
        <v>-0.43475793000000001</v>
      </c>
      <c r="CQ226">
        <v>0.34422587999999998</v>
      </c>
      <c r="CR226">
        <v>-0.48495226000000002</v>
      </c>
      <c r="CS226">
        <v>0.18250256000000001</v>
      </c>
      <c r="CT226">
        <v>-0.16623276000000001</v>
      </c>
      <c r="CU226">
        <v>-9.4743999999999995E-2</v>
      </c>
      <c r="CV226">
        <v>-1.1689752</v>
      </c>
      <c r="CW226">
        <v>-0.52188942000000005</v>
      </c>
      <c r="CX226">
        <v>0.65815442999999996</v>
      </c>
      <c r="CY226">
        <v>9.3649330000000003E-2</v>
      </c>
      <c r="CZ226">
        <v>-0.16819777</v>
      </c>
      <c r="DA226">
        <v>-0.25450494000000001</v>
      </c>
      <c r="DB226">
        <v>0.25513289</v>
      </c>
      <c r="DC226">
        <v>2.5920289999999999E-2</v>
      </c>
      <c r="DD226">
        <v>-2.5292350000000002E-2</v>
      </c>
      <c r="DE226">
        <v>0.26950531</v>
      </c>
      <c r="DF226">
        <v>-0.26887736000000001</v>
      </c>
      <c r="DG226">
        <v>0.1029841</v>
      </c>
      <c r="DH226">
        <v>-0.10235616</v>
      </c>
      <c r="DI226">
        <v>-0.19042195000000001</v>
      </c>
      <c r="DJ226">
        <v>7.7531719999999998E-2</v>
      </c>
      <c r="DK226">
        <v>-0.19522661999999999</v>
      </c>
      <c r="DL226">
        <v>-0.13095082</v>
      </c>
      <c r="DM226">
        <v>-6.0513240000000003E-2</v>
      </c>
      <c r="DN226">
        <v>0.50020885000000004</v>
      </c>
      <c r="DO226">
        <v>0.35778246000000002</v>
      </c>
      <c r="DP226">
        <v>-0.64273818000000005</v>
      </c>
      <c r="DQ226">
        <v>0.94671483000000001</v>
      </c>
      <c r="DR226">
        <v>-0.66113116000000005</v>
      </c>
      <c r="DS226">
        <v>7.7932630000000003E-2</v>
      </c>
      <c r="DT226">
        <v>-0.79014932000000004</v>
      </c>
      <c r="DU226">
        <v>1.3610861400000001</v>
      </c>
      <c r="DV226" s="10">
        <v>-0.64824150000000003</v>
      </c>
      <c r="DW226" s="8" t="s">
        <v>1341</v>
      </c>
      <c r="DX226" t="s">
        <v>1342</v>
      </c>
      <c r="DY226" t="s">
        <v>5154</v>
      </c>
      <c r="DZ226" t="s">
        <v>5153</v>
      </c>
      <c r="EA226" t="s">
        <v>5413</v>
      </c>
      <c r="EB226" t="s">
        <v>5447</v>
      </c>
      <c r="EC226" t="s">
        <v>5187</v>
      </c>
      <c r="ED226" s="10" t="s">
        <v>1343</v>
      </c>
      <c r="EE226" s="20">
        <v>35119</v>
      </c>
      <c r="EF226" s="21">
        <v>36331</v>
      </c>
      <c r="EG226" t="s">
        <v>1344</v>
      </c>
      <c r="EH226" t="s">
        <v>5144</v>
      </c>
      <c r="EI226" s="22">
        <v>43728</v>
      </c>
      <c r="EJ226" t="b">
        <f>F226=H226</f>
        <v>0</v>
      </c>
    </row>
    <row r="227" spans="1:140" x14ac:dyDescent="0.2">
      <c r="A227" s="8" t="s">
        <v>1345</v>
      </c>
      <c r="B227" s="8" t="s">
        <v>127</v>
      </c>
      <c r="C227" s="8" t="s">
        <v>245</v>
      </c>
      <c r="D227" s="2" t="s">
        <v>1346</v>
      </c>
      <c r="E227" s="4">
        <v>0.52686948863624905</v>
      </c>
      <c r="F227" s="28" t="b">
        <v>0</v>
      </c>
      <c r="G227" s="29">
        <f t="shared" si="7"/>
        <v>0.21349002556309349</v>
      </c>
      <c r="H227" s="5" t="b">
        <f t="shared" si="6"/>
        <v>0</v>
      </c>
      <c r="I227" s="8">
        <v>59</v>
      </c>
      <c r="J227">
        <v>1</v>
      </c>
      <c r="K227">
        <v>16</v>
      </c>
      <c r="L227">
        <v>839</v>
      </c>
      <c r="M227">
        <v>7</v>
      </c>
      <c r="N227">
        <v>5</v>
      </c>
      <c r="O227">
        <v>45.509744318124604</v>
      </c>
      <c r="P227">
        <v>3</v>
      </c>
      <c r="Q227">
        <v>4</v>
      </c>
      <c r="R227">
        <v>5</v>
      </c>
      <c r="S227" s="10">
        <v>77</v>
      </c>
      <c r="T227" s="8">
        <v>0.54108388746750802</v>
      </c>
      <c r="U227">
        <v>7.5957643648752104E-3</v>
      </c>
      <c r="V227">
        <v>-1.4189916771564499</v>
      </c>
      <c r="W227">
        <v>-0.76858580992438397</v>
      </c>
      <c r="X227">
        <v>0.66340156943083595</v>
      </c>
      <c r="Y227">
        <v>1.38181348148064</v>
      </c>
      <c r="Z227">
        <v>-0.170822814179733</v>
      </c>
      <c r="AA227">
        <v>1.4284752725705201</v>
      </c>
      <c r="AB227">
        <v>0.68128349962791002</v>
      </c>
      <c r="AC227">
        <v>1.7560081436822399E-2</v>
      </c>
      <c r="AD227" s="10">
        <v>0.49681181419415599</v>
      </c>
      <c r="AE227" s="8">
        <v>0</v>
      </c>
      <c r="AF227">
        <v>0</v>
      </c>
      <c r="AG227">
        <v>0</v>
      </c>
      <c r="AH227">
        <v>0</v>
      </c>
      <c r="AI227">
        <v>0</v>
      </c>
      <c r="AJ227">
        <v>0</v>
      </c>
      <c r="AK227">
        <v>0</v>
      </c>
      <c r="AL227">
        <v>0</v>
      </c>
      <c r="AM227">
        <v>0</v>
      </c>
      <c r="AN227">
        <v>0</v>
      </c>
      <c r="AO227">
        <v>0</v>
      </c>
      <c r="AP227">
        <v>1</v>
      </c>
      <c r="AQ227">
        <v>0</v>
      </c>
      <c r="AR227">
        <v>0</v>
      </c>
      <c r="AS227">
        <v>0</v>
      </c>
      <c r="AT227">
        <v>0</v>
      </c>
      <c r="AU227">
        <v>0</v>
      </c>
      <c r="AV227">
        <v>0</v>
      </c>
      <c r="AW227">
        <v>0</v>
      </c>
      <c r="AX227">
        <v>0</v>
      </c>
      <c r="AY227">
        <v>1</v>
      </c>
      <c r="AZ227">
        <v>0</v>
      </c>
      <c r="BA227">
        <v>0</v>
      </c>
      <c r="BB227">
        <v>1</v>
      </c>
      <c r="BC227">
        <v>1</v>
      </c>
      <c r="BD227">
        <v>0</v>
      </c>
      <c r="BE227">
        <v>0</v>
      </c>
      <c r="BF227">
        <v>1</v>
      </c>
      <c r="BG227">
        <v>0</v>
      </c>
      <c r="BH227">
        <v>0</v>
      </c>
      <c r="BI227">
        <v>0</v>
      </c>
      <c r="BJ227">
        <v>1</v>
      </c>
      <c r="BK227">
        <v>0</v>
      </c>
      <c r="BL227">
        <v>0</v>
      </c>
      <c r="BM227">
        <v>0</v>
      </c>
      <c r="BN227">
        <v>0</v>
      </c>
      <c r="BO227">
        <v>1</v>
      </c>
      <c r="BP227">
        <v>0</v>
      </c>
      <c r="BQ227">
        <v>0</v>
      </c>
      <c r="BR227">
        <v>0</v>
      </c>
      <c r="BS227">
        <v>1</v>
      </c>
      <c r="BT227" s="10">
        <v>0</v>
      </c>
      <c r="BU227">
        <v>-4.2648743800000002</v>
      </c>
      <c r="BV227">
        <v>0.17994256</v>
      </c>
      <c r="BW227">
        <v>2.5512239999999999E-2</v>
      </c>
      <c r="BX227">
        <v>1.7140852600000001</v>
      </c>
      <c r="BY227">
        <v>1.2451467300000001</v>
      </c>
      <c r="BZ227">
        <v>4.38303536</v>
      </c>
      <c r="CA227">
        <v>1.0542348399999999</v>
      </c>
      <c r="CB227">
        <v>2.36271349</v>
      </c>
      <c r="CC227">
        <v>0</v>
      </c>
      <c r="CD227">
        <v>1.26633956</v>
      </c>
      <c r="CE227">
        <v>1.2966537600000001</v>
      </c>
      <c r="CF227">
        <v>-0.34830556000000001</v>
      </c>
      <c r="CG227">
        <v>0.60595251999999999</v>
      </c>
      <c r="CH227">
        <v>-0.27080598</v>
      </c>
      <c r="CI227">
        <v>0.69837139000000004</v>
      </c>
      <c r="CJ227">
        <v>2.3914729999999999E-2</v>
      </c>
      <c r="CK227">
        <v>-0.35324707</v>
      </c>
      <c r="CL227">
        <v>-4.8291489999999999E-2</v>
      </c>
      <c r="CM227">
        <v>0.58076517999999999</v>
      </c>
      <c r="CN227">
        <v>0.72541518999999999</v>
      </c>
      <c r="CO227">
        <v>-0.20022939000000001</v>
      </c>
      <c r="CP227">
        <v>-0.43475793000000001</v>
      </c>
      <c r="CQ227">
        <v>0.34422587999999998</v>
      </c>
      <c r="CR227">
        <v>-0.48495226000000002</v>
      </c>
      <c r="CS227">
        <v>0.18250256000000001</v>
      </c>
      <c r="CT227">
        <v>-0.16623276000000001</v>
      </c>
      <c r="CU227">
        <v>-9.4743999999999995E-2</v>
      </c>
      <c r="CV227">
        <v>-1.1689752</v>
      </c>
      <c r="CW227">
        <v>-0.52188942000000005</v>
      </c>
      <c r="CX227">
        <v>0.65815442999999996</v>
      </c>
      <c r="CY227">
        <v>9.3649330000000003E-2</v>
      </c>
      <c r="CZ227">
        <v>-0.16819777</v>
      </c>
      <c r="DA227">
        <v>-0.25450494000000001</v>
      </c>
      <c r="DB227">
        <v>0.25513289</v>
      </c>
      <c r="DC227">
        <v>2.5920289999999999E-2</v>
      </c>
      <c r="DD227">
        <v>-2.5292350000000002E-2</v>
      </c>
      <c r="DE227">
        <v>0.26950531</v>
      </c>
      <c r="DF227">
        <v>-0.26887736000000001</v>
      </c>
      <c r="DG227">
        <v>0.1029841</v>
      </c>
      <c r="DH227">
        <v>-0.10235616</v>
      </c>
      <c r="DI227">
        <v>-0.19042195000000001</v>
      </c>
      <c r="DJ227">
        <v>7.7531719999999998E-2</v>
      </c>
      <c r="DK227">
        <v>-0.19522661999999999</v>
      </c>
      <c r="DL227">
        <v>-0.13095082</v>
      </c>
      <c r="DM227">
        <v>-6.0513240000000003E-2</v>
      </c>
      <c r="DN227">
        <v>0.50020885000000004</v>
      </c>
      <c r="DO227">
        <v>0.35778246000000002</v>
      </c>
      <c r="DP227">
        <v>-0.64273818000000005</v>
      </c>
      <c r="DQ227">
        <v>0.94671483000000001</v>
      </c>
      <c r="DR227">
        <v>-0.66113116000000005</v>
      </c>
      <c r="DS227">
        <v>7.7932630000000003E-2</v>
      </c>
      <c r="DT227">
        <v>-0.79014932000000004</v>
      </c>
      <c r="DU227">
        <v>1.3610861400000001</v>
      </c>
      <c r="DV227" s="10">
        <v>-0.64824150000000003</v>
      </c>
      <c r="DW227" s="8" t="s">
        <v>1347</v>
      </c>
      <c r="DX227" t="s">
        <v>1348</v>
      </c>
      <c r="DY227" t="s">
        <v>5153</v>
      </c>
      <c r="DZ227" t="s">
        <v>5153</v>
      </c>
      <c r="EA227" t="s">
        <v>5372</v>
      </c>
      <c r="EB227" t="s">
        <v>5356</v>
      </c>
      <c r="EC227" t="s">
        <v>5183</v>
      </c>
      <c r="ED227" s="10" t="s">
        <v>414</v>
      </c>
      <c r="EE227" s="20">
        <v>37882</v>
      </c>
      <c r="EF227" s="21">
        <v>39191</v>
      </c>
      <c r="EG227" t="s">
        <v>1349</v>
      </c>
      <c r="EH227" t="s">
        <v>5144</v>
      </c>
      <c r="EI227" s="22">
        <v>44544</v>
      </c>
      <c r="EJ227" t="b">
        <f>F227=H227</f>
        <v>1</v>
      </c>
    </row>
    <row r="228" spans="1:140" x14ac:dyDescent="0.2">
      <c r="A228" s="8" t="s">
        <v>1350</v>
      </c>
      <c r="B228" s="8" t="s">
        <v>168</v>
      </c>
      <c r="C228" s="8" t="s">
        <v>399</v>
      </c>
      <c r="D228" s="2">
        <f>1-653-718-5361</f>
        <v>-6731</v>
      </c>
      <c r="E228" s="4">
        <v>0.81233820513891697</v>
      </c>
      <c r="F228" s="28" t="b">
        <v>1</v>
      </c>
      <c r="G228" s="29">
        <f t="shared" si="7"/>
        <v>2.9521377542893412E-2</v>
      </c>
      <c r="H228" s="5" t="b">
        <f t="shared" si="6"/>
        <v>0</v>
      </c>
      <c r="I228" s="8">
        <v>38</v>
      </c>
      <c r="J228">
        <v>3</v>
      </c>
      <c r="K228">
        <v>35</v>
      </c>
      <c r="L228">
        <v>3458</v>
      </c>
      <c r="M228">
        <v>0</v>
      </c>
      <c r="N228">
        <v>5</v>
      </c>
      <c r="O228">
        <v>87.0024359027922</v>
      </c>
      <c r="P228">
        <v>1</v>
      </c>
      <c r="Q228">
        <v>1</v>
      </c>
      <c r="R228">
        <v>2</v>
      </c>
      <c r="S228" s="10">
        <v>79.099999999999994</v>
      </c>
      <c r="T228" s="8">
        <v>-1.4316177855911101</v>
      </c>
      <c r="U228">
        <v>2.03313292833161</v>
      </c>
      <c r="V228">
        <v>1.0358994556432299</v>
      </c>
      <c r="W228">
        <v>2.2845174369673602</v>
      </c>
      <c r="X228">
        <v>-1.5638459058765199</v>
      </c>
      <c r="Y228">
        <v>1.38181348148064</v>
      </c>
      <c r="Z228">
        <v>1.25696955927566</v>
      </c>
      <c r="AA228">
        <v>8.8725172209350497E-3</v>
      </c>
      <c r="AB228">
        <v>-1.4988236991813999</v>
      </c>
      <c r="AC228">
        <v>1.42236659638262</v>
      </c>
      <c r="AD228" s="10">
        <v>0.94993008121162803</v>
      </c>
      <c r="AE228" s="8">
        <v>1</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1</v>
      </c>
      <c r="BA228">
        <v>0</v>
      </c>
      <c r="BB228">
        <v>1</v>
      </c>
      <c r="BC228">
        <v>0</v>
      </c>
      <c r="BD228">
        <v>1</v>
      </c>
      <c r="BE228">
        <v>1</v>
      </c>
      <c r="BF228">
        <v>0</v>
      </c>
      <c r="BG228">
        <v>1</v>
      </c>
      <c r="BH228">
        <v>0</v>
      </c>
      <c r="BI228">
        <v>0</v>
      </c>
      <c r="BJ228">
        <v>0</v>
      </c>
      <c r="BK228">
        <v>0</v>
      </c>
      <c r="BL228">
        <v>0</v>
      </c>
      <c r="BM228">
        <v>0</v>
      </c>
      <c r="BN228">
        <v>0</v>
      </c>
      <c r="BO228">
        <v>0</v>
      </c>
      <c r="BP228">
        <v>1</v>
      </c>
      <c r="BQ228">
        <v>0</v>
      </c>
      <c r="BR228">
        <v>0</v>
      </c>
      <c r="BS228">
        <v>0</v>
      </c>
      <c r="BT228" s="10">
        <v>1</v>
      </c>
      <c r="BU228">
        <v>-4.2648743800000002</v>
      </c>
      <c r="BV228">
        <v>0.17994256</v>
      </c>
      <c r="BW228">
        <v>2.5512239999999999E-2</v>
      </c>
      <c r="BX228">
        <v>1.7140852600000001</v>
      </c>
      <c r="BY228">
        <v>1.2451467300000001</v>
      </c>
      <c r="BZ228">
        <v>4.38303536</v>
      </c>
      <c r="CA228">
        <v>1.0542348399999999</v>
      </c>
      <c r="CB228">
        <v>2.36271349</v>
      </c>
      <c r="CC228">
        <v>0</v>
      </c>
      <c r="CD228">
        <v>1.26633956</v>
      </c>
      <c r="CE228">
        <v>1.2966537600000001</v>
      </c>
      <c r="CF228">
        <v>-0.34830556000000001</v>
      </c>
      <c r="CG228">
        <v>0.60595251999999999</v>
      </c>
      <c r="CH228">
        <v>-0.27080598</v>
      </c>
      <c r="CI228">
        <v>0.69837139000000004</v>
      </c>
      <c r="CJ228">
        <v>2.3914729999999999E-2</v>
      </c>
      <c r="CK228">
        <v>-0.35324707</v>
      </c>
      <c r="CL228">
        <v>-4.8291489999999999E-2</v>
      </c>
      <c r="CM228">
        <v>0.58076517999999999</v>
      </c>
      <c r="CN228">
        <v>0.72541518999999999</v>
      </c>
      <c r="CO228">
        <v>-0.20022939000000001</v>
      </c>
      <c r="CP228">
        <v>-0.43475793000000001</v>
      </c>
      <c r="CQ228">
        <v>0.34422587999999998</v>
      </c>
      <c r="CR228">
        <v>-0.48495226000000002</v>
      </c>
      <c r="CS228">
        <v>0.18250256000000001</v>
      </c>
      <c r="CT228">
        <v>-0.16623276000000001</v>
      </c>
      <c r="CU228">
        <v>-9.4743999999999995E-2</v>
      </c>
      <c r="CV228">
        <v>-1.1689752</v>
      </c>
      <c r="CW228">
        <v>-0.52188942000000005</v>
      </c>
      <c r="CX228">
        <v>0.65815442999999996</v>
      </c>
      <c r="CY228">
        <v>9.3649330000000003E-2</v>
      </c>
      <c r="CZ228">
        <v>-0.16819777</v>
      </c>
      <c r="DA228">
        <v>-0.25450494000000001</v>
      </c>
      <c r="DB228">
        <v>0.25513289</v>
      </c>
      <c r="DC228">
        <v>2.5920289999999999E-2</v>
      </c>
      <c r="DD228">
        <v>-2.5292350000000002E-2</v>
      </c>
      <c r="DE228">
        <v>0.26950531</v>
      </c>
      <c r="DF228">
        <v>-0.26887736000000001</v>
      </c>
      <c r="DG228">
        <v>0.1029841</v>
      </c>
      <c r="DH228">
        <v>-0.10235616</v>
      </c>
      <c r="DI228">
        <v>-0.19042195000000001</v>
      </c>
      <c r="DJ228">
        <v>7.7531719999999998E-2</v>
      </c>
      <c r="DK228">
        <v>-0.19522661999999999</v>
      </c>
      <c r="DL228">
        <v>-0.13095082</v>
      </c>
      <c r="DM228">
        <v>-6.0513240000000003E-2</v>
      </c>
      <c r="DN228">
        <v>0.50020885000000004</v>
      </c>
      <c r="DO228">
        <v>0.35778246000000002</v>
      </c>
      <c r="DP228">
        <v>-0.64273818000000005</v>
      </c>
      <c r="DQ228">
        <v>0.94671483000000001</v>
      </c>
      <c r="DR228">
        <v>-0.66113116000000005</v>
      </c>
      <c r="DS228">
        <v>7.7932630000000003E-2</v>
      </c>
      <c r="DT228">
        <v>-0.79014932000000004</v>
      </c>
      <c r="DU228">
        <v>1.3610861400000001</v>
      </c>
      <c r="DV228" s="10">
        <v>-0.64824150000000003</v>
      </c>
      <c r="DW228" s="8" t="s">
        <v>1351</v>
      </c>
      <c r="DX228" t="s">
        <v>1352</v>
      </c>
      <c r="DY228" t="s">
        <v>5165</v>
      </c>
      <c r="DZ228" t="s">
        <v>5165</v>
      </c>
      <c r="EA228" t="s">
        <v>5346</v>
      </c>
      <c r="EB228" t="s">
        <v>5160</v>
      </c>
      <c r="EC228" t="s">
        <v>5386</v>
      </c>
      <c r="ED228" s="10" t="s">
        <v>514</v>
      </c>
      <c r="EE228" s="20">
        <v>35557</v>
      </c>
      <c r="EF228" s="21">
        <v>37160</v>
      </c>
      <c r="EG228" t="s">
        <v>1353</v>
      </c>
      <c r="EH228" t="s">
        <v>5145</v>
      </c>
      <c r="EI228" s="22">
        <v>45364</v>
      </c>
      <c r="EJ228" t="b">
        <f>F228=H228</f>
        <v>0</v>
      </c>
    </row>
    <row r="229" spans="1:140" x14ac:dyDescent="0.2">
      <c r="A229" s="8" t="s">
        <v>1354</v>
      </c>
      <c r="B229" s="8" t="s">
        <v>127</v>
      </c>
      <c r="C229" s="8" t="s">
        <v>181</v>
      </c>
      <c r="D229" s="2" t="s">
        <v>1355</v>
      </c>
      <c r="E229" s="4">
        <v>0.48216776123396199</v>
      </c>
      <c r="F229" s="28" t="b">
        <v>0</v>
      </c>
      <c r="G229" s="29">
        <f t="shared" si="7"/>
        <v>0.42059359971878696</v>
      </c>
      <c r="H229" s="5" t="b">
        <f t="shared" si="6"/>
        <v>0</v>
      </c>
      <c r="I229" s="8">
        <v>56</v>
      </c>
      <c r="J229">
        <v>0</v>
      </c>
      <c r="K229">
        <v>26</v>
      </c>
      <c r="L229">
        <v>1075</v>
      </c>
      <c r="M229">
        <v>8</v>
      </c>
      <c r="N229">
        <v>3</v>
      </c>
      <c r="O229">
        <v>67.750547283647606</v>
      </c>
      <c r="P229">
        <v>4</v>
      </c>
      <c r="Q229">
        <v>5</v>
      </c>
      <c r="R229">
        <v>3</v>
      </c>
      <c r="S229" s="10">
        <v>73</v>
      </c>
      <c r="T229" s="8">
        <v>0.25926936274484702</v>
      </c>
      <c r="U229">
        <v>-1.00517281761849</v>
      </c>
      <c r="V229">
        <v>-0.126943712525036</v>
      </c>
      <c r="W229">
        <v>-0.49346844976155402</v>
      </c>
      <c r="X229">
        <v>0.98157978018903103</v>
      </c>
      <c r="Y229">
        <v>-1.13192030619081E-2</v>
      </c>
      <c r="Z229">
        <v>0.59449868319529198</v>
      </c>
      <c r="AA229">
        <v>0.71867389489572897</v>
      </c>
      <c r="AB229">
        <v>0.68128349962791002</v>
      </c>
      <c r="AC229">
        <v>-1.38724643350897</v>
      </c>
      <c r="AD229" s="10">
        <v>-0.36627059917245802</v>
      </c>
      <c r="AE229" s="8">
        <v>0</v>
      </c>
      <c r="AF229">
        <v>0</v>
      </c>
      <c r="AG229">
        <v>0</v>
      </c>
      <c r="AH229">
        <v>0</v>
      </c>
      <c r="AI229">
        <v>0</v>
      </c>
      <c r="AJ229">
        <v>0</v>
      </c>
      <c r="AK229">
        <v>0</v>
      </c>
      <c r="AL229">
        <v>0</v>
      </c>
      <c r="AM229">
        <v>0</v>
      </c>
      <c r="AN229">
        <v>0</v>
      </c>
      <c r="AO229">
        <v>0</v>
      </c>
      <c r="AP229">
        <v>0</v>
      </c>
      <c r="AQ229">
        <v>0</v>
      </c>
      <c r="AR229">
        <v>0</v>
      </c>
      <c r="AS229">
        <v>0</v>
      </c>
      <c r="AT229">
        <v>0</v>
      </c>
      <c r="AU229">
        <v>0</v>
      </c>
      <c r="AV229">
        <v>0</v>
      </c>
      <c r="AW229">
        <v>1</v>
      </c>
      <c r="AX229">
        <v>0</v>
      </c>
      <c r="AY229">
        <v>1</v>
      </c>
      <c r="AZ229">
        <v>0</v>
      </c>
      <c r="BA229">
        <v>1</v>
      </c>
      <c r="BB229">
        <v>0</v>
      </c>
      <c r="BC229">
        <v>0</v>
      </c>
      <c r="BD229">
        <v>1</v>
      </c>
      <c r="BE229">
        <v>0</v>
      </c>
      <c r="BF229">
        <v>1</v>
      </c>
      <c r="BG229">
        <v>0</v>
      </c>
      <c r="BH229">
        <v>0</v>
      </c>
      <c r="BI229">
        <v>0</v>
      </c>
      <c r="BJ229">
        <v>0</v>
      </c>
      <c r="BK229">
        <v>1</v>
      </c>
      <c r="BL229">
        <v>0</v>
      </c>
      <c r="BM229">
        <v>1</v>
      </c>
      <c r="BN229">
        <v>0</v>
      </c>
      <c r="BO229">
        <v>0</v>
      </c>
      <c r="BP229">
        <v>0</v>
      </c>
      <c r="BQ229">
        <v>1</v>
      </c>
      <c r="BR229">
        <v>0</v>
      </c>
      <c r="BS229">
        <v>0</v>
      </c>
      <c r="BT229" s="10">
        <v>0</v>
      </c>
      <c r="BU229">
        <v>-4.2648743800000002</v>
      </c>
      <c r="BV229">
        <v>0.17994256</v>
      </c>
      <c r="BW229">
        <v>2.5512239999999999E-2</v>
      </c>
      <c r="BX229">
        <v>1.7140852600000001</v>
      </c>
      <c r="BY229">
        <v>1.2451467300000001</v>
      </c>
      <c r="BZ229">
        <v>4.38303536</v>
      </c>
      <c r="CA229">
        <v>1.0542348399999999</v>
      </c>
      <c r="CB229">
        <v>2.36271349</v>
      </c>
      <c r="CC229">
        <v>0</v>
      </c>
      <c r="CD229">
        <v>1.26633956</v>
      </c>
      <c r="CE229">
        <v>1.2966537600000001</v>
      </c>
      <c r="CF229">
        <v>-0.34830556000000001</v>
      </c>
      <c r="CG229">
        <v>0.60595251999999999</v>
      </c>
      <c r="CH229">
        <v>-0.27080598</v>
      </c>
      <c r="CI229">
        <v>0.69837139000000004</v>
      </c>
      <c r="CJ229">
        <v>2.3914729999999999E-2</v>
      </c>
      <c r="CK229">
        <v>-0.35324707</v>
      </c>
      <c r="CL229">
        <v>-4.8291489999999999E-2</v>
      </c>
      <c r="CM229">
        <v>0.58076517999999999</v>
      </c>
      <c r="CN229">
        <v>0.72541518999999999</v>
      </c>
      <c r="CO229">
        <v>-0.20022939000000001</v>
      </c>
      <c r="CP229">
        <v>-0.43475793000000001</v>
      </c>
      <c r="CQ229">
        <v>0.34422587999999998</v>
      </c>
      <c r="CR229">
        <v>-0.48495226000000002</v>
      </c>
      <c r="CS229">
        <v>0.18250256000000001</v>
      </c>
      <c r="CT229">
        <v>-0.16623276000000001</v>
      </c>
      <c r="CU229">
        <v>-9.4743999999999995E-2</v>
      </c>
      <c r="CV229">
        <v>-1.1689752</v>
      </c>
      <c r="CW229">
        <v>-0.52188942000000005</v>
      </c>
      <c r="CX229">
        <v>0.65815442999999996</v>
      </c>
      <c r="CY229">
        <v>9.3649330000000003E-2</v>
      </c>
      <c r="CZ229">
        <v>-0.16819777</v>
      </c>
      <c r="DA229">
        <v>-0.25450494000000001</v>
      </c>
      <c r="DB229">
        <v>0.25513289</v>
      </c>
      <c r="DC229">
        <v>2.5920289999999999E-2</v>
      </c>
      <c r="DD229">
        <v>-2.5292350000000002E-2</v>
      </c>
      <c r="DE229">
        <v>0.26950531</v>
      </c>
      <c r="DF229">
        <v>-0.26887736000000001</v>
      </c>
      <c r="DG229">
        <v>0.1029841</v>
      </c>
      <c r="DH229">
        <v>-0.10235616</v>
      </c>
      <c r="DI229">
        <v>-0.19042195000000001</v>
      </c>
      <c r="DJ229">
        <v>7.7531719999999998E-2</v>
      </c>
      <c r="DK229">
        <v>-0.19522661999999999</v>
      </c>
      <c r="DL229">
        <v>-0.13095082</v>
      </c>
      <c r="DM229">
        <v>-6.0513240000000003E-2</v>
      </c>
      <c r="DN229">
        <v>0.50020885000000004</v>
      </c>
      <c r="DO229">
        <v>0.35778246000000002</v>
      </c>
      <c r="DP229">
        <v>-0.64273818000000005</v>
      </c>
      <c r="DQ229">
        <v>0.94671483000000001</v>
      </c>
      <c r="DR229">
        <v>-0.66113116000000005</v>
      </c>
      <c r="DS229">
        <v>7.7932630000000003E-2</v>
      </c>
      <c r="DT229">
        <v>-0.79014932000000004</v>
      </c>
      <c r="DU229">
        <v>1.3610861400000001</v>
      </c>
      <c r="DV229" s="10">
        <v>-0.64824150000000003</v>
      </c>
      <c r="DW229" s="8" t="s">
        <v>1356</v>
      </c>
      <c r="DX229" t="s">
        <v>1357</v>
      </c>
      <c r="DY229" t="s">
        <v>5154</v>
      </c>
      <c r="DZ229" t="s">
        <v>5154</v>
      </c>
      <c r="EA229" t="s">
        <v>5199</v>
      </c>
      <c r="EB229" t="s">
        <v>5231</v>
      </c>
      <c r="EC229" t="s">
        <v>5236</v>
      </c>
      <c r="ED229" s="10" t="s">
        <v>151</v>
      </c>
      <c r="EE229" s="20">
        <v>35227</v>
      </c>
      <c r="EF229" s="21">
        <v>39408</v>
      </c>
      <c r="EG229" t="s">
        <v>1358</v>
      </c>
      <c r="EH229" t="s">
        <v>5146</v>
      </c>
      <c r="EI229" s="22">
        <v>45041</v>
      </c>
      <c r="EJ229" t="b">
        <f>F229=H229</f>
        <v>1</v>
      </c>
    </row>
    <row r="230" spans="1:140" x14ac:dyDescent="0.2">
      <c r="A230" s="8" t="s">
        <v>1359</v>
      </c>
      <c r="B230" s="8" t="s">
        <v>168</v>
      </c>
      <c r="C230" s="8" t="s">
        <v>399</v>
      </c>
      <c r="D230" s="2" t="s">
        <v>1360</v>
      </c>
      <c r="E230" s="4">
        <v>0.59471201231659698</v>
      </c>
      <c r="F230" s="28" t="b">
        <v>0</v>
      </c>
      <c r="G230" s="29">
        <f t="shared" si="7"/>
        <v>7.3188790065643914E-6</v>
      </c>
      <c r="H230" s="5" t="b">
        <f t="shared" si="6"/>
        <v>0</v>
      </c>
      <c r="I230" s="8">
        <v>38</v>
      </c>
      <c r="J230">
        <v>2</v>
      </c>
      <c r="K230">
        <v>34</v>
      </c>
      <c r="L230">
        <v>2409</v>
      </c>
      <c r="M230">
        <v>1</v>
      </c>
      <c r="N230">
        <v>1</v>
      </c>
      <c r="O230">
        <v>65.689339491632097</v>
      </c>
      <c r="P230">
        <v>3</v>
      </c>
      <c r="Q230">
        <v>2</v>
      </c>
      <c r="R230">
        <v>4</v>
      </c>
      <c r="S230" s="10">
        <v>77.599999999999994</v>
      </c>
      <c r="T230" s="8">
        <v>-1.4316177855911101</v>
      </c>
      <c r="U230">
        <v>1.0203643463482399</v>
      </c>
      <c r="V230">
        <v>0.90669465918009495</v>
      </c>
      <c r="W230">
        <v>1.0616440860741001</v>
      </c>
      <c r="X230">
        <v>-1.2456676951183301</v>
      </c>
      <c r="Y230">
        <v>-1.4044518876044501</v>
      </c>
      <c r="Z230">
        <v>0.52357108960832699</v>
      </c>
      <c r="AA230">
        <v>8.8725172209350497E-3</v>
      </c>
      <c r="AB230">
        <v>-0.772121299578298</v>
      </c>
      <c r="AC230">
        <v>-1.38724643350897</v>
      </c>
      <c r="AD230" s="10">
        <v>0.62627417619914705</v>
      </c>
      <c r="AE230" s="8">
        <v>0</v>
      </c>
      <c r="AF230">
        <v>0</v>
      </c>
      <c r="AG230">
        <v>0</v>
      </c>
      <c r="AH230">
        <v>1</v>
      </c>
      <c r="AI230">
        <v>0</v>
      </c>
      <c r="AJ230">
        <v>0</v>
      </c>
      <c r="AK230">
        <v>0</v>
      </c>
      <c r="AL230">
        <v>0</v>
      </c>
      <c r="AM230">
        <v>0</v>
      </c>
      <c r="AN230">
        <v>0</v>
      </c>
      <c r="AO230">
        <v>0</v>
      </c>
      <c r="AP230">
        <v>0</v>
      </c>
      <c r="AQ230">
        <v>0</v>
      </c>
      <c r="AR230">
        <v>0</v>
      </c>
      <c r="AS230">
        <v>0</v>
      </c>
      <c r="AT230">
        <v>0</v>
      </c>
      <c r="AU230">
        <v>0</v>
      </c>
      <c r="AV230">
        <v>0</v>
      </c>
      <c r="AW230">
        <v>0</v>
      </c>
      <c r="AX230">
        <v>0</v>
      </c>
      <c r="AY230">
        <v>0</v>
      </c>
      <c r="AZ230">
        <v>1</v>
      </c>
      <c r="BA230">
        <v>1</v>
      </c>
      <c r="BB230">
        <v>0</v>
      </c>
      <c r="BC230">
        <v>0</v>
      </c>
      <c r="BD230">
        <v>1</v>
      </c>
      <c r="BE230">
        <v>0</v>
      </c>
      <c r="BF230">
        <v>1</v>
      </c>
      <c r="BG230">
        <v>0</v>
      </c>
      <c r="BH230">
        <v>0</v>
      </c>
      <c r="BI230">
        <v>0</v>
      </c>
      <c r="BJ230">
        <v>1</v>
      </c>
      <c r="BK230">
        <v>0</v>
      </c>
      <c r="BL230">
        <v>0</v>
      </c>
      <c r="BM230">
        <v>0</v>
      </c>
      <c r="BN230">
        <v>0</v>
      </c>
      <c r="BO230">
        <v>0</v>
      </c>
      <c r="BP230">
        <v>1</v>
      </c>
      <c r="BQ230">
        <v>0</v>
      </c>
      <c r="BR230">
        <v>0</v>
      </c>
      <c r="BS230">
        <v>0</v>
      </c>
      <c r="BT230" s="10">
        <v>1</v>
      </c>
      <c r="BU230">
        <v>-4.2648743800000002</v>
      </c>
      <c r="BV230">
        <v>0.17994256</v>
      </c>
      <c r="BW230">
        <v>2.5512239999999999E-2</v>
      </c>
      <c r="BX230">
        <v>1.7140852600000001</v>
      </c>
      <c r="BY230">
        <v>1.2451467300000001</v>
      </c>
      <c r="BZ230">
        <v>4.38303536</v>
      </c>
      <c r="CA230">
        <v>1.0542348399999999</v>
      </c>
      <c r="CB230">
        <v>2.36271349</v>
      </c>
      <c r="CC230">
        <v>0</v>
      </c>
      <c r="CD230">
        <v>1.26633956</v>
      </c>
      <c r="CE230">
        <v>1.2966537600000001</v>
      </c>
      <c r="CF230">
        <v>-0.34830556000000001</v>
      </c>
      <c r="CG230">
        <v>0.60595251999999999</v>
      </c>
      <c r="CH230">
        <v>-0.27080598</v>
      </c>
      <c r="CI230">
        <v>0.69837139000000004</v>
      </c>
      <c r="CJ230">
        <v>2.3914729999999999E-2</v>
      </c>
      <c r="CK230">
        <v>-0.35324707</v>
      </c>
      <c r="CL230">
        <v>-4.8291489999999999E-2</v>
      </c>
      <c r="CM230">
        <v>0.58076517999999999</v>
      </c>
      <c r="CN230">
        <v>0.72541518999999999</v>
      </c>
      <c r="CO230">
        <v>-0.20022939000000001</v>
      </c>
      <c r="CP230">
        <v>-0.43475793000000001</v>
      </c>
      <c r="CQ230">
        <v>0.34422587999999998</v>
      </c>
      <c r="CR230">
        <v>-0.48495226000000002</v>
      </c>
      <c r="CS230">
        <v>0.18250256000000001</v>
      </c>
      <c r="CT230">
        <v>-0.16623276000000001</v>
      </c>
      <c r="CU230">
        <v>-9.4743999999999995E-2</v>
      </c>
      <c r="CV230">
        <v>-1.1689752</v>
      </c>
      <c r="CW230">
        <v>-0.52188942000000005</v>
      </c>
      <c r="CX230">
        <v>0.65815442999999996</v>
      </c>
      <c r="CY230">
        <v>9.3649330000000003E-2</v>
      </c>
      <c r="CZ230">
        <v>-0.16819777</v>
      </c>
      <c r="DA230">
        <v>-0.25450494000000001</v>
      </c>
      <c r="DB230">
        <v>0.25513289</v>
      </c>
      <c r="DC230">
        <v>2.5920289999999999E-2</v>
      </c>
      <c r="DD230">
        <v>-2.5292350000000002E-2</v>
      </c>
      <c r="DE230">
        <v>0.26950531</v>
      </c>
      <c r="DF230">
        <v>-0.26887736000000001</v>
      </c>
      <c r="DG230">
        <v>0.1029841</v>
      </c>
      <c r="DH230">
        <v>-0.10235616</v>
      </c>
      <c r="DI230">
        <v>-0.19042195000000001</v>
      </c>
      <c r="DJ230">
        <v>7.7531719999999998E-2</v>
      </c>
      <c r="DK230">
        <v>-0.19522661999999999</v>
      </c>
      <c r="DL230">
        <v>-0.13095082</v>
      </c>
      <c r="DM230">
        <v>-6.0513240000000003E-2</v>
      </c>
      <c r="DN230">
        <v>0.50020885000000004</v>
      </c>
      <c r="DO230">
        <v>0.35778246000000002</v>
      </c>
      <c r="DP230">
        <v>-0.64273818000000005</v>
      </c>
      <c r="DQ230">
        <v>0.94671483000000001</v>
      </c>
      <c r="DR230">
        <v>-0.66113116000000005</v>
      </c>
      <c r="DS230">
        <v>7.7932630000000003E-2</v>
      </c>
      <c r="DT230">
        <v>-0.79014932000000004</v>
      </c>
      <c r="DU230">
        <v>1.3610861400000001</v>
      </c>
      <c r="DV230" s="10">
        <v>-0.64824150000000003</v>
      </c>
      <c r="DW230" s="8" t="s">
        <v>1361</v>
      </c>
      <c r="DX230" t="s">
        <v>1362</v>
      </c>
      <c r="DY230" t="s">
        <v>5165</v>
      </c>
      <c r="DZ230" t="s">
        <v>5165</v>
      </c>
      <c r="EA230" t="s">
        <v>5181</v>
      </c>
      <c r="EB230" t="s">
        <v>5217</v>
      </c>
      <c r="EC230" t="s">
        <v>5400</v>
      </c>
      <c r="ED230" s="10" t="s">
        <v>206</v>
      </c>
      <c r="EE230" s="20">
        <v>36270</v>
      </c>
      <c r="EF230" s="21">
        <v>37303</v>
      </c>
      <c r="EG230" t="s">
        <v>1363</v>
      </c>
      <c r="EH230" t="s">
        <v>5144</v>
      </c>
      <c r="EI230" s="22">
        <v>45463</v>
      </c>
      <c r="EJ230" t="b">
        <f>F230=H230</f>
        <v>1</v>
      </c>
    </row>
    <row r="231" spans="1:140" x14ac:dyDescent="0.2">
      <c r="A231" s="8" t="s">
        <v>1364</v>
      </c>
      <c r="B231" s="8" t="s">
        <v>168</v>
      </c>
      <c r="C231" s="8" t="s">
        <v>161</v>
      </c>
      <c r="D231" s="2" t="s">
        <v>1365</v>
      </c>
      <c r="E231" s="4">
        <v>0.52253047134480601</v>
      </c>
      <c r="F231" s="28" t="b">
        <v>0</v>
      </c>
      <c r="G231" s="29">
        <f t="shared" si="7"/>
        <v>3.8222532716329577E-3</v>
      </c>
      <c r="H231" s="5" t="b">
        <f t="shared" si="6"/>
        <v>0</v>
      </c>
      <c r="I231" s="8">
        <v>70</v>
      </c>
      <c r="J231">
        <v>0</v>
      </c>
      <c r="K231">
        <v>17</v>
      </c>
      <c r="L231">
        <v>1197</v>
      </c>
      <c r="M231">
        <v>5</v>
      </c>
      <c r="N231">
        <v>5</v>
      </c>
      <c r="O231">
        <v>27.098569005736302</v>
      </c>
      <c r="P231">
        <v>5</v>
      </c>
      <c r="Q231">
        <v>5</v>
      </c>
      <c r="R231">
        <v>3</v>
      </c>
      <c r="S231" s="10">
        <v>68.2</v>
      </c>
      <c r="T231" s="8">
        <v>1.5744038114505901</v>
      </c>
      <c r="U231">
        <v>-1.00517281761849</v>
      </c>
      <c r="V231">
        <v>-1.2897868806933099</v>
      </c>
      <c r="W231">
        <v>-0.35124676357568402</v>
      </c>
      <c r="X231">
        <v>2.70451479144465E-2</v>
      </c>
      <c r="Y231">
        <v>1.38181348148064</v>
      </c>
      <c r="Z231">
        <v>-0.804364160701874</v>
      </c>
      <c r="AA231">
        <v>8.8725172209350497E-3</v>
      </c>
      <c r="AB231">
        <v>1.4079858992310099</v>
      </c>
      <c r="AC231">
        <v>-0.68484317603607703</v>
      </c>
      <c r="AD231" s="10">
        <v>-1.40196949521239</v>
      </c>
      <c r="AE231" s="8">
        <v>0</v>
      </c>
      <c r="AF231">
        <v>0</v>
      </c>
      <c r="AG231">
        <v>0</v>
      </c>
      <c r="AH231">
        <v>0</v>
      </c>
      <c r="AI231">
        <v>0</v>
      </c>
      <c r="AJ231">
        <v>0</v>
      </c>
      <c r="AK231">
        <v>0</v>
      </c>
      <c r="AL231">
        <v>0</v>
      </c>
      <c r="AM231">
        <v>1</v>
      </c>
      <c r="AN231">
        <v>0</v>
      </c>
      <c r="AO231">
        <v>0</v>
      </c>
      <c r="AP231">
        <v>0</v>
      </c>
      <c r="AQ231">
        <v>0</v>
      </c>
      <c r="AR231">
        <v>0</v>
      </c>
      <c r="AS231">
        <v>0</v>
      </c>
      <c r="AT231">
        <v>0</v>
      </c>
      <c r="AU231">
        <v>0</v>
      </c>
      <c r="AV231">
        <v>0</v>
      </c>
      <c r="AW231">
        <v>0</v>
      </c>
      <c r="AX231">
        <v>0</v>
      </c>
      <c r="AY231">
        <v>1</v>
      </c>
      <c r="AZ231">
        <v>0</v>
      </c>
      <c r="BA231">
        <v>1</v>
      </c>
      <c r="BB231">
        <v>0</v>
      </c>
      <c r="BC231">
        <v>0</v>
      </c>
      <c r="BD231">
        <v>1</v>
      </c>
      <c r="BE231">
        <v>0</v>
      </c>
      <c r="BF231">
        <v>1</v>
      </c>
      <c r="BG231">
        <v>1</v>
      </c>
      <c r="BH231">
        <v>0</v>
      </c>
      <c r="BI231">
        <v>0</v>
      </c>
      <c r="BJ231">
        <v>0</v>
      </c>
      <c r="BK231">
        <v>0</v>
      </c>
      <c r="BL231">
        <v>0</v>
      </c>
      <c r="BM231">
        <v>0</v>
      </c>
      <c r="BN231">
        <v>0</v>
      </c>
      <c r="BO231">
        <v>1</v>
      </c>
      <c r="BP231">
        <v>0</v>
      </c>
      <c r="BQ231">
        <v>1</v>
      </c>
      <c r="BR231">
        <v>0</v>
      </c>
      <c r="BS231">
        <v>0</v>
      </c>
      <c r="BT231" s="10">
        <v>0</v>
      </c>
      <c r="BU231">
        <v>-4.2648743800000002</v>
      </c>
      <c r="BV231">
        <v>0.17994256</v>
      </c>
      <c r="BW231">
        <v>2.5512239999999999E-2</v>
      </c>
      <c r="BX231">
        <v>1.7140852600000001</v>
      </c>
      <c r="BY231">
        <v>1.2451467300000001</v>
      </c>
      <c r="BZ231">
        <v>4.38303536</v>
      </c>
      <c r="CA231">
        <v>1.0542348399999999</v>
      </c>
      <c r="CB231">
        <v>2.36271349</v>
      </c>
      <c r="CC231">
        <v>0</v>
      </c>
      <c r="CD231">
        <v>1.26633956</v>
      </c>
      <c r="CE231">
        <v>1.2966537600000001</v>
      </c>
      <c r="CF231">
        <v>-0.34830556000000001</v>
      </c>
      <c r="CG231">
        <v>0.60595251999999999</v>
      </c>
      <c r="CH231">
        <v>-0.27080598</v>
      </c>
      <c r="CI231">
        <v>0.69837139000000004</v>
      </c>
      <c r="CJ231">
        <v>2.3914729999999999E-2</v>
      </c>
      <c r="CK231">
        <v>-0.35324707</v>
      </c>
      <c r="CL231">
        <v>-4.8291489999999999E-2</v>
      </c>
      <c r="CM231">
        <v>0.58076517999999999</v>
      </c>
      <c r="CN231">
        <v>0.72541518999999999</v>
      </c>
      <c r="CO231">
        <v>-0.20022939000000001</v>
      </c>
      <c r="CP231">
        <v>-0.43475793000000001</v>
      </c>
      <c r="CQ231">
        <v>0.34422587999999998</v>
      </c>
      <c r="CR231">
        <v>-0.48495226000000002</v>
      </c>
      <c r="CS231">
        <v>0.18250256000000001</v>
      </c>
      <c r="CT231">
        <v>-0.16623276000000001</v>
      </c>
      <c r="CU231">
        <v>-9.4743999999999995E-2</v>
      </c>
      <c r="CV231">
        <v>-1.1689752</v>
      </c>
      <c r="CW231">
        <v>-0.52188942000000005</v>
      </c>
      <c r="CX231">
        <v>0.65815442999999996</v>
      </c>
      <c r="CY231">
        <v>9.3649330000000003E-2</v>
      </c>
      <c r="CZ231">
        <v>-0.16819777</v>
      </c>
      <c r="DA231">
        <v>-0.25450494000000001</v>
      </c>
      <c r="DB231">
        <v>0.25513289</v>
      </c>
      <c r="DC231">
        <v>2.5920289999999999E-2</v>
      </c>
      <c r="DD231">
        <v>-2.5292350000000002E-2</v>
      </c>
      <c r="DE231">
        <v>0.26950531</v>
      </c>
      <c r="DF231">
        <v>-0.26887736000000001</v>
      </c>
      <c r="DG231">
        <v>0.1029841</v>
      </c>
      <c r="DH231">
        <v>-0.10235616</v>
      </c>
      <c r="DI231">
        <v>-0.19042195000000001</v>
      </c>
      <c r="DJ231">
        <v>7.7531719999999998E-2</v>
      </c>
      <c r="DK231">
        <v>-0.19522661999999999</v>
      </c>
      <c r="DL231">
        <v>-0.13095082</v>
      </c>
      <c r="DM231">
        <v>-6.0513240000000003E-2</v>
      </c>
      <c r="DN231">
        <v>0.50020885000000004</v>
      </c>
      <c r="DO231">
        <v>0.35778246000000002</v>
      </c>
      <c r="DP231">
        <v>-0.64273818000000005</v>
      </c>
      <c r="DQ231">
        <v>0.94671483000000001</v>
      </c>
      <c r="DR231">
        <v>-0.66113116000000005</v>
      </c>
      <c r="DS231">
        <v>7.7932630000000003E-2</v>
      </c>
      <c r="DT231">
        <v>-0.79014932000000004</v>
      </c>
      <c r="DU231">
        <v>1.3610861400000001</v>
      </c>
      <c r="DV231" s="10">
        <v>-0.64824150000000003</v>
      </c>
      <c r="DW231" s="8" t="s">
        <v>1366</v>
      </c>
      <c r="DX231" t="s">
        <v>1367</v>
      </c>
      <c r="DY231" t="s">
        <v>5153</v>
      </c>
      <c r="DZ231" t="s">
        <v>5154</v>
      </c>
      <c r="EA231" t="s">
        <v>5284</v>
      </c>
      <c r="EB231" t="s">
        <v>5459</v>
      </c>
      <c r="EC231" t="s">
        <v>5369</v>
      </c>
      <c r="ED231" s="10" t="s">
        <v>554</v>
      </c>
      <c r="EE231" s="20">
        <v>34555</v>
      </c>
      <c r="EF231" s="21">
        <v>38466</v>
      </c>
      <c r="EG231" t="s">
        <v>1368</v>
      </c>
      <c r="EH231" t="s">
        <v>5145</v>
      </c>
      <c r="EI231" s="22">
        <v>44462</v>
      </c>
      <c r="EJ231" t="b">
        <f>F231=H231</f>
        <v>1</v>
      </c>
    </row>
    <row r="232" spans="1:140" x14ac:dyDescent="0.2">
      <c r="A232" s="8" t="s">
        <v>1369</v>
      </c>
      <c r="B232" s="8" t="s">
        <v>127</v>
      </c>
      <c r="C232" s="8" t="s">
        <v>135</v>
      </c>
      <c r="D232" s="2" t="s">
        <v>1370</v>
      </c>
      <c r="E232" s="4">
        <v>0.58396830463094296</v>
      </c>
      <c r="F232" s="28" t="b">
        <v>0</v>
      </c>
      <c r="G232" s="29">
        <f t="shared" si="7"/>
        <v>0.9848088402245726</v>
      </c>
      <c r="H232" s="5" t="b">
        <f t="shared" si="6"/>
        <v>1</v>
      </c>
      <c r="I232" s="8">
        <v>46</v>
      </c>
      <c r="J232">
        <v>1</v>
      </c>
      <c r="K232">
        <v>40</v>
      </c>
      <c r="L232">
        <v>3575</v>
      </c>
      <c r="M232">
        <v>7</v>
      </c>
      <c r="N232">
        <v>5</v>
      </c>
      <c r="O232">
        <v>18.6508189821384</v>
      </c>
      <c r="P232">
        <v>1</v>
      </c>
      <c r="Q232">
        <v>1</v>
      </c>
      <c r="R232">
        <v>5</v>
      </c>
      <c r="S232" s="10">
        <v>82.5</v>
      </c>
      <c r="T232" s="8">
        <v>-0.68011238633068705</v>
      </c>
      <c r="U232">
        <v>7.5957643648752104E-3</v>
      </c>
      <c r="V232">
        <v>1.6819234379589401</v>
      </c>
      <c r="W232">
        <v>2.4209103655226598</v>
      </c>
      <c r="X232">
        <v>0.66340156943083595</v>
      </c>
      <c r="Y232">
        <v>1.38181348148064</v>
      </c>
      <c r="Z232">
        <v>-1.0950571139883201</v>
      </c>
      <c r="AA232">
        <v>1.4284752725705201</v>
      </c>
      <c r="AB232">
        <v>0.68128349962791002</v>
      </c>
      <c r="AC232">
        <v>1.7560081436822399E-2</v>
      </c>
      <c r="AD232" s="10">
        <v>1.68355013257325</v>
      </c>
      <c r="AE232" s="8">
        <v>0</v>
      </c>
      <c r="AF232">
        <v>0</v>
      </c>
      <c r="AG232">
        <v>0</v>
      </c>
      <c r="AH232">
        <v>0</v>
      </c>
      <c r="AI232">
        <v>0</v>
      </c>
      <c r="AJ232">
        <v>0</v>
      </c>
      <c r="AK232">
        <v>0</v>
      </c>
      <c r="AL232">
        <v>0</v>
      </c>
      <c r="AM232">
        <v>0</v>
      </c>
      <c r="AN232">
        <v>0</v>
      </c>
      <c r="AO232">
        <v>0</v>
      </c>
      <c r="AP232">
        <v>0</v>
      </c>
      <c r="AQ232">
        <v>0</v>
      </c>
      <c r="AR232">
        <v>0</v>
      </c>
      <c r="AS232">
        <v>0</v>
      </c>
      <c r="AT232">
        <v>0</v>
      </c>
      <c r="AU232">
        <v>1</v>
      </c>
      <c r="AV232">
        <v>0</v>
      </c>
      <c r="AW232">
        <v>0</v>
      </c>
      <c r="AX232">
        <v>0</v>
      </c>
      <c r="AY232">
        <v>0</v>
      </c>
      <c r="AZ232">
        <v>1</v>
      </c>
      <c r="BA232">
        <v>0</v>
      </c>
      <c r="BB232">
        <v>1</v>
      </c>
      <c r="BC232">
        <v>1</v>
      </c>
      <c r="BD232">
        <v>0</v>
      </c>
      <c r="BE232">
        <v>1</v>
      </c>
      <c r="BF232">
        <v>0</v>
      </c>
      <c r="BG232">
        <v>0</v>
      </c>
      <c r="BH232">
        <v>0</v>
      </c>
      <c r="BI232">
        <v>1</v>
      </c>
      <c r="BJ232">
        <v>0</v>
      </c>
      <c r="BK232">
        <v>0</v>
      </c>
      <c r="BL232">
        <v>0</v>
      </c>
      <c r="BM232">
        <v>0</v>
      </c>
      <c r="BN232">
        <v>0</v>
      </c>
      <c r="BO232">
        <v>0</v>
      </c>
      <c r="BP232">
        <v>1</v>
      </c>
      <c r="BQ232">
        <v>0</v>
      </c>
      <c r="BR232">
        <v>0</v>
      </c>
      <c r="BS232">
        <v>1</v>
      </c>
      <c r="BT232" s="10">
        <v>0</v>
      </c>
      <c r="BU232">
        <v>-4.2648743800000002</v>
      </c>
      <c r="BV232">
        <v>0.17994256</v>
      </c>
      <c r="BW232">
        <v>2.5512239999999999E-2</v>
      </c>
      <c r="BX232">
        <v>1.7140852600000001</v>
      </c>
      <c r="BY232">
        <v>1.2451467300000001</v>
      </c>
      <c r="BZ232">
        <v>4.38303536</v>
      </c>
      <c r="CA232">
        <v>1.0542348399999999</v>
      </c>
      <c r="CB232">
        <v>2.36271349</v>
      </c>
      <c r="CC232">
        <v>0</v>
      </c>
      <c r="CD232">
        <v>1.26633956</v>
      </c>
      <c r="CE232">
        <v>1.2966537600000001</v>
      </c>
      <c r="CF232">
        <v>-0.34830556000000001</v>
      </c>
      <c r="CG232">
        <v>0.60595251999999999</v>
      </c>
      <c r="CH232">
        <v>-0.27080598</v>
      </c>
      <c r="CI232">
        <v>0.69837139000000004</v>
      </c>
      <c r="CJ232">
        <v>2.3914729999999999E-2</v>
      </c>
      <c r="CK232">
        <v>-0.35324707</v>
      </c>
      <c r="CL232">
        <v>-4.8291489999999999E-2</v>
      </c>
      <c r="CM232">
        <v>0.58076517999999999</v>
      </c>
      <c r="CN232">
        <v>0.72541518999999999</v>
      </c>
      <c r="CO232">
        <v>-0.20022939000000001</v>
      </c>
      <c r="CP232">
        <v>-0.43475793000000001</v>
      </c>
      <c r="CQ232">
        <v>0.34422587999999998</v>
      </c>
      <c r="CR232">
        <v>-0.48495226000000002</v>
      </c>
      <c r="CS232">
        <v>0.18250256000000001</v>
      </c>
      <c r="CT232">
        <v>-0.16623276000000001</v>
      </c>
      <c r="CU232">
        <v>-9.4743999999999995E-2</v>
      </c>
      <c r="CV232">
        <v>-1.1689752</v>
      </c>
      <c r="CW232">
        <v>-0.52188942000000005</v>
      </c>
      <c r="CX232">
        <v>0.65815442999999996</v>
      </c>
      <c r="CY232">
        <v>9.3649330000000003E-2</v>
      </c>
      <c r="CZ232">
        <v>-0.16819777</v>
      </c>
      <c r="DA232">
        <v>-0.25450494000000001</v>
      </c>
      <c r="DB232">
        <v>0.25513289</v>
      </c>
      <c r="DC232">
        <v>2.5920289999999999E-2</v>
      </c>
      <c r="DD232">
        <v>-2.5292350000000002E-2</v>
      </c>
      <c r="DE232">
        <v>0.26950531</v>
      </c>
      <c r="DF232">
        <v>-0.26887736000000001</v>
      </c>
      <c r="DG232">
        <v>0.1029841</v>
      </c>
      <c r="DH232">
        <v>-0.10235616</v>
      </c>
      <c r="DI232">
        <v>-0.19042195000000001</v>
      </c>
      <c r="DJ232">
        <v>7.7531719999999998E-2</v>
      </c>
      <c r="DK232">
        <v>-0.19522661999999999</v>
      </c>
      <c r="DL232">
        <v>-0.13095082</v>
      </c>
      <c r="DM232">
        <v>-6.0513240000000003E-2</v>
      </c>
      <c r="DN232">
        <v>0.50020885000000004</v>
      </c>
      <c r="DO232">
        <v>0.35778246000000002</v>
      </c>
      <c r="DP232">
        <v>-0.64273818000000005</v>
      </c>
      <c r="DQ232">
        <v>0.94671483000000001</v>
      </c>
      <c r="DR232">
        <v>-0.66113116000000005</v>
      </c>
      <c r="DS232">
        <v>7.7932630000000003E-2</v>
      </c>
      <c r="DT232">
        <v>-0.79014932000000004</v>
      </c>
      <c r="DU232">
        <v>1.3610861400000001</v>
      </c>
      <c r="DV232" s="10">
        <v>-0.64824150000000003</v>
      </c>
      <c r="DW232" s="8" t="s">
        <v>1371</v>
      </c>
      <c r="DX232" t="s">
        <v>1372</v>
      </c>
      <c r="DY232" t="s">
        <v>5165</v>
      </c>
      <c r="DZ232" t="s">
        <v>5153</v>
      </c>
      <c r="EA232" t="s">
        <v>5166</v>
      </c>
      <c r="EB232" t="s">
        <v>5393</v>
      </c>
      <c r="EC232" t="s">
        <v>5171</v>
      </c>
      <c r="ED232" s="10" t="s">
        <v>342</v>
      </c>
      <c r="EE232" s="20">
        <v>34570</v>
      </c>
      <c r="EF232" s="21">
        <v>39793</v>
      </c>
      <c r="EG232" t="s">
        <v>1373</v>
      </c>
      <c r="EH232" t="s">
        <v>5142</v>
      </c>
      <c r="EI232" s="22">
        <v>44919</v>
      </c>
      <c r="EJ232" t="b">
        <f>F232=H232</f>
        <v>0</v>
      </c>
    </row>
    <row r="233" spans="1:140" x14ac:dyDescent="0.2">
      <c r="A233" s="8" t="s">
        <v>1374</v>
      </c>
      <c r="B233" s="8" t="s">
        <v>127</v>
      </c>
      <c r="C233" s="8" t="s">
        <v>399</v>
      </c>
      <c r="D233" s="2" t="s">
        <v>1375</v>
      </c>
      <c r="E233" s="4">
        <v>0.48793289795925798</v>
      </c>
      <c r="F233" s="28" t="b">
        <v>0</v>
      </c>
      <c r="G233" s="29">
        <f t="shared" si="7"/>
        <v>9.8040917792090343E-2</v>
      </c>
      <c r="H233" s="5" t="b">
        <f t="shared" si="6"/>
        <v>0</v>
      </c>
      <c r="I233" s="8">
        <v>37</v>
      </c>
      <c r="J233">
        <v>0</v>
      </c>
      <c r="K233">
        <v>20</v>
      </c>
      <c r="L233">
        <v>1468</v>
      </c>
      <c r="M233">
        <v>6</v>
      </c>
      <c r="N233">
        <v>2</v>
      </c>
      <c r="O233">
        <v>95.633115646295806</v>
      </c>
      <c r="P233">
        <v>2</v>
      </c>
      <c r="Q233">
        <v>4</v>
      </c>
      <c r="R233">
        <v>2</v>
      </c>
      <c r="S233" s="10">
        <v>72.599999999999994</v>
      </c>
      <c r="T233" s="8">
        <v>-1.5255559604986699</v>
      </c>
      <c r="U233">
        <v>-1.00517281761849</v>
      </c>
      <c r="V233">
        <v>-0.90217249130388599</v>
      </c>
      <c r="W233">
        <v>-3.5328099998875297E-2</v>
      </c>
      <c r="X233">
        <v>0.34522335867264098</v>
      </c>
      <c r="Y233">
        <v>-0.70788554533318204</v>
      </c>
      <c r="Z233">
        <v>1.5539572514422499</v>
      </c>
      <c r="AA233">
        <v>-0.70092886045385905</v>
      </c>
      <c r="AB233">
        <v>-4.5418899975194001E-2</v>
      </c>
      <c r="AC233">
        <v>-1.38724643350897</v>
      </c>
      <c r="AD233" s="10">
        <v>-0.45257884050912101</v>
      </c>
      <c r="AE233" s="8">
        <v>0</v>
      </c>
      <c r="AF233">
        <v>0</v>
      </c>
      <c r="AG233">
        <v>0</v>
      </c>
      <c r="AH233">
        <v>0</v>
      </c>
      <c r="AI233">
        <v>0</v>
      </c>
      <c r="AJ233">
        <v>0</v>
      </c>
      <c r="AK233">
        <v>1</v>
      </c>
      <c r="AL233">
        <v>0</v>
      </c>
      <c r="AM233">
        <v>0</v>
      </c>
      <c r="AN233">
        <v>0</v>
      </c>
      <c r="AO233">
        <v>0</v>
      </c>
      <c r="AP233">
        <v>0</v>
      </c>
      <c r="AQ233">
        <v>0</v>
      </c>
      <c r="AR233">
        <v>0</v>
      </c>
      <c r="AS233">
        <v>0</v>
      </c>
      <c r="AT233">
        <v>0</v>
      </c>
      <c r="AU233">
        <v>0</v>
      </c>
      <c r="AV233">
        <v>0</v>
      </c>
      <c r="AW233">
        <v>0</v>
      </c>
      <c r="AX233">
        <v>0</v>
      </c>
      <c r="AY233">
        <v>0</v>
      </c>
      <c r="AZ233">
        <v>1</v>
      </c>
      <c r="BA233">
        <v>1</v>
      </c>
      <c r="BB233">
        <v>0</v>
      </c>
      <c r="BC233">
        <v>1</v>
      </c>
      <c r="BD233">
        <v>0</v>
      </c>
      <c r="BE233">
        <v>0</v>
      </c>
      <c r="BF233">
        <v>1</v>
      </c>
      <c r="BG233">
        <v>0</v>
      </c>
      <c r="BH233">
        <v>0</v>
      </c>
      <c r="BI233">
        <v>0</v>
      </c>
      <c r="BJ233">
        <v>1</v>
      </c>
      <c r="BK233">
        <v>0</v>
      </c>
      <c r="BL233">
        <v>0</v>
      </c>
      <c r="BM233">
        <v>0</v>
      </c>
      <c r="BN233">
        <v>0</v>
      </c>
      <c r="BO233">
        <v>1</v>
      </c>
      <c r="BP233">
        <v>0</v>
      </c>
      <c r="BQ233">
        <v>0</v>
      </c>
      <c r="BR233">
        <v>0</v>
      </c>
      <c r="BS233">
        <v>0</v>
      </c>
      <c r="BT233" s="10">
        <v>1</v>
      </c>
      <c r="BU233">
        <v>-4.2648743800000002</v>
      </c>
      <c r="BV233">
        <v>0.17994256</v>
      </c>
      <c r="BW233">
        <v>2.5512239999999999E-2</v>
      </c>
      <c r="BX233">
        <v>1.7140852600000001</v>
      </c>
      <c r="BY233">
        <v>1.2451467300000001</v>
      </c>
      <c r="BZ233">
        <v>4.38303536</v>
      </c>
      <c r="CA233">
        <v>1.0542348399999999</v>
      </c>
      <c r="CB233">
        <v>2.36271349</v>
      </c>
      <c r="CC233">
        <v>0</v>
      </c>
      <c r="CD233">
        <v>1.26633956</v>
      </c>
      <c r="CE233">
        <v>1.2966537600000001</v>
      </c>
      <c r="CF233">
        <v>-0.34830556000000001</v>
      </c>
      <c r="CG233">
        <v>0.60595251999999999</v>
      </c>
      <c r="CH233">
        <v>-0.27080598</v>
      </c>
      <c r="CI233">
        <v>0.69837139000000004</v>
      </c>
      <c r="CJ233">
        <v>2.3914729999999999E-2</v>
      </c>
      <c r="CK233">
        <v>-0.35324707</v>
      </c>
      <c r="CL233">
        <v>-4.8291489999999999E-2</v>
      </c>
      <c r="CM233">
        <v>0.58076517999999999</v>
      </c>
      <c r="CN233">
        <v>0.72541518999999999</v>
      </c>
      <c r="CO233">
        <v>-0.20022939000000001</v>
      </c>
      <c r="CP233">
        <v>-0.43475793000000001</v>
      </c>
      <c r="CQ233">
        <v>0.34422587999999998</v>
      </c>
      <c r="CR233">
        <v>-0.48495226000000002</v>
      </c>
      <c r="CS233">
        <v>0.18250256000000001</v>
      </c>
      <c r="CT233">
        <v>-0.16623276000000001</v>
      </c>
      <c r="CU233">
        <v>-9.4743999999999995E-2</v>
      </c>
      <c r="CV233">
        <v>-1.1689752</v>
      </c>
      <c r="CW233">
        <v>-0.52188942000000005</v>
      </c>
      <c r="CX233">
        <v>0.65815442999999996</v>
      </c>
      <c r="CY233">
        <v>9.3649330000000003E-2</v>
      </c>
      <c r="CZ233">
        <v>-0.16819777</v>
      </c>
      <c r="DA233">
        <v>-0.25450494000000001</v>
      </c>
      <c r="DB233">
        <v>0.25513289</v>
      </c>
      <c r="DC233">
        <v>2.5920289999999999E-2</v>
      </c>
      <c r="DD233">
        <v>-2.5292350000000002E-2</v>
      </c>
      <c r="DE233">
        <v>0.26950531</v>
      </c>
      <c r="DF233">
        <v>-0.26887736000000001</v>
      </c>
      <c r="DG233">
        <v>0.1029841</v>
      </c>
      <c r="DH233">
        <v>-0.10235616</v>
      </c>
      <c r="DI233">
        <v>-0.19042195000000001</v>
      </c>
      <c r="DJ233">
        <v>7.7531719999999998E-2</v>
      </c>
      <c r="DK233">
        <v>-0.19522661999999999</v>
      </c>
      <c r="DL233">
        <v>-0.13095082</v>
      </c>
      <c r="DM233">
        <v>-6.0513240000000003E-2</v>
      </c>
      <c r="DN233">
        <v>0.50020885000000004</v>
      </c>
      <c r="DO233">
        <v>0.35778246000000002</v>
      </c>
      <c r="DP233">
        <v>-0.64273818000000005</v>
      </c>
      <c r="DQ233">
        <v>0.94671483000000001</v>
      </c>
      <c r="DR233">
        <v>-0.66113116000000005</v>
      </c>
      <c r="DS233">
        <v>7.7932630000000003E-2</v>
      </c>
      <c r="DT233">
        <v>-0.79014932000000004</v>
      </c>
      <c r="DU233">
        <v>1.3610861400000001</v>
      </c>
      <c r="DV233" s="10">
        <v>-0.64824150000000003</v>
      </c>
      <c r="DW233" s="8" t="s">
        <v>1376</v>
      </c>
      <c r="DX233" t="s">
        <v>1377</v>
      </c>
      <c r="DY233" t="s">
        <v>5153</v>
      </c>
      <c r="DZ233" t="s">
        <v>5165</v>
      </c>
      <c r="EA233" t="s">
        <v>5245</v>
      </c>
      <c r="EB233" t="s">
        <v>5324</v>
      </c>
      <c r="EC233" t="s">
        <v>5460</v>
      </c>
      <c r="ED233" s="10" t="s">
        <v>284</v>
      </c>
      <c r="EE233" s="20">
        <v>35171</v>
      </c>
      <c r="EF233" s="21">
        <v>35238</v>
      </c>
      <c r="EG233" t="s">
        <v>1378</v>
      </c>
      <c r="EH233" t="s">
        <v>5144</v>
      </c>
      <c r="EI233" s="22">
        <v>45331</v>
      </c>
      <c r="EJ233" t="b">
        <f>F233=H233</f>
        <v>1</v>
      </c>
    </row>
    <row r="234" spans="1:140" x14ac:dyDescent="0.2">
      <c r="A234" s="8" t="s">
        <v>1379</v>
      </c>
      <c r="B234" s="8" t="s">
        <v>168</v>
      </c>
      <c r="C234" s="8" t="s">
        <v>399</v>
      </c>
      <c r="D234" s="2" t="s">
        <v>1380</v>
      </c>
      <c r="E234" s="4">
        <v>0.338879251396418</v>
      </c>
      <c r="F234" s="28" t="b">
        <v>0</v>
      </c>
      <c r="G234" s="29">
        <f t="shared" si="7"/>
        <v>0.89842622792412985</v>
      </c>
      <c r="H234" s="5" t="b">
        <f t="shared" si="6"/>
        <v>1</v>
      </c>
      <c r="I234" s="8">
        <v>66</v>
      </c>
      <c r="J234">
        <v>1</v>
      </c>
      <c r="K234">
        <v>30</v>
      </c>
      <c r="L234">
        <v>1717</v>
      </c>
      <c r="M234">
        <v>10</v>
      </c>
      <c r="N234">
        <v>4</v>
      </c>
      <c r="O234">
        <v>31.106292364876101</v>
      </c>
      <c r="P234">
        <v>1</v>
      </c>
      <c r="Q234">
        <v>4</v>
      </c>
      <c r="R234">
        <v>2</v>
      </c>
      <c r="S234" s="10">
        <v>76.900000000000006</v>
      </c>
      <c r="T234" s="8">
        <v>1.19865111182038</v>
      </c>
      <c r="U234">
        <v>7.5957643648752104E-3</v>
      </c>
      <c r="V234">
        <v>0.38987547332752898</v>
      </c>
      <c r="W234">
        <v>0.25494403000343202</v>
      </c>
      <c r="X234">
        <v>1.61793620170542</v>
      </c>
      <c r="Y234">
        <v>0.68524713920936597</v>
      </c>
      <c r="Z234">
        <v>-0.66645561274898102</v>
      </c>
      <c r="AA234">
        <v>-1.4107302381286499</v>
      </c>
      <c r="AB234">
        <v>-4.5418899975194001E-2</v>
      </c>
      <c r="AC234">
        <v>1.42236659638262</v>
      </c>
      <c r="AD234" s="10">
        <v>0.47523475385999198</v>
      </c>
      <c r="AE234" s="8">
        <v>0</v>
      </c>
      <c r="AF234">
        <v>0</v>
      </c>
      <c r="AG234">
        <v>0</v>
      </c>
      <c r="AH234">
        <v>0</v>
      </c>
      <c r="AI234">
        <v>0</v>
      </c>
      <c r="AJ234">
        <v>0</v>
      </c>
      <c r="AK234">
        <v>0</v>
      </c>
      <c r="AL234">
        <v>0</v>
      </c>
      <c r="AM234">
        <v>0</v>
      </c>
      <c r="AN234">
        <v>0</v>
      </c>
      <c r="AO234">
        <v>0</v>
      </c>
      <c r="AP234">
        <v>1</v>
      </c>
      <c r="AQ234">
        <v>0</v>
      </c>
      <c r="AR234">
        <v>0</v>
      </c>
      <c r="AS234">
        <v>0</v>
      </c>
      <c r="AT234">
        <v>0</v>
      </c>
      <c r="AU234">
        <v>0</v>
      </c>
      <c r="AV234">
        <v>0</v>
      </c>
      <c r="AW234">
        <v>0</v>
      </c>
      <c r="AX234">
        <v>0</v>
      </c>
      <c r="AY234">
        <v>1</v>
      </c>
      <c r="AZ234">
        <v>0</v>
      </c>
      <c r="BA234">
        <v>0</v>
      </c>
      <c r="BB234">
        <v>1</v>
      </c>
      <c r="BC234">
        <v>0</v>
      </c>
      <c r="BD234">
        <v>1</v>
      </c>
      <c r="BE234">
        <v>0</v>
      </c>
      <c r="BF234">
        <v>1</v>
      </c>
      <c r="BG234">
        <v>1</v>
      </c>
      <c r="BH234">
        <v>0</v>
      </c>
      <c r="BI234">
        <v>0</v>
      </c>
      <c r="BJ234">
        <v>0</v>
      </c>
      <c r="BK234">
        <v>0</v>
      </c>
      <c r="BL234">
        <v>0</v>
      </c>
      <c r="BM234">
        <v>0</v>
      </c>
      <c r="BN234">
        <v>1</v>
      </c>
      <c r="BO234">
        <v>0</v>
      </c>
      <c r="BP234">
        <v>0</v>
      </c>
      <c r="BQ234">
        <v>0</v>
      </c>
      <c r="BR234">
        <v>0</v>
      </c>
      <c r="BS234">
        <v>0</v>
      </c>
      <c r="BT234" s="10">
        <v>1</v>
      </c>
      <c r="BU234">
        <v>-4.2648743800000002</v>
      </c>
      <c r="BV234">
        <v>0.17994256</v>
      </c>
      <c r="BW234">
        <v>2.5512239999999999E-2</v>
      </c>
      <c r="BX234">
        <v>1.7140852600000001</v>
      </c>
      <c r="BY234">
        <v>1.2451467300000001</v>
      </c>
      <c r="BZ234">
        <v>4.38303536</v>
      </c>
      <c r="CA234">
        <v>1.0542348399999999</v>
      </c>
      <c r="CB234">
        <v>2.36271349</v>
      </c>
      <c r="CC234">
        <v>0</v>
      </c>
      <c r="CD234">
        <v>1.26633956</v>
      </c>
      <c r="CE234">
        <v>1.2966537600000001</v>
      </c>
      <c r="CF234">
        <v>-0.34830556000000001</v>
      </c>
      <c r="CG234">
        <v>0.60595251999999999</v>
      </c>
      <c r="CH234">
        <v>-0.27080598</v>
      </c>
      <c r="CI234">
        <v>0.69837139000000004</v>
      </c>
      <c r="CJ234">
        <v>2.3914729999999999E-2</v>
      </c>
      <c r="CK234">
        <v>-0.35324707</v>
      </c>
      <c r="CL234">
        <v>-4.8291489999999999E-2</v>
      </c>
      <c r="CM234">
        <v>0.58076517999999999</v>
      </c>
      <c r="CN234">
        <v>0.72541518999999999</v>
      </c>
      <c r="CO234">
        <v>-0.20022939000000001</v>
      </c>
      <c r="CP234">
        <v>-0.43475793000000001</v>
      </c>
      <c r="CQ234">
        <v>0.34422587999999998</v>
      </c>
      <c r="CR234">
        <v>-0.48495226000000002</v>
      </c>
      <c r="CS234">
        <v>0.18250256000000001</v>
      </c>
      <c r="CT234">
        <v>-0.16623276000000001</v>
      </c>
      <c r="CU234">
        <v>-9.4743999999999995E-2</v>
      </c>
      <c r="CV234">
        <v>-1.1689752</v>
      </c>
      <c r="CW234">
        <v>-0.52188942000000005</v>
      </c>
      <c r="CX234">
        <v>0.65815442999999996</v>
      </c>
      <c r="CY234">
        <v>9.3649330000000003E-2</v>
      </c>
      <c r="CZ234">
        <v>-0.16819777</v>
      </c>
      <c r="DA234">
        <v>-0.25450494000000001</v>
      </c>
      <c r="DB234">
        <v>0.25513289</v>
      </c>
      <c r="DC234">
        <v>2.5920289999999999E-2</v>
      </c>
      <c r="DD234">
        <v>-2.5292350000000002E-2</v>
      </c>
      <c r="DE234">
        <v>0.26950531</v>
      </c>
      <c r="DF234">
        <v>-0.26887736000000001</v>
      </c>
      <c r="DG234">
        <v>0.1029841</v>
      </c>
      <c r="DH234">
        <v>-0.10235616</v>
      </c>
      <c r="DI234">
        <v>-0.19042195000000001</v>
      </c>
      <c r="DJ234">
        <v>7.7531719999999998E-2</v>
      </c>
      <c r="DK234">
        <v>-0.19522661999999999</v>
      </c>
      <c r="DL234">
        <v>-0.13095082</v>
      </c>
      <c r="DM234">
        <v>-6.0513240000000003E-2</v>
      </c>
      <c r="DN234">
        <v>0.50020885000000004</v>
      </c>
      <c r="DO234">
        <v>0.35778246000000002</v>
      </c>
      <c r="DP234">
        <v>-0.64273818000000005</v>
      </c>
      <c r="DQ234">
        <v>0.94671483000000001</v>
      </c>
      <c r="DR234">
        <v>-0.66113116000000005</v>
      </c>
      <c r="DS234">
        <v>7.7932630000000003E-2</v>
      </c>
      <c r="DT234">
        <v>-0.79014932000000004</v>
      </c>
      <c r="DU234">
        <v>1.3610861400000001</v>
      </c>
      <c r="DV234" s="10">
        <v>-0.64824150000000003</v>
      </c>
      <c r="DW234" s="8" t="s">
        <v>1381</v>
      </c>
      <c r="DX234" t="s">
        <v>1382</v>
      </c>
      <c r="DY234" t="s">
        <v>5158</v>
      </c>
      <c r="DZ234" t="s">
        <v>5165</v>
      </c>
      <c r="EA234" t="s">
        <v>5329</v>
      </c>
      <c r="EB234" t="s">
        <v>5461</v>
      </c>
      <c r="EC234" t="s">
        <v>5462</v>
      </c>
      <c r="ED234" s="10" t="s">
        <v>1383</v>
      </c>
      <c r="EE234" s="20">
        <v>38025</v>
      </c>
      <c r="EF234" s="21">
        <v>39520</v>
      </c>
      <c r="EG234" t="s">
        <v>420</v>
      </c>
      <c r="EH234" t="s">
        <v>5145</v>
      </c>
      <c r="EI234" s="22">
        <v>44747</v>
      </c>
      <c r="EJ234" t="b">
        <f>F234=H234</f>
        <v>0</v>
      </c>
    </row>
    <row r="235" spans="1:140" x14ac:dyDescent="0.2">
      <c r="A235" s="8" t="s">
        <v>1384</v>
      </c>
      <c r="B235" s="8" t="s">
        <v>119</v>
      </c>
      <c r="C235" s="8" t="s">
        <v>363</v>
      </c>
      <c r="D235" s="2" t="s">
        <v>1385</v>
      </c>
      <c r="E235" s="4">
        <v>0.59282634291937597</v>
      </c>
      <c r="F235" s="28" t="b">
        <v>0</v>
      </c>
      <c r="G235" s="29">
        <f t="shared" si="7"/>
        <v>3.7150916024919663E-5</v>
      </c>
      <c r="H235" s="5" t="b">
        <f t="shared" si="6"/>
        <v>0</v>
      </c>
      <c r="I235" s="8">
        <v>39</v>
      </c>
      <c r="J235">
        <v>1</v>
      </c>
      <c r="K235">
        <v>19</v>
      </c>
      <c r="L235">
        <v>498</v>
      </c>
      <c r="M235">
        <v>2</v>
      </c>
      <c r="N235">
        <v>2</v>
      </c>
      <c r="O235">
        <v>94.896504793021407</v>
      </c>
      <c r="P235">
        <v>3</v>
      </c>
      <c r="Q235">
        <v>4</v>
      </c>
      <c r="R235">
        <v>1</v>
      </c>
      <c r="S235" s="10">
        <v>77.8</v>
      </c>
      <c r="T235" s="8">
        <v>-1.33767961068356</v>
      </c>
      <c r="U235">
        <v>7.5957643648752104E-3</v>
      </c>
      <c r="V235">
        <v>-1.03137728776702</v>
      </c>
      <c r="W235">
        <v>-1.16610708032915</v>
      </c>
      <c r="X235">
        <v>-0.92748948436013701</v>
      </c>
      <c r="Y235">
        <v>-0.70788554533318204</v>
      </c>
      <c r="Z235">
        <v>1.5286099597062199</v>
      </c>
      <c r="AA235">
        <v>0.71867389489572897</v>
      </c>
      <c r="AB235">
        <v>-4.5418899975194001E-2</v>
      </c>
      <c r="AC235">
        <v>0.71996333890972197</v>
      </c>
      <c r="AD235" s="10">
        <v>0.66942829686747896</v>
      </c>
      <c r="AE235" s="8">
        <v>0</v>
      </c>
      <c r="AF235">
        <v>0</v>
      </c>
      <c r="AG235">
        <v>0</v>
      </c>
      <c r="AH235">
        <v>0</v>
      </c>
      <c r="AI235">
        <v>0</v>
      </c>
      <c r="AJ235">
        <v>0</v>
      </c>
      <c r="AK235">
        <v>0</v>
      </c>
      <c r="AL235">
        <v>0</v>
      </c>
      <c r="AM235">
        <v>0</v>
      </c>
      <c r="AN235">
        <v>0</v>
      </c>
      <c r="AO235">
        <v>0</v>
      </c>
      <c r="AP235">
        <v>0</v>
      </c>
      <c r="AQ235">
        <v>0</v>
      </c>
      <c r="AR235">
        <v>0</v>
      </c>
      <c r="AS235">
        <v>0</v>
      </c>
      <c r="AT235">
        <v>1</v>
      </c>
      <c r="AU235">
        <v>0</v>
      </c>
      <c r="AV235">
        <v>0</v>
      </c>
      <c r="AW235">
        <v>0</v>
      </c>
      <c r="AX235">
        <v>0</v>
      </c>
      <c r="AY235">
        <v>1</v>
      </c>
      <c r="AZ235">
        <v>0</v>
      </c>
      <c r="BA235">
        <v>1</v>
      </c>
      <c r="BB235">
        <v>0</v>
      </c>
      <c r="BC235">
        <v>0</v>
      </c>
      <c r="BD235">
        <v>1</v>
      </c>
      <c r="BE235">
        <v>1</v>
      </c>
      <c r="BF235">
        <v>0</v>
      </c>
      <c r="BG235">
        <v>0</v>
      </c>
      <c r="BH235">
        <v>1</v>
      </c>
      <c r="BI235">
        <v>0</v>
      </c>
      <c r="BJ235">
        <v>0</v>
      </c>
      <c r="BK235">
        <v>0</v>
      </c>
      <c r="BL235">
        <v>0</v>
      </c>
      <c r="BM235">
        <v>1</v>
      </c>
      <c r="BN235">
        <v>0</v>
      </c>
      <c r="BO235">
        <v>0</v>
      </c>
      <c r="BP235">
        <v>0</v>
      </c>
      <c r="BQ235">
        <v>0</v>
      </c>
      <c r="BR235">
        <v>1</v>
      </c>
      <c r="BS235">
        <v>0</v>
      </c>
      <c r="BT235" s="10">
        <v>0</v>
      </c>
      <c r="BU235">
        <v>-4.2648743800000002</v>
      </c>
      <c r="BV235">
        <v>0.17994256</v>
      </c>
      <c r="BW235">
        <v>2.5512239999999999E-2</v>
      </c>
      <c r="BX235">
        <v>1.7140852600000001</v>
      </c>
      <c r="BY235">
        <v>1.2451467300000001</v>
      </c>
      <c r="BZ235">
        <v>4.38303536</v>
      </c>
      <c r="CA235">
        <v>1.0542348399999999</v>
      </c>
      <c r="CB235">
        <v>2.36271349</v>
      </c>
      <c r="CC235">
        <v>0</v>
      </c>
      <c r="CD235">
        <v>1.26633956</v>
      </c>
      <c r="CE235">
        <v>1.2966537600000001</v>
      </c>
      <c r="CF235">
        <v>-0.34830556000000001</v>
      </c>
      <c r="CG235">
        <v>0.60595251999999999</v>
      </c>
      <c r="CH235">
        <v>-0.27080598</v>
      </c>
      <c r="CI235">
        <v>0.69837139000000004</v>
      </c>
      <c r="CJ235">
        <v>2.3914729999999999E-2</v>
      </c>
      <c r="CK235">
        <v>-0.35324707</v>
      </c>
      <c r="CL235">
        <v>-4.8291489999999999E-2</v>
      </c>
      <c r="CM235">
        <v>0.58076517999999999</v>
      </c>
      <c r="CN235">
        <v>0.72541518999999999</v>
      </c>
      <c r="CO235">
        <v>-0.20022939000000001</v>
      </c>
      <c r="CP235">
        <v>-0.43475793000000001</v>
      </c>
      <c r="CQ235">
        <v>0.34422587999999998</v>
      </c>
      <c r="CR235">
        <v>-0.48495226000000002</v>
      </c>
      <c r="CS235">
        <v>0.18250256000000001</v>
      </c>
      <c r="CT235">
        <v>-0.16623276000000001</v>
      </c>
      <c r="CU235">
        <v>-9.4743999999999995E-2</v>
      </c>
      <c r="CV235">
        <v>-1.1689752</v>
      </c>
      <c r="CW235">
        <v>-0.52188942000000005</v>
      </c>
      <c r="CX235">
        <v>0.65815442999999996</v>
      </c>
      <c r="CY235">
        <v>9.3649330000000003E-2</v>
      </c>
      <c r="CZ235">
        <v>-0.16819777</v>
      </c>
      <c r="DA235">
        <v>-0.25450494000000001</v>
      </c>
      <c r="DB235">
        <v>0.25513289</v>
      </c>
      <c r="DC235">
        <v>2.5920289999999999E-2</v>
      </c>
      <c r="DD235">
        <v>-2.5292350000000002E-2</v>
      </c>
      <c r="DE235">
        <v>0.26950531</v>
      </c>
      <c r="DF235">
        <v>-0.26887736000000001</v>
      </c>
      <c r="DG235">
        <v>0.1029841</v>
      </c>
      <c r="DH235">
        <v>-0.10235616</v>
      </c>
      <c r="DI235">
        <v>-0.19042195000000001</v>
      </c>
      <c r="DJ235">
        <v>7.7531719999999998E-2</v>
      </c>
      <c r="DK235">
        <v>-0.19522661999999999</v>
      </c>
      <c r="DL235">
        <v>-0.13095082</v>
      </c>
      <c r="DM235">
        <v>-6.0513240000000003E-2</v>
      </c>
      <c r="DN235">
        <v>0.50020885000000004</v>
      </c>
      <c r="DO235">
        <v>0.35778246000000002</v>
      </c>
      <c r="DP235">
        <v>-0.64273818000000005</v>
      </c>
      <c r="DQ235">
        <v>0.94671483000000001</v>
      </c>
      <c r="DR235">
        <v>-0.66113116000000005</v>
      </c>
      <c r="DS235">
        <v>7.7932630000000003E-2</v>
      </c>
      <c r="DT235">
        <v>-0.79014932000000004</v>
      </c>
      <c r="DU235">
        <v>1.3610861400000001</v>
      </c>
      <c r="DV235" s="10">
        <v>-0.64824150000000003</v>
      </c>
      <c r="DW235" s="8" t="s">
        <v>1386</v>
      </c>
      <c r="DX235" t="s">
        <v>1387</v>
      </c>
      <c r="DY235" t="s">
        <v>5154</v>
      </c>
      <c r="DZ235" t="s">
        <v>5158</v>
      </c>
      <c r="EA235" t="s">
        <v>5234</v>
      </c>
      <c r="EB235" t="s">
        <v>5182</v>
      </c>
      <c r="EC235" t="s">
        <v>5409</v>
      </c>
      <c r="ED235" s="10" t="s">
        <v>482</v>
      </c>
      <c r="EE235" s="20">
        <v>37318</v>
      </c>
      <c r="EF235" s="21">
        <v>37956</v>
      </c>
      <c r="EG235" t="s">
        <v>1388</v>
      </c>
      <c r="EH235" t="s">
        <v>5147</v>
      </c>
      <c r="EI235" s="22">
        <v>43933</v>
      </c>
      <c r="EJ235" t="b">
        <f>F235=H235</f>
        <v>1</v>
      </c>
    </row>
    <row r="236" spans="1:140" x14ac:dyDescent="0.2">
      <c r="A236" s="8" t="s">
        <v>1389</v>
      </c>
      <c r="B236" s="8" t="s">
        <v>127</v>
      </c>
      <c r="C236" s="8" t="s">
        <v>147</v>
      </c>
      <c r="D236" s="2" t="s">
        <v>1390</v>
      </c>
      <c r="E236" s="4">
        <v>0.51629314671117299</v>
      </c>
      <c r="F236" s="28" t="b">
        <v>0</v>
      </c>
      <c r="G236" s="29">
        <f t="shared" si="7"/>
        <v>0.20873699680920743</v>
      </c>
      <c r="H236" s="5" t="b">
        <f t="shared" si="6"/>
        <v>0</v>
      </c>
      <c r="I236" s="8">
        <v>42</v>
      </c>
      <c r="J236">
        <v>0</v>
      </c>
      <c r="K236">
        <v>36</v>
      </c>
      <c r="L236">
        <v>507</v>
      </c>
      <c r="M236">
        <v>5</v>
      </c>
      <c r="N236">
        <v>3</v>
      </c>
      <c r="O236">
        <v>45.121573355586499</v>
      </c>
      <c r="P236">
        <v>3</v>
      </c>
      <c r="Q236">
        <v>1</v>
      </c>
      <c r="R236">
        <v>2</v>
      </c>
      <c r="S236" s="10">
        <v>68.3</v>
      </c>
      <c r="T236" s="8">
        <v>-1.0558650859609</v>
      </c>
      <c r="U236">
        <v>-1.00517281761849</v>
      </c>
      <c r="V236">
        <v>1.1651042521063699</v>
      </c>
      <c r="W236">
        <v>-1.1556153165941201</v>
      </c>
      <c r="X236">
        <v>2.70451479144465E-2</v>
      </c>
      <c r="Y236">
        <v>-1.13192030619081E-2</v>
      </c>
      <c r="Z236">
        <v>-0.184180046953552</v>
      </c>
      <c r="AA236">
        <v>-1.4107302381286499</v>
      </c>
      <c r="AB236">
        <v>-0.772121299578298</v>
      </c>
      <c r="AC236">
        <v>1.42236659638262</v>
      </c>
      <c r="AD236" s="10">
        <v>-1.3803924348782299</v>
      </c>
      <c r="AE236" s="8">
        <v>0</v>
      </c>
      <c r="AF236">
        <v>0</v>
      </c>
      <c r="AG236">
        <v>0</v>
      </c>
      <c r="AH236">
        <v>0</v>
      </c>
      <c r="AI236">
        <v>0</v>
      </c>
      <c r="AJ236">
        <v>0</v>
      </c>
      <c r="AK236">
        <v>0</v>
      </c>
      <c r="AL236">
        <v>0</v>
      </c>
      <c r="AM236">
        <v>0</v>
      </c>
      <c r="AN236">
        <v>0</v>
      </c>
      <c r="AO236">
        <v>0</v>
      </c>
      <c r="AP236">
        <v>1</v>
      </c>
      <c r="AQ236">
        <v>0</v>
      </c>
      <c r="AR236">
        <v>0</v>
      </c>
      <c r="AS236">
        <v>0</v>
      </c>
      <c r="AT236">
        <v>0</v>
      </c>
      <c r="AU236">
        <v>0</v>
      </c>
      <c r="AV236">
        <v>0</v>
      </c>
      <c r="AW236">
        <v>0</v>
      </c>
      <c r="AX236">
        <v>0</v>
      </c>
      <c r="AY236">
        <v>1</v>
      </c>
      <c r="AZ236">
        <v>0</v>
      </c>
      <c r="BA236">
        <v>1</v>
      </c>
      <c r="BB236">
        <v>0</v>
      </c>
      <c r="BC236">
        <v>1</v>
      </c>
      <c r="BD236">
        <v>0</v>
      </c>
      <c r="BE236">
        <v>0</v>
      </c>
      <c r="BF236">
        <v>1</v>
      </c>
      <c r="BG236">
        <v>1</v>
      </c>
      <c r="BH236">
        <v>0</v>
      </c>
      <c r="BI236">
        <v>0</v>
      </c>
      <c r="BJ236">
        <v>0</v>
      </c>
      <c r="BK236">
        <v>0</v>
      </c>
      <c r="BL236">
        <v>0</v>
      </c>
      <c r="BM236">
        <v>0</v>
      </c>
      <c r="BN236">
        <v>0</v>
      </c>
      <c r="BO236">
        <v>1</v>
      </c>
      <c r="BP236">
        <v>0</v>
      </c>
      <c r="BQ236">
        <v>0</v>
      </c>
      <c r="BR236">
        <v>0</v>
      </c>
      <c r="BS236">
        <v>1</v>
      </c>
      <c r="BT236" s="10">
        <v>0</v>
      </c>
      <c r="BU236">
        <v>-4.2648743800000002</v>
      </c>
      <c r="BV236">
        <v>0.17994256</v>
      </c>
      <c r="BW236">
        <v>2.5512239999999999E-2</v>
      </c>
      <c r="BX236">
        <v>1.7140852600000001</v>
      </c>
      <c r="BY236">
        <v>1.2451467300000001</v>
      </c>
      <c r="BZ236">
        <v>4.38303536</v>
      </c>
      <c r="CA236">
        <v>1.0542348399999999</v>
      </c>
      <c r="CB236">
        <v>2.36271349</v>
      </c>
      <c r="CC236">
        <v>0</v>
      </c>
      <c r="CD236">
        <v>1.26633956</v>
      </c>
      <c r="CE236">
        <v>1.2966537600000001</v>
      </c>
      <c r="CF236">
        <v>-0.34830556000000001</v>
      </c>
      <c r="CG236">
        <v>0.60595251999999999</v>
      </c>
      <c r="CH236">
        <v>-0.27080598</v>
      </c>
      <c r="CI236">
        <v>0.69837139000000004</v>
      </c>
      <c r="CJ236">
        <v>2.3914729999999999E-2</v>
      </c>
      <c r="CK236">
        <v>-0.35324707</v>
      </c>
      <c r="CL236">
        <v>-4.8291489999999999E-2</v>
      </c>
      <c r="CM236">
        <v>0.58076517999999999</v>
      </c>
      <c r="CN236">
        <v>0.72541518999999999</v>
      </c>
      <c r="CO236">
        <v>-0.20022939000000001</v>
      </c>
      <c r="CP236">
        <v>-0.43475793000000001</v>
      </c>
      <c r="CQ236">
        <v>0.34422587999999998</v>
      </c>
      <c r="CR236">
        <v>-0.48495226000000002</v>
      </c>
      <c r="CS236">
        <v>0.18250256000000001</v>
      </c>
      <c r="CT236">
        <v>-0.16623276000000001</v>
      </c>
      <c r="CU236">
        <v>-9.4743999999999995E-2</v>
      </c>
      <c r="CV236">
        <v>-1.1689752</v>
      </c>
      <c r="CW236">
        <v>-0.52188942000000005</v>
      </c>
      <c r="CX236">
        <v>0.65815442999999996</v>
      </c>
      <c r="CY236">
        <v>9.3649330000000003E-2</v>
      </c>
      <c r="CZ236">
        <v>-0.16819777</v>
      </c>
      <c r="DA236">
        <v>-0.25450494000000001</v>
      </c>
      <c r="DB236">
        <v>0.25513289</v>
      </c>
      <c r="DC236">
        <v>2.5920289999999999E-2</v>
      </c>
      <c r="DD236">
        <v>-2.5292350000000002E-2</v>
      </c>
      <c r="DE236">
        <v>0.26950531</v>
      </c>
      <c r="DF236">
        <v>-0.26887736000000001</v>
      </c>
      <c r="DG236">
        <v>0.1029841</v>
      </c>
      <c r="DH236">
        <v>-0.10235616</v>
      </c>
      <c r="DI236">
        <v>-0.19042195000000001</v>
      </c>
      <c r="DJ236">
        <v>7.7531719999999998E-2</v>
      </c>
      <c r="DK236">
        <v>-0.19522661999999999</v>
      </c>
      <c r="DL236">
        <v>-0.13095082</v>
      </c>
      <c r="DM236">
        <v>-6.0513240000000003E-2</v>
      </c>
      <c r="DN236">
        <v>0.50020885000000004</v>
      </c>
      <c r="DO236">
        <v>0.35778246000000002</v>
      </c>
      <c r="DP236">
        <v>-0.64273818000000005</v>
      </c>
      <c r="DQ236">
        <v>0.94671483000000001</v>
      </c>
      <c r="DR236">
        <v>-0.66113116000000005</v>
      </c>
      <c r="DS236">
        <v>7.7932630000000003E-2</v>
      </c>
      <c r="DT236">
        <v>-0.79014932000000004</v>
      </c>
      <c r="DU236">
        <v>1.3610861400000001</v>
      </c>
      <c r="DV236" s="10">
        <v>-0.64824150000000003</v>
      </c>
      <c r="DW236" s="8" t="s">
        <v>1391</v>
      </c>
      <c r="DX236" t="s">
        <v>1392</v>
      </c>
      <c r="DY236" t="s">
        <v>5153</v>
      </c>
      <c r="DZ236" t="s">
        <v>5153</v>
      </c>
      <c r="EA236" t="s">
        <v>5305</v>
      </c>
      <c r="EB236" t="s">
        <v>5463</v>
      </c>
      <c r="EC236" t="s">
        <v>5425</v>
      </c>
      <c r="ED236" s="10" t="s">
        <v>1393</v>
      </c>
      <c r="EE236" s="20">
        <v>35055</v>
      </c>
      <c r="EF236" s="21">
        <v>35945</v>
      </c>
      <c r="EG236" t="s">
        <v>1394</v>
      </c>
      <c r="EH236" t="s">
        <v>5145</v>
      </c>
      <c r="EI236" s="22">
        <v>44476</v>
      </c>
      <c r="EJ236" t="b">
        <f>F236=H236</f>
        <v>1</v>
      </c>
    </row>
    <row r="237" spans="1:140" x14ac:dyDescent="0.2">
      <c r="A237" s="8" t="s">
        <v>1395</v>
      </c>
      <c r="B237" s="8" t="s">
        <v>127</v>
      </c>
      <c r="C237" s="8" t="s">
        <v>332</v>
      </c>
      <c r="D237" s="2" t="s">
        <v>1396</v>
      </c>
      <c r="E237" s="4">
        <v>0.35765862993411002</v>
      </c>
      <c r="F237" s="28" t="b">
        <v>0</v>
      </c>
      <c r="G237" s="29">
        <f t="shared" si="7"/>
        <v>1.5576657774293843E-2</v>
      </c>
      <c r="H237" s="5" t="b">
        <f t="shared" si="6"/>
        <v>0</v>
      </c>
      <c r="I237" s="8">
        <v>42</v>
      </c>
      <c r="J237">
        <v>0</v>
      </c>
      <c r="K237">
        <v>15</v>
      </c>
      <c r="L237">
        <v>909</v>
      </c>
      <c r="M237">
        <v>8</v>
      </c>
      <c r="N237">
        <v>1</v>
      </c>
      <c r="O237">
        <v>69.820981633722099</v>
      </c>
      <c r="P237">
        <v>4</v>
      </c>
      <c r="Q237">
        <v>2</v>
      </c>
      <c r="R237">
        <v>5</v>
      </c>
      <c r="S237" s="10">
        <v>70.5</v>
      </c>
      <c r="T237" s="8">
        <v>-1.0558650859609</v>
      </c>
      <c r="U237">
        <v>-1.00517281761849</v>
      </c>
      <c r="V237">
        <v>-1.5481964736195899</v>
      </c>
      <c r="W237">
        <v>-0.68698320309642602</v>
      </c>
      <c r="X237">
        <v>0.98157978018903103</v>
      </c>
      <c r="Y237">
        <v>-1.4044518876044501</v>
      </c>
      <c r="Z237">
        <v>0.66574376906166099</v>
      </c>
      <c r="AA237">
        <v>8.8725172209350497E-3</v>
      </c>
      <c r="AB237">
        <v>-4.5418899975194001E-2</v>
      </c>
      <c r="AC237">
        <v>-0.68484317603607703</v>
      </c>
      <c r="AD237" s="10">
        <v>-0.90569710752659205</v>
      </c>
      <c r="AE237" s="8">
        <v>0</v>
      </c>
      <c r="AF237">
        <v>0</v>
      </c>
      <c r="AG237">
        <v>0</v>
      </c>
      <c r="AH237">
        <v>1</v>
      </c>
      <c r="AI237">
        <v>0</v>
      </c>
      <c r="AJ237">
        <v>0</v>
      </c>
      <c r="AK237">
        <v>0</v>
      </c>
      <c r="AL237">
        <v>0</v>
      </c>
      <c r="AM237">
        <v>0</v>
      </c>
      <c r="AN237">
        <v>0</v>
      </c>
      <c r="AO237">
        <v>0</v>
      </c>
      <c r="AP237">
        <v>0</v>
      </c>
      <c r="AQ237">
        <v>0</v>
      </c>
      <c r="AR237">
        <v>0</v>
      </c>
      <c r="AS237">
        <v>0</v>
      </c>
      <c r="AT237">
        <v>0</v>
      </c>
      <c r="AU237">
        <v>0</v>
      </c>
      <c r="AV237">
        <v>0</v>
      </c>
      <c r="AW237">
        <v>0</v>
      </c>
      <c r="AX237">
        <v>0</v>
      </c>
      <c r="AY237">
        <v>1</v>
      </c>
      <c r="AZ237">
        <v>0</v>
      </c>
      <c r="BA237">
        <v>0</v>
      </c>
      <c r="BB237">
        <v>1</v>
      </c>
      <c r="BC237">
        <v>1</v>
      </c>
      <c r="BD237">
        <v>0</v>
      </c>
      <c r="BE237">
        <v>0</v>
      </c>
      <c r="BF237">
        <v>1</v>
      </c>
      <c r="BG237">
        <v>0</v>
      </c>
      <c r="BH237">
        <v>0</v>
      </c>
      <c r="BI237">
        <v>0</v>
      </c>
      <c r="BJ237">
        <v>1</v>
      </c>
      <c r="BK237">
        <v>0</v>
      </c>
      <c r="BL237">
        <v>0</v>
      </c>
      <c r="BM237">
        <v>0</v>
      </c>
      <c r="BN237">
        <v>0</v>
      </c>
      <c r="BO237">
        <v>1</v>
      </c>
      <c r="BP237">
        <v>0</v>
      </c>
      <c r="BQ237">
        <v>0</v>
      </c>
      <c r="BR237">
        <v>0</v>
      </c>
      <c r="BS237">
        <v>0</v>
      </c>
      <c r="BT237" s="10">
        <v>1</v>
      </c>
      <c r="BU237">
        <v>-4.2648743800000002</v>
      </c>
      <c r="BV237">
        <v>0.17994256</v>
      </c>
      <c r="BW237">
        <v>2.5512239999999999E-2</v>
      </c>
      <c r="BX237">
        <v>1.7140852600000001</v>
      </c>
      <c r="BY237">
        <v>1.2451467300000001</v>
      </c>
      <c r="BZ237">
        <v>4.38303536</v>
      </c>
      <c r="CA237">
        <v>1.0542348399999999</v>
      </c>
      <c r="CB237">
        <v>2.36271349</v>
      </c>
      <c r="CC237">
        <v>0</v>
      </c>
      <c r="CD237">
        <v>1.26633956</v>
      </c>
      <c r="CE237">
        <v>1.2966537600000001</v>
      </c>
      <c r="CF237">
        <v>-0.34830556000000001</v>
      </c>
      <c r="CG237">
        <v>0.60595251999999999</v>
      </c>
      <c r="CH237">
        <v>-0.27080598</v>
      </c>
      <c r="CI237">
        <v>0.69837139000000004</v>
      </c>
      <c r="CJ237">
        <v>2.3914729999999999E-2</v>
      </c>
      <c r="CK237">
        <v>-0.35324707</v>
      </c>
      <c r="CL237">
        <v>-4.8291489999999999E-2</v>
      </c>
      <c r="CM237">
        <v>0.58076517999999999</v>
      </c>
      <c r="CN237">
        <v>0.72541518999999999</v>
      </c>
      <c r="CO237">
        <v>-0.20022939000000001</v>
      </c>
      <c r="CP237">
        <v>-0.43475793000000001</v>
      </c>
      <c r="CQ237">
        <v>0.34422587999999998</v>
      </c>
      <c r="CR237">
        <v>-0.48495226000000002</v>
      </c>
      <c r="CS237">
        <v>0.18250256000000001</v>
      </c>
      <c r="CT237">
        <v>-0.16623276000000001</v>
      </c>
      <c r="CU237">
        <v>-9.4743999999999995E-2</v>
      </c>
      <c r="CV237">
        <v>-1.1689752</v>
      </c>
      <c r="CW237">
        <v>-0.52188942000000005</v>
      </c>
      <c r="CX237">
        <v>0.65815442999999996</v>
      </c>
      <c r="CY237">
        <v>9.3649330000000003E-2</v>
      </c>
      <c r="CZ237">
        <v>-0.16819777</v>
      </c>
      <c r="DA237">
        <v>-0.25450494000000001</v>
      </c>
      <c r="DB237">
        <v>0.25513289</v>
      </c>
      <c r="DC237">
        <v>2.5920289999999999E-2</v>
      </c>
      <c r="DD237">
        <v>-2.5292350000000002E-2</v>
      </c>
      <c r="DE237">
        <v>0.26950531</v>
      </c>
      <c r="DF237">
        <v>-0.26887736000000001</v>
      </c>
      <c r="DG237">
        <v>0.1029841</v>
      </c>
      <c r="DH237">
        <v>-0.10235616</v>
      </c>
      <c r="DI237">
        <v>-0.19042195000000001</v>
      </c>
      <c r="DJ237">
        <v>7.7531719999999998E-2</v>
      </c>
      <c r="DK237">
        <v>-0.19522661999999999</v>
      </c>
      <c r="DL237">
        <v>-0.13095082</v>
      </c>
      <c r="DM237">
        <v>-6.0513240000000003E-2</v>
      </c>
      <c r="DN237">
        <v>0.50020885000000004</v>
      </c>
      <c r="DO237">
        <v>0.35778246000000002</v>
      </c>
      <c r="DP237">
        <v>-0.64273818000000005</v>
      </c>
      <c r="DQ237">
        <v>0.94671483000000001</v>
      </c>
      <c r="DR237">
        <v>-0.66113116000000005</v>
      </c>
      <c r="DS237">
        <v>7.7932630000000003E-2</v>
      </c>
      <c r="DT237">
        <v>-0.79014932000000004</v>
      </c>
      <c r="DU237">
        <v>1.3610861400000001</v>
      </c>
      <c r="DV237" s="10">
        <v>-0.64824150000000003</v>
      </c>
      <c r="DW237" s="8" t="s">
        <v>1397</v>
      </c>
      <c r="DX237" t="s">
        <v>1398</v>
      </c>
      <c r="DY237" t="s">
        <v>5153</v>
      </c>
      <c r="DZ237" t="s">
        <v>5165</v>
      </c>
      <c r="EA237" t="s">
        <v>5175</v>
      </c>
      <c r="EB237" t="s">
        <v>5443</v>
      </c>
      <c r="EC237" t="s">
        <v>5271</v>
      </c>
      <c r="ED237" s="10" t="s">
        <v>336</v>
      </c>
      <c r="EE237" s="20">
        <v>34600</v>
      </c>
      <c r="EF237" s="21">
        <v>39973</v>
      </c>
      <c r="EG237" t="s">
        <v>1399</v>
      </c>
      <c r="EH237" t="s">
        <v>5144</v>
      </c>
      <c r="EI237" s="22">
        <v>45419</v>
      </c>
      <c r="EJ237" t="b">
        <f>F237=H237</f>
        <v>1</v>
      </c>
    </row>
    <row r="238" spans="1:140" x14ac:dyDescent="0.2">
      <c r="A238" s="8" t="s">
        <v>1400</v>
      </c>
      <c r="B238" s="8" t="s">
        <v>119</v>
      </c>
      <c r="C238" s="8" t="s">
        <v>399</v>
      </c>
      <c r="D238" s="2" t="s">
        <v>1401</v>
      </c>
      <c r="E238" s="4">
        <v>0.50439475002416001</v>
      </c>
      <c r="F238" s="28" t="b">
        <v>0</v>
      </c>
      <c r="G238" s="29">
        <f t="shared" si="7"/>
        <v>2.4229896703195541E-2</v>
      </c>
      <c r="H238" s="5" t="b">
        <f t="shared" si="6"/>
        <v>0</v>
      </c>
      <c r="I238" s="8">
        <v>58</v>
      </c>
      <c r="J238">
        <v>1</v>
      </c>
      <c r="K238">
        <v>20</v>
      </c>
      <c r="L238">
        <v>1132</v>
      </c>
      <c r="M238">
        <v>6</v>
      </c>
      <c r="N238">
        <v>2</v>
      </c>
      <c r="O238">
        <v>72.1973750120803</v>
      </c>
      <c r="P238">
        <v>3</v>
      </c>
      <c r="Q238">
        <v>3</v>
      </c>
      <c r="R238">
        <v>2</v>
      </c>
      <c r="S238" s="10">
        <v>74.5</v>
      </c>
      <c r="T238" s="8">
        <v>0.447145712559954</v>
      </c>
      <c r="U238">
        <v>7.5957643648752104E-3</v>
      </c>
      <c r="V238">
        <v>-0.90217249130388599</v>
      </c>
      <c r="W238">
        <v>-0.42702061277307402</v>
      </c>
      <c r="X238">
        <v>0.34522335867264098</v>
      </c>
      <c r="Y238">
        <v>-0.70788554533318204</v>
      </c>
      <c r="Z238">
        <v>0.74751711786999597</v>
      </c>
      <c r="AA238">
        <v>0.71867389489572897</v>
      </c>
      <c r="AB238">
        <v>-4.5418899975194001E-2</v>
      </c>
      <c r="AC238">
        <v>1.7560081436822399E-2</v>
      </c>
      <c r="AD238" s="10">
        <v>-4.2614694159977699E-2</v>
      </c>
      <c r="AE238" s="8">
        <v>0</v>
      </c>
      <c r="AF238">
        <v>0</v>
      </c>
      <c r="AG238">
        <v>0</v>
      </c>
      <c r="AH238">
        <v>0</v>
      </c>
      <c r="AI238">
        <v>0</v>
      </c>
      <c r="AJ238">
        <v>0</v>
      </c>
      <c r="AK238">
        <v>0</v>
      </c>
      <c r="AL238">
        <v>0</v>
      </c>
      <c r="AM238">
        <v>0</v>
      </c>
      <c r="AN238">
        <v>0</v>
      </c>
      <c r="AO238">
        <v>0</v>
      </c>
      <c r="AP238">
        <v>0</v>
      </c>
      <c r="AQ238">
        <v>0</v>
      </c>
      <c r="AR238">
        <v>0</v>
      </c>
      <c r="AS238">
        <v>1</v>
      </c>
      <c r="AT238">
        <v>0</v>
      </c>
      <c r="AU238">
        <v>0</v>
      </c>
      <c r="AV238">
        <v>0</v>
      </c>
      <c r="AW238">
        <v>0</v>
      </c>
      <c r="AX238">
        <v>0</v>
      </c>
      <c r="AY238">
        <v>1</v>
      </c>
      <c r="AZ238">
        <v>0</v>
      </c>
      <c r="BA238">
        <v>1</v>
      </c>
      <c r="BB238">
        <v>0</v>
      </c>
      <c r="BC238">
        <v>1</v>
      </c>
      <c r="BD238">
        <v>0</v>
      </c>
      <c r="BE238">
        <v>0</v>
      </c>
      <c r="BF238">
        <v>1</v>
      </c>
      <c r="BG238">
        <v>0</v>
      </c>
      <c r="BH238">
        <v>0</v>
      </c>
      <c r="BI238">
        <v>0</v>
      </c>
      <c r="BJ238">
        <v>0</v>
      </c>
      <c r="BK238">
        <v>0</v>
      </c>
      <c r="BL238">
        <v>1</v>
      </c>
      <c r="BM238">
        <v>1</v>
      </c>
      <c r="BN238">
        <v>0</v>
      </c>
      <c r="BO238">
        <v>0</v>
      </c>
      <c r="BP238">
        <v>0</v>
      </c>
      <c r="BQ238">
        <v>0</v>
      </c>
      <c r="BR238">
        <v>0</v>
      </c>
      <c r="BS238">
        <v>0</v>
      </c>
      <c r="BT238" s="10">
        <v>1</v>
      </c>
      <c r="BU238">
        <v>-4.2648743800000002</v>
      </c>
      <c r="BV238">
        <v>0.17994256</v>
      </c>
      <c r="BW238">
        <v>2.5512239999999999E-2</v>
      </c>
      <c r="BX238">
        <v>1.7140852600000001</v>
      </c>
      <c r="BY238">
        <v>1.2451467300000001</v>
      </c>
      <c r="BZ238">
        <v>4.38303536</v>
      </c>
      <c r="CA238">
        <v>1.0542348399999999</v>
      </c>
      <c r="CB238">
        <v>2.36271349</v>
      </c>
      <c r="CC238">
        <v>0</v>
      </c>
      <c r="CD238">
        <v>1.26633956</v>
      </c>
      <c r="CE238">
        <v>1.2966537600000001</v>
      </c>
      <c r="CF238">
        <v>-0.34830556000000001</v>
      </c>
      <c r="CG238">
        <v>0.60595251999999999</v>
      </c>
      <c r="CH238">
        <v>-0.27080598</v>
      </c>
      <c r="CI238">
        <v>0.69837139000000004</v>
      </c>
      <c r="CJ238">
        <v>2.3914729999999999E-2</v>
      </c>
      <c r="CK238">
        <v>-0.35324707</v>
      </c>
      <c r="CL238">
        <v>-4.8291489999999999E-2</v>
      </c>
      <c r="CM238">
        <v>0.58076517999999999</v>
      </c>
      <c r="CN238">
        <v>0.72541518999999999</v>
      </c>
      <c r="CO238">
        <v>-0.20022939000000001</v>
      </c>
      <c r="CP238">
        <v>-0.43475793000000001</v>
      </c>
      <c r="CQ238">
        <v>0.34422587999999998</v>
      </c>
      <c r="CR238">
        <v>-0.48495226000000002</v>
      </c>
      <c r="CS238">
        <v>0.18250256000000001</v>
      </c>
      <c r="CT238">
        <v>-0.16623276000000001</v>
      </c>
      <c r="CU238">
        <v>-9.4743999999999995E-2</v>
      </c>
      <c r="CV238">
        <v>-1.1689752</v>
      </c>
      <c r="CW238">
        <v>-0.52188942000000005</v>
      </c>
      <c r="CX238">
        <v>0.65815442999999996</v>
      </c>
      <c r="CY238">
        <v>9.3649330000000003E-2</v>
      </c>
      <c r="CZ238">
        <v>-0.16819777</v>
      </c>
      <c r="DA238">
        <v>-0.25450494000000001</v>
      </c>
      <c r="DB238">
        <v>0.25513289</v>
      </c>
      <c r="DC238">
        <v>2.5920289999999999E-2</v>
      </c>
      <c r="DD238">
        <v>-2.5292350000000002E-2</v>
      </c>
      <c r="DE238">
        <v>0.26950531</v>
      </c>
      <c r="DF238">
        <v>-0.26887736000000001</v>
      </c>
      <c r="DG238">
        <v>0.1029841</v>
      </c>
      <c r="DH238">
        <v>-0.10235616</v>
      </c>
      <c r="DI238">
        <v>-0.19042195000000001</v>
      </c>
      <c r="DJ238">
        <v>7.7531719999999998E-2</v>
      </c>
      <c r="DK238">
        <v>-0.19522661999999999</v>
      </c>
      <c r="DL238">
        <v>-0.13095082</v>
      </c>
      <c r="DM238">
        <v>-6.0513240000000003E-2</v>
      </c>
      <c r="DN238">
        <v>0.50020885000000004</v>
      </c>
      <c r="DO238">
        <v>0.35778246000000002</v>
      </c>
      <c r="DP238">
        <v>-0.64273818000000005</v>
      </c>
      <c r="DQ238">
        <v>0.94671483000000001</v>
      </c>
      <c r="DR238">
        <v>-0.66113116000000005</v>
      </c>
      <c r="DS238">
        <v>7.7932630000000003E-2</v>
      </c>
      <c r="DT238">
        <v>-0.79014932000000004</v>
      </c>
      <c r="DU238">
        <v>1.3610861400000001</v>
      </c>
      <c r="DV238" s="10">
        <v>-0.64824150000000003</v>
      </c>
      <c r="DW238" s="8" t="s">
        <v>1402</v>
      </c>
      <c r="DX238" t="s">
        <v>1403</v>
      </c>
      <c r="DY238" t="s">
        <v>5154</v>
      </c>
      <c r="DZ238" t="s">
        <v>5165</v>
      </c>
      <c r="EA238" t="s">
        <v>5262</v>
      </c>
      <c r="EB238" t="s">
        <v>5163</v>
      </c>
      <c r="EC238" t="s">
        <v>5460</v>
      </c>
      <c r="ED238" s="10" t="s">
        <v>266</v>
      </c>
      <c r="EE238" s="20">
        <v>34842</v>
      </c>
      <c r="EF238" s="21">
        <v>38906</v>
      </c>
      <c r="EG238" t="s">
        <v>1404</v>
      </c>
      <c r="EH238" t="s">
        <v>5143</v>
      </c>
      <c r="EI238" s="22">
        <v>43758</v>
      </c>
      <c r="EJ238" t="b">
        <f>F238=H238</f>
        <v>1</v>
      </c>
    </row>
    <row r="239" spans="1:140" x14ac:dyDescent="0.2">
      <c r="A239" s="8" t="s">
        <v>1405</v>
      </c>
      <c r="B239" s="8" t="s">
        <v>127</v>
      </c>
      <c r="C239" s="8" t="s">
        <v>128</v>
      </c>
      <c r="D239" s="2">
        <f>1-449-879-226</f>
        <v>-1553</v>
      </c>
      <c r="E239" s="4">
        <v>0.52497507914313402</v>
      </c>
      <c r="F239" s="28" t="b">
        <v>0</v>
      </c>
      <c r="G239" s="29">
        <f t="shared" si="7"/>
        <v>0.9848834367527004</v>
      </c>
      <c r="H239" s="5" t="b">
        <f t="shared" si="6"/>
        <v>1</v>
      </c>
      <c r="I239" s="8">
        <v>54</v>
      </c>
      <c r="J239">
        <v>0</v>
      </c>
      <c r="K239">
        <v>35</v>
      </c>
      <c r="L239">
        <v>662</v>
      </c>
      <c r="M239">
        <v>8</v>
      </c>
      <c r="N239">
        <v>3</v>
      </c>
      <c r="O239">
        <v>97.004206238234104</v>
      </c>
      <c r="P239">
        <v>2</v>
      </c>
      <c r="Q239">
        <v>2</v>
      </c>
      <c r="R239">
        <v>5</v>
      </c>
      <c r="S239" s="10">
        <v>75.400000000000006</v>
      </c>
      <c r="T239" s="8">
        <v>7.1393012929740499E-2</v>
      </c>
      <c r="U239">
        <v>-1.00517281761849</v>
      </c>
      <c r="V239">
        <v>1.0358994556432299</v>
      </c>
      <c r="W239">
        <v>-0.97492383004650696</v>
      </c>
      <c r="X239">
        <v>0.98157978018903103</v>
      </c>
      <c r="Y239">
        <v>-1.13192030619081E-2</v>
      </c>
      <c r="Z239">
        <v>1.60113743223363</v>
      </c>
      <c r="AA239">
        <v>8.8725172209350497E-3</v>
      </c>
      <c r="AB239">
        <v>0.68128349962791002</v>
      </c>
      <c r="AC239">
        <v>0.71996333890972197</v>
      </c>
      <c r="AD239" s="10">
        <v>0.15157884884751099</v>
      </c>
      <c r="AE239" s="8">
        <v>0</v>
      </c>
      <c r="AF239">
        <v>0</v>
      </c>
      <c r="AG239">
        <v>0</v>
      </c>
      <c r="AH239">
        <v>0</v>
      </c>
      <c r="AI239">
        <v>0</v>
      </c>
      <c r="AJ239">
        <v>1</v>
      </c>
      <c r="AK239">
        <v>0</v>
      </c>
      <c r="AL239">
        <v>0</v>
      </c>
      <c r="AM239">
        <v>0</v>
      </c>
      <c r="AN239">
        <v>0</v>
      </c>
      <c r="AO239">
        <v>0</v>
      </c>
      <c r="AP239">
        <v>0</v>
      </c>
      <c r="AQ239">
        <v>0</v>
      </c>
      <c r="AR239">
        <v>0</v>
      </c>
      <c r="AS239">
        <v>0</v>
      </c>
      <c r="AT239">
        <v>0</v>
      </c>
      <c r="AU239">
        <v>0</v>
      </c>
      <c r="AV239">
        <v>0</v>
      </c>
      <c r="AW239">
        <v>0</v>
      </c>
      <c r="AX239">
        <v>0</v>
      </c>
      <c r="AY239">
        <v>1</v>
      </c>
      <c r="AZ239">
        <v>0</v>
      </c>
      <c r="BA239">
        <v>1</v>
      </c>
      <c r="BB239">
        <v>0</v>
      </c>
      <c r="BC239">
        <v>0</v>
      </c>
      <c r="BD239">
        <v>1</v>
      </c>
      <c r="BE239">
        <v>1</v>
      </c>
      <c r="BF239">
        <v>0</v>
      </c>
      <c r="BG239">
        <v>1</v>
      </c>
      <c r="BH239">
        <v>0</v>
      </c>
      <c r="BI239">
        <v>0</v>
      </c>
      <c r="BJ239">
        <v>0</v>
      </c>
      <c r="BK239">
        <v>0</v>
      </c>
      <c r="BL239">
        <v>0</v>
      </c>
      <c r="BM239">
        <v>0</v>
      </c>
      <c r="BN239">
        <v>1</v>
      </c>
      <c r="BO239">
        <v>0</v>
      </c>
      <c r="BP239">
        <v>0</v>
      </c>
      <c r="BQ239">
        <v>0</v>
      </c>
      <c r="BR239">
        <v>0</v>
      </c>
      <c r="BS239">
        <v>0</v>
      </c>
      <c r="BT239" s="10">
        <v>1</v>
      </c>
      <c r="BU239">
        <v>-4.2648743800000002</v>
      </c>
      <c r="BV239">
        <v>0.17994256</v>
      </c>
      <c r="BW239">
        <v>2.5512239999999999E-2</v>
      </c>
      <c r="BX239">
        <v>1.7140852600000001</v>
      </c>
      <c r="BY239">
        <v>1.2451467300000001</v>
      </c>
      <c r="BZ239">
        <v>4.38303536</v>
      </c>
      <c r="CA239">
        <v>1.0542348399999999</v>
      </c>
      <c r="CB239">
        <v>2.36271349</v>
      </c>
      <c r="CC239">
        <v>0</v>
      </c>
      <c r="CD239">
        <v>1.26633956</v>
      </c>
      <c r="CE239">
        <v>1.2966537600000001</v>
      </c>
      <c r="CF239">
        <v>-0.34830556000000001</v>
      </c>
      <c r="CG239">
        <v>0.60595251999999999</v>
      </c>
      <c r="CH239">
        <v>-0.27080598</v>
      </c>
      <c r="CI239">
        <v>0.69837139000000004</v>
      </c>
      <c r="CJ239">
        <v>2.3914729999999999E-2</v>
      </c>
      <c r="CK239">
        <v>-0.35324707</v>
      </c>
      <c r="CL239">
        <v>-4.8291489999999999E-2</v>
      </c>
      <c r="CM239">
        <v>0.58076517999999999</v>
      </c>
      <c r="CN239">
        <v>0.72541518999999999</v>
      </c>
      <c r="CO239">
        <v>-0.20022939000000001</v>
      </c>
      <c r="CP239">
        <v>-0.43475793000000001</v>
      </c>
      <c r="CQ239">
        <v>0.34422587999999998</v>
      </c>
      <c r="CR239">
        <v>-0.48495226000000002</v>
      </c>
      <c r="CS239">
        <v>0.18250256000000001</v>
      </c>
      <c r="CT239">
        <v>-0.16623276000000001</v>
      </c>
      <c r="CU239">
        <v>-9.4743999999999995E-2</v>
      </c>
      <c r="CV239">
        <v>-1.1689752</v>
      </c>
      <c r="CW239">
        <v>-0.52188942000000005</v>
      </c>
      <c r="CX239">
        <v>0.65815442999999996</v>
      </c>
      <c r="CY239">
        <v>9.3649330000000003E-2</v>
      </c>
      <c r="CZ239">
        <v>-0.16819777</v>
      </c>
      <c r="DA239">
        <v>-0.25450494000000001</v>
      </c>
      <c r="DB239">
        <v>0.25513289</v>
      </c>
      <c r="DC239">
        <v>2.5920289999999999E-2</v>
      </c>
      <c r="DD239">
        <v>-2.5292350000000002E-2</v>
      </c>
      <c r="DE239">
        <v>0.26950531</v>
      </c>
      <c r="DF239">
        <v>-0.26887736000000001</v>
      </c>
      <c r="DG239">
        <v>0.1029841</v>
      </c>
      <c r="DH239">
        <v>-0.10235616</v>
      </c>
      <c r="DI239">
        <v>-0.19042195000000001</v>
      </c>
      <c r="DJ239">
        <v>7.7531719999999998E-2</v>
      </c>
      <c r="DK239">
        <v>-0.19522661999999999</v>
      </c>
      <c r="DL239">
        <v>-0.13095082</v>
      </c>
      <c r="DM239">
        <v>-6.0513240000000003E-2</v>
      </c>
      <c r="DN239">
        <v>0.50020885000000004</v>
      </c>
      <c r="DO239">
        <v>0.35778246000000002</v>
      </c>
      <c r="DP239">
        <v>-0.64273818000000005</v>
      </c>
      <c r="DQ239">
        <v>0.94671483000000001</v>
      </c>
      <c r="DR239">
        <v>-0.66113116000000005</v>
      </c>
      <c r="DS239">
        <v>7.7932630000000003E-2</v>
      </c>
      <c r="DT239">
        <v>-0.79014932000000004</v>
      </c>
      <c r="DU239">
        <v>1.3610861400000001</v>
      </c>
      <c r="DV239" s="10">
        <v>-0.64824150000000003</v>
      </c>
      <c r="DW239" s="8" t="s">
        <v>1406</v>
      </c>
      <c r="DX239" t="s">
        <v>1407</v>
      </c>
      <c r="DY239" t="s">
        <v>5158</v>
      </c>
      <c r="DZ239" t="s">
        <v>5165</v>
      </c>
      <c r="EA239" t="s">
        <v>5331</v>
      </c>
      <c r="EB239" t="s">
        <v>5359</v>
      </c>
      <c r="EC239" t="s">
        <v>5284</v>
      </c>
      <c r="ED239" s="10" t="s">
        <v>1408</v>
      </c>
      <c r="EE239" s="20">
        <v>36015</v>
      </c>
      <c r="EF239" s="21">
        <v>39951</v>
      </c>
      <c r="EG239" t="s">
        <v>1409</v>
      </c>
      <c r="EH239" t="s">
        <v>5145</v>
      </c>
      <c r="EI239" s="22">
        <v>45081</v>
      </c>
      <c r="EJ239" t="b">
        <f>F239=H239</f>
        <v>0</v>
      </c>
    </row>
    <row r="240" spans="1:140" x14ac:dyDescent="0.2">
      <c r="A240" s="8" t="s">
        <v>1410</v>
      </c>
      <c r="B240" s="8" t="s">
        <v>119</v>
      </c>
      <c r="C240" s="8" t="s">
        <v>202</v>
      </c>
      <c r="D240" s="2" t="s">
        <v>1411</v>
      </c>
      <c r="E240" s="4">
        <v>0.50369720460043599</v>
      </c>
      <c r="F240" s="28" t="b">
        <v>0</v>
      </c>
      <c r="G240" s="29">
        <f t="shared" si="7"/>
        <v>6.9098673726315082E-3</v>
      </c>
      <c r="H240" s="5" t="b">
        <f t="shared" si="6"/>
        <v>0</v>
      </c>
      <c r="I240" s="8">
        <v>46</v>
      </c>
      <c r="J240">
        <v>2</v>
      </c>
      <c r="K240">
        <v>34</v>
      </c>
      <c r="L240">
        <v>1343</v>
      </c>
      <c r="M240">
        <v>6</v>
      </c>
      <c r="N240">
        <v>4</v>
      </c>
      <c r="O240">
        <v>33.515268966884598</v>
      </c>
      <c r="P240">
        <v>3</v>
      </c>
      <c r="Q240">
        <v>3</v>
      </c>
      <c r="R240">
        <v>2</v>
      </c>
      <c r="S240" s="10">
        <v>78.3</v>
      </c>
      <c r="T240" s="8">
        <v>-0.68011238633068705</v>
      </c>
      <c r="U240">
        <v>1.0203643463482399</v>
      </c>
      <c r="V240">
        <v>0.90669465918009495</v>
      </c>
      <c r="W240">
        <v>-0.181047040763086</v>
      </c>
      <c r="X240">
        <v>0.34522335867264098</v>
      </c>
      <c r="Y240">
        <v>0.68524713920936597</v>
      </c>
      <c r="Z240">
        <v>-0.583561052554885</v>
      </c>
      <c r="AA240">
        <v>1.4284752725705201</v>
      </c>
      <c r="AB240">
        <v>0.68128349962791002</v>
      </c>
      <c r="AC240">
        <v>-1.38724643350897</v>
      </c>
      <c r="AD240" s="10">
        <v>0.77731359853830595</v>
      </c>
      <c r="AE240" s="8">
        <v>0</v>
      </c>
      <c r="AF240">
        <v>0</v>
      </c>
      <c r="AG240">
        <v>0</v>
      </c>
      <c r="AH240">
        <v>0</v>
      </c>
      <c r="AI240">
        <v>0</v>
      </c>
      <c r="AJ240">
        <v>0</v>
      </c>
      <c r="AK240">
        <v>0</v>
      </c>
      <c r="AL240">
        <v>0</v>
      </c>
      <c r="AM240">
        <v>0</v>
      </c>
      <c r="AN240">
        <v>0</v>
      </c>
      <c r="AO240">
        <v>0</v>
      </c>
      <c r="AP240">
        <v>0</v>
      </c>
      <c r="AQ240">
        <v>0</v>
      </c>
      <c r="AR240">
        <v>1</v>
      </c>
      <c r="AS240">
        <v>0</v>
      </c>
      <c r="AT240">
        <v>0</v>
      </c>
      <c r="AU240">
        <v>0</v>
      </c>
      <c r="AV240">
        <v>0</v>
      </c>
      <c r="AW240">
        <v>0</v>
      </c>
      <c r="AX240">
        <v>0</v>
      </c>
      <c r="AY240">
        <v>1</v>
      </c>
      <c r="AZ240">
        <v>0</v>
      </c>
      <c r="BA240">
        <v>0</v>
      </c>
      <c r="BB240">
        <v>1</v>
      </c>
      <c r="BC240">
        <v>1</v>
      </c>
      <c r="BD240">
        <v>0</v>
      </c>
      <c r="BE240">
        <v>1</v>
      </c>
      <c r="BF240">
        <v>0</v>
      </c>
      <c r="BG240">
        <v>0</v>
      </c>
      <c r="BH240">
        <v>0</v>
      </c>
      <c r="BI240">
        <v>0</v>
      </c>
      <c r="BJ240">
        <v>0</v>
      </c>
      <c r="BK240">
        <v>1</v>
      </c>
      <c r="BL240">
        <v>0</v>
      </c>
      <c r="BM240">
        <v>0</v>
      </c>
      <c r="BN240">
        <v>0</v>
      </c>
      <c r="BO240">
        <v>0</v>
      </c>
      <c r="BP240">
        <v>1</v>
      </c>
      <c r="BQ240">
        <v>0</v>
      </c>
      <c r="BR240">
        <v>1</v>
      </c>
      <c r="BS240">
        <v>0</v>
      </c>
      <c r="BT240" s="10">
        <v>0</v>
      </c>
      <c r="BU240">
        <v>-4.2648743800000002</v>
      </c>
      <c r="BV240">
        <v>0.17994256</v>
      </c>
      <c r="BW240">
        <v>2.5512239999999999E-2</v>
      </c>
      <c r="BX240">
        <v>1.7140852600000001</v>
      </c>
      <c r="BY240">
        <v>1.2451467300000001</v>
      </c>
      <c r="BZ240">
        <v>4.38303536</v>
      </c>
      <c r="CA240">
        <v>1.0542348399999999</v>
      </c>
      <c r="CB240">
        <v>2.36271349</v>
      </c>
      <c r="CC240">
        <v>0</v>
      </c>
      <c r="CD240">
        <v>1.26633956</v>
      </c>
      <c r="CE240">
        <v>1.2966537600000001</v>
      </c>
      <c r="CF240">
        <v>-0.34830556000000001</v>
      </c>
      <c r="CG240">
        <v>0.60595251999999999</v>
      </c>
      <c r="CH240">
        <v>-0.27080598</v>
      </c>
      <c r="CI240">
        <v>0.69837139000000004</v>
      </c>
      <c r="CJ240">
        <v>2.3914729999999999E-2</v>
      </c>
      <c r="CK240">
        <v>-0.35324707</v>
      </c>
      <c r="CL240">
        <v>-4.8291489999999999E-2</v>
      </c>
      <c r="CM240">
        <v>0.58076517999999999</v>
      </c>
      <c r="CN240">
        <v>0.72541518999999999</v>
      </c>
      <c r="CO240">
        <v>-0.20022939000000001</v>
      </c>
      <c r="CP240">
        <v>-0.43475793000000001</v>
      </c>
      <c r="CQ240">
        <v>0.34422587999999998</v>
      </c>
      <c r="CR240">
        <v>-0.48495226000000002</v>
      </c>
      <c r="CS240">
        <v>0.18250256000000001</v>
      </c>
      <c r="CT240">
        <v>-0.16623276000000001</v>
      </c>
      <c r="CU240">
        <v>-9.4743999999999995E-2</v>
      </c>
      <c r="CV240">
        <v>-1.1689752</v>
      </c>
      <c r="CW240">
        <v>-0.52188942000000005</v>
      </c>
      <c r="CX240">
        <v>0.65815442999999996</v>
      </c>
      <c r="CY240">
        <v>9.3649330000000003E-2</v>
      </c>
      <c r="CZ240">
        <v>-0.16819777</v>
      </c>
      <c r="DA240">
        <v>-0.25450494000000001</v>
      </c>
      <c r="DB240">
        <v>0.25513289</v>
      </c>
      <c r="DC240">
        <v>2.5920289999999999E-2</v>
      </c>
      <c r="DD240">
        <v>-2.5292350000000002E-2</v>
      </c>
      <c r="DE240">
        <v>0.26950531</v>
      </c>
      <c r="DF240">
        <v>-0.26887736000000001</v>
      </c>
      <c r="DG240">
        <v>0.1029841</v>
      </c>
      <c r="DH240">
        <v>-0.10235616</v>
      </c>
      <c r="DI240">
        <v>-0.19042195000000001</v>
      </c>
      <c r="DJ240">
        <v>7.7531719999999998E-2</v>
      </c>
      <c r="DK240">
        <v>-0.19522661999999999</v>
      </c>
      <c r="DL240">
        <v>-0.13095082</v>
      </c>
      <c r="DM240">
        <v>-6.0513240000000003E-2</v>
      </c>
      <c r="DN240">
        <v>0.50020885000000004</v>
      </c>
      <c r="DO240">
        <v>0.35778246000000002</v>
      </c>
      <c r="DP240">
        <v>-0.64273818000000005</v>
      </c>
      <c r="DQ240">
        <v>0.94671483000000001</v>
      </c>
      <c r="DR240">
        <v>-0.66113116000000005</v>
      </c>
      <c r="DS240">
        <v>7.7932630000000003E-2</v>
      </c>
      <c r="DT240">
        <v>-0.79014932000000004</v>
      </c>
      <c r="DU240">
        <v>1.3610861400000001</v>
      </c>
      <c r="DV240" s="10">
        <v>-0.64824150000000003</v>
      </c>
      <c r="DW240" s="8" t="s">
        <v>1412</v>
      </c>
      <c r="DX240" t="s">
        <v>1413</v>
      </c>
      <c r="DY240" t="s">
        <v>5165</v>
      </c>
      <c r="DZ240" t="s">
        <v>5158</v>
      </c>
      <c r="EA240" t="s">
        <v>5257</v>
      </c>
      <c r="EB240" t="s">
        <v>5401</v>
      </c>
      <c r="EC240" t="s">
        <v>5460</v>
      </c>
      <c r="ED240" s="10" t="s">
        <v>192</v>
      </c>
      <c r="EE240" s="20">
        <v>37576</v>
      </c>
      <c r="EF240" s="21">
        <v>39335</v>
      </c>
      <c r="EG240" t="s">
        <v>1414</v>
      </c>
      <c r="EH240" t="s">
        <v>5146</v>
      </c>
      <c r="EI240" s="22">
        <v>43774</v>
      </c>
      <c r="EJ240" t="b">
        <f>F240=H240</f>
        <v>1</v>
      </c>
    </row>
    <row r="241" spans="1:140" x14ac:dyDescent="0.2">
      <c r="A241" s="8" t="s">
        <v>1415</v>
      </c>
      <c r="B241" s="8" t="s">
        <v>119</v>
      </c>
      <c r="C241" s="8" t="s">
        <v>1307</v>
      </c>
      <c r="D241" s="2" t="s">
        <v>1416</v>
      </c>
      <c r="E241" s="4">
        <v>0.50147486351501502</v>
      </c>
      <c r="F241" s="28" t="b">
        <v>0</v>
      </c>
      <c r="G241" s="29">
        <f t="shared" si="7"/>
        <v>9.0833653139416451E-2</v>
      </c>
      <c r="H241" s="5" t="b">
        <f t="shared" si="6"/>
        <v>0</v>
      </c>
      <c r="I241" s="8">
        <v>44</v>
      </c>
      <c r="J241">
        <v>0</v>
      </c>
      <c r="K241">
        <v>17</v>
      </c>
      <c r="L241">
        <v>849</v>
      </c>
      <c r="M241">
        <v>6</v>
      </c>
      <c r="N241">
        <v>3</v>
      </c>
      <c r="O241">
        <v>97.895765090840897</v>
      </c>
      <c r="P241">
        <v>3</v>
      </c>
      <c r="Q241">
        <v>3</v>
      </c>
      <c r="R241">
        <v>1</v>
      </c>
      <c r="S241" s="10">
        <v>74.2</v>
      </c>
      <c r="T241" s="8">
        <v>-0.86798873614579497</v>
      </c>
      <c r="U241">
        <v>-1.00517281761849</v>
      </c>
      <c r="V241">
        <v>-1.2897868806933099</v>
      </c>
      <c r="W241">
        <v>-0.75692829466324696</v>
      </c>
      <c r="X241">
        <v>0.34522335867264098</v>
      </c>
      <c r="Y241">
        <v>-1.13192030619081E-2</v>
      </c>
      <c r="Z241">
        <v>1.6318165923850301</v>
      </c>
      <c r="AA241">
        <v>-0.70092886045385905</v>
      </c>
      <c r="AB241">
        <v>1.4079858992310099</v>
      </c>
      <c r="AC241">
        <v>-0.68484317603607703</v>
      </c>
      <c r="AD241" s="10">
        <v>-0.107345875162473</v>
      </c>
      <c r="AE241" s="8">
        <v>0</v>
      </c>
      <c r="AF241">
        <v>0</v>
      </c>
      <c r="AG241">
        <v>0</v>
      </c>
      <c r="AH241">
        <v>0</v>
      </c>
      <c r="AI241">
        <v>0</v>
      </c>
      <c r="AJ241">
        <v>0</v>
      </c>
      <c r="AK241">
        <v>0</v>
      </c>
      <c r="AL241">
        <v>0</v>
      </c>
      <c r="AM241">
        <v>0</v>
      </c>
      <c r="AN241">
        <v>0</v>
      </c>
      <c r="AO241">
        <v>0</v>
      </c>
      <c r="AP241">
        <v>1</v>
      </c>
      <c r="AQ241">
        <v>0</v>
      </c>
      <c r="AR241">
        <v>0</v>
      </c>
      <c r="AS241">
        <v>0</v>
      </c>
      <c r="AT241">
        <v>0</v>
      </c>
      <c r="AU241">
        <v>0</v>
      </c>
      <c r="AV241">
        <v>0</v>
      </c>
      <c r="AW241">
        <v>0</v>
      </c>
      <c r="AX241">
        <v>0</v>
      </c>
      <c r="AY241">
        <v>0</v>
      </c>
      <c r="AZ241">
        <v>1</v>
      </c>
      <c r="BA241">
        <v>1</v>
      </c>
      <c r="BB241">
        <v>0</v>
      </c>
      <c r="BC241">
        <v>0</v>
      </c>
      <c r="BD241">
        <v>1</v>
      </c>
      <c r="BE241">
        <v>1</v>
      </c>
      <c r="BF241">
        <v>0</v>
      </c>
      <c r="BG241">
        <v>1</v>
      </c>
      <c r="BH241">
        <v>0</v>
      </c>
      <c r="BI241">
        <v>0</v>
      </c>
      <c r="BJ241">
        <v>0</v>
      </c>
      <c r="BK241">
        <v>0</v>
      </c>
      <c r="BL241">
        <v>0</v>
      </c>
      <c r="BM241">
        <v>1</v>
      </c>
      <c r="BN241">
        <v>0</v>
      </c>
      <c r="BO241">
        <v>0</v>
      </c>
      <c r="BP241">
        <v>0</v>
      </c>
      <c r="BQ241">
        <v>0</v>
      </c>
      <c r="BR241">
        <v>1</v>
      </c>
      <c r="BS241">
        <v>0</v>
      </c>
      <c r="BT241" s="10">
        <v>0</v>
      </c>
      <c r="BU241">
        <v>-4.2648743800000002</v>
      </c>
      <c r="BV241">
        <v>0.17994256</v>
      </c>
      <c r="BW241">
        <v>2.5512239999999999E-2</v>
      </c>
      <c r="BX241">
        <v>1.7140852600000001</v>
      </c>
      <c r="BY241">
        <v>1.2451467300000001</v>
      </c>
      <c r="BZ241">
        <v>4.38303536</v>
      </c>
      <c r="CA241">
        <v>1.0542348399999999</v>
      </c>
      <c r="CB241">
        <v>2.36271349</v>
      </c>
      <c r="CC241">
        <v>0</v>
      </c>
      <c r="CD241">
        <v>1.26633956</v>
      </c>
      <c r="CE241">
        <v>1.2966537600000001</v>
      </c>
      <c r="CF241">
        <v>-0.34830556000000001</v>
      </c>
      <c r="CG241">
        <v>0.60595251999999999</v>
      </c>
      <c r="CH241">
        <v>-0.27080598</v>
      </c>
      <c r="CI241">
        <v>0.69837139000000004</v>
      </c>
      <c r="CJ241">
        <v>2.3914729999999999E-2</v>
      </c>
      <c r="CK241">
        <v>-0.35324707</v>
      </c>
      <c r="CL241">
        <v>-4.8291489999999999E-2</v>
      </c>
      <c r="CM241">
        <v>0.58076517999999999</v>
      </c>
      <c r="CN241">
        <v>0.72541518999999999</v>
      </c>
      <c r="CO241">
        <v>-0.20022939000000001</v>
      </c>
      <c r="CP241">
        <v>-0.43475793000000001</v>
      </c>
      <c r="CQ241">
        <v>0.34422587999999998</v>
      </c>
      <c r="CR241">
        <v>-0.48495226000000002</v>
      </c>
      <c r="CS241">
        <v>0.18250256000000001</v>
      </c>
      <c r="CT241">
        <v>-0.16623276000000001</v>
      </c>
      <c r="CU241">
        <v>-9.4743999999999995E-2</v>
      </c>
      <c r="CV241">
        <v>-1.1689752</v>
      </c>
      <c r="CW241">
        <v>-0.52188942000000005</v>
      </c>
      <c r="CX241">
        <v>0.65815442999999996</v>
      </c>
      <c r="CY241">
        <v>9.3649330000000003E-2</v>
      </c>
      <c r="CZ241">
        <v>-0.16819777</v>
      </c>
      <c r="DA241">
        <v>-0.25450494000000001</v>
      </c>
      <c r="DB241">
        <v>0.25513289</v>
      </c>
      <c r="DC241">
        <v>2.5920289999999999E-2</v>
      </c>
      <c r="DD241">
        <v>-2.5292350000000002E-2</v>
      </c>
      <c r="DE241">
        <v>0.26950531</v>
      </c>
      <c r="DF241">
        <v>-0.26887736000000001</v>
      </c>
      <c r="DG241">
        <v>0.1029841</v>
      </c>
      <c r="DH241">
        <v>-0.10235616</v>
      </c>
      <c r="DI241">
        <v>-0.19042195000000001</v>
      </c>
      <c r="DJ241">
        <v>7.7531719999999998E-2</v>
      </c>
      <c r="DK241">
        <v>-0.19522661999999999</v>
      </c>
      <c r="DL241">
        <v>-0.13095082</v>
      </c>
      <c r="DM241">
        <v>-6.0513240000000003E-2</v>
      </c>
      <c r="DN241">
        <v>0.50020885000000004</v>
      </c>
      <c r="DO241">
        <v>0.35778246000000002</v>
      </c>
      <c r="DP241">
        <v>-0.64273818000000005</v>
      </c>
      <c r="DQ241">
        <v>0.94671483000000001</v>
      </c>
      <c r="DR241">
        <v>-0.66113116000000005</v>
      </c>
      <c r="DS241">
        <v>7.7932630000000003E-2</v>
      </c>
      <c r="DT241">
        <v>-0.79014932000000004</v>
      </c>
      <c r="DU241">
        <v>1.3610861400000001</v>
      </c>
      <c r="DV241" s="10">
        <v>-0.64824150000000003</v>
      </c>
      <c r="DW241" s="8" t="s">
        <v>1417</v>
      </c>
      <c r="DX241" t="s">
        <v>1418</v>
      </c>
      <c r="DY241" t="s">
        <v>5154</v>
      </c>
      <c r="DZ241" t="s">
        <v>5158</v>
      </c>
      <c r="EA241" t="s">
        <v>5305</v>
      </c>
      <c r="EB241" t="s">
        <v>5301</v>
      </c>
      <c r="EC241" t="s">
        <v>5226</v>
      </c>
      <c r="ED241" s="10" t="s">
        <v>124</v>
      </c>
      <c r="EE241" s="20">
        <v>35927</v>
      </c>
      <c r="EF241" s="21">
        <v>38153</v>
      </c>
      <c r="EG241" t="s">
        <v>1419</v>
      </c>
      <c r="EH241" t="s">
        <v>5145</v>
      </c>
      <c r="EI241" s="22">
        <v>43901</v>
      </c>
      <c r="EJ241" t="b">
        <f>F241=H241</f>
        <v>1</v>
      </c>
    </row>
    <row r="242" spans="1:140" x14ac:dyDescent="0.2">
      <c r="A242" s="8" t="s">
        <v>1073</v>
      </c>
      <c r="B242" s="8" t="s">
        <v>168</v>
      </c>
      <c r="C242" s="8" t="s">
        <v>154</v>
      </c>
      <c r="D242" s="2" t="s">
        <v>1420</v>
      </c>
      <c r="E242" s="4">
        <v>0.42102224813247502</v>
      </c>
      <c r="F242" s="28" t="b">
        <v>0</v>
      </c>
      <c r="G242" s="29">
        <f t="shared" si="7"/>
        <v>4.7124883588754328E-4</v>
      </c>
      <c r="H242" s="5" t="b">
        <f t="shared" si="6"/>
        <v>0</v>
      </c>
      <c r="I242" s="8">
        <v>62</v>
      </c>
      <c r="J242">
        <v>1</v>
      </c>
      <c r="K242">
        <v>19</v>
      </c>
      <c r="L242">
        <v>1829</v>
      </c>
      <c r="M242">
        <v>5</v>
      </c>
      <c r="N242">
        <v>3</v>
      </c>
      <c r="O242">
        <v>53.011124066237898</v>
      </c>
      <c r="P242">
        <v>4</v>
      </c>
      <c r="Q242">
        <v>2</v>
      </c>
      <c r="R242">
        <v>4</v>
      </c>
      <c r="S242" s="10">
        <v>80.8</v>
      </c>
      <c r="T242" s="8">
        <v>0.82289841219016902</v>
      </c>
      <c r="U242">
        <v>7.5957643648752104E-3</v>
      </c>
      <c r="V242">
        <v>-1.03137728776702</v>
      </c>
      <c r="W242">
        <v>0.38550820092816501</v>
      </c>
      <c r="X242">
        <v>2.70451479144465E-2</v>
      </c>
      <c r="Y242">
        <v>-1.13192030619081E-2</v>
      </c>
      <c r="Z242">
        <v>8.7304879775571304E-2</v>
      </c>
      <c r="AA242">
        <v>8.8725172209350497E-3</v>
      </c>
      <c r="AB242">
        <v>-4.5418899975194001E-2</v>
      </c>
      <c r="AC242">
        <v>-0.68484317603607703</v>
      </c>
      <c r="AD242" s="10">
        <v>1.31674010689244</v>
      </c>
      <c r="AE242" s="8">
        <v>0</v>
      </c>
      <c r="AF242">
        <v>0</v>
      </c>
      <c r="AG242">
        <v>0</v>
      </c>
      <c r="AH242">
        <v>0</v>
      </c>
      <c r="AI242">
        <v>0</v>
      </c>
      <c r="AJ242">
        <v>1</v>
      </c>
      <c r="AK242">
        <v>0</v>
      </c>
      <c r="AL242">
        <v>0</v>
      </c>
      <c r="AM242">
        <v>0</v>
      </c>
      <c r="AN242">
        <v>0</v>
      </c>
      <c r="AO242">
        <v>0</v>
      </c>
      <c r="AP242">
        <v>0</v>
      </c>
      <c r="AQ242">
        <v>0</v>
      </c>
      <c r="AR242">
        <v>0</v>
      </c>
      <c r="AS242">
        <v>0</v>
      </c>
      <c r="AT242">
        <v>0</v>
      </c>
      <c r="AU242">
        <v>0</v>
      </c>
      <c r="AV242">
        <v>0</v>
      </c>
      <c r="AW242">
        <v>0</v>
      </c>
      <c r="AX242">
        <v>0</v>
      </c>
      <c r="AY242">
        <v>0</v>
      </c>
      <c r="AZ242">
        <v>1</v>
      </c>
      <c r="BA242">
        <v>1</v>
      </c>
      <c r="BB242">
        <v>0</v>
      </c>
      <c r="BC242">
        <v>1</v>
      </c>
      <c r="BD242">
        <v>0</v>
      </c>
      <c r="BE242">
        <v>0</v>
      </c>
      <c r="BF242">
        <v>1</v>
      </c>
      <c r="BG242">
        <v>0</v>
      </c>
      <c r="BH242">
        <v>0</v>
      </c>
      <c r="BI242">
        <v>0</v>
      </c>
      <c r="BJ242">
        <v>1</v>
      </c>
      <c r="BK242">
        <v>0</v>
      </c>
      <c r="BL242">
        <v>0</v>
      </c>
      <c r="BM242">
        <v>0</v>
      </c>
      <c r="BN242">
        <v>1</v>
      </c>
      <c r="BO242">
        <v>0</v>
      </c>
      <c r="BP242">
        <v>0</v>
      </c>
      <c r="BQ242">
        <v>0</v>
      </c>
      <c r="BR242">
        <v>1</v>
      </c>
      <c r="BS242">
        <v>0</v>
      </c>
      <c r="BT242" s="10">
        <v>0</v>
      </c>
      <c r="BU242">
        <v>-4.2648743800000002</v>
      </c>
      <c r="BV242">
        <v>0.17994256</v>
      </c>
      <c r="BW242">
        <v>2.5512239999999999E-2</v>
      </c>
      <c r="BX242">
        <v>1.7140852600000001</v>
      </c>
      <c r="BY242">
        <v>1.2451467300000001</v>
      </c>
      <c r="BZ242">
        <v>4.38303536</v>
      </c>
      <c r="CA242">
        <v>1.0542348399999999</v>
      </c>
      <c r="CB242">
        <v>2.36271349</v>
      </c>
      <c r="CC242">
        <v>0</v>
      </c>
      <c r="CD242">
        <v>1.26633956</v>
      </c>
      <c r="CE242">
        <v>1.2966537600000001</v>
      </c>
      <c r="CF242">
        <v>-0.34830556000000001</v>
      </c>
      <c r="CG242">
        <v>0.60595251999999999</v>
      </c>
      <c r="CH242">
        <v>-0.27080598</v>
      </c>
      <c r="CI242">
        <v>0.69837139000000004</v>
      </c>
      <c r="CJ242">
        <v>2.3914729999999999E-2</v>
      </c>
      <c r="CK242">
        <v>-0.35324707</v>
      </c>
      <c r="CL242">
        <v>-4.8291489999999999E-2</v>
      </c>
      <c r="CM242">
        <v>0.58076517999999999</v>
      </c>
      <c r="CN242">
        <v>0.72541518999999999</v>
      </c>
      <c r="CO242">
        <v>-0.20022939000000001</v>
      </c>
      <c r="CP242">
        <v>-0.43475793000000001</v>
      </c>
      <c r="CQ242">
        <v>0.34422587999999998</v>
      </c>
      <c r="CR242">
        <v>-0.48495226000000002</v>
      </c>
      <c r="CS242">
        <v>0.18250256000000001</v>
      </c>
      <c r="CT242">
        <v>-0.16623276000000001</v>
      </c>
      <c r="CU242">
        <v>-9.4743999999999995E-2</v>
      </c>
      <c r="CV242">
        <v>-1.1689752</v>
      </c>
      <c r="CW242">
        <v>-0.52188942000000005</v>
      </c>
      <c r="CX242">
        <v>0.65815442999999996</v>
      </c>
      <c r="CY242">
        <v>9.3649330000000003E-2</v>
      </c>
      <c r="CZ242">
        <v>-0.16819777</v>
      </c>
      <c r="DA242">
        <v>-0.25450494000000001</v>
      </c>
      <c r="DB242">
        <v>0.25513289</v>
      </c>
      <c r="DC242">
        <v>2.5920289999999999E-2</v>
      </c>
      <c r="DD242">
        <v>-2.5292350000000002E-2</v>
      </c>
      <c r="DE242">
        <v>0.26950531</v>
      </c>
      <c r="DF242">
        <v>-0.26887736000000001</v>
      </c>
      <c r="DG242">
        <v>0.1029841</v>
      </c>
      <c r="DH242">
        <v>-0.10235616</v>
      </c>
      <c r="DI242">
        <v>-0.19042195000000001</v>
      </c>
      <c r="DJ242">
        <v>7.7531719999999998E-2</v>
      </c>
      <c r="DK242">
        <v>-0.19522661999999999</v>
      </c>
      <c r="DL242">
        <v>-0.13095082</v>
      </c>
      <c r="DM242">
        <v>-6.0513240000000003E-2</v>
      </c>
      <c r="DN242">
        <v>0.50020885000000004</v>
      </c>
      <c r="DO242">
        <v>0.35778246000000002</v>
      </c>
      <c r="DP242">
        <v>-0.64273818000000005</v>
      </c>
      <c r="DQ242">
        <v>0.94671483000000001</v>
      </c>
      <c r="DR242">
        <v>-0.66113116000000005</v>
      </c>
      <c r="DS242">
        <v>7.7932630000000003E-2</v>
      </c>
      <c r="DT242">
        <v>-0.79014932000000004</v>
      </c>
      <c r="DU242">
        <v>1.3610861400000001</v>
      </c>
      <c r="DV242" s="10">
        <v>-0.64824150000000003</v>
      </c>
      <c r="DW242" s="8" t="s">
        <v>1421</v>
      </c>
      <c r="DX242" t="s">
        <v>1422</v>
      </c>
      <c r="DY242" t="s">
        <v>5158</v>
      </c>
      <c r="DZ242" t="s">
        <v>5158</v>
      </c>
      <c r="EA242" t="s">
        <v>5212</v>
      </c>
      <c r="EB242" t="s">
        <v>5287</v>
      </c>
      <c r="EC242" t="s">
        <v>5268</v>
      </c>
      <c r="ED242" s="10" t="s">
        <v>1423</v>
      </c>
      <c r="EE242" s="20">
        <v>37878</v>
      </c>
      <c r="EF242" s="21">
        <v>38148</v>
      </c>
      <c r="EG242" t="s">
        <v>1424</v>
      </c>
      <c r="EH242" t="s">
        <v>5144</v>
      </c>
      <c r="EI242" s="22">
        <v>44666</v>
      </c>
      <c r="EJ242" t="b">
        <f>F242=H242</f>
        <v>1</v>
      </c>
    </row>
    <row r="243" spans="1:140" x14ac:dyDescent="0.2">
      <c r="A243" s="8" t="s">
        <v>1425</v>
      </c>
      <c r="B243" s="8" t="s">
        <v>168</v>
      </c>
      <c r="C243" s="8" t="s">
        <v>120</v>
      </c>
      <c r="D243" s="2" t="s">
        <v>1426</v>
      </c>
      <c r="E243" s="4">
        <v>0.46686087503889101</v>
      </c>
      <c r="F243" s="28" t="b">
        <v>0</v>
      </c>
      <c r="G243" s="29">
        <f t="shared" si="7"/>
        <v>0.95087135949296098</v>
      </c>
      <c r="H243" s="5" t="b">
        <f t="shared" si="6"/>
        <v>1</v>
      </c>
      <c r="I243" s="8">
        <v>64</v>
      </c>
      <c r="J243">
        <v>1</v>
      </c>
      <c r="K243">
        <v>30</v>
      </c>
      <c r="L243">
        <v>3631</v>
      </c>
      <c r="M243">
        <v>7</v>
      </c>
      <c r="N243">
        <v>1</v>
      </c>
      <c r="O243">
        <v>80.097104186112205</v>
      </c>
      <c r="P243">
        <v>2</v>
      </c>
      <c r="Q243">
        <v>2</v>
      </c>
      <c r="R243">
        <v>3</v>
      </c>
      <c r="S243" s="10">
        <v>79.8</v>
      </c>
      <c r="T243" s="8">
        <v>1.0107747620052701</v>
      </c>
      <c r="U243">
        <v>7.5957643648752104E-3</v>
      </c>
      <c r="V243">
        <v>0.38987547332752898</v>
      </c>
      <c r="W243">
        <v>2.48619245098502</v>
      </c>
      <c r="X243">
        <v>0.66340156943083595</v>
      </c>
      <c r="Y243">
        <v>-1.4044518876044501</v>
      </c>
      <c r="Z243">
        <v>1.0193522926026399</v>
      </c>
      <c r="AA243">
        <v>-1.4107302381286499</v>
      </c>
      <c r="AB243">
        <v>-4.5418899975194001E-2</v>
      </c>
      <c r="AC243">
        <v>1.42236659638262</v>
      </c>
      <c r="AD243" s="10">
        <v>1.10096950355078</v>
      </c>
      <c r="AE243" s="8">
        <v>0</v>
      </c>
      <c r="AF243">
        <v>0</v>
      </c>
      <c r="AG243">
        <v>0</v>
      </c>
      <c r="AH243">
        <v>0</v>
      </c>
      <c r="AI243">
        <v>0</v>
      </c>
      <c r="AJ243">
        <v>0</v>
      </c>
      <c r="AK243">
        <v>0</v>
      </c>
      <c r="AL243">
        <v>0</v>
      </c>
      <c r="AM243">
        <v>0</v>
      </c>
      <c r="AN243">
        <v>0</v>
      </c>
      <c r="AO243">
        <v>0</v>
      </c>
      <c r="AP243">
        <v>0</v>
      </c>
      <c r="AQ243">
        <v>0</v>
      </c>
      <c r="AR243">
        <v>0</v>
      </c>
      <c r="AS243">
        <v>0</v>
      </c>
      <c r="AT243">
        <v>0</v>
      </c>
      <c r="AU243">
        <v>1</v>
      </c>
      <c r="AV243">
        <v>0</v>
      </c>
      <c r="AW243">
        <v>0</v>
      </c>
      <c r="AX243">
        <v>0</v>
      </c>
      <c r="AY243">
        <v>1</v>
      </c>
      <c r="AZ243">
        <v>0</v>
      </c>
      <c r="BA243">
        <v>1</v>
      </c>
      <c r="BB243">
        <v>0</v>
      </c>
      <c r="BC243">
        <v>1</v>
      </c>
      <c r="BD243">
        <v>0</v>
      </c>
      <c r="BE243">
        <v>0</v>
      </c>
      <c r="BF243">
        <v>1</v>
      </c>
      <c r="BG243">
        <v>0</v>
      </c>
      <c r="BH243">
        <v>1</v>
      </c>
      <c r="BI243">
        <v>0</v>
      </c>
      <c r="BJ243">
        <v>0</v>
      </c>
      <c r="BK243">
        <v>0</v>
      </c>
      <c r="BL243">
        <v>0</v>
      </c>
      <c r="BM243">
        <v>0</v>
      </c>
      <c r="BN243">
        <v>0</v>
      </c>
      <c r="BO243">
        <v>0</v>
      </c>
      <c r="BP243">
        <v>1</v>
      </c>
      <c r="BQ243">
        <v>0</v>
      </c>
      <c r="BR243">
        <v>1</v>
      </c>
      <c r="BS243">
        <v>0</v>
      </c>
      <c r="BT243" s="10">
        <v>0</v>
      </c>
      <c r="BU243">
        <v>-4.2648743800000002</v>
      </c>
      <c r="BV243">
        <v>0.17994256</v>
      </c>
      <c r="BW243">
        <v>2.5512239999999999E-2</v>
      </c>
      <c r="BX243">
        <v>1.7140852600000001</v>
      </c>
      <c r="BY243">
        <v>1.2451467300000001</v>
      </c>
      <c r="BZ243">
        <v>4.38303536</v>
      </c>
      <c r="CA243">
        <v>1.0542348399999999</v>
      </c>
      <c r="CB243">
        <v>2.36271349</v>
      </c>
      <c r="CC243">
        <v>0</v>
      </c>
      <c r="CD243">
        <v>1.26633956</v>
      </c>
      <c r="CE243">
        <v>1.2966537600000001</v>
      </c>
      <c r="CF243">
        <v>-0.34830556000000001</v>
      </c>
      <c r="CG243">
        <v>0.60595251999999999</v>
      </c>
      <c r="CH243">
        <v>-0.27080598</v>
      </c>
      <c r="CI243">
        <v>0.69837139000000004</v>
      </c>
      <c r="CJ243">
        <v>2.3914729999999999E-2</v>
      </c>
      <c r="CK243">
        <v>-0.35324707</v>
      </c>
      <c r="CL243">
        <v>-4.8291489999999999E-2</v>
      </c>
      <c r="CM243">
        <v>0.58076517999999999</v>
      </c>
      <c r="CN243">
        <v>0.72541518999999999</v>
      </c>
      <c r="CO243">
        <v>-0.20022939000000001</v>
      </c>
      <c r="CP243">
        <v>-0.43475793000000001</v>
      </c>
      <c r="CQ243">
        <v>0.34422587999999998</v>
      </c>
      <c r="CR243">
        <v>-0.48495226000000002</v>
      </c>
      <c r="CS243">
        <v>0.18250256000000001</v>
      </c>
      <c r="CT243">
        <v>-0.16623276000000001</v>
      </c>
      <c r="CU243">
        <v>-9.4743999999999995E-2</v>
      </c>
      <c r="CV243">
        <v>-1.1689752</v>
      </c>
      <c r="CW243">
        <v>-0.52188942000000005</v>
      </c>
      <c r="CX243">
        <v>0.65815442999999996</v>
      </c>
      <c r="CY243">
        <v>9.3649330000000003E-2</v>
      </c>
      <c r="CZ243">
        <v>-0.16819777</v>
      </c>
      <c r="DA243">
        <v>-0.25450494000000001</v>
      </c>
      <c r="DB243">
        <v>0.25513289</v>
      </c>
      <c r="DC243">
        <v>2.5920289999999999E-2</v>
      </c>
      <c r="DD243">
        <v>-2.5292350000000002E-2</v>
      </c>
      <c r="DE243">
        <v>0.26950531</v>
      </c>
      <c r="DF243">
        <v>-0.26887736000000001</v>
      </c>
      <c r="DG243">
        <v>0.1029841</v>
      </c>
      <c r="DH243">
        <v>-0.10235616</v>
      </c>
      <c r="DI243">
        <v>-0.19042195000000001</v>
      </c>
      <c r="DJ243">
        <v>7.7531719999999998E-2</v>
      </c>
      <c r="DK243">
        <v>-0.19522661999999999</v>
      </c>
      <c r="DL243">
        <v>-0.13095082</v>
      </c>
      <c r="DM243">
        <v>-6.0513240000000003E-2</v>
      </c>
      <c r="DN243">
        <v>0.50020885000000004</v>
      </c>
      <c r="DO243">
        <v>0.35778246000000002</v>
      </c>
      <c r="DP243">
        <v>-0.64273818000000005</v>
      </c>
      <c r="DQ243">
        <v>0.94671483000000001</v>
      </c>
      <c r="DR243">
        <v>-0.66113116000000005</v>
      </c>
      <c r="DS243">
        <v>7.7932630000000003E-2</v>
      </c>
      <c r="DT243">
        <v>-0.79014932000000004</v>
      </c>
      <c r="DU243">
        <v>1.3610861400000001</v>
      </c>
      <c r="DV243" s="10">
        <v>-0.64824150000000003</v>
      </c>
      <c r="DW243" s="8" t="s">
        <v>1427</v>
      </c>
      <c r="DX243" t="s">
        <v>1428</v>
      </c>
      <c r="DY243" t="s">
        <v>5165</v>
      </c>
      <c r="DZ243" t="s">
        <v>5158</v>
      </c>
      <c r="EA243" t="s">
        <v>5232</v>
      </c>
      <c r="EB243" t="s">
        <v>5302</v>
      </c>
      <c r="EC243" t="s">
        <v>5304</v>
      </c>
      <c r="ED243" s="10" t="s">
        <v>1429</v>
      </c>
      <c r="EE243" s="20">
        <v>35816</v>
      </c>
      <c r="EF243" s="21">
        <v>36786</v>
      </c>
      <c r="EG243" t="s">
        <v>1430</v>
      </c>
      <c r="EH243" t="s">
        <v>5147</v>
      </c>
      <c r="EI243" s="22">
        <v>44154</v>
      </c>
      <c r="EJ243" t="b">
        <f>F243=H243</f>
        <v>0</v>
      </c>
    </row>
    <row r="244" spans="1:140" x14ac:dyDescent="0.2">
      <c r="A244" s="8" t="s">
        <v>1431</v>
      </c>
      <c r="B244" s="8" t="s">
        <v>168</v>
      </c>
      <c r="C244" s="8" t="s">
        <v>188</v>
      </c>
      <c r="D244" s="2" t="s">
        <v>1432</v>
      </c>
      <c r="E244" s="4">
        <v>0.40832950617379998</v>
      </c>
      <c r="F244" s="28" t="b">
        <v>0</v>
      </c>
      <c r="G244" s="29">
        <f t="shared" si="7"/>
        <v>0.66978589887761342</v>
      </c>
      <c r="H244" s="5" t="b">
        <f t="shared" si="6"/>
        <v>1</v>
      </c>
      <c r="I244" s="8">
        <v>46</v>
      </c>
      <c r="J244">
        <v>1</v>
      </c>
      <c r="K244">
        <v>22</v>
      </c>
      <c r="L244">
        <v>2205</v>
      </c>
      <c r="M244">
        <v>8</v>
      </c>
      <c r="N244">
        <v>5</v>
      </c>
      <c r="O244">
        <v>47.498086420233498</v>
      </c>
      <c r="P244">
        <v>2</v>
      </c>
      <c r="Q244">
        <v>3</v>
      </c>
      <c r="R244">
        <v>2</v>
      </c>
      <c r="S244" s="10">
        <v>77.5</v>
      </c>
      <c r="T244" s="8">
        <v>-0.68011238633068705</v>
      </c>
      <c r="U244">
        <v>7.5957643648752104E-3</v>
      </c>
      <c r="V244">
        <v>-0.64376289837760303</v>
      </c>
      <c r="W244">
        <v>0.82383077474691202</v>
      </c>
      <c r="X244">
        <v>0.98157978018903103</v>
      </c>
      <c r="Y244">
        <v>1.38181348148064</v>
      </c>
      <c r="Z244">
        <v>-0.102402579656783</v>
      </c>
      <c r="AA244">
        <v>-1.4107302381286499</v>
      </c>
      <c r="AB244">
        <v>1.4079858992310099</v>
      </c>
      <c r="AC244">
        <v>-0.68484317603607703</v>
      </c>
      <c r="AD244" s="10">
        <v>0.60469711586498298</v>
      </c>
      <c r="AE244" s="8">
        <v>0</v>
      </c>
      <c r="AF244">
        <v>0</v>
      </c>
      <c r="AG244">
        <v>0</v>
      </c>
      <c r="AH244">
        <v>0</v>
      </c>
      <c r="AI244">
        <v>0</v>
      </c>
      <c r="AJ244">
        <v>0</v>
      </c>
      <c r="AK244">
        <v>0</v>
      </c>
      <c r="AL244">
        <v>0</v>
      </c>
      <c r="AM244">
        <v>0</v>
      </c>
      <c r="AN244">
        <v>0</v>
      </c>
      <c r="AO244">
        <v>0</v>
      </c>
      <c r="AP244">
        <v>0</v>
      </c>
      <c r="AQ244">
        <v>0</v>
      </c>
      <c r="AR244">
        <v>0</v>
      </c>
      <c r="AS244">
        <v>0</v>
      </c>
      <c r="AT244">
        <v>0</v>
      </c>
      <c r="AU244">
        <v>1</v>
      </c>
      <c r="AV244">
        <v>0</v>
      </c>
      <c r="AW244">
        <v>0</v>
      </c>
      <c r="AX244">
        <v>0</v>
      </c>
      <c r="AY244">
        <v>0</v>
      </c>
      <c r="AZ244">
        <v>1</v>
      </c>
      <c r="BA244">
        <v>1</v>
      </c>
      <c r="BB244">
        <v>0</v>
      </c>
      <c r="BC244">
        <v>0</v>
      </c>
      <c r="BD244">
        <v>1</v>
      </c>
      <c r="BE244">
        <v>1</v>
      </c>
      <c r="BF244">
        <v>0</v>
      </c>
      <c r="BG244">
        <v>1</v>
      </c>
      <c r="BH244">
        <v>0</v>
      </c>
      <c r="BI244">
        <v>0</v>
      </c>
      <c r="BJ244">
        <v>0</v>
      </c>
      <c r="BK244">
        <v>0</v>
      </c>
      <c r="BL244">
        <v>0</v>
      </c>
      <c r="BM244">
        <v>1</v>
      </c>
      <c r="BN244">
        <v>0</v>
      </c>
      <c r="BO244">
        <v>0</v>
      </c>
      <c r="BP244">
        <v>0</v>
      </c>
      <c r="BQ244">
        <v>0</v>
      </c>
      <c r="BR244">
        <v>1</v>
      </c>
      <c r="BS244">
        <v>0</v>
      </c>
      <c r="BT244" s="10">
        <v>0</v>
      </c>
      <c r="BU244">
        <v>-4.2648743800000002</v>
      </c>
      <c r="BV244">
        <v>0.17994256</v>
      </c>
      <c r="BW244">
        <v>2.5512239999999999E-2</v>
      </c>
      <c r="BX244">
        <v>1.7140852600000001</v>
      </c>
      <c r="BY244">
        <v>1.2451467300000001</v>
      </c>
      <c r="BZ244">
        <v>4.38303536</v>
      </c>
      <c r="CA244">
        <v>1.0542348399999999</v>
      </c>
      <c r="CB244">
        <v>2.36271349</v>
      </c>
      <c r="CC244">
        <v>0</v>
      </c>
      <c r="CD244">
        <v>1.26633956</v>
      </c>
      <c r="CE244">
        <v>1.2966537600000001</v>
      </c>
      <c r="CF244">
        <v>-0.34830556000000001</v>
      </c>
      <c r="CG244">
        <v>0.60595251999999999</v>
      </c>
      <c r="CH244">
        <v>-0.27080598</v>
      </c>
      <c r="CI244">
        <v>0.69837139000000004</v>
      </c>
      <c r="CJ244">
        <v>2.3914729999999999E-2</v>
      </c>
      <c r="CK244">
        <v>-0.35324707</v>
      </c>
      <c r="CL244">
        <v>-4.8291489999999999E-2</v>
      </c>
      <c r="CM244">
        <v>0.58076517999999999</v>
      </c>
      <c r="CN244">
        <v>0.72541518999999999</v>
      </c>
      <c r="CO244">
        <v>-0.20022939000000001</v>
      </c>
      <c r="CP244">
        <v>-0.43475793000000001</v>
      </c>
      <c r="CQ244">
        <v>0.34422587999999998</v>
      </c>
      <c r="CR244">
        <v>-0.48495226000000002</v>
      </c>
      <c r="CS244">
        <v>0.18250256000000001</v>
      </c>
      <c r="CT244">
        <v>-0.16623276000000001</v>
      </c>
      <c r="CU244">
        <v>-9.4743999999999995E-2</v>
      </c>
      <c r="CV244">
        <v>-1.1689752</v>
      </c>
      <c r="CW244">
        <v>-0.52188942000000005</v>
      </c>
      <c r="CX244">
        <v>0.65815442999999996</v>
      </c>
      <c r="CY244">
        <v>9.3649330000000003E-2</v>
      </c>
      <c r="CZ244">
        <v>-0.16819777</v>
      </c>
      <c r="DA244">
        <v>-0.25450494000000001</v>
      </c>
      <c r="DB244">
        <v>0.25513289</v>
      </c>
      <c r="DC244">
        <v>2.5920289999999999E-2</v>
      </c>
      <c r="DD244">
        <v>-2.5292350000000002E-2</v>
      </c>
      <c r="DE244">
        <v>0.26950531</v>
      </c>
      <c r="DF244">
        <v>-0.26887736000000001</v>
      </c>
      <c r="DG244">
        <v>0.1029841</v>
      </c>
      <c r="DH244">
        <v>-0.10235616</v>
      </c>
      <c r="DI244">
        <v>-0.19042195000000001</v>
      </c>
      <c r="DJ244">
        <v>7.7531719999999998E-2</v>
      </c>
      <c r="DK244">
        <v>-0.19522661999999999</v>
      </c>
      <c r="DL244">
        <v>-0.13095082</v>
      </c>
      <c r="DM244">
        <v>-6.0513240000000003E-2</v>
      </c>
      <c r="DN244">
        <v>0.50020885000000004</v>
      </c>
      <c r="DO244">
        <v>0.35778246000000002</v>
      </c>
      <c r="DP244">
        <v>-0.64273818000000005</v>
      </c>
      <c r="DQ244">
        <v>0.94671483000000001</v>
      </c>
      <c r="DR244">
        <v>-0.66113116000000005</v>
      </c>
      <c r="DS244">
        <v>7.7932630000000003E-2</v>
      </c>
      <c r="DT244">
        <v>-0.79014932000000004</v>
      </c>
      <c r="DU244">
        <v>1.3610861400000001</v>
      </c>
      <c r="DV244" s="10">
        <v>-0.64824150000000003</v>
      </c>
      <c r="DW244" s="8" t="s">
        <v>1433</v>
      </c>
      <c r="DX244" t="s">
        <v>1434</v>
      </c>
      <c r="DY244" t="s">
        <v>5154</v>
      </c>
      <c r="DZ244" t="s">
        <v>5158</v>
      </c>
      <c r="EA244" t="s">
        <v>5339</v>
      </c>
      <c r="EB244" t="s">
        <v>5401</v>
      </c>
      <c r="EC244" t="s">
        <v>5296</v>
      </c>
      <c r="ED244" s="10" t="s">
        <v>414</v>
      </c>
      <c r="EE244" s="20">
        <v>37849</v>
      </c>
      <c r="EF244" s="21">
        <v>39126</v>
      </c>
      <c r="EG244" t="s">
        <v>1435</v>
      </c>
      <c r="EH244" t="s">
        <v>5145</v>
      </c>
      <c r="EI244" s="22">
        <v>44793</v>
      </c>
      <c r="EJ244" t="b">
        <f>F244=H244</f>
        <v>0</v>
      </c>
    </row>
    <row r="245" spans="1:140" x14ac:dyDescent="0.2">
      <c r="A245" s="8" t="s">
        <v>1436</v>
      </c>
      <c r="B245" s="8" t="s">
        <v>127</v>
      </c>
      <c r="C245" s="8" t="s">
        <v>363</v>
      </c>
      <c r="D245" s="2" t="s">
        <v>1437</v>
      </c>
      <c r="E245" s="4">
        <v>0.472510690109819</v>
      </c>
      <c r="F245" s="28" t="b">
        <v>0</v>
      </c>
      <c r="G245" s="29">
        <f t="shared" si="7"/>
        <v>1.0850457499054369E-4</v>
      </c>
      <c r="H245" s="5" t="b">
        <f t="shared" si="6"/>
        <v>0</v>
      </c>
      <c r="I245" s="8">
        <v>51</v>
      </c>
      <c r="J245">
        <v>0</v>
      </c>
      <c r="K245">
        <v>20</v>
      </c>
      <c r="L245">
        <v>811</v>
      </c>
      <c r="M245">
        <v>4</v>
      </c>
      <c r="N245">
        <v>5</v>
      </c>
      <c r="O245">
        <v>35.430345054909502</v>
      </c>
      <c r="P245">
        <v>3</v>
      </c>
      <c r="Q245">
        <v>4</v>
      </c>
      <c r="R245">
        <v>2</v>
      </c>
      <c r="S245" s="10">
        <v>77.7</v>
      </c>
      <c r="T245" s="8">
        <v>-0.21042151179292001</v>
      </c>
      <c r="U245">
        <v>-1.00517281761849</v>
      </c>
      <c r="V245">
        <v>-0.90217249130388599</v>
      </c>
      <c r="W245">
        <v>-0.80122685265556703</v>
      </c>
      <c r="X245">
        <v>-0.29113306284374801</v>
      </c>
      <c r="Y245">
        <v>1.38181348148064</v>
      </c>
      <c r="Z245">
        <v>-0.51766195252929803</v>
      </c>
      <c r="AA245">
        <v>0.71867389489572897</v>
      </c>
      <c r="AB245">
        <v>-1.4988236991813999</v>
      </c>
      <c r="AC245">
        <v>1.42236659638262</v>
      </c>
      <c r="AD245" s="10">
        <v>0.647851236533315</v>
      </c>
      <c r="AE245" s="8">
        <v>0</v>
      </c>
      <c r="AF245">
        <v>0</v>
      </c>
      <c r="AG245">
        <v>0</v>
      </c>
      <c r="AH245">
        <v>1</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0</v>
      </c>
      <c r="BB245">
        <v>1</v>
      </c>
      <c r="BC245">
        <v>1</v>
      </c>
      <c r="BD245">
        <v>0</v>
      </c>
      <c r="BE245">
        <v>0</v>
      </c>
      <c r="BF245">
        <v>1</v>
      </c>
      <c r="BG245">
        <v>0</v>
      </c>
      <c r="BH245">
        <v>1</v>
      </c>
      <c r="BI245">
        <v>0</v>
      </c>
      <c r="BJ245">
        <v>0</v>
      </c>
      <c r="BK245">
        <v>0</v>
      </c>
      <c r="BL245">
        <v>0</v>
      </c>
      <c r="BM245">
        <v>0</v>
      </c>
      <c r="BN245">
        <v>1</v>
      </c>
      <c r="BO245">
        <v>0</v>
      </c>
      <c r="BP245">
        <v>0</v>
      </c>
      <c r="BQ245">
        <v>0</v>
      </c>
      <c r="BR245">
        <v>1</v>
      </c>
      <c r="BS245">
        <v>0</v>
      </c>
      <c r="BT245" s="10">
        <v>0</v>
      </c>
      <c r="BU245">
        <v>-4.2648743800000002</v>
      </c>
      <c r="BV245">
        <v>0.17994256</v>
      </c>
      <c r="BW245">
        <v>2.5512239999999999E-2</v>
      </c>
      <c r="BX245">
        <v>1.7140852600000001</v>
      </c>
      <c r="BY245">
        <v>1.2451467300000001</v>
      </c>
      <c r="BZ245">
        <v>4.38303536</v>
      </c>
      <c r="CA245">
        <v>1.0542348399999999</v>
      </c>
      <c r="CB245">
        <v>2.36271349</v>
      </c>
      <c r="CC245">
        <v>0</v>
      </c>
      <c r="CD245">
        <v>1.26633956</v>
      </c>
      <c r="CE245">
        <v>1.2966537600000001</v>
      </c>
      <c r="CF245">
        <v>-0.34830556000000001</v>
      </c>
      <c r="CG245">
        <v>0.60595251999999999</v>
      </c>
      <c r="CH245">
        <v>-0.27080598</v>
      </c>
      <c r="CI245">
        <v>0.69837139000000004</v>
      </c>
      <c r="CJ245">
        <v>2.3914729999999999E-2</v>
      </c>
      <c r="CK245">
        <v>-0.35324707</v>
      </c>
      <c r="CL245">
        <v>-4.8291489999999999E-2</v>
      </c>
      <c r="CM245">
        <v>0.58076517999999999</v>
      </c>
      <c r="CN245">
        <v>0.72541518999999999</v>
      </c>
      <c r="CO245">
        <v>-0.20022939000000001</v>
      </c>
      <c r="CP245">
        <v>-0.43475793000000001</v>
      </c>
      <c r="CQ245">
        <v>0.34422587999999998</v>
      </c>
      <c r="CR245">
        <v>-0.48495226000000002</v>
      </c>
      <c r="CS245">
        <v>0.18250256000000001</v>
      </c>
      <c r="CT245">
        <v>-0.16623276000000001</v>
      </c>
      <c r="CU245">
        <v>-9.4743999999999995E-2</v>
      </c>
      <c r="CV245">
        <v>-1.1689752</v>
      </c>
      <c r="CW245">
        <v>-0.52188942000000005</v>
      </c>
      <c r="CX245">
        <v>0.65815442999999996</v>
      </c>
      <c r="CY245">
        <v>9.3649330000000003E-2</v>
      </c>
      <c r="CZ245">
        <v>-0.16819777</v>
      </c>
      <c r="DA245">
        <v>-0.25450494000000001</v>
      </c>
      <c r="DB245">
        <v>0.25513289</v>
      </c>
      <c r="DC245">
        <v>2.5920289999999999E-2</v>
      </c>
      <c r="DD245">
        <v>-2.5292350000000002E-2</v>
      </c>
      <c r="DE245">
        <v>0.26950531</v>
      </c>
      <c r="DF245">
        <v>-0.26887736000000001</v>
      </c>
      <c r="DG245">
        <v>0.1029841</v>
      </c>
      <c r="DH245">
        <v>-0.10235616</v>
      </c>
      <c r="DI245">
        <v>-0.19042195000000001</v>
      </c>
      <c r="DJ245">
        <v>7.7531719999999998E-2</v>
      </c>
      <c r="DK245">
        <v>-0.19522661999999999</v>
      </c>
      <c r="DL245">
        <v>-0.13095082</v>
      </c>
      <c r="DM245">
        <v>-6.0513240000000003E-2</v>
      </c>
      <c r="DN245">
        <v>0.50020885000000004</v>
      </c>
      <c r="DO245">
        <v>0.35778246000000002</v>
      </c>
      <c r="DP245">
        <v>-0.64273818000000005</v>
      </c>
      <c r="DQ245">
        <v>0.94671483000000001</v>
      </c>
      <c r="DR245">
        <v>-0.66113116000000005</v>
      </c>
      <c r="DS245">
        <v>7.7932630000000003E-2</v>
      </c>
      <c r="DT245">
        <v>-0.79014932000000004</v>
      </c>
      <c r="DU245">
        <v>1.3610861400000001</v>
      </c>
      <c r="DV245" s="10">
        <v>-0.64824150000000003</v>
      </c>
      <c r="DW245" s="8" t="s">
        <v>1438</v>
      </c>
      <c r="DX245" t="s">
        <v>1439</v>
      </c>
      <c r="DY245" t="s">
        <v>5158</v>
      </c>
      <c r="DZ245" t="s">
        <v>5158</v>
      </c>
      <c r="EA245" t="s">
        <v>5236</v>
      </c>
      <c r="EB245" t="s">
        <v>5464</v>
      </c>
      <c r="EC245" t="s">
        <v>5197</v>
      </c>
      <c r="ED245" s="10" t="s">
        <v>354</v>
      </c>
      <c r="EE245" s="20">
        <v>34597</v>
      </c>
      <c r="EF245" s="21">
        <v>36208</v>
      </c>
      <c r="EG245" t="s">
        <v>1440</v>
      </c>
      <c r="EH245" t="s">
        <v>5147</v>
      </c>
      <c r="EI245" s="22">
        <v>45287</v>
      </c>
      <c r="EJ245" t="b">
        <f>F245=H245</f>
        <v>1</v>
      </c>
    </row>
    <row r="246" spans="1:140" x14ac:dyDescent="0.2">
      <c r="A246" s="8" t="s">
        <v>1441</v>
      </c>
      <c r="B246" s="8" t="s">
        <v>127</v>
      </c>
      <c r="C246" s="8" t="s">
        <v>154</v>
      </c>
      <c r="D246" s="2" t="s">
        <v>1442</v>
      </c>
      <c r="E246" s="4">
        <v>0.53716510555016495</v>
      </c>
      <c r="F246" s="28" t="b">
        <v>0</v>
      </c>
      <c r="G246" s="29">
        <f t="shared" si="7"/>
        <v>1.3636213675567981E-3</v>
      </c>
      <c r="H246" s="5" t="b">
        <f t="shared" si="6"/>
        <v>0</v>
      </c>
      <c r="I246" s="8">
        <v>41</v>
      </c>
      <c r="J246">
        <v>1</v>
      </c>
      <c r="K246">
        <v>36</v>
      </c>
      <c r="L246">
        <v>2609</v>
      </c>
      <c r="M246">
        <v>4</v>
      </c>
      <c r="N246">
        <v>2</v>
      </c>
      <c r="O246">
        <v>40.249219441749403</v>
      </c>
      <c r="P246">
        <v>1</v>
      </c>
      <c r="Q246">
        <v>4</v>
      </c>
      <c r="R246">
        <v>2</v>
      </c>
      <c r="S246" s="10">
        <v>79</v>
      </c>
      <c r="T246" s="8">
        <v>-1.1498032608684501</v>
      </c>
      <c r="U246">
        <v>7.5957643648752104E-3</v>
      </c>
      <c r="V246">
        <v>1.1651042521063699</v>
      </c>
      <c r="W246">
        <v>1.29479439129684</v>
      </c>
      <c r="X246">
        <v>-0.29113306284374801</v>
      </c>
      <c r="Y246">
        <v>-0.70788554533318204</v>
      </c>
      <c r="Z246">
        <v>-0.35184113359954</v>
      </c>
      <c r="AA246">
        <v>0.71867389489572897</v>
      </c>
      <c r="AB246">
        <v>-0.772121299578298</v>
      </c>
      <c r="AC246">
        <v>-1.38724643350897</v>
      </c>
      <c r="AD246" s="10">
        <v>0.92835302087746396</v>
      </c>
      <c r="AE246" s="8">
        <v>0</v>
      </c>
      <c r="AF246">
        <v>1</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1</v>
      </c>
      <c r="BA246">
        <v>1</v>
      </c>
      <c r="BB246">
        <v>0</v>
      </c>
      <c r="BC246">
        <v>0</v>
      </c>
      <c r="BD246">
        <v>1</v>
      </c>
      <c r="BE246">
        <v>1</v>
      </c>
      <c r="BF246">
        <v>0</v>
      </c>
      <c r="BG246">
        <v>0</v>
      </c>
      <c r="BH246">
        <v>0</v>
      </c>
      <c r="BI246">
        <v>0</v>
      </c>
      <c r="BJ246">
        <v>0</v>
      </c>
      <c r="BK246">
        <v>1</v>
      </c>
      <c r="BL246">
        <v>0</v>
      </c>
      <c r="BM246">
        <v>1</v>
      </c>
      <c r="BN246">
        <v>0</v>
      </c>
      <c r="BO246">
        <v>0</v>
      </c>
      <c r="BP246">
        <v>0</v>
      </c>
      <c r="BQ246">
        <v>1</v>
      </c>
      <c r="BR246">
        <v>0</v>
      </c>
      <c r="BS246">
        <v>0</v>
      </c>
      <c r="BT246" s="10">
        <v>0</v>
      </c>
      <c r="BU246">
        <v>-4.2648743800000002</v>
      </c>
      <c r="BV246">
        <v>0.17994256</v>
      </c>
      <c r="BW246">
        <v>2.5512239999999999E-2</v>
      </c>
      <c r="BX246">
        <v>1.7140852600000001</v>
      </c>
      <c r="BY246">
        <v>1.2451467300000001</v>
      </c>
      <c r="BZ246">
        <v>4.38303536</v>
      </c>
      <c r="CA246">
        <v>1.0542348399999999</v>
      </c>
      <c r="CB246">
        <v>2.36271349</v>
      </c>
      <c r="CC246">
        <v>0</v>
      </c>
      <c r="CD246">
        <v>1.26633956</v>
      </c>
      <c r="CE246">
        <v>1.2966537600000001</v>
      </c>
      <c r="CF246">
        <v>-0.34830556000000001</v>
      </c>
      <c r="CG246">
        <v>0.60595251999999999</v>
      </c>
      <c r="CH246">
        <v>-0.27080598</v>
      </c>
      <c r="CI246">
        <v>0.69837139000000004</v>
      </c>
      <c r="CJ246">
        <v>2.3914729999999999E-2</v>
      </c>
      <c r="CK246">
        <v>-0.35324707</v>
      </c>
      <c r="CL246">
        <v>-4.8291489999999999E-2</v>
      </c>
      <c r="CM246">
        <v>0.58076517999999999</v>
      </c>
      <c r="CN246">
        <v>0.72541518999999999</v>
      </c>
      <c r="CO246">
        <v>-0.20022939000000001</v>
      </c>
      <c r="CP246">
        <v>-0.43475793000000001</v>
      </c>
      <c r="CQ246">
        <v>0.34422587999999998</v>
      </c>
      <c r="CR246">
        <v>-0.48495226000000002</v>
      </c>
      <c r="CS246">
        <v>0.18250256000000001</v>
      </c>
      <c r="CT246">
        <v>-0.16623276000000001</v>
      </c>
      <c r="CU246">
        <v>-9.4743999999999995E-2</v>
      </c>
      <c r="CV246">
        <v>-1.1689752</v>
      </c>
      <c r="CW246">
        <v>-0.52188942000000005</v>
      </c>
      <c r="CX246">
        <v>0.65815442999999996</v>
      </c>
      <c r="CY246">
        <v>9.3649330000000003E-2</v>
      </c>
      <c r="CZ246">
        <v>-0.16819777</v>
      </c>
      <c r="DA246">
        <v>-0.25450494000000001</v>
      </c>
      <c r="DB246">
        <v>0.25513289</v>
      </c>
      <c r="DC246">
        <v>2.5920289999999999E-2</v>
      </c>
      <c r="DD246">
        <v>-2.5292350000000002E-2</v>
      </c>
      <c r="DE246">
        <v>0.26950531</v>
      </c>
      <c r="DF246">
        <v>-0.26887736000000001</v>
      </c>
      <c r="DG246">
        <v>0.1029841</v>
      </c>
      <c r="DH246">
        <v>-0.10235616</v>
      </c>
      <c r="DI246">
        <v>-0.19042195000000001</v>
      </c>
      <c r="DJ246">
        <v>7.7531719999999998E-2</v>
      </c>
      <c r="DK246">
        <v>-0.19522661999999999</v>
      </c>
      <c r="DL246">
        <v>-0.13095082</v>
      </c>
      <c r="DM246">
        <v>-6.0513240000000003E-2</v>
      </c>
      <c r="DN246">
        <v>0.50020885000000004</v>
      </c>
      <c r="DO246">
        <v>0.35778246000000002</v>
      </c>
      <c r="DP246">
        <v>-0.64273818000000005</v>
      </c>
      <c r="DQ246">
        <v>0.94671483000000001</v>
      </c>
      <c r="DR246">
        <v>-0.66113116000000005</v>
      </c>
      <c r="DS246">
        <v>7.7932630000000003E-2</v>
      </c>
      <c r="DT246">
        <v>-0.79014932000000004</v>
      </c>
      <c r="DU246">
        <v>1.3610861400000001</v>
      </c>
      <c r="DV246" s="10">
        <v>-0.64824150000000003</v>
      </c>
      <c r="DW246" s="8" t="s">
        <v>1443</v>
      </c>
      <c r="DX246" t="s">
        <v>1444</v>
      </c>
      <c r="DY246" t="s">
        <v>5154</v>
      </c>
      <c r="DZ246" t="s">
        <v>5154</v>
      </c>
      <c r="EA246" t="s">
        <v>5166</v>
      </c>
      <c r="EB246" t="s">
        <v>5156</v>
      </c>
      <c r="EC246" t="s">
        <v>5460</v>
      </c>
      <c r="ED246" s="10" t="s">
        <v>1445</v>
      </c>
      <c r="EE246" s="20">
        <v>34590</v>
      </c>
      <c r="EF246" s="21">
        <v>36202</v>
      </c>
      <c r="EG246" t="s">
        <v>1446</v>
      </c>
      <c r="EH246" t="s">
        <v>5146</v>
      </c>
      <c r="EI246" s="22">
        <v>44875</v>
      </c>
      <c r="EJ246" t="b">
        <f>F246=H246</f>
        <v>1</v>
      </c>
    </row>
    <row r="247" spans="1:140" x14ac:dyDescent="0.2">
      <c r="A247" s="8" t="s">
        <v>1447</v>
      </c>
      <c r="B247" s="8" t="s">
        <v>168</v>
      </c>
      <c r="C247" s="8" t="s">
        <v>181</v>
      </c>
      <c r="D247" s="2" t="s">
        <v>1448</v>
      </c>
      <c r="E247" s="4">
        <v>0.231784601751304</v>
      </c>
      <c r="F247" s="28" t="b">
        <v>0</v>
      </c>
      <c r="G247" s="29">
        <f t="shared" si="7"/>
        <v>3.6102549748571473E-2</v>
      </c>
      <c r="H247" s="5" t="b">
        <f t="shared" si="6"/>
        <v>0</v>
      </c>
      <c r="I247" s="8">
        <v>42</v>
      </c>
      <c r="J247">
        <v>1</v>
      </c>
      <c r="K247">
        <v>21</v>
      </c>
      <c r="L247">
        <v>2898</v>
      </c>
      <c r="M247">
        <v>9</v>
      </c>
      <c r="N247">
        <v>5</v>
      </c>
      <c r="O247">
        <v>18.3923008756522</v>
      </c>
      <c r="P247">
        <v>4</v>
      </c>
      <c r="Q247">
        <v>5</v>
      </c>
      <c r="R247">
        <v>3</v>
      </c>
      <c r="S247" s="10">
        <v>72.8</v>
      </c>
      <c r="T247" s="8">
        <v>-1.0558650859609</v>
      </c>
      <c r="U247">
        <v>7.5957643648752104E-3</v>
      </c>
      <c r="V247">
        <v>-0.77296769484074401</v>
      </c>
      <c r="W247">
        <v>1.63169658234369</v>
      </c>
      <c r="X247">
        <v>1.2997579909472201</v>
      </c>
      <c r="Y247">
        <v>1.38181348148064</v>
      </c>
      <c r="Z247">
        <v>-1.1039529018185199</v>
      </c>
      <c r="AA247">
        <v>-1.4107302381286499</v>
      </c>
      <c r="AB247">
        <v>-1.4988236991813999</v>
      </c>
      <c r="AC247">
        <v>-1.38724643350897</v>
      </c>
      <c r="AD247" s="10">
        <v>-0.40942471984078899</v>
      </c>
      <c r="AE247" s="8">
        <v>0</v>
      </c>
      <c r="AF247">
        <v>0</v>
      </c>
      <c r="AG247">
        <v>0</v>
      </c>
      <c r="AH247">
        <v>0</v>
      </c>
      <c r="AI247">
        <v>0</v>
      </c>
      <c r="AJ247">
        <v>1</v>
      </c>
      <c r="AK247">
        <v>0</v>
      </c>
      <c r="AL247">
        <v>0</v>
      </c>
      <c r="AM247">
        <v>0</v>
      </c>
      <c r="AN247">
        <v>0</v>
      </c>
      <c r="AO247">
        <v>0</v>
      </c>
      <c r="AP247">
        <v>0</v>
      </c>
      <c r="AQ247">
        <v>0</v>
      </c>
      <c r="AR247">
        <v>0</v>
      </c>
      <c r="AS247">
        <v>0</v>
      </c>
      <c r="AT247">
        <v>0</v>
      </c>
      <c r="AU247">
        <v>0</v>
      </c>
      <c r="AV247">
        <v>0</v>
      </c>
      <c r="AW247">
        <v>0</v>
      </c>
      <c r="AX247">
        <v>0</v>
      </c>
      <c r="AY247">
        <v>1</v>
      </c>
      <c r="AZ247">
        <v>0</v>
      </c>
      <c r="BA247">
        <v>0</v>
      </c>
      <c r="BB247">
        <v>1</v>
      </c>
      <c r="BC247">
        <v>0</v>
      </c>
      <c r="BD247">
        <v>1</v>
      </c>
      <c r="BE247">
        <v>1</v>
      </c>
      <c r="BF247">
        <v>0</v>
      </c>
      <c r="BG247">
        <v>1</v>
      </c>
      <c r="BH247">
        <v>0</v>
      </c>
      <c r="BI247">
        <v>0</v>
      </c>
      <c r="BJ247">
        <v>0</v>
      </c>
      <c r="BK247">
        <v>0</v>
      </c>
      <c r="BL247">
        <v>0</v>
      </c>
      <c r="BM247">
        <v>0</v>
      </c>
      <c r="BN247">
        <v>0</v>
      </c>
      <c r="BO247">
        <v>1</v>
      </c>
      <c r="BP247">
        <v>0</v>
      </c>
      <c r="BQ247">
        <v>0</v>
      </c>
      <c r="BR247">
        <v>1</v>
      </c>
      <c r="BS247">
        <v>0</v>
      </c>
      <c r="BT247" s="10">
        <v>0</v>
      </c>
      <c r="BU247">
        <v>-4.2648743800000002</v>
      </c>
      <c r="BV247">
        <v>0.17994256</v>
      </c>
      <c r="BW247">
        <v>2.5512239999999999E-2</v>
      </c>
      <c r="BX247">
        <v>1.7140852600000001</v>
      </c>
      <c r="BY247">
        <v>1.2451467300000001</v>
      </c>
      <c r="BZ247">
        <v>4.38303536</v>
      </c>
      <c r="CA247">
        <v>1.0542348399999999</v>
      </c>
      <c r="CB247">
        <v>2.36271349</v>
      </c>
      <c r="CC247">
        <v>0</v>
      </c>
      <c r="CD247">
        <v>1.26633956</v>
      </c>
      <c r="CE247">
        <v>1.2966537600000001</v>
      </c>
      <c r="CF247">
        <v>-0.34830556000000001</v>
      </c>
      <c r="CG247">
        <v>0.60595251999999999</v>
      </c>
      <c r="CH247">
        <v>-0.27080598</v>
      </c>
      <c r="CI247">
        <v>0.69837139000000004</v>
      </c>
      <c r="CJ247">
        <v>2.3914729999999999E-2</v>
      </c>
      <c r="CK247">
        <v>-0.35324707</v>
      </c>
      <c r="CL247">
        <v>-4.8291489999999999E-2</v>
      </c>
      <c r="CM247">
        <v>0.58076517999999999</v>
      </c>
      <c r="CN247">
        <v>0.72541518999999999</v>
      </c>
      <c r="CO247">
        <v>-0.20022939000000001</v>
      </c>
      <c r="CP247">
        <v>-0.43475793000000001</v>
      </c>
      <c r="CQ247">
        <v>0.34422587999999998</v>
      </c>
      <c r="CR247">
        <v>-0.48495226000000002</v>
      </c>
      <c r="CS247">
        <v>0.18250256000000001</v>
      </c>
      <c r="CT247">
        <v>-0.16623276000000001</v>
      </c>
      <c r="CU247">
        <v>-9.4743999999999995E-2</v>
      </c>
      <c r="CV247">
        <v>-1.1689752</v>
      </c>
      <c r="CW247">
        <v>-0.52188942000000005</v>
      </c>
      <c r="CX247">
        <v>0.65815442999999996</v>
      </c>
      <c r="CY247">
        <v>9.3649330000000003E-2</v>
      </c>
      <c r="CZ247">
        <v>-0.16819777</v>
      </c>
      <c r="DA247">
        <v>-0.25450494000000001</v>
      </c>
      <c r="DB247">
        <v>0.25513289</v>
      </c>
      <c r="DC247">
        <v>2.5920289999999999E-2</v>
      </c>
      <c r="DD247">
        <v>-2.5292350000000002E-2</v>
      </c>
      <c r="DE247">
        <v>0.26950531</v>
      </c>
      <c r="DF247">
        <v>-0.26887736000000001</v>
      </c>
      <c r="DG247">
        <v>0.1029841</v>
      </c>
      <c r="DH247">
        <v>-0.10235616</v>
      </c>
      <c r="DI247">
        <v>-0.19042195000000001</v>
      </c>
      <c r="DJ247">
        <v>7.7531719999999998E-2</v>
      </c>
      <c r="DK247">
        <v>-0.19522661999999999</v>
      </c>
      <c r="DL247">
        <v>-0.13095082</v>
      </c>
      <c r="DM247">
        <v>-6.0513240000000003E-2</v>
      </c>
      <c r="DN247">
        <v>0.50020885000000004</v>
      </c>
      <c r="DO247">
        <v>0.35778246000000002</v>
      </c>
      <c r="DP247">
        <v>-0.64273818000000005</v>
      </c>
      <c r="DQ247">
        <v>0.94671483000000001</v>
      </c>
      <c r="DR247">
        <v>-0.66113116000000005</v>
      </c>
      <c r="DS247">
        <v>7.7932630000000003E-2</v>
      </c>
      <c r="DT247">
        <v>-0.79014932000000004</v>
      </c>
      <c r="DU247">
        <v>1.3610861400000001</v>
      </c>
      <c r="DV247" s="10">
        <v>-0.64824150000000003</v>
      </c>
      <c r="DW247" s="8" t="s">
        <v>1449</v>
      </c>
      <c r="DX247" t="s">
        <v>1450</v>
      </c>
      <c r="DY247" t="s">
        <v>5153</v>
      </c>
      <c r="DZ247" t="s">
        <v>5158</v>
      </c>
      <c r="EA247" t="s">
        <v>5297</v>
      </c>
      <c r="EB247" t="s">
        <v>5354</v>
      </c>
      <c r="EC247" t="s">
        <v>5305</v>
      </c>
      <c r="ED247" s="10" t="s">
        <v>318</v>
      </c>
      <c r="EE247" s="20">
        <v>35016</v>
      </c>
      <c r="EF247" s="21">
        <v>35171</v>
      </c>
      <c r="EG247" t="s">
        <v>1451</v>
      </c>
      <c r="EH247" t="s">
        <v>5145</v>
      </c>
      <c r="EI247" s="22">
        <v>44860</v>
      </c>
      <c r="EJ247" t="b">
        <f>F247=H247</f>
        <v>1</v>
      </c>
    </row>
    <row r="248" spans="1:140" x14ac:dyDescent="0.2">
      <c r="A248" s="8" t="s">
        <v>1452</v>
      </c>
      <c r="B248" s="8" t="s">
        <v>127</v>
      </c>
      <c r="C248" s="8" t="s">
        <v>209</v>
      </c>
      <c r="D248" s="2" t="s">
        <v>1453</v>
      </c>
      <c r="E248" s="4">
        <v>0.57927604864876303</v>
      </c>
      <c r="F248" s="28" t="b">
        <v>0</v>
      </c>
      <c r="G248" s="29">
        <f t="shared" si="7"/>
        <v>9.3969999963357115E-2</v>
      </c>
      <c r="H248" s="5" t="b">
        <f t="shared" si="6"/>
        <v>0</v>
      </c>
      <c r="I248" s="8">
        <v>55</v>
      </c>
      <c r="J248">
        <v>2</v>
      </c>
      <c r="K248">
        <v>14</v>
      </c>
      <c r="L248">
        <v>1571</v>
      </c>
      <c r="M248">
        <v>5</v>
      </c>
      <c r="N248">
        <v>1</v>
      </c>
      <c r="O248">
        <v>89.638024324381504</v>
      </c>
      <c r="P248">
        <v>1</v>
      </c>
      <c r="Q248">
        <v>4</v>
      </c>
      <c r="R248">
        <v>3</v>
      </c>
      <c r="S248" s="10">
        <v>77.599999999999994</v>
      </c>
      <c r="T248" s="8">
        <v>0.165331187837294</v>
      </c>
      <c r="U248">
        <v>1.0203643463482399</v>
      </c>
      <c r="V248">
        <v>-1.6774012700827301</v>
      </c>
      <c r="W248">
        <v>8.4744307190834395E-2</v>
      </c>
      <c r="X248">
        <v>2.70451479144465E-2</v>
      </c>
      <c r="Y248">
        <v>-1.4044518876044501</v>
      </c>
      <c r="Z248">
        <v>1.3476619897783599</v>
      </c>
      <c r="AA248">
        <v>1.4284752725705201</v>
      </c>
      <c r="AB248">
        <v>0.68128349962791002</v>
      </c>
      <c r="AC248">
        <v>0.71996333890972197</v>
      </c>
      <c r="AD248" s="10">
        <v>0.62627417619914705</v>
      </c>
      <c r="AE248" s="8">
        <v>0</v>
      </c>
      <c r="AF248">
        <v>0</v>
      </c>
      <c r="AG248">
        <v>0</v>
      </c>
      <c r="AH248">
        <v>0</v>
      </c>
      <c r="AI248">
        <v>0</v>
      </c>
      <c r="AJ248">
        <v>0</v>
      </c>
      <c r="AK248">
        <v>0</v>
      </c>
      <c r="AL248">
        <v>1</v>
      </c>
      <c r="AM248">
        <v>0</v>
      </c>
      <c r="AN248">
        <v>0</v>
      </c>
      <c r="AO248">
        <v>0</v>
      </c>
      <c r="AP248">
        <v>0</v>
      </c>
      <c r="AQ248">
        <v>0</v>
      </c>
      <c r="AR248">
        <v>0</v>
      </c>
      <c r="AS248">
        <v>0</v>
      </c>
      <c r="AT248">
        <v>0</v>
      </c>
      <c r="AU248">
        <v>0</v>
      </c>
      <c r="AV248">
        <v>0</v>
      </c>
      <c r="AW248">
        <v>0</v>
      </c>
      <c r="AX248">
        <v>0</v>
      </c>
      <c r="AY248">
        <v>0</v>
      </c>
      <c r="AZ248">
        <v>1</v>
      </c>
      <c r="BA248">
        <v>0</v>
      </c>
      <c r="BB248">
        <v>1</v>
      </c>
      <c r="BC248">
        <v>0</v>
      </c>
      <c r="BD248">
        <v>1</v>
      </c>
      <c r="BE248">
        <v>1</v>
      </c>
      <c r="BF248">
        <v>0</v>
      </c>
      <c r="BG248">
        <v>0</v>
      </c>
      <c r="BH248">
        <v>0</v>
      </c>
      <c r="BI248">
        <v>1</v>
      </c>
      <c r="BJ248">
        <v>0</v>
      </c>
      <c r="BK248">
        <v>0</v>
      </c>
      <c r="BL248">
        <v>0</v>
      </c>
      <c r="BM248">
        <v>0</v>
      </c>
      <c r="BN248">
        <v>1</v>
      </c>
      <c r="BO248">
        <v>0</v>
      </c>
      <c r="BP248">
        <v>0</v>
      </c>
      <c r="BQ248">
        <v>0</v>
      </c>
      <c r="BR248">
        <v>0</v>
      </c>
      <c r="BS248">
        <v>1</v>
      </c>
      <c r="BT248" s="10">
        <v>0</v>
      </c>
      <c r="BU248">
        <v>-4.2648743800000002</v>
      </c>
      <c r="BV248">
        <v>0.17994256</v>
      </c>
      <c r="BW248">
        <v>2.5512239999999999E-2</v>
      </c>
      <c r="BX248">
        <v>1.7140852600000001</v>
      </c>
      <c r="BY248">
        <v>1.2451467300000001</v>
      </c>
      <c r="BZ248">
        <v>4.38303536</v>
      </c>
      <c r="CA248">
        <v>1.0542348399999999</v>
      </c>
      <c r="CB248">
        <v>2.36271349</v>
      </c>
      <c r="CC248">
        <v>0</v>
      </c>
      <c r="CD248">
        <v>1.26633956</v>
      </c>
      <c r="CE248">
        <v>1.2966537600000001</v>
      </c>
      <c r="CF248">
        <v>-0.34830556000000001</v>
      </c>
      <c r="CG248">
        <v>0.60595251999999999</v>
      </c>
      <c r="CH248">
        <v>-0.27080598</v>
      </c>
      <c r="CI248">
        <v>0.69837139000000004</v>
      </c>
      <c r="CJ248">
        <v>2.3914729999999999E-2</v>
      </c>
      <c r="CK248">
        <v>-0.35324707</v>
      </c>
      <c r="CL248">
        <v>-4.8291489999999999E-2</v>
      </c>
      <c r="CM248">
        <v>0.58076517999999999</v>
      </c>
      <c r="CN248">
        <v>0.72541518999999999</v>
      </c>
      <c r="CO248">
        <v>-0.20022939000000001</v>
      </c>
      <c r="CP248">
        <v>-0.43475793000000001</v>
      </c>
      <c r="CQ248">
        <v>0.34422587999999998</v>
      </c>
      <c r="CR248">
        <v>-0.48495226000000002</v>
      </c>
      <c r="CS248">
        <v>0.18250256000000001</v>
      </c>
      <c r="CT248">
        <v>-0.16623276000000001</v>
      </c>
      <c r="CU248">
        <v>-9.4743999999999995E-2</v>
      </c>
      <c r="CV248">
        <v>-1.1689752</v>
      </c>
      <c r="CW248">
        <v>-0.52188942000000005</v>
      </c>
      <c r="CX248">
        <v>0.65815442999999996</v>
      </c>
      <c r="CY248">
        <v>9.3649330000000003E-2</v>
      </c>
      <c r="CZ248">
        <v>-0.16819777</v>
      </c>
      <c r="DA248">
        <v>-0.25450494000000001</v>
      </c>
      <c r="DB248">
        <v>0.25513289</v>
      </c>
      <c r="DC248">
        <v>2.5920289999999999E-2</v>
      </c>
      <c r="DD248">
        <v>-2.5292350000000002E-2</v>
      </c>
      <c r="DE248">
        <v>0.26950531</v>
      </c>
      <c r="DF248">
        <v>-0.26887736000000001</v>
      </c>
      <c r="DG248">
        <v>0.1029841</v>
      </c>
      <c r="DH248">
        <v>-0.10235616</v>
      </c>
      <c r="DI248">
        <v>-0.19042195000000001</v>
      </c>
      <c r="DJ248">
        <v>7.7531719999999998E-2</v>
      </c>
      <c r="DK248">
        <v>-0.19522661999999999</v>
      </c>
      <c r="DL248">
        <v>-0.13095082</v>
      </c>
      <c r="DM248">
        <v>-6.0513240000000003E-2</v>
      </c>
      <c r="DN248">
        <v>0.50020885000000004</v>
      </c>
      <c r="DO248">
        <v>0.35778246000000002</v>
      </c>
      <c r="DP248">
        <v>-0.64273818000000005</v>
      </c>
      <c r="DQ248">
        <v>0.94671483000000001</v>
      </c>
      <c r="DR248">
        <v>-0.66113116000000005</v>
      </c>
      <c r="DS248">
        <v>7.7932630000000003E-2</v>
      </c>
      <c r="DT248">
        <v>-0.79014932000000004</v>
      </c>
      <c r="DU248">
        <v>1.3610861400000001</v>
      </c>
      <c r="DV248" s="10">
        <v>-0.64824150000000003</v>
      </c>
      <c r="DW248" s="8" t="s">
        <v>1454</v>
      </c>
      <c r="DX248" t="s">
        <v>1455</v>
      </c>
      <c r="DY248" t="s">
        <v>5158</v>
      </c>
      <c r="DZ248" t="s">
        <v>5153</v>
      </c>
      <c r="EA248" t="s">
        <v>5465</v>
      </c>
      <c r="EB248" t="s">
        <v>5220</v>
      </c>
      <c r="EC248" t="s">
        <v>5265</v>
      </c>
      <c r="ED248" s="10" t="s">
        <v>454</v>
      </c>
      <c r="EE248" s="20">
        <v>34867</v>
      </c>
      <c r="EF248" s="21">
        <v>39193</v>
      </c>
      <c r="EG248" t="s">
        <v>1456</v>
      </c>
      <c r="EH248" t="s">
        <v>5142</v>
      </c>
      <c r="EI248" s="22">
        <v>44277</v>
      </c>
      <c r="EJ248" t="b">
        <f>F248=H248</f>
        <v>1</v>
      </c>
    </row>
    <row r="249" spans="1:140" x14ac:dyDescent="0.2">
      <c r="A249" s="8" t="s">
        <v>1457</v>
      </c>
      <c r="B249" s="8" t="s">
        <v>127</v>
      </c>
      <c r="C249" s="8" t="s">
        <v>188</v>
      </c>
      <c r="D249" s="2" t="s">
        <v>1458</v>
      </c>
      <c r="E249" s="4">
        <v>0.79126588128821396</v>
      </c>
      <c r="F249" s="28" t="b">
        <v>1</v>
      </c>
      <c r="G249" s="29">
        <f t="shared" si="7"/>
        <v>1.4453584454717143E-4</v>
      </c>
      <c r="H249" s="5" t="b">
        <f t="shared" si="6"/>
        <v>0</v>
      </c>
      <c r="I249" s="8">
        <v>67</v>
      </c>
      <c r="J249">
        <v>0</v>
      </c>
      <c r="K249">
        <v>21</v>
      </c>
      <c r="L249">
        <v>1471</v>
      </c>
      <c r="M249">
        <v>0</v>
      </c>
      <c r="N249">
        <v>5</v>
      </c>
      <c r="O249">
        <v>61.466273977440601</v>
      </c>
      <c r="P249">
        <v>3</v>
      </c>
      <c r="Q249">
        <v>5</v>
      </c>
      <c r="R249">
        <v>1</v>
      </c>
      <c r="S249" s="10">
        <v>75.7</v>
      </c>
      <c r="T249" s="8">
        <v>1.2925892867279301</v>
      </c>
      <c r="U249">
        <v>-1.00517281761849</v>
      </c>
      <c r="V249">
        <v>-0.77296769484074401</v>
      </c>
      <c r="W249">
        <v>-3.1830845420534298E-2</v>
      </c>
      <c r="X249">
        <v>-1.5638459058765199</v>
      </c>
      <c r="Y249">
        <v>1.38181348148064</v>
      </c>
      <c r="Z249">
        <v>0.37825246834074</v>
      </c>
      <c r="AA249">
        <v>0.71867389489572897</v>
      </c>
      <c r="AB249">
        <v>1.4079858992310099</v>
      </c>
      <c r="AC249">
        <v>1.42236659638262</v>
      </c>
      <c r="AD249" s="10">
        <v>0.216310029850007</v>
      </c>
      <c r="AE249" s="8">
        <v>0</v>
      </c>
      <c r="AF249">
        <v>0</v>
      </c>
      <c r="AG249">
        <v>0</v>
      </c>
      <c r="AH249">
        <v>0</v>
      </c>
      <c r="AI249">
        <v>0</v>
      </c>
      <c r="AJ249">
        <v>0</v>
      </c>
      <c r="AK249">
        <v>0</v>
      </c>
      <c r="AL249">
        <v>0</v>
      </c>
      <c r="AM249">
        <v>0</v>
      </c>
      <c r="AN249">
        <v>0</v>
      </c>
      <c r="AO249">
        <v>0</v>
      </c>
      <c r="AP249">
        <v>0</v>
      </c>
      <c r="AQ249">
        <v>0</v>
      </c>
      <c r="AR249">
        <v>0</v>
      </c>
      <c r="AS249">
        <v>0</v>
      </c>
      <c r="AT249">
        <v>0</v>
      </c>
      <c r="AU249">
        <v>1</v>
      </c>
      <c r="AV249">
        <v>0</v>
      </c>
      <c r="AW249">
        <v>0</v>
      </c>
      <c r="AX249">
        <v>0</v>
      </c>
      <c r="AY249">
        <v>1</v>
      </c>
      <c r="AZ249">
        <v>0</v>
      </c>
      <c r="BA249">
        <v>0</v>
      </c>
      <c r="BB249">
        <v>1</v>
      </c>
      <c r="BC249">
        <v>0</v>
      </c>
      <c r="BD249">
        <v>1</v>
      </c>
      <c r="BE249">
        <v>1</v>
      </c>
      <c r="BF249">
        <v>0</v>
      </c>
      <c r="BG249">
        <v>1</v>
      </c>
      <c r="BH249">
        <v>0</v>
      </c>
      <c r="BI249">
        <v>0</v>
      </c>
      <c r="BJ249">
        <v>0</v>
      </c>
      <c r="BK249">
        <v>0</v>
      </c>
      <c r="BL249">
        <v>0</v>
      </c>
      <c r="BM249">
        <v>0</v>
      </c>
      <c r="BN249">
        <v>0</v>
      </c>
      <c r="BO249">
        <v>0</v>
      </c>
      <c r="BP249">
        <v>1</v>
      </c>
      <c r="BQ249">
        <v>0</v>
      </c>
      <c r="BR249">
        <v>0</v>
      </c>
      <c r="BS249">
        <v>0</v>
      </c>
      <c r="BT249" s="10">
        <v>1</v>
      </c>
      <c r="BU249">
        <v>-4.2648743800000002</v>
      </c>
      <c r="BV249">
        <v>0.17994256</v>
      </c>
      <c r="BW249">
        <v>2.5512239999999999E-2</v>
      </c>
      <c r="BX249">
        <v>1.7140852600000001</v>
      </c>
      <c r="BY249">
        <v>1.2451467300000001</v>
      </c>
      <c r="BZ249">
        <v>4.38303536</v>
      </c>
      <c r="CA249">
        <v>1.0542348399999999</v>
      </c>
      <c r="CB249">
        <v>2.36271349</v>
      </c>
      <c r="CC249">
        <v>0</v>
      </c>
      <c r="CD249">
        <v>1.26633956</v>
      </c>
      <c r="CE249">
        <v>1.2966537600000001</v>
      </c>
      <c r="CF249">
        <v>-0.34830556000000001</v>
      </c>
      <c r="CG249">
        <v>0.60595251999999999</v>
      </c>
      <c r="CH249">
        <v>-0.27080598</v>
      </c>
      <c r="CI249">
        <v>0.69837139000000004</v>
      </c>
      <c r="CJ249">
        <v>2.3914729999999999E-2</v>
      </c>
      <c r="CK249">
        <v>-0.35324707</v>
      </c>
      <c r="CL249">
        <v>-4.8291489999999999E-2</v>
      </c>
      <c r="CM249">
        <v>0.58076517999999999</v>
      </c>
      <c r="CN249">
        <v>0.72541518999999999</v>
      </c>
      <c r="CO249">
        <v>-0.20022939000000001</v>
      </c>
      <c r="CP249">
        <v>-0.43475793000000001</v>
      </c>
      <c r="CQ249">
        <v>0.34422587999999998</v>
      </c>
      <c r="CR249">
        <v>-0.48495226000000002</v>
      </c>
      <c r="CS249">
        <v>0.18250256000000001</v>
      </c>
      <c r="CT249">
        <v>-0.16623276000000001</v>
      </c>
      <c r="CU249">
        <v>-9.4743999999999995E-2</v>
      </c>
      <c r="CV249">
        <v>-1.1689752</v>
      </c>
      <c r="CW249">
        <v>-0.52188942000000005</v>
      </c>
      <c r="CX249">
        <v>0.65815442999999996</v>
      </c>
      <c r="CY249">
        <v>9.3649330000000003E-2</v>
      </c>
      <c r="CZ249">
        <v>-0.16819777</v>
      </c>
      <c r="DA249">
        <v>-0.25450494000000001</v>
      </c>
      <c r="DB249">
        <v>0.25513289</v>
      </c>
      <c r="DC249">
        <v>2.5920289999999999E-2</v>
      </c>
      <c r="DD249">
        <v>-2.5292350000000002E-2</v>
      </c>
      <c r="DE249">
        <v>0.26950531</v>
      </c>
      <c r="DF249">
        <v>-0.26887736000000001</v>
      </c>
      <c r="DG249">
        <v>0.1029841</v>
      </c>
      <c r="DH249">
        <v>-0.10235616</v>
      </c>
      <c r="DI249">
        <v>-0.19042195000000001</v>
      </c>
      <c r="DJ249">
        <v>7.7531719999999998E-2</v>
      </c>
      <c r="DK249">
        <v>-0.19522661999999999</v>
      </c>
      <c r="DL249">
        <v>-0.13095082</v>
      </c>
      <c r="DM249">
        <v>-6.0513240000000003E-2</v>
      </c>
      <c r="DN249">
        <v>0.50020885000000004</v>
      </c>
      <c r="DO249">
        <v>0.35778246000000002</v>
      </c>
      <c r="DP249">
        <v>-0.64273818000000005</v>
      </c>
      <c r="DQ249">
        <v>0.94671483000000001</v>
      </c>
      <c r="DR249">
        <v>-0.66113116000000005</v>
      </c>
      <c r="DS249">
        <v>7.7932630000000003E-2</v>
      </c>
      <c r="DT249">
        <v>-0.79014932000000004</v>
      </c>
      <c r="DU249">
        <v>1.3610861400000001</v>
      </c>
      <c r="DV249" s="10">
        <v>-0.64824150000000003</v>
      </c>
      <c r="DW249" s="8" t="s">
        <v>1459</v>
      </c>
      <c r="DX249" t="s">
        <v>1460</v>
      </c>
      <c r="DY249" t="s">
        <v>5165</v>
      </c>
      <c r="DZ249" t="s">
        <v>5165</v>
      </c>
      <c r="EA249" t="s">
        <v>5466</v>
      </c>
      <c r="EB249" t="s">
        <v>5250</v>
      </c>
      <c r="EC249" t="s">
        <v>5239</v>
      </c>
      <c r="ED249" s="10" t="s">
        <v>436</v>
      </c>
      <c r="EE249" s="20">
        <v>36716</v>
      </c>
      <c r="EF249" s="21">
        <v>38760</v>
      </c>
      <c r="EG249" t="s">
        <v>1461</v>
      </c>
      <c r="EH249" t="s">
        <v>5145</v>
      </c>
      <c r="EI249" s="22">
        <v>44218</v>
      </c>
      <c r="EJ249" t="b">
        <f>F249=H249</f>
        <v>0</v>
      </c>
    </row>
    <row r="250" spans="1:140" x14ac:dyDescent="0.2">
      <c r="A250" s="8" t="s">
        <v>1462</v>
      </c>
      <c r="B250" s="8" t="s">
        <v>168</v>
      </c>
      <c r="C250" s="8" t="s">
        <v>128</v>
      </c>
      <c r="D250" s="2" t="s">
        <v>1463</v>
      </c>
      <c r="E250" s="4">
        <v>0.45895840950115602</v>
      </c>
      <c r="F250" s="28" t="b">
        <v>0</v>
      </c>
      <c r="G250" s="29">
        <f t="shared" si="7"/>
        <v>1.0444501356233588E-2</v>
      </c>
      <c r="H250" s="5" t="b">
        <f t="shared" si="6"/>
        <v>0</v>
      </c>
      <c r="I250" s="8">
        <v>63</v>
      </c>
      <c r="J250">
        <v>0</v>
      </c>
      <c r="K250">
        <v>28</v>
      </c>
      <c r="L250">
        <v>1663</v>
      </c>
      <c r="M250">
        <v>5</v>
      </c>
      <c r="N250">
        <v>1</v>
      </c>
      <c r="O250">
        <v>64.479204750578006</v>
      </c>
      <c r="P250">
        <v>2</v>
      </c>
      <c r="Q250">
        <v>1</v>
      </c>
      <c r="R250">
        <v>3</v>
      </c>
      <c r="S250" s="10">
        <v>72.900000000000006</v>
      </c>
      <c r="T250" s="8">
        <v>0.91683658709772198</v>
      </c>
      <c r="U250">
        <v>-1.00517281761849</v>
      </c>
      <c r="V250">
        <v>0.13146588040124599</v>
      </c>
      <c r="W250">
        <v>0.19199344759329301</v>
      </c>
      <c r="X250">
        <v>2.70451479144465E-2</v>
      </c>
      <c r="Y250">
        <v>-1.4044518876044501</v>
      </c>
      <c r="Z250">
        <v>0.48192951158235597</v>
      </c>
      <c r="AA250">
        <v>-0.70092886045385905</v>
      </c>
      <c r="AB250">
        <v>-4.5418899975194001E-2</v>
      </c>
      <c r="AC250">
        <v>-1.38724643350897</v>
      </c>
      <c r="AD250" s="10">
        <v>-0.38784765950662198</v>
      </c>
      <c r="AE250" s="8">
        <v>0</v>
      </c>
      <c r="AF250">
        <v>0</v>
      </c>
      <c r="AG250">
        <v>0</v>
      </c>
      <c r="AH250">
        <v>0</v>
      </c>
      <c r="AI250">
        <v>0</v>
      </c>
      <c r="AJ250">
        <v>0</v>
      </c>
      <c r="AK250">
        <v>1</v>
      </c>
      <c r="AL250">
        <v>0</v>
      </c>
      <c r="AM250">
        <v>0</v>
      </c>
      <c r="AN250">
        <v>0</v>
      </c>
      <c r="AO250">
        <v>0</v>
      </c>
      <c r="AP250">
        <v>0</v>
      </c>
      <c r="AQ250">
        <v>0</v>
      </c>
      <c r="AR250">
        <v>0</v>
      </c>
      <c r="AS250">
        <v>0</v>
      </c>
      <c r="AT250">
        <v>0</v>
      </c>
      <c r="AU250">
        <v>0</v>
      </c>
      <c r="AV250">
        <v>0</v>
      </c>
      <c r="AW250">
        <v>0</v>
      </c>
      <c r="AX250">
        <v>0</v>
      </c>
      <c r="AY250">
        <v>0</v>
      </c>
      <c r="AZ250">
        <v>1</v>
      </c>
      <c r="BA250">
        <v>1</v>
      </c>
      <c r="BB250">
        <v>0</v>
      </c>
      <c r="BC250">
        <v>1</v>
      </c>
      <c r="BD250">
        <v>0</v>
      </c>
      <c r="BE250">
        <v>0</v>
      </c>
      <c r="BF250">
        <v>1</v>
      </c>
      <c r="BG250">
        <v>0</v>
      </c>
      <c r="BH250">
        <v>0</v>
      </c>
      <c r="BI250">
        <v>0</v>
      </c>
      <c r="BJ250">
        <v>1</v>
      </c>
      <c r="BK250">
        <v>0</v>
      </c>
      <c r="BL250">
        <v>0</v>
      </c>
      <c r="BM250">
        <v>0</v>
      </c>
      <c r="BN250">
        <v>0</v>
      </c>
      <c r="BO250">
        <v>1</v>
      </c>
      <c r="BP250">
        <v>0</v>
      </c>
      <c r="BQ250">
        <v>0</v>
      </c>
      <c r="BR250">
        <v>1</v>
      </c>
      <c r="BS250">
        <v>0</v>
      </c>
      <c r="BT250" s="10">
        <v>0</v>
      </c>
      <c r="BU250">
        <v>-4.2648743800000002</v>
      </c>
      <c r="BV250">
        <v>0.17994256</v>
      </c>
      <c r="BW250">
        <v>2.5512239999999999E-2</v>
      </c>
      <c r="BX250">
        <v>1.7140852600000001</v>
      </c>
      <c r="BY250">
        <v>1.2451467300000001</v>
      </c>
      <c r="BZ250">
        <v>4.38303536</v>
      </c>
      <c r="CA250">
        <v>1.0542348399999999</v>
      </c>
      <c r="CB250">
        <v>2.36271349</v>
      </c>
      <c r="CC250">
        <v>0</v>
      </c>
      <c r="CD250">
        <v>1.26633956</v>
      </c>
      <c r="CE250">
        <v>1.2966537600000001</v>
      </c>
      <c r="CF250">
        <v>-0.34830556000000001</v>
      </c>
      <c r="CG250">
        <v>0.60595251999999999</v>
      </c>
      <c r="CH250">
        <v>-0.27080598</v>
      </c>
      <c r="CI250">
        <v>0.69837139000000004</v>
      </c>
      <c r="CJ250">
        <v>2.3914729999999999E-2</v>
      </c>
      <c r="CK250">
        <v>-0.35324707</v>
      </c>
      <c r="CL250">
        <v>-4.8291489999999999E-2</v>
      </c>
      <c r="CM250">
        <v>0.58076517999999999</v>
      </c>
      <c r="CN250">
        <v>0.72541518999999999</v>
      </c>
      <c r="CO250">
        <v>-0.20022939000000001</v>
      </c>
      <c r="CP250">
        <v>-0.43475793000000001</v>
      </c>
      <c r="CQ250">
        <v>0.34422587999999998</v>
      </c>
      <c r="CR250">
        <v>-0.48495226000000002</v>
      </c>
      <c r="CS250">
        <v>0.18250256000000001</v>
      </c>
      <c r="CT250">
        <v>-0.16623276000000001</v>
      </c>
      <c r="CU250">
        <v>-9.4743999999999995E-2</v>
      </c>
      <c r="CV250">
        <v>-1.1689752</v>
      </c>
      <c r="CW250">
        <v>-0.52188942000000005</v>
      </c>
      <c r="CX250">
        <v>0.65815442999999996</v>
      </c>
      <c r="CY250">
        <v>9.3649330000000003E-2</v>
      </c>
      <c r="CZ250">
        <v>-0.16819777</v>
      </c>
      <c r="DA250">
        <v>-0.25450494000000001</v>
      </c>
      <c r="DB250">
        <v>0.25513289</v>
      </c>
      <c r="DC250">
        <v>2.5920289999999999E-2</v>
      </c>
      <c r="DD250">
        <v>-2.5292350000000002E-2</v>
      </c>
      <c r="DE250">
        <v>0.26950531</v>
      </c>
      <c r="DF250">
        <v>-0.26887736000000001</v>
      </c>
      <c r="DG250">
        <v>0.1029841</v>
      </c>
      <c r="DH250">
        <v>-0.10235616</v>
      </c>
      <c r="DI250">
        <v>-0.19042195000000001</v>
      </c>
      <c r="DJ250">
        <v>7.7531719999999998E-2</v>
      </c>
      <c r="DK250">
        <v>-0.19522661999999999</v>
      </c>
      <c r="DL250">
        <v>-0.13095082</v>
      </c>
      <c r="DM250">
        <v>-6.0513240000000003E-2</v>
      </c>
      <c r="DN250">
        <v>0.50020885000000004</v>
      </c>
      <c r="DO250">
        <v>0.35778246000000002</v>
      </c>
      <c r="DP250">
        <v>-0.64273818000000005</v>
      </c>
      <c r="DQ250">
        <v>0.94671483000000001</v>
      </c>
      <c r="DR250">
        <v>-0.66113116000000005</v>
      </c>
      <c r="DS250">
        <v>7.7932630000000003E-2</v>
      </c>
      <c r="DT250">
        <v>-0.79014932000000004</v>
      </c>
      <c r="DU250">
        <v>1.3610861400000001</v>
      </c>
      <c r="DV250" s="10">
        <v>-0.64824150000000003</v>
      </c>
      <c r="DW250" s="8" t="s">
        <v>1464</v>
      </c>
      <c r="DX250" t="s">
        <v>1465</v>
      </c>
      <c r="DY250" t="s">
        <v>5153</v>
      </c>
      <c r="DZ250" t="s">
        <v>5158</v>
      </c>
      <c r="EA250" t="s">
        <v>5278</v>
      </c>
      <c r="EB250" t="s">
        <v>5374</v>
      </c>
      <c r="EC250" t="s">
        <v>5304</v>
      </c>
      <c r="ED250" s="10" t="s">
        <v>1429</v>
      </c>
      <c r="EE250" s="20">
        <v>37514</v>
      </c>
      <c r="EF250" s="21">
        <v>38625</v>
      </c>
      <c r="EG250" t="s">
        <v>1466</v>
      </c>
      <c r="EH250" t="s">
        <v>5144</v>
      </c>
      <c r="EI250" s="22">
        <v>44814</v>
      </c>
      <c r="EJ250" t="b">
        <f>F250=H250</f>
        <v>1</v>
      </c>
    </row>
    <row r="251" spans="1:140" x14ac:dyDescent="0.2">
      <c r="A251" s="8" t="s">
        <v>1467</v>
      </c>
      <c r="B251" s="8" t="s">
        <v>127</v>
      </c>
      <c r="C251" s="8" t="s">
        <v>245</v>
      </c>
      <c r="D251" s="2" t="s">
        <v>1468</v>
      </c>
      <c r="E251" s="4">
        <v>0.49342527891228599</v>
      </c>
      <c r="F251" s="28" t="b">
        <v>0</v>
      </c>
      <c r="G251" s="29">
        <f t="shared" si="7"/>
        <v>0.97723205053036633</v>
      </c>
      <c r="H251" s="5" t="b">
        <f t="shared" si="6"/>
        <v>1</v>
      </c>
      <c r="I251" s="8">
        <v>44</v>
      </c>
      <c r="J251">
        <v>1</v>
      </c>
      <c r="K251">
        <v>34</v>
      </c>
      <c r="L251">
        <v>1907</v>
      </c>
      <c r="M251">
        <v>7</v>
      </c>
      <c r="N251">
        <v>2</v>
      </c>
      <c r="O251">
        <v>93.379306122809794</v>
      </c>
      <c r="P251">
        <v>3</v>
      </c>
      <c r="Q251">
        <v>1</v>
      </c>
      <c r="R251">
        <v>4</v>
      </c>
      <c r="S251" s="10">
        <v>68.5</v>
      </c>
      <c r="T251" s="8">
        <v>-0.86798873614579497</v>
      </c>
      <c r="U251">
        <v>7.5957643648752104E-3</v>
      </c>
      <c r="V251">
        <v>0.90669465918009495</v>
      </c>
      <c r="W251">
        <v>0.47643681996503301</v>
      </c>
      <c r="X251">
        <v>0.66340156943083595</v>
      </c>
      <c r="Y251">
        <v>-0.70788554533318204</v>
      </c>
      <c r="Z251">
        <v>1.4764020983308099</v>
      </c>
      <c r="AA251">
        <v>-1.4107302381286499</v>
      </c>
      <c r="AB251">
        <v>1.4079858992310099</v>
      </c>
      <c r="AC251">
        <v>-1.38724643350897</v>
      </c>
      <c r="AD251" s="10">
        <v>-1.3372383142099</v>
      </c>
      <c r="AE251" s="8">
        <v>0</v>
      </c>
      <c r="AF251">
        <v>0</v>
      </c>
      <c r="AG251">
        <v>1</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1</v>
      </c>
      <c r="BA251">
        <v>1</v>
      </c>
      <c r="BB251">
        <v>0</v>
      </c>
      <c r="BC251">
        <v>1</v>
      </c>
      <c r="BD251">
        <v>0</v>
      </c>
      <c r="BE251">
        <v>0</v>
      </c>
      <c r="BF251">
        <v>1</v>
      </c>
      <c r="BG251">
        <v>0</v>
      </c>
      <c r="BH251">
        <v>1</v>
      </c>
      <c r="BI251">
        <v>0</v>
      </c>
      <c r="BJ251">
        <v>0</v>
      </c>
      <c r="BK251">
        <v>0</v>
      </c>
      <c r="BL251">
        <v>0</v>
      </c>
      <c r="BM251">
        <v>0</v>
      </c>
      <c r="BN251">
        <v>1</v>
      </c>
      <c r="BO251">
        <v>0</v>
      </c>
      <c r="BP251">
        <v>0</v>
      </c>
      <c r="BQ251">
        <v>0</v>
      </c>
      <c r="BR251">
        <v>0</v>
      </c>
      <c r="BS251">
        <v>0</v>
      </c>
      <c r="BT251" s="10">
        <v>1</v>
      </c>
      <c r="BU251">
        <v>-4.2648743800000002</v>
      </c>
      <c r="BV251">
        <v>0.17994256</v>
      </c>
      <c r="BW251">
        <v>2.5512239999999999E-2</v>
      </c>
      <c r="BX251">
        <v>1.7140852600000001</v>
      </c>
      <c r="BY251">
        <v>1.2451467300000001</v>
      </c>
      <c r="BZ251">
        <v>4.38303536</v>
      </c>
      <c r="CA251">
        <v>1.0542348399999999</v>
      </c>
      <c r="CB251">
        <v>2.36271349</v>
      </c>
      <c r="CC251">
        <v>0</v>
      </c>
      <c r="CD251">
        <v>1.26633956</v>
      </c>
      <c r="CE251">
        <v>1.2966537600000001</v>
      </c>
      <c r="CF251">
        <v>-0.34830556000000001</v>
      </c>
      <c r="CG251">
        <v>0.60595251999999999</v>
      </c>
      <c r="CH251">
        <v>-0.27080598</v>
      </c>
      <c r="CI251">
        <v>0.69837139000000004</v>
      </c>
      <c r="CJ251">
        <v>2.3914729999999999E-2</v>
      </c>
      <c r="CK251">
        <v>-0.35324707</v>
      </c>
      <c r="CL251">
        <v>-4.8291489999999999E-2</v>
      </c>
      <c r="CM251">
        <v>0.58076517999999999</v>
      </c>
      <c r="CN251">
        <v>0.72541518999999999</v>
      </c>
      <c r="CO251">
        <v>-0.20022939000000001</v>
      </c>
      <c r="CP251">
        <v>-0.43475793000000001</v>
      </c>
      <c r="CQ251">
        <v>0.34422587999999998</v>
      </c>
      <c r="CR251">
        <v>-0.48495226000000002</v>
      </c>
      <c r="CS251">
        <v>0.18250256000000001</v>
      </c>
      <c r="CT251">
        <v>-0.16623276000000001</v>
      </c>
      <c r="CU251">
        <v>-9.4743999999999995E-2</v>
      </c>
      <c r="CV251">
        <v>-1.1689752</v>
      </c>
      <c r="CW251">
        <v>-0.52188942000000005</v>
      </c>
      <c r="CX251">
        <v>0.65815442999999996</v>
      </c>
      <c r="CY251">
        <v>9.3649330000000003E-2</v>
      </c>
      <c r="CZ251">
        <v>-0.16819777</v>
      </c>
      <c r="DA251">
        <v>-0.25450494000000001</v>
      </c>
      <c r="DB251">
        <v>0.25513289</v>
      </c>
      <c r="DC251">
        <v>2.5920289999999999E-2</v>
      </c>
      <c r="DD251">
        <v>-2.5292350000000002E-2</v>
      </c>
      <c r="DE251">
        <v>0.26950531</v>
      </c>
      <c r="DF251">
        <v>-0.26887736000000001</v>
      </c>
      <c r="DG251">
        <v>0.1029841</v>
      </c>
      <c r="DH251">
        <v>-0.10235616</v>
      </c>
      <c r="DI251">
        <v>-0.19042195000000001</v>
      </c>
      <c r="DJ251">
        <v>7.7531719999999998E-2</v>
      </c>
      <c r="DK251">
        <v>-0.19522661999999999</v>
      </c>
      <c r="DL251">
        <v>-0.13095082</v>
      </c>
      <c r="DM251">
        <v>-6.0513240000000003E-2</v>
      </c>
      <c r="DN251">
        <v>0.50020885000000004</v>
      </c>
      <c r="DO251">
        <v>0.35778246000000002</v>
      </c>
      <c r="DP251">
        <v>-0.64273818000000005</v>
      </c>
      <c r="DQ251">
        <v>0.94671483000000001</v>
      </c>
      <c r="DR251">
        <v>-0.66113116000000005</v>
      </c>
      <c r="DS251">
        <v>7.7932630000000003E-2</v>
      </c>
      <c r="DT251">
        <v>-0.79014932000000004</v>
      </c>
      <c r="DU251">
        <v>1.3610861400000001</v>
      </c>
      <c r="DV251" s="10">
        <v>-0.64824150000000003</v>
      </c>
      <c r="DW251" s="8" t="s">
        <v>1469</v>
      </c>
      <c r="DX251" t="s">
        <v>1470</v>
      </c>
      <c r="DY251" t="s">
        <v>5158</v>
      </c>
      <c r="DZ251" t="s">
        <v>5165</v>
      </c>
      <c r="EA251" t="s">
        <v>5327</v>
      </c>
      <c r="EB251" t="s">
        <v>5408</v>
      </c>
      <c r="EC251" t="s">
        <v>5316</v>
      </c>
      <c r="ED251" s="10" t="s">
        <v>787</v>
      </c>
      <c r="EE251" s="20">
        <v>35585</v>
      </c>
      <c r="EF251" s="21">
        <v>38955</v>
      </c>
      <c r="EG251" t="s">
        <v>1471</v>
      </c>
      <c r="EH251" t="s">
        <v>5147</v>
      </c>
      <c r="EI251" s="22">
        <v>44208</v>
      </c>
      <c r="EJ251" t="b">
        <f>F251=H251</f>
        <v>0</v>
      </c>
    </row>
    <row r="252" spans="1:140" x14ac:dyDescent="0.2">
      <c r="A252" s="8" t="s">
        <v>1472</v>
      </c>
      <c r="B252" s="8" t="s">
        <v>127</v>
      </c>
      <c r="C252" s="8" t="s">
        <v>195</v>
      </c>
      <c r="D252" s="2" t="s">
        <v>1473</v>
      </c>
      <c r="E252" s="4">
        <v>0.50568423719762901</v>
      </c>
      <c r="F252" s="28" t="b">
        <v>0</v>
      </c>
      <c r="G252" s="29">
        <f t="shared" si="7"/>
        <v>2.571891681864434E-8</v>
      </c>
      <c r="H252" s="5" t="b">
        <f t="shared" si="6"/>
        <v>0</v>
      </c>
      <c r="I252" s="8">
        <v>63</v>
      </c>
      <c r="J252">
        <v>1</v>
      </c>
      <c r="K252">
        <v>14</v>
      </c>
      <c r="L252">
        <v>2519</v>
      </c>
      <c r="M252">
        <v>0</v>
      </c>
      <c r="N252">
        <v>1</v>
      </c>
      <c r="O252">
        <v>9.5087852654814498</v>
      </c>
      <c r="P252">
        <v>3</v>
      </c>
      <c r="Q252">
        <v>1</v>
      </c>
      <c r="R252">
        <v>1</v>
      </c>
      <c r="S252" s="10">
        <v>82.4</v>
      </c>
      <c r="T252" s="8">
        <v>0.91683658709772198</v>
      </c>
      <c r="U252">
        <v>7.5957643648752104E-3</v>
      </c>
      <c r="V252">
        <v>-1.6774012700827301</v>
      </c>
      <c r="W252">
        <v>1.18987675394661</v>
      </c>
      <c r="X252">
        <v>-1.5638459058765199</v>
      </c>
      <c r="Y252">
        <v>-1.4044518876044501</v>
      </c>
      <c r="Z252">
        <v>-1.4096408519914301</v>
      </c>
      <c r="AA252">
        <v>0.71867389489572897</v>
      </c>
      <c r="AB252">
        <v>-4.5418899975194001E-2</v>
      </c>
      <c r="AC252">
        <v>-0.68484317603607703</v>
      </c>
      <c r="AD252" s="10">
        <v>1.66197307223908</v>
      </c>
      <c r="AE252" s="8">
        <v>0</v>
      </c>
      <c r="AF252">
        <v>0</v>
      </c>
      <c r="AG252">
        <v>0</v>
      </c>
      <c r="AH252">
        <v>0</v>
      </c>
      <c r="AI252">
        <v>0</v>
      </c>
      <c r="AJ252">
        <v>0</v>
      </c>
      <c r="AK252">
        <v>0</v>
      </c>
      <c r="AL252">
        <v>0</v>
      </c>
      <c r="AM252">
        <v>0</v>
      </c>
      <c r="AN252">
        <v>0</v>
      </c>
      <c r="AO252">
        <v>0</v>
      </c>
      <c r="AP252">
        <v>0</v>
      </c>
      <c r="AQ252">
        <v>0</v>
      </c>
      <c r="AR252">
        <v>0</v>
      </c>
      <c r="AS252">
        <v>0</v>
      </c>
      <c r="AT252">
        <v>0</v>
      </c>
      <c r="AU252">
        <v>0</v>
      </c>
      <c r="AV252">
        <v>1</v>
      </c>
      <c r="AW252">
        <v>0</v>
      </c>
      <c r="AX252">
        <v>0</v>
      </c>
      <c r="AY252">
        <v>1</v>
      </c>
      <c r="AZ252">
        <v>0</v>
      </c>
      <c r="BA252">
        <v>0</v>
      </c>
      <c r="BB252">
        <v>1</v>
      </c>
      <c r="BC252">
        <v>0</v>
      </c>
      <c r="BD252">
        <v>1</v>
      </c>
      <c r="BE252">
        <v>0</v>
      </c>
      <c r="BF252">
        <v>1</v>
      </c>
      <c r="BG252">
        <v>0</v>
      </c>
      <c r="BH252">
        <v>0</v>
      </c>
      <c r="BI252">
        <v>0</v>
      </c>
      <c r="BJ252">
        <v>0</v>
      </c>
      <c r="BK252">
        <v>0</v>
      </c>
      <c r="BL252">
        <v>1</v>
      </c>
      <c r="BM252">
        <v>0</v>
      </c>
      <c r="BN252">
        <v>0</v>
      </c>
      <c r="BO252">
        <v>0</v>
      </c>
      <c r="BP252">
        <v>1</v>
      </c>
      <c r="BQ252">
        <v>0</v>
      </c>
      <c r="BR252">
        <v>0</v>
      </c>
      <c r="BS252">
        <v>1</v>
      </c>
      <c r="BT252" s="10">
        <v>0</v>
      </c>
      <c r="BU252">
        <v>-4.2648743800000002</v>
      </c>
      <c r="BV252">
        <v>0.17994256</v>
      </c>
      <c r="BW252">
        <v>2.5512239999999999E-2</v>
      </c>
      <c r="BX252">
        <v>1.7140852600000001</v>
      </c>
      <c r="BY252">
        <v>1.2451467300000001</v>
      </c>
      <c r="BZ252">
        <v>4.38303536</v>
      </c>
      <c r="CA252">
        <v>1.0542348399999999</v>
      </c>
      <c r="CB252">
        <v>2.36271349</v>
      </c>
      <c r="CC252">
        <v>0</v>
      </c>
      <c r="CD252">
        <v>1.26633956</v>
      </c>
      <c r="CE252">
        <v>1.2966537600000001</v>
      </c>
      <c r="CF252">
        <v>-0.34830556000000001</v>
      </c>
      <c r="CG252">
        <v>0.60595251999999999</v>
      </c>
      <c r="CH252">
        <v>-0.27080598</v>
      </c>
      <c r="CI252">
        <v>0.69837139000000004</v>
      </c>
      <c r="CJ252">
        <v>2.3914729999999999E-2</v>
      </c>
      <c r="CK252">
        <v>-0.35324707</v>
      </c>
      <c r="CL252">
        <v>-4.8291489999999999E-2</v>
      </c>
      <c r="CM252">
        <v>0.58076517999999999</v>
      </c>
      <c r="CN252">
        <v>0.72541518999999999</v>
      </c>
      <c r="CO252">
        <v>-0.20022939000000001</v>
      </c>
      <c r="CP252">
        <v>-0.43475793000000001</v>
      </c>
      <c r="CQ252">
        <v>0.34422587999999998</v>
      </c>
      <c r="CR252">
        <v>-0.48495226000000002</v>
      </c>
      <c r="CS252">
        <v>0.18250256000000001</v>
      </c>
      <c r="CT252">
        <v>-0.16623276000000001</v>
      </c>
      <c r="CU252">
        <v>-9.4743999999999995E-2</v>
      </c>
      <c r="CV252">
        <v>-1.1689752</v>
      </c>
      <c r="CW252">
        <v>-0.52188942000000005</v>
      </c>
      <c r="CX252">
        <v>0.65815442999999996</v>
      </c>
      <c r="CY252">
        <v>9.3649330000000003E-2</v>
      </c>
      <c r="CZ252">
        <v>-0.16819777</v>
      </c>
      <c r="DA252">
        <v>-0.25450494000000001</v>
      </c>
      <c r="DB252">
        <v>0.25513289</v>
      </c>
      <c r="DC252">
        <v>2.5920289999999999E-2</v>
      </c>
      <c r="DD252">
        <v>-2.5292350000000002E-2</v>
      </c>
      <c r="DE252">
        <v>0.26950531</v>
      </c>
      <c r="DF252">
        <v>-0.26887736000000001</v>
      </c>
      <c r="DG252">
        <v>0.1029841</v>
      </c>
      <c r="DH252">
        <v>-0.10235616</v>
      </c>
      <c r="DI252">
        <v>-0.19042195000000001</v>
      </c>
      <c r="DJ252">
        <v>7.7531719999999998E-2</v>
      </c>
      <c r="DK252">
        <v>-0.19522661999999999</v>
      </c>
      <c r="DL252">
        <v>-0.13095082</v>
      </c>
      <c r="DM252">
        <v>-6.0513240000000003E-2</v>
      </c>
      <c r="DN252">
        <v>0.50020885000000004</v>
      </c>
      <c r="DO252">
        <v>0.35778246000000002</v>
      </c>
      <c r="DP252">
        <v>-0.64273818000000005</v>
      </c>
      <c r="DQ252">
        <v>0.94671483000000001</v>
      </c>
      <c r="DR252">
        <v>-0.66113116000000005</v>
      </c>
      <c r="DS252">
        <v>7.7932630000000003E-2</v>
      </c>
      <c r="DT252">
        <v>-0.79014932000000004</v>
      </c>
      <c r="DU252">
        <v>1.3610861400000001</v>
      </c>
      <c r="DV252" s="10">
        <v>-0.64824150000000003</v>
      </c>
      <c r="DW252" s="8" t="s">
        <v>1474</v>
      </c>
      <c r="DX252" t="s">
        <v>1475</v>
      </c>
      <c r="DY252" t="s">
        <v>5165</v>
      </c>
      <c r="DZ252" t="s">
        <v>5153</v>
      </c>
      <c r="EA252" t="s">
        <v>5234</v>
      </c>
      <c r="EB252" t="s">
        <v>5365</v>
      </c>
      <c r="EC252" t="s">
        <v>5180</v>
      </c>
      <c r="ED252" s="10" t="s">
        <v>1476</v>
      </c>
      <c r="EE252" s="20">
        <v>35043</v>
      </c>
      <c r="EF252" s="21">
        <v>37308</v>
      </c>
      <c r="EG252" t="s">
        <v>1477</v>
      </c>
      <c r="EH252" t="s">
        <v>5143</v>
      </c>
      <c r="EI252" s="22">
        <v>45125</v>
      </c>
      <c r="EJ252" t="b">
        <f>F252=H252</f>
        <v>1</v>
      </c>
    </row>
    <row r="253" spans="1:140" x14ac:dyDescent="0.2">
      <c r="A253" s="8" t="s">
        <v>1478</v>
      </c>
      <c r="B253" s="8" t="s">
        <v>127</v>
      </c>
      <c r="C253" s="8" t="s">
        <v>135</v>
      </c>
      <c r="D253" s="2">
        <v>4973086932</v>
      </c>
      <c r="E253" s="4">
        <v>0.66502518454853199</v>
      </c>
      <c r="F253" s="28" t="b">
        <v>1</v>
      </c>
      <c r="G253" s="29">
        <f t="shared" si="7"/>
        <v>9.8344421458093884E-6</v>
      </c>
      <c r="H253" s="5" t="b">
        <f t="shared" si="6"/>
        <v>0</v>
      </c>
      <c r="I253" s="8">
        <v>70</v>
      </c>
      <c r="J253">
        <v>2</v>
      </c>
      <c r="K253">
        <v>30</v>
      </c>
      <c r="L253">
        <v>1528</v>
      </c>
      <c r="M253">
        <v>0</v>
      </c>
      <c r="N253">
        <v>4</v>
      </c>
      <c r="O253">
        <v>2.51259227426638</v>
      </c>
      <c r="P253">
        <v>4</v>
      </c>
      <c r="Q253">
        <v>5</v>
      </c>
      <c r="R253">
        <v>3</v>
      </c>
      <c r="S253" s="10">
        <v>76.900000000000006</v>
      </c>
      <c r="T253" s="8">
        <v>1.5744038114505901</v>
      </c>
      <c r="U253">
        <v>1.0203643463482399</v>
      </c>
      <c r="V253">
        <v>0.38987547332752898</v>
      </c>
      <c r="W253">
        <v>3.4616991567945801E-2</v>
      </c>
      <c r="X253">
        <v>-1.5638459058765199</v>
      </c>
      <c r="Y253">
        <v>0.68524713920936597</v>
      </c>
      <c r="Z253">
        <v>-1.65038471831053</v>
      </c>
      <c r="AA253">
        <v>0.71867389489572897</v>
      </c>
      <c r="AB253">
        <v>-1.4988236991813999</v>
      </c>
      <c r="AC253">
        <v>0.71996333890972197</v>
      </c>
      <c r="AD253" s="10">
        <v>0.47523475385999198</v>
      </c>
      <c r="AE253" s="8">
        <v>0</v>
      </c>
      <c r="AF253">
        <v>0</v>
      </c>
      <c r="AG253">
        <v>0</v>
      </c>
      <c r="AH253">
        <v>0</v>
      </c>
      <c r="AI253">
        <v>0</v>
      </c>
      <c r="AJ253">
        <v>0</v>
      </c>
      <c r="AK253">
        <v>1</v>
      </c>
      <c r="AL253">
        <v>0</v>
      </c>
      <c r="AM253">
        <v>0</v>
      </c>
      <c r="AN253">
        <v>0</v>
      </c>
      <c r="AO253">
        <v>0</v>
      </c>
      <c r="AP253">
        <v>0</v>
      </c>
      <c r="AQ253">
        <v>0</v>
      </c>
      <c r="AR253">
        <v>0</v>
      </c>
      <c r="AS253">
        <v>0</v>
      </c>
      <c r="AT253">
        <v>0</v>
      </c>
      <c r="AU253">
        <v>0</v>
      </c>
      <c r="AV253">
        <v>0</v>
      </c>
      <c r="AW253">
        <v>0</v>
      </c>
      <c r="AX253">
        <v>0</v>
      </c>
      <c r="AY253">
        <v>0</v>
      </c>
      <c r="AZ253">
        <v>1</v>
      </c>
      <c r="BA253">
        <v>1</v>
      </c>
      <c r="BB253">
        <v>0</v>
      </c>
      <c r="BC253">
        <v>0</v>
      </c>
      <c r="BD253">
        <v>1</v>
      </c>
      <c r="BE253">
        <v>0</v>
      </c>
      <c r="BF253">
        <v>1</v>
      </c>
      <c r="BG253">
        <v>0</v>
      </c>
      <c r="BH253">
        <v>1</v>
      </c>
      <c r="BI253">
        <v>0</v>
      </c>
      <c r="BJ253">
        <v>0</v>
      </c>
      <c r="BK253">
        <v>0</v>
      </c>
      <c r="BL253">
        <v>0</v>
      </c>
      <c r="BM253">
        <v>0</v>
      </c>
      <c r="BN253">
        <v>0</v>
      </c>
      <c r="BO253">
        <v>1</v>
      </c>
      <c r="BP253">
        <v>0</v>
      </c>
      <c r="BQ253">
        <v>0</v>
      </c>
      <c r="BR253">
        <v>0</v>
      </c>
      <c r="BS253">
        <v>1</v>
      </c>
      <c r="BT253" s="10">
        <v>0</v>
      </c>
      <c r="BU253">
        <v>-4.2648743800000002</v>
      </c>
      <c r="BV253">
        <v>0.17994256</v>
      </c>
      <c r="BW253">
        <v>2.5512239999999999E-2</v>
      </c>
      <c r="BX253">
        <v>1.7140852600000001</v>
      </c>
      <c r="BY253">
        <v>1.2451467300000001</v>
      </c>
      <c r="BZ253">
        <v>4.38303536</v>
      </c>
      <c r="CA253">
        <v>1.0542348399999999</v>
      </c>
      <c r="CB253">
        <v>2.36271349</v>
      </c>
      <c r="CC253">
        <v>0</v>
      </c>
      <c r="CD253">
        <v>1.26633956</v>
      </c>
      <c r="CE253">
        <v>1.2966537600000001</v>
      </c>
      <c r="CF253">
        <v>-0.34830556000000001</v>
      </c>
      <c r="CG253">
        <v>0.60595251999999999</v>
      </c>
      <c r="CH253">
        <v>-0.27080598</v>
      </c>
      <c r="CI253">
        <v>0.69837139000000004</v>
      </c>
      <c r="CJ253">
        <v>2.3914729999999999E-2</v>
      </c>
      <c r="CK253">
        <v>-0.35324707</v>
      </c>
      <c r="CL253">
        <v>-4.8291489999999999E-2</v>
      </c>
      <c r="CM253">
        <v>0.58076517999999999</v>
      </c>
      <c r="CN253">
        <v>0.72541518999999999</v>
      </c>
      <c r="CO253">
        <v>-0.20022939000000001</v>
      </c>
      <c r="CP253">
        <v>-0.43475793000000001</v>
      </c>
      <c r="CQ253">
        <v>0.34422587999999998</v>
      </c>
      <c r="CR253">
        <v>-0.48495226000000002</v>
      </c>
      <c r="CS253">
        <v>0.18250256000000001</v>
      </c>
      <c r="CT253">
        <v>-0.16623276000000001</v>
      </c>
      <c r="CU253">
        <v>-9.4743999999999995E-2</v>
      </c>
      <c r="CV253">
        <v>-1.1689752</v>
      </c>
      <c r="CW253">
        <v>-0.52188942000000005</v>
      </c>
      <c r="CX253">
        <v>0.65815442999999996</v>
      </c>
      <c r="CY253">
        <v>9.3649330000000003E-2</v>
      </c>
      <c r="CZ253">
        <v>-0.16819777</v>
      </c>
      <c r="DA253">
        <v>-0.25450494000000001</v>
      </c>
      <c r="DB253">
        <v>0.25513289</v>
      </c>
      <c r="DC253">
        <v>2.5920289999999999E-2</v>
      </c>
      <c r="DD253">
        <v>-2.5292350000000002E-2</v>
      </c>
      <c r="DE253">
        <v>0.26950531</v>
      </c>
      <c r="DF253">
        <v>-0.26887736000000001</v>
      </c>
      <c r="DG253">
        <v>0.1029841</v>
      </c>
      <c r="DH253">
        <v>-0.10235616</v>
      </c>
      <c r="DI253">
        <v>-0.19042195000000001</v>
      </c>
      <c r="DJ253">
        <v>7.7531719999999998E-2</v>
      </c>
      <c r="DK253">
        <v>-0.19522661999999999</v>
      </c>
      <c r="DL253">
        <v>-0.13095082</v>
      </c>
      <c r="DM253">
        <v>-6.0513240000000003E-2</v>
      </c>
      <c r="DN253">
        <v>0.50020885000000004</v>
      </c>
      <c r="DO253">
        <v>0.35778246000000002</v>
      </c>
      <c r="DP253">
        <v>-0.64273818000000005</v>
      </c>
      <c r="DQ253">
        <v>0.94671483000000001</v>
      </c>
      <c r="DR253">
        <v>-0.66113116000000005</v>
      </c>
      <c r="DS253">
        <v>7.7932630000000003E-2</v>
      </c>
      <c r="DT253">
        <v>-0.79014932000000004</v>
      </c>
      <c r="DU253">
        <v>1.3610861400000001</v>
      </c>
      <c r="DV253" s="10">
        <v>-0.64824150000000003</v>
      </c>
      <c r="DW253" s="8" t="s">
        <v>1479</v>
      </c>
      <c r="DX253" t="s">
        <v>1480</v>
      </c>
      <c r="DY253" t="s">
        <v>5153</v>
      </c>
      <c r="DZ253" t="s">
        <v>5153</v>
      </c>
      <c r="EA253" t="s">
        <v>5162</v>
      </c>
      <c r="EB253" t="s">
        <v>5467</v>
      </c>
      <c r="EC253" t="s">
        <v>5369</v>
      </c>
      <c r="ED253" s="10" t="s">
        <v>192</v>
      </c>
      <c r="EE253" s="20">
        <v>37681</v>
      </c>
      <c r="EF253" s="21">
        <v>39236</v>
      </c>
      <c r="EG253" t="s">
        <v>1481</v>
      </c>
      <c r="EH253" t="s">
        <v>5147</v>
      </c>
      <c r="EI253" s="22">
        <v>43881</v>
      </c>
      <c r="EJ253" t="b">
        <f>F253=H253</f>
        <v>0</v>
      </c>
    </row>
    <row r="254" spans="1:140" x14ac:dyDescent="0.2">
      <c r="A254" s="8" t="s">
        <v>1482</v>
      </c>
      <c r="B254" s="8" t="s">
        <v>119</v>
      </c>
      <c r="C254" s="8" t="s">
        <v>491</v>
      </c>
      <c r="D254" s="2" t="s">
        <v>1483</v>
      </c>
      <c r="E254" s="4">
        <v>0.86568093746866903</v>
      </c>
      <c r="F254" s="28" t="b">
        <v>1</v>
      </c>
      <c r="G254" s="29">
        <f t="shared" si="7"/>
        <v>0.17407935671355429</v>
      </c>
      <c r="H254" s="5" t="b">
        <f t="shared" si="6"/>
        <v>0</v>
      </c>
      <c r="I254" s="8">
        <v>65</v>
      </c>
      <c r="J254">
        <v>0</v>
      </c>
      <c r="K254">
        <v>28</v>
      </c>
      <c r="L254">
        <v>3309</v>
      </c>
      <c r="M254">
        <v>0</v>
      </c>
      <c r="N254">
        <v>4</v>
      </c>
      <c r="O254">
        <v>66.173802067668205</v>
      </c>
      <c r="P254">
        <v>3</v>
      </c>
      <c r="Q254">
        <v>2</v>
      </c>
      <c r="R254">
        <v>1</v>
      </c>
      <c r="S254" s="10">
        <v>76.099999999999994</v>
      </c>
      <c r="T254" s="8">
        <v>1.1047129369128199</v>
      </c>
      <c r="U254">
        <v>-1.00517281761849</v>
      </c>
      <c r="V254">
        <v>0.13146588040124599</v>
      </c>
      <c r="W254">
        <v>2.1108204595764199</v>
      </c>
      <c r="X254">
        <v>-1.5638459058765199</v>
      </c>
      <c r="Y254">
        <v>0.68524713920936597</v>
      </c>
      <c r="Z254">
        <v>0.54024178376846499</v>
      </c>
      <c r="AA254">
        <v>0.71867389489572897</v>
      </c>
      <c r="AB254">
        <v>1.4079858992310099</v>
      </c>
      <c r="AC254">
        <v>1.42236659638262</v>
      </c>
      <c r="AD254" s="10">
        <v>0.30261827118666701</v>
      </c>
      <c r="AE254" s="8">
        <v>0</v>
      </c>
      <c r="AF254">
        <v>0</v>
      </c>
      <c r="AG254">
        <v>0</v>
      </c>
      <c r="AH254">
        <v>0</v>
      </c>
      <c r="AI254">
        <v>0</v>
      </c>
      <c r="AJ254">
        <v>0</v>
      </c>
      <c r="AK254">
        <v>0</v>
      </c>
      <c r="AL254">
        <v>0</v>
      </c>
      <c r="AM254">
        <v>0</v>
      </c>
      <c r="AN254">
        <v>0</v>
      </c>
      <c r="AO254">
        <v>0</v>
      </c>
      <c r="AP254">
        <v>0</v>
      </c>
      <c r="AQ254">
        <v>1</v>
      </c>
      <c r="AR254">
        <v>0</v>
      </c>
      <c r="AS254">
        <v>0</v>
      </c>
      <c r="AT254">
        <v>0</v>
      </c>
      <c r="AU254">
        <v>0</v>
      </c>
      <c r="AV254">
        <v>0</v>
      </c>
      <c r="AW254">
        <v>0</v>
      </c>
      <c r="AX254">
        <v>0</v>
      </c>
      <c r="AY254">
        <v>1</v>
      </c>
      <c r="AZ254">
        <v>0</v>
      </c>
      <c r="BA254">
        <v>1</v>
      </c>
      <c r="BB254">
        <v>0</v>
      </c>
      <c r="BC254">
        <v>1</v>
      </c>
      <c r="BD254">
        <v>0</v>
      </c>
      <c r="BE254">
        <v>0</v>
      </c>
      <c r="BF254">
        <v>1</v>
      </c>
      <c r="BG254">
        <v>0</v>
      </c>
      <c r="BH254">
        <v>0</v>
      </c>
      <c r="BI254">
        <v>0</v>
      </c>
      <c r="BJ254">
        <v>1</v>
      </c>
      <c r="BK254">
        <v>0</v>
      </c>
      <c r="BL254">
        <v>0</v>
      </c>
      <c r="BM254">
        <v>0</v>
      </c>
      <c r="BN254">
        <v>0</v>
      </c>
      <c r="BO254">
        <v>1</v>
      </c>
      <c r="BP254">
        <v>0</v>
      </c>
      <c r="BQ254">
        <v>1</v>
      </c>
      <c r="BR254">
        <v>0</v>
      </c>
      <c r="BS254">
        <v>0</v>
      </c>
      <c r="BT254" s="10">
        <v>0</v>
      </c>
      <c r="BU254">
        <v>-4.2648743800000002</v>
      </c>
      <c r="BV254">
        <v>0.17994256</v>
      </c>
      <c r="BW254">
        <v>2.5512239999999999E-2</v>
      </c>
      <c r="BX254">
        <v>1.7140852600000001</v>
      </c>
      <c r="BY254">
        <v>1.2451467300000001</v>
      </c>
      <c r="BZ254">
        <v>4.38303536</v>
      </c>
      <c r="CA254">
        <v>1.0542348399999999</v>
      </c>
      <c r="CB254">
        <v>2.36271349</v>
      </c>
      <c r="CC254">
        <v>0</v>
      </c>
      <c r="CD254">
        <v>1.26633956</v>
      </c>
      <c r="CE254">
        <v>1.2966537600000001</v>
      </c>
      <c r="CF254">
        <v>-0.34830556000000001</v>
      </c>
      <c r="CG254">
        <v>0.60595251999999999</v>
      </c>
      <c r="CH254">
        <v>-0.27080598</v>
      </c>
      <c r="CI254">
        <v>0.69837139000000004</v>
      </c>
      <c r="CJ254">
        <v>2.3914729999999999E-2</v>
      </c>
      <c r="CK254">
        <v>-0.35324707</v>
      </c>
      <c r="CL254">
        <v>-4.8291489999999999E-2</v>
      </c>
      <c r="CM254">
        <v>0.58076517999999999</v>
      </c>
      <c r="CN254">
        <v>0.72541518999999999</v>
      </c>
      <c r="CO254">
        <v>-0.20022939000000001</v>
      </c>
      <c r="CP254">
        <v>-0.43475793000000001</v>
      </c>
      <c r="CQ254">
        <v>0.34422587999999998</v>
      </c>
      <c r="CR254">
        <v>-0.48495226000000002</v>
      </c>
      <c r="CS254">
        <v>0.18250256000000001</v>
      </c>
      <c r="CT254">
        <v>-0.16623276000000001</v>
      </c>
      <c r="CU254">
        <v>-9.4743999999999995E-2</v>
      </c>
      <c r="CV254">
        <v>-1.1689752</v>
      </c>
      <c r="CW254">
        <v>-0.52188942000000005</v>
      </c>
      <c r="CX254">
        <v>0.65815442999999996</v>
      </c>
      <c r="CY254">
        <v>9.3649330000000003E-2</v>
      </c>
      <c r="CZ254">
        <v>-0.16819777</v>
      </c>
      <c r="DA254">
        <v>-0.25450494000000001</v>
      </c>
      <c r="DB254">
        <v>0.25513289</v>
      </c>
      <c r="DC254">
        <v>2.5920289999999999E-2</v>
      </c>
      <c r="DD254">
        <v>-2.5292350000000002E-2</v>
      </c>
      <c r="DE254">
        <v>0.26950531</v>
      </c>
      <c r="DF254">
        <v>-0.26887736000000001</v>
      </c>
      <c r="DG254">
        <v>0.1029841</v>
      </c>
      <c r="DH254">
        <v>-0.10235616</v>
      </c>
      <c r="DI254">
        <v>-0.19042195000000001</v>
      </c>
      <c r="DJ254">
        <v>7.7531719999999998E-2</v>
      </c>
      <c r="DK254">
        <v>-0.19522661999999999</v>
      </c>
      <c r="DL254">
        <v>-0.13095082</v>
      </c>
      <c r="DM254">
        <v>-6.0513240000000003E-2</v>
      </c>
      <c r="DN254">
        <v>0.50020885000000004</v>
      </c>
      <c r="DO254">
        <v>0.35778246000000002</v>
      </c>
      <c r="DP254">
        <v>-0.64273818000000005</v>
      </c>
      <c r="DQ254">
        <v>0.94671483000000001</v>
      </c>
      <c r="DR254">
        <v>-0.66113116000000005</v>
      </c>
      <c r="DS254">
        <v>7.7932630000000003E-2</v>
      </c>
      <c r="DT254">
        <v>-0.79014932000000004</v>
      </c>
      <c r="DU254">
        <v>1.3610861400000001</v>
      </c>
      <c r="DV254" s="10">
        <v>-0.64824150000000003</v>
      </c>
      <c r="DW254" s="8" t="s">
        <v>1484</v>
      </c>
      <c r="DX254" t="s">
        <v>1485</v>
      </c>
      <c r="DY254" t="s">
        <v>5153</v>
      </c>
      <c r="DZ254" t="s">
        <v>5154</v>
      </c>
      <c r="EA254" t="s">
        <v>5290</v>
      </c>
      <c r="EB254" t="s">
        <v>5217</v>
      </c>
      <c r="EC254" t="s">
        <v>5368</v>
      </c>
      <c r="ED254" s="10" t="s">
        <v>772</v>
      </c>
      <c r="EE254" s="20">
        <v>35749</v>
      </c>
      <c r="EF254" s="21">
        <v>38286</v>
      </c>
      <c r="EG254" t="s">
        <v>1486</v>
      </c>
      <c r="EH254" t="s">
        <v>5144</v>
      </c>
      <c r="EI254" s="22">
        <v>43664</v>
      </c>
      <c r="EJ254" t="b">
        <f>F254=H254</f>
        <v>0</v>
      </c>
    </row>
    <row r="255" spans="1:140" x14ac:dyDescent="0.2">
      <c r="A255" s="8" t="s">
        <v>1487</v>
      </c>
      <c r="B255" s="8" t="s">
        <v>168</v>
      </c>
      <c r="C255" s="8" t="s">
        <v>216</v>
      </c>
      <c r="D255" s="2" t="s">
        <v>1488</v>
      </c>
      <c r="E255" s="4">
        <v>0.439922170755563</v>
      </c>
      <c r="F255" s="28" t="b">
        <v>0</v>
      </c>
      <c r="G255" s="29">
        <f t="shared" si="7"/>
        <v>2.7236269776857524E-4</v>
      </c>
      <c r="H255" s="5" t="b">
        <f t="shared" si="6"/>
        <v>0</v>
      </c>
      <c r="I255" s="8">
        <v>66</v>
      </c>
      <c r="J255">
        <v>1</v>
      </c>
      <c r="K255">
        <v>20</v>
      </c>
      <c r="L255">
        <v>1817</v>
      </c>
      <c r="M255">
        <v>4</v>
      </c>
      <c r="N255">
        <v>3</v>
      </c>
      <c r="O255">
        <v>48.2944187111151</v>
      </c>
      <c r="P255">
        <v>1</v>
      </c>
      <c r="Q255">
        <v>5</v>
      </c>
      <c r="R255">
        <v>5</v>
      </c>
      <c r="S255" s="10">
        <v>68.099999999999994</v>
      </c>
      <c r="T255" s="8">
        <v>1.19865111182038</v>
      </c>
      <c r="U255">
        <v>7.5957643648752104E-3</v>
      </c>
      <c r="V255">
        <v>-0.90217249130388599</v>
      </c>
      <c r="W255">
        <v>0.37151918261480099</v>
      </c>
      <c r="X255">
        <v>-0.29113306284374801</v>
      </c>
      <c r="Y255">
        <v>-1.13192030619081E-2</v>
      </c>
      <c r="Z255">
        <v>-7.5000231719510896E-2</v>
      </c>
      <c r="AA255">
        <v>-1.4107302381286499</v>
      </c>
      <c r="AB255">
        <v>0.68128349962791002</v>
      </c>
      <c r="AC255">
        <v>-1.38724643350897</v>
      </c>
      <c r="AD255" s="10">
        <v>-1.4235465555465601</v>
      </c>
      <c r="AE255" s="8">
        <v>0</v>
      </c>
      <c r="AF255">
        <v>0</v>
      </c>
      <c r="AG255">
        <v>0</v>
      </c>
      <c r="AH255">
        <v>0</v>
      </c>
      <c r="AI255">
        <v>1</v>
      </c>
      <c r="AJ255">
        <v>0</v>
      </c>
      <c r="AK255">
        <v>0</v>
      </c>
      <c r="AL255">
        <v>0</v>
      </c>
      <c r="AM255">
        <v>0</v>
      </c>
      <c r="AN255">
        <v>0</v>
      </c>
      <c r="AO255">
        <v>0</v>
      </c>
      <c r="AP255">
        <v>0</v>
      </c>
      <c r="AQ255">
        <v>0</v>
      </c>
      <c r="AR255">
        <v>0</v>
      </c>
      <c r="AS255">
        <v>0</v>
      </c>
      <c r="AT255">
        <v>0</v>
      </c>
      <c r="AU255">
        <v>0</v>
      </c>
      <c r="AV255">
        <v>0</v>
      </c>
      <c r="AW255">
        <v>0</v>
      </c>
      <c r="AX255">
        <v>0</v>
      </c>
      <c r="AY255">
        <v>1</v>
      </c>
      <c r="AZ255">
        <v>0</v>
      </c>
      <c r="BA255">
        <v>1</v>
      </c>
      <c r="BB255">
        <v>0</v>
      </c>
      <c r="BC255">
        <v>1</v>
      </c>
      <c r="BD255">
        <v>0</v>
      </c>
      <c r="BE255">
        <v>0</v>
      </c>
      <c r="BF255">
        <v>1</v>
      </c>
      <c r="BG255">
        <v>1</v>
      </c>
      <c r="BH255">
        <v>0</v>
      </c>
      <c r="BI255">
        <v>0</v>
      </c>
      <c r="BJ255">
        <v>0</v>
      </c>
      <c r="BK255">
        <v>0</v>
      </c>
      <c r="BL255">
        <v>0</v>
      </c>
      <c r="BM255">
        <v>0</v>
      </c>
      <c r="BN255">
        <v>1</v>
      </c>
      <c r="BO255">
        <v>0</v>
      </c>
      <c r="BP255">
        <v>0</v>
      </c>
      <c r="BQ255">
        <v>1</v>
      </c>
      <c r="BR255">
        <v>0</v>
      </c>
      <c r="BS255">
        <v>0</v>
      </c>
      <c r="BT255" s="10">
        <v>0</v>
      </c>
      <c r="BU255">
        <v>-4.2648743800000002</v>
      </c>
      <c r="BV255">
        <v>0.17994256</v>
      </c>
      <c r="BW255">
        <v>2.5512239999999999E-2</v>
      </c>
      <c r="BX255">
        <v>1.7140852600000001</v>
      </c>
      <c r="BY255">
        <v>1.2451467300000001</v>
      </c>
      <c r="BZ255">
        <v>4.38303536</v>
      </c>
      <c r="CA255">
        <v>1.0542348399999999</v>
      </c>
      <c r="CB255">
        <v>2.36271349</v>
      </c>
      <c r="CC255">
        <v>0</v>
      </c>
      <c r="CD255">
        <v>1.26633956</v>
      </c>
      <c r="CE255">
        <v>1.2966537600000001</v>
      </c>
      <c r="CF255">
        <v>-0.34830556000000001</v>
      </c>
      <c r="CG255">
        <v>0.60595251999999999</v>
      </c>
      <c r="CH255">
        <v>-0.27080598</v>
      </c>
      <c r="CI255">
        <v>0.69837139000000004</v>
      </c>
      <c r="CJ255">
        <v>2.3914729999999999E-2</v>
      </c>
      <c r="CK255">
        <v>-0.35324707</v>
      </c>
      <c r="CL255">
        <v>-4.8291489999999999E-2</v>
      </c>
      <c r="CM255">
        <v>0.58076517999999999</v>
      </c>
      <c r="CN255">
        <v>0.72541518999999999</v>
      </c>
      <c r="CO255">
        <v>-0.20022939000000001</v>
      </c>
      <c r="CP255">
        <v>-0.43475793000000001</v>
      </c>
      <c r="CQ255">
        <v>0.34422587999999998</v>
      </c>
      <c r="CR255">
        <v>-0.48495226000000002</v>
      </c>
      <c r="CS255">
        <v>0.18250256000000001</v>
      </c>
      <c r="CT255">
        <v>-0.16623276000000001</v>
      </c>
      <c r="CU255">
        <v>-9.4743999999999995E-2</v>
      </c>
      <c r="CV255">
        <v>-1.1689752</v>
      </c>
      <c r="CW255">
        <v>-0.52188942000000005</v>
      </c>
      <c r="CX255">
        <v>0.65815442999999996</v>
      </c>
      <c r="CY255">
        <v>9.3649330000000003E-2</v>
      </c>
      <c r="CZ255">
        <v>-0.16819777</v>
      </c>
      <c r="DA255">
        <v>-0.25450494000000001</v>
      </c>
      <c r="DB255">
        <v>0.25513289</v>
      </c>
      <c r="DC255">
        <v>2.5920289999999999E-2</v>
      </c>
      <c r="DD255">
        <v>-2.5292350000000002E-2</v>
      </c>
      <c r="DE255">
        <v>0.26950531</v>
      </c>
      <c r="DF255">
        <v>-0.26887736000000001</v>
      </c>
      <c r="DG255">
        <v>0.1029841</v>
      </c>
      <c r="DH255">
        <v>-0.10235616</v>
      </c>
      <c r="DI255">
        <v>-0.19042195000000001</v>
      </c>
      <c r="DJ255">
        <v>7.7531719999999998E-2</v>
      </c>
      <c r="DK255">
        <v>-0.19522661999999999</v>
      </c>
      <c r="DL255">
        <v>-0.13095082</v>
      </c>
      <c r="DM255">
        <v>-6.0513240000000003E-2</v>
      </c>
      <c r="DN255">
        <v>0.50020885000000004</v>
      </c>
      <c r="DO255">
        <v>0.35778246000000002</v>
      </c>
      <c r="DP255">
        <v>-0.64273818000000005</v>
      </c>
      <c r="DQ255">
        <v>0.94671483000000001</v>
      </c>
      <c r="DR255">
        <v>-0.66113116000000005</v>
      </c>
      <c r="DS255">
        <v>7.7932630000000003E-2</v>
      </c>
      <c r="DT255">
        <v>-0.79014932000000004</v>
      </c>
      <c r="DU255">
        <v>1.3610861400000001</v>
      </c>
      <c r="DV255" s="10">
        <v>-0.64824150000000003</v>
      </c>
      <c r="DW255" s="8" t="s">
        <v>1489</v>
      </c>
      <c r="DX255" t="s">
        <v>1490</v>
      </c>
      <c r="DY255" t="s">
        <v>5158</v>
      </c>
      <c r="DZ255" t="s">
        <v>5154</v>
      </c>
      <c r="EA255" t="s">
        <v>5286</v>
      </c>
      <c r="EB255" t="s">
        <v>5447</v>
      </c>
      <c r="EC255" t="s">
        <v>5284</v>
      </c>
      <c r="ED255" s="10" t="s">
        <v>1050</v>
      </c>
      <c r="EE255" s="20">
        <v>35142</v>
      </c>
      <c r="EF255" s="21">
        <v>39283</v>
      </c>
      <c r="EG255" t="s">
        <v>1491</v>
      </c>
      <c r="EH255" t="s">
        <v>5145</v>
      </c>
      <c r="EI255" s="22">
        <v>44489</v>
      </c>
      <c r="EJ255" t="b">
        <f>F255=H255</f>
        <v>1</v>
      </c>
    </row>
    <row r="256" spans="1:140" x14ac:dyDescent="0.2">
      <c r="A256" s="8" t="s">
        <v>1492</v>
      </c>
      <c r="B256" s="8" t="s">
        <v>119</v>
      </c>
      <c r="C256" s="8" t="s">
        <v>188</v>
      </c>
      <c r="D256" s="2" t="s">
        <v>1493</v>
      </c>
      <c r="E256" s="4">
        <v>0.40332004155162998</v>
      </c>
      <c r="F256" s="28" t="b">
        <v>0</v>
      </c>
      <c r="G256" s="29">
        <f t="shared" si="7"/>
        <v>5.7873731518329877E-2</v>
      </c>
      <c r="H256" s="5" t="b">
        <f t="shared" si="6"/>
        <v>0</v>
      </c>
      <c r="I256" s="8">
        <v>40</v>
      </c>
      <c r="J256">
        <v>1</v>
      </c>
      <c r="K256">
        <v>25</v>
      </c>
      <c r="L256">
        <v>2755</v>
      </c>
      <c r="M256">
        <v>7</v>
      </c>
      <c r="N256">
        <v>2</v>
      </c>
      <c r="O256">
        <v>50.826687442481699</v>
      </c>
      <c r="P256">
        <v>4</v>
      </c>
      <c r="Q256">
        <v>3</v>
      </c>
      <c r="R256">
        <v>2</v>
      </c>
      <c r="S256" s="10">
        <v>77.400000000000006</v>
      </c>
      <c r="T256" s="8">
        <v>-1.2437414357759999</v>
      </c>
      <c r="U256">
        <v>7.5957643648752104E-3</v>
      </c>
      <c r="V256">
        <v>-0.25614850898817798</v>
      </c>
      <c r="W256">
        <v>1.46499411410944</v>
      </c>
      <c r="X256">
        <v>0.66340156943083595</v>
      </c>
      <c r="Y256">
        <v>-0.70788554533318204</v>
      </c>
      <c r="Z256">
        <v>1.2136896389112899E-2</v>
      </c>
      <c r="AA256">
        <v>-0.70092886045385905</v>
      </c>
      <c r="AB256">
        <v>-0.772121299578298</v>
      </c>
      <c r="AC256">
        <v>1.42236659638262</v>
      </c>
      <c r="AD256" s="10">
        <v>0.58312005553081903</v>
      </c>
      <c r="AE256" s="8">
        <v>0</v>
      </c>
      <c r="AF256">
        <v>0</v>
      </c>
      <c r="AG256">
        <v>0</v>
      </c>
      <c r="AH256">
        <v>0</v>
      </c>
      <c r="AI256">
        <v>0</v>
      </c>
      <c r="AJ256">
        <v>0</v>
      </c>
      <c r="AK256">
        <v>0</v>
      </c>
      <c r="AL256">
        <v>0</v>
      </c>
      <c r="AM256">
        <v>0</v>
      </c>
      <c r="AN256">
        <v>0</v>
      </c>
      <c r="AO256">
        <v>0</v>
      </c>
      <c r="AP256">
        <v>0</v>
      </c>
      <c r="AQ256">
        <v>0</v>
      </c>
      <c r="AR256">
        <v>0</v>
      </c>
      <c r="AS256">
        <v>0</v>
      </c>
      <c r="AT256">
        <v>1</v>
      </c>
      <c r="AU256">
        <v>0</v>
      </c>
      <c r="AV256">
        <v>0</v>
      </c>
      <c r="AW256">
        <v>0</v>
      </c>
      <c r="AX256">
        <v>0</v>
      </c>
      <c r="AY256">
        <v>0</v>
      </c>
      <c r="AZ256">
        <v>1</v>
      </c>
      <c r="BA256">
        <v>1</v>
      </c>
      <c r="BB256">
        <v>0</v>
      </c>
      <c r="BC256">
        <v>0</v>
      </c>
      <c r="BD256">
        <v>1</v>
      </c>
      <c r="BE256">
        <v>1</v>
      </c>
      <c r="BF256">
        <v>0</v>
      </c>
      <c r="BG256">
        <v>0</v>
      </c>
      <c r="BH256">
        <v>0</v>
      </c>
      <c r="BI256">
        <v>1</v>
      </c>
      <c r="BJ256">
        <v>0</v>
      </c>
      <c r="BK256">
        <v>0</v>
      </c>
      <c r="BL256">
        <v>0</v>
      </c>
      <c r="BM256">
        <v>0</v>
      </c>
      <c r="BN256">
        <v>1</v>
      </c>
      <c r="BO256">
        <v>0</v>
      </c>
      <c r="BP256">
        <v>0</v>
      </c>
      <c r="BQ256">
        <v>0</v>
      </c>
      <c r="BR256">
        <v>0</v>
      </c>
      <c r="BS256">
        <v>0</v>
      </c>
      <c r="BT256" s="10">
        <v>1</v>
      </c>
      <c r="BU256">
        <v>-4.2648743800000002</v>
      </c>
      <c r="BV256">
        <v>0.17994256</v>
      </c>
      <c r="BW256">
        <v>2.5512239999999999E-2</v>
      </c>
      <c r="BX256">
        <v>1.7140852600000001</v>
      </c>
      <c r="BY256">
        <v>1.2451467300000001</v>
      </c>
      <c r="BZ256">
        <v>4.38303536</v>
      </c>
      <c r="CA256">
        <v>1.0542348399999999</v>
      </c>
      <c r="CB256">
        <v>2.36271349</v>
      </c>
      <c r="CC256">
        <v>0</v>
      </c>
      <c r="CD256">
        <v>1.26633956</v>
      </c>
      <c r="CE256">
        <v>1.2966537600000001</v>
      </c>
      <c r="CF256">
        <v>-0.34830556000000001</v>
      </c>
      <c r="CG256">
        <v>0.60595251999999999</v>
      </c>
      <c r="CH256">
        <v>-0.27080598</v>
      </c>
      <c r="CI256">
        <v>0.69837139000000004</v>
      </c>
      <c r="CJ256">
        <v>2.3914729999999999E-2</v>
      </c>
      <c r="CK256">
        <v>-0.35324707</v>
      </c>
      <c r="CL256">
        <v>-4.8291489999999999E-2</v>
      </c>
      <c r="CM256">
        <v>0.58076517999999999</v>
      </c>
      <c r="CN256">
        <v>0.72541518999999999</v>
      </c>
      <c r="CO256">
        <v>-0.20022939000000001</v>
      </c>
      <c r="CP256">
        <v>-0.43475793000000001</v>
      </c>
      <c r="CQ256">
        <v>0.34422587999999998</v>
      </c>
      <c r="CR256">
        <v>-0.48495226000000002</v>
      </c>
      <c r="CS256">
        <v>0.18250256000000001</v>
      </c>
      <c r="CT256">
        <v>-0.16623276000000001</v>
      </c>
      <c r="CU256">
        <v>-9.4743999999999995E-2</v>
      </c>
      <c r="CV256">
        <v>-1.1689752</v>
      </c>
      <c r="CW256">
        <v>-0.52188942000000005</v>
      </c>
      <c r="CX256">
        <v>0.65815442999999996</v>
      </c>
      <c r="CY256">
        <v>9.3649330000000003E-2</v>
      </c>
      <c r="CZ256">
        <v>-0.16819777</v>
      </c>
      <c r="DA256">
        <v>-0.25450494000000001</v>
      </c>
      <c r="DB256">
        <v>0.25513289</v>
      </c>
      <c r="DC256">
        <v>2.5920289999999999E-2</v>
      </c>
      <c r="DD256">
        <v>-2.5292350000000002E-2</v>
      </c>
      <c r="DE256">
        <v>0.26950531</v>
      </c>
      <c r="DF256">
        <v>-0.26887736000000001</v>
      </c>
      <c r="DG256">
        <v>0.1029841</v>
      </c>
      <c r="DH256">
        <v>-0.10235616</v>
      </c>
      <c r="DI256">
        <v>-0.19042195000000001</v>
      </c>
      <c r="DJ256">
        <v>7.7531719999999998E-2</v>
      </c>
      <c r="DK256">
        <v>-0.19522661999999999</v>
      </c>
      <c r="DL256">
        <v>-0.13095082</v>
      </c>
      <c r="DM256">
        <v>-6.0513240000000003E-2</v>
      </c>
      <c r="DN256">
        <v>0.50020885000000004</v>
      </c>
      <c r="DO256">
        <v>0.35778246000000002</v>
      </c>
      <c r="DP256">
        <v>-0.64273818000000005</v>
      </c>
      <c r="DQ256">
        <v>0.94671483000000001</v>
      </c>
      <c r="DR256">
        <v>-0.66113116000000005</v>
      </c>
      <c r="DS256">
        <v>7.7932630000000003E-2</v>
      </c>
      <c r="DT256">
        <v>-0.79014932000000004</v>
      </c>
      <c r="DU256">
        <v>1.3610861400000001</v>
      </c>
      <c r="DV256" s="10">
        <v>-0.64824150000000003</v>
      </c>
      <c r="DW256" s="8" t="s">
        <v>1494</v>
      </c>
      <c r="DX256" t="s">
        <v>1495</v>
      </c>
      <c r="DY256" t="s">
        <v>5158</v>
      </c>
      <c r="DZ256" t="s">
        <v>5165</v>
      </c>
      <c r="EA256" t="s">
        <v>5316</v>
      </c>
      <c r="EB256" t="s">
        <v>5285</v>
      </c>
      <c r="EC256" t="s">
        <v>5288</v>
      </c>
      <c r="ED256" s="10" t="s">
        <v>329</v>
      </c>
      <c r="EE256" s="20">
        <v>37738</v>
      </c>
      <c r="EF256" s="21">
        <v>38653</v>
      </c>
      <c r="EG256" t="s">
        <v>1496</v>
      </c>
      <c r="EH256" t="s">
        <v>5142</v>
      </c>
      <c r="EI256" s="22">
        <v>44250</v>
      </c>
      <c r="EJ256" t="b">
        <f>F256=H256</f>
        <v>1</v>
      </c>
    </row>
    <row r="257" spans="1:140" x14ac:dyDescent="0.2">
      <c r="A257" s="8" t="s">
        <v>1497</v>
      </c>
      <c r="B257" s="8" t="s">
        <v>127</v>
      </c>
      <c r="C257" s="8" t="s">
        <v>147</v>
      </c>
      <c r="D257" s="2" t="s">
        <v>1498</v>
      </c>
      <c r="E257" s="4">
        <v>0.34126811591882</v>
      </c>
      <c r="F257" s="28" t="b">
        <v>0</v>
      </c>
      <c r="G257" s="29">
        <f t="shared" si="7"/>
        <v>1.466538606191954E-5</v>
      </c>
      <c r="H257" s="5" t="b">
        <f t="shared" si="6"/>
        <v>0</v>
      </c>
      <c r="I257" s="8">
        <v>41</v>
      </c>
      <c r="J257">
        <v>0</v>
      </c>
      <c r="K257">
        <v>23</v>
      </c>
      <c r="L257">
        <v>737</v>
      </c>
      <c r="M257">
        <v>5</v>
      </c>
      <c r="N257">
        <v>1</v>
      </c>
      <c r="O257">
        <v>27.859057959409999</v>
      </c>
      <c r="P257">
        <v>5</v>
      </c>
      <c r="Q257">
        <v>3</v>
      </c>
      <c r="R257">
        <v>5</v>
      </c>
      <c r="S257" s="10">
        <v>71.5</v>
      </c>
      <c r="T257" s="8">
        <v>-1.1498032608684501</v>
      </c>
      <c r="U257">
        <v>-1.00517281761849</v>
      </c>
      <c r="V257">
        <v>-0.51455810191446105</v>
      </c>
      <c r="W257">
        <v>-0.88749246558798001</v>
      </c>
      <c r="X257">
        <v>2.70451479144465E-2</v>
      </c>
      <c r="Y257">
        <v>-1.4044518876044501</v>
      </c>
      <c r="Z257">
        <v>-0.77819520692511701</v>
      </c>
      <c r="AA257">
        <v>8.8725172209350497E-3</v>
      </c>
      <c r="AB257">
        <v>-0.772121299578298</v>
      </c>
      <c r="AC257">
        <v>-0.68484317603607703</v>
      </c>
      <c r="AD257" s="10">
        <v>-0.68992650418493895</v>
      </c>
      <c r="AE257" s="8">
        <v>0</v>
      </c>
      <c r="AF257">
        <v>0</v>
      </c>
      <c r="AG257">
        <v>0</v>
      </c>
      <c r="AH257">
        <v>0</v>
      </c>
      <c r="AI257">
        <v>0</v>
      </c>
      <c r="AJ257">
        <v>0</v>
      </c>
      <c r="AK257">
        <v>0</v>
      </c>
      <c r="AL257">
        <v>0</v>
      </c>
      <c r="AM257">
        <v>0</v>
      </c>
      <c r="AN257">
        <v>0</v>
      </c>
      <c r="AO257">
        <v>0</v>
      </c>
      <c r="AP257">
        <v>0</v>
      </c>
      <c r="AQ257">
        <v>0</v>
      </c>
      <c r="AR257">
        <v>0</v>
      </c>
      <c r="AS257">
        <v>0</v>
      </c>
      <c r="AT257">
        <v>0</v>
      </c>
      <c r="AU257">
        <v>1</v>
      </c>
      <c r="AV257">
        <v>0</v>
      </c>
      <c r="AW257">
        <v>0</v>
      </c>
      <c r="AX257">
        <v>0</v>
      </c>
      <c r="AY257">
        <v>0</v>
      </c>
      <c r="AZ257">
        <v>1</v>
      </c>
      <c r="BA257">
        <v>1</v>
      </c>
      <c r="BB257">
        <v>0</v>
      </c>
      <c r="BC257">
        <v>0</v>
      </c>
      <c r="BD257">
        <v>1</v>
      </c>
      <c r="BE257">
        <v>1</v>
      </c>
      <c r="BF257">
        <v>0</v>
      </c>
      <c r="BG257">
        <v>0</v>
      </c>
      <c r="BH257">
        <v>0</v>
      </c>
      <c r="BI257">
        <v>0</v>
      </c>
      <c r="BJ257">
        <v>1</v>
      </c>
      <c r="BK257">
        <v>0</v>
      </c>
      <c r="BL257">
        <v>0</v>
      </c>
      <c r="BM257">
        <v>0</v>
      </c>
      <c r="BN257">
        <v>1</v>
      </c>
      <c r="BO257">
        <v>0</v>
      </c>
      <c r="BP257">
        <v>0</v>
      </c>
      <c r="BQ257">
        <v>0</v>
      </c>
      <c r="BR257">
        <v>0</v>
      </c>
      <c r="BS257">
        <v>1</v>
      </c>
      <c r="BT257" s="10">
        <v>0</v>
      </c>
      <c r="BU257">
        <v>-4.2648743800000002</v>
      </c>
      <c r="BV257">
        <v>0.17994256</v>
      </c>
      <c r="BW257">
        <v>2.5512239999999999E-2</v>
      </c>
      <c r="BX257">
        <v>1.7140852600000001</v>
      </c>
      <c r="BY257">
        <v>1.2451467300000001</v>
      </c>
      <c r="BZ257">
        <v>4.38303536</v>
      </c>
      <c r="CA257">
        <v>1.0542348399999999</v>
      </c>
      <c r="CB257">
        <v>2.36271349</v>
      </c>
      <c r="CC257">
        <v>0</v>
      </c>
      <c r="CD257">
        <v>1.26633956</v>
      </c>
      <c r="CE257">
        <v>1.2966537600000001</v>
      </c>
      <c r="CF257">
        <v>-0.34830556000000001</v>
      </c>
      <c r="CG257">
        <v>0.60595251999999999</v>
      </c>
      <c r="CH257">
        <v>-0.27080598</v>
      </c>
      <c r="CI257">
        <v>0.69837139000000004</v>
      </c>
      <c r="CJ257">
        <v>2.3914729999999999E-2</v>
      </c>
      <c r="CK257">
        <v>-0.35324707</v>
      </c>
      <c r="CL257">
        <v>-4.8291489999999999E-2</v>
      </c>
      <c r="CM257">
        <v>0.58076517999999999</v>
      </c>
      <c r="CN257">
        <v>0.72541518999999999</v>
      </c>
      <c r="CO257">
        <v>-0.20022939000000001</v>
      </c>
      <c r="CP257">
        <v>-0.43475793000000001</v>
      </c>
      <c r="CQ257">
        <v>0.34422587999999998</v>
      </c>
      <c r="CR257">
        <v>-0.48495226000000002</v>
      </c>
      <c r="CS257">
        <v>0.18250256000000001</v>
      </c>
      <c r="CT257">
        <v>-0.16623276000000001</v>
      </c>
      <c r="CU257">
        <v>-9.4743999999999995E-2</v>
      </c>
      <c r="CV257">
        <v>-1.1689752</v>
      </c>
      <c r="CW257">
        <v>-0.52188942000000005</v>
      </c>
      <c r="CX257">
        <v>0.65815442999999996</v>
      </c>
      <c r="CY257">
        <v>9.3649330000000003E-2</v>
      </c>
      <c r="CZ257">
        <v>-0.16819777</v>
      </c>
      <c r="DA257">
        <v>-0.25450494000000001</v>
      </c>
      <c r="DB257">
        <v>0.25513289</v>
      </c>
      <c r="DC257">
        <v>2.5920289999999999E-2</v>
      </c>
      <c r="DD257">
        <v>-2.5292350000000002E-2</v>
      </c>
      <c r="DE257">
        <v>0.26950531</v>
      </c>
      <c r="DF257">
        <v>-0.26887736000000001</v>
      </c>
      <c r="DG257">
        <v>0.1029841</v>
      </c>
      <c r="DH257">
        <v>-0.10235616</v>
      </c>
      <c r="DI257">
        <v>-0.19042195000000001</v>
      </c>
      <c r="DJ257">
        <v>7.7531719999999998E-2</v>
      </c>
      <c r="DK257">
        <v>-0.19522661999999999</v>
      </c>
      <c r="DL257">
        <v>-0.13095082</v>
      </c>
      <c r="DM257">
        <v>-6.0513240000000003E-2</v>
      </c>
      <c r="DN257">
        <v>0.50020885000000004</v>
      </c>
      <c r="DO257">
        <v>0.35778246000000002</v>
      </c>
      <c r="DP257">
        <v>-0.64273818000000005</v>
      </c>
      <c r="DQ257">
        <v>0.94671483000000001</v>
      </c>
      <c r="DR257">
        <v>-0.66113116000000005</v>
      </c>
      <c r="DS257">
        <v>7.7932630000000003E-2</v>
      </c>
      <c r="DT257">
        <v>-0.79014932000000004</v>
      </c>
      <c r="DU257">
        <v>1.3610861400000001</v>
      </c>
      <c r="DV257" s="10">
        <v>-0.64824150000000003</v>
      </c>
      <c r="DW257" s="8" t="s">
        <v>1499</v>
      </c>
      <c r="DX257" t="s">
        <v>1500</v>
      </c>
      <c r="DY257" t="s">
        <v>5158</v>
      </c>
      <c r="DZ257" t="s">
        <v>5153</v>
      </c>
      <c r="EA257" t="s">
        <v>5364</v>
      </c>
      <c r="EB257" t="s">
        <v>5468</v>
      </c>
      <c r="EC257" t="s">
        <v>5177</v>
      </c>
      <c r="ED257" s="10" t="s">
        <v>471</v>
      </c>
      <c r="EE257" s="20">
        <v>35864</v>
      </c>
      <c r="EF257" s="21">
        <v>38147</v>
      </c>
      <c r="EG257" t="s">
        <v>1501</v>
      </c>
      <c r="EH257" t="s">
        <v>5144</v>
      </c>
      <c r="EI257" s="22">
        <v>44233</v>
      </c>
      <c r="EJ257" t="b">
        <f>F257=H257</f>
        <v>1</v>
      </c>
    </row>
    <row r="258" spans="1:140" x14ac:dyDescent="0.2">
      <c r="A258" s="8" t="s">
        <v>1502</v>
      </c>
      <c r="B258" s="8" t="s">
        <v>127</v>
      </c>
      <c r="C258" s="8" t="s">
        <v>154</v>
      </c>
      <c r="D258" s="2" t="s">
        <v>1503</v>
      </c>
      <c r="E258" s="4">
        <v>0.45190611173613399</v>
      </c>
      <c r="F258" s="28" t="b">
        <v>0</v>
      </c>
      <c r="G258" s="29">
        <f t="shared" si="7"/>
        <v>2.044960560293453E-8</v>
      </c>
      <c r="H258" s="5" t="b">
        <f t="shared" si="6"/>
        <v>0</v>
      </c>
      <c r="I258" s="8">
        <v>52</v>
      </c>
      <c r="J258">
        <v>0</v>
      </c>
      <c r="K258">
        <v>17</v>
      </c>
      <c r="L258">
        <v>1200</v>
      </c>
      <c r="M258">
        <v>1</v>
      </c>
      <c r="N258">
        <v>3</v>
      </c>
      <c r="O258">
        <v>8.45305586806702</v>
      </c>
      <c r="P258">
        <v>2</v>
      </c>
      <c r="Q258">
        <v>2</v>
      </c>
      <c r="R258">
        <v>2</v>
      </c>
      <c r="S258" s="10">
        <v>71.099999999999994</v>
      </c>
      <c r="T258" s="8">
        <v>-0.116483336885366</v>
      </c>
      <c r="U258">
        <v>-1.00517281761849</v>
      </c>
      <c r="V258">
        <v>-1.2897868806933099</v>
      </c>
      <c r="W258">
        <v>-0.34774950899734303</v>
      </c>
      <c r="X258">
        <v>-1.2456676951183301</v>
      </c>
      <c r="Y258">
        <v>-1.13192030619081E-2</v>
      </c>
      <c r="Z258">
        <v>-1.4459692347618001</v>
      </c>
      <c r="AA258">
        <v>-1.4107302381286499</v>
      </c>
      <c r="AB258">
        <v>-1.4988236991813999</v>
      </c>
      <c r="AC258">
        <v>0.71996333890972197</v>
      </c>
      <c r="AD258" s="10">
        <v>-0.77623474552160099</v>
      </c>
      <c r="AE258" s="8">
        <v>0</v>
      </c>
      <c r="AF258">
        <v>0</v>
      </c>
      <c r="AG258">
        <v>0</v>
      </c>
      <c r="AH258">
        <v>0</v>
      </c>
      <c r="AI258">
        <v>0</v>
      </c>
      <c r="AJ258">
        <v>0</v>
      </c>
      <c r="AK258">
        <v>0</v>
      </c>
      <c r="AL258">
        <v>0</v>
      </c>
      <c r="AM258">
        <v>0</v>
      </c>
      <c r="AN258">
        <v>0</v>
      </c>
      <c r="AO258">
        <v>0</v>
      </c>
      <c r="AP258">
        <v>1</v>
      </c>
      <c r="AQ258">
        <v>0</v>
      </c>
      <c r="AR258">
        <v>0</v>
      </c>
      <c r="AS258">
        <v>0</v>
      </c>
      <c r="AT258">
        <v>0</v>
      </c>
      <c r="AU258">
        <v>0</v>
      </c>
      <c r="AV258">
        <v>0</v>
      </c>
      <c r="AW258">
        <v>0</v>
      </c>
      <c r="AX258">
        <v>0</v>
      </c>
      <c r="AY258">
        <v>1</v>
      </c>
      <c r="AZ258">
        <v>0</v>
      </c>
      <c r="BA258">
        <v>1</v>
      </c>
      <c r="BB258">
        <v>0</v>
      </c>
      <c r="BC258">
        <v>0</v>
      </c>
      <c r="BD258">
        <v>1</v>
      </c>
      <c r="BE258">
        <v>0</v>
      </c>
      <c r="BF258">
        <v>1</v>
      </c>
      <c r="BG258">
        <v>0</v>
      </c>
      <c r="BH258">
        <v>0</v>
      </c>
      <c r="BI258">
        <v>0</v>
      </c>
      <c r="BJ258">
        <v>0</v>
      </c>
      <c r="BK258">
        <v>0</v>
      </c>
      <c r="BL258">
        <v>1</v>
      </c>
      <c r="BM258">
        <v>0</v>
      </c>
      <c r="BN258">
        <v>0</v>
      </c>
      <c r="BO258">
        <v>0</v>
      </c>
      <c r="BP258">
        <v>1</v>
      </c>
      <c r="BQ258">
        <v>1</v>
      </c>
      <c r="BR258">
        <v>0</v>
      </c>
      <c r="BS258">
        <v>0</v>
      </c>
      <c r="BT258" s="10">
        <v>0</v>
      </c>
      <c r="BU258">
        <v>-4.2648743800000002</v>
      </c>
      <c r="BV258">
        <v>0.17994256</v>
      </c>
      <c r="BW258">
        <v>2.5512239999999999E-2</v>
      </c>
      <c r="BX258">
        <v>1.7140852600000001</v>
      </c>
      <c r="BY258">
        <v>1.2451467300000001</v>
      </c>
      <c r="BZ258">
        <v>4.38303536</v>
      </c>
      <c r="CA258">
        <v>1.0542348399999999</v>
      </c>
      <c r="CB258">
        <v>2.36271349</v>
      </c>
      <c r="CC258">
        <v>0</v>
      </c>
      <c r="CD258">
        <v>1.26633956</v>
      </c>
      <c r="CE258">
        <v>1.2966537600000001</v>
      </c>
      <c r="CF258">
        <v>-0.34830556000000001</v>
      </c>
      <c r="CG258">
        <v>0.60595251999999999</v>
      </c>
      <c r="CH258">
        <v>-0.27080598</v>
      </c>
      <c r="CI258">
        <v>0.69837139000000004</v>
      </c>
      <c r="CJ258">
        <v>2.3914729999999999E-2</v>
      </c>
      <c r="CK258">
        <v>-0.35324707</v>
      </c>
      <c r="CL258">
        <v>-4.8291489999999999E-2</v>
      </c>
      <c r="CM258">
        <v>0.58076517999999999</v>
      </c>
      <c r="CN258">
        <v>0.72541518999999999</v>
      </c>
      <c r="CO258">
        <v>-0.20022939000000001</v>
      </c>
      <c r="CP258">
        <v>-0.43475793000000001</v>
      </c>
      <c r="CQ258">
        <v>0.34422587999999998</v>
      </c>
      <c r="CR258">
        <v>-0.48495226000000002</v>
      </c>
      <c r="CS258">
        <v>0.18250256000000001</v>
      </c>
      <c r="CT258">
        <v>-0.16623276000000001</v>
      </c>
      <c r="CU258">
        <v>-9.4743999999999995E-2</v>
      </c>
      <c r="CV258">
        <v>-1.1689752</v>
      </c>
      <c r="CW258">
        <v>-0.52188942000000005</v>
      </c>
      <c r="CX258">
        <v>0.65815442999999996</v>
      </c>
      <c r="CY258">
        <v>9.3649330000000003E-2</v>
      </c>
      <c r="CZ258">
        <v>-0.16819777</v>
      </c>
      <c r="DA258">
        <v>-0.25450494000000001</v>
      </c>
      <c r="DB258">
        <v>0.25513289</v>
      </c>
      <c r="DC258">
        <v>2.5920289999999999E-2</v>
      </c>
      <c r="DD258">
        <v>-2.5292350000000002E-2</v>
      </c>
      <c r="DE258">
        <v>0.26950531</v>
      </c>
      <c r="DF258">
        <v>-0.26887736000000001</v>
      </c>
      <c r="DG258">
        <v>0.1029841</v>
      </c>
      <c r="DH258">
        <v>-0.10235616</v>
      </c>
      <c r="DI258">
        <v>-0.19042195000000001</v>
      </c>
      <c r="DJ258">
        <v>7.7531719999999998E-2</v>
      </c>
      <c r="DK258">
        <v>-0.19522661999999999</v>
      </c>
      <c r="DL258">
        <v>-0.13095082</v>
      </c>
      <c r="DM258">
        <v>-6.0513240000000003E-2</v>
      </c>
      <c r="DN258">
        <v>0.50020885000000004</v>
      </c>
      <c r="DO258">
        <v>0.35778246000000002</v>
      </c>
      <c r="DP258">
        <v>-0.64273818000000005</v>
      </c>
      <c r="DQ258">
        <v>0.94671483000000001</v>
      </c>
      <c r="DR258">
        <v>-0.66113116000000005</v>
      </c>
      <c r="DS258">
        <v>7.7932630000000003E-2</v>
      </c>
      <c r="DT258">
        <v>-0.79014932000000004</v>
      </c>
      <c r="DU258">
        <v>1.3610861400000001</v>
      </c>
      <c r="DV258" s="10">
        <v>-0.64824150000000003</v>
      </c>
      <c r="DW258" s="8" t="s">
        <v>1504</v>
      </c>
      <c r="DX258" t="s">
        <v>1505</v>
      </c>
      <c r="DY258" t="s">
        <v>5165</v>
      </c>
      <c r="DZ258" t="s">
        <v>5154</v>
      </c>
      <c r="EA258" t="s">
        <v>5258</v>
      </c>
      <c r="EB258" t="s">
        <v>5318</v>
      </c>
      <c r="EC258" t="s">
        <v>5330</v>
      </c>
      <c r="ED258" s="10" t="s">
        <v>1156</v>
      </c>
      <c r="EE258" s="20">
        <v>37719</v>
      </c>
      <c r="EF258" s="21">
        <v>39983</v>
      </c>
      <c r="EG258" t="s">
        <v>1506</v>
      </c>
      <c r="EH258" t="s">
        <v>5143</v>
      </c>
      <c r="EI258" s="22">
        <v>44866</v>
      </c>
      <c r="EJ258" t="b">
        <f>F258=H258</f>
        <v>1</v>
      </c>
    </row>
    <row r="259" spans="1:140" x14ac:dyDescent="0.2">
      <c r="A259" s="8" t="s">
        <v>1507</v>
      </c>
      <c r="B259" s="8" t="s">
        <v>119</v>
      </c>
      <c r="C259" s="8" t="s">
        <v>399</v>
      </c>
      <c r="D259" s="2" t="s">
        <v>1508</v>
      </c>
      <c r="E259" s="4">
        <v>0.44316762323228298</v>
      </c>
      <c r="F259" s="28" t="b">
        <v>0</v>
      </c>
      <c r="G259" s="29">
        <f t="shared" si="7"/>
        <v>0.21848863549154696</v>
      </c>
      <c r="H259" s="5" t="b">
        <f t="shared" ref="H259:H322" si="8">IF(G259&gt;threshold,TRUE,FALSE)</f>
        <v>0</v>
      </c>
      <c r="I259" s="8">
        <v>38</v>
      </c>
      <c r="J259">
        <v>0</v>
      </c>
      <c r="K259">
        <v>30</v>
      </c>
      <c r="L259">
        <v>1192</v>
      </c>
      <c r="M259">
        <v>8</v>
      </c>
      <c r="N259">
        <v>3</v>
      </c>
      <c r="O259">
        <v>38.250478282808302</v>
      </c>
      <c r="P259">
        <v>1</v>
      </c>
      <c r="Q259">
        <v>1</v>
      </c>
      <c r="R259">
        <v>1</v>
      </c>
      <c r="S259" s="10">
        <v>73.7</v>
      </c>
      <c r="T259" s="8">
        <v>-1.4316177855911101</v>
      </c>
      <c r="U259">
        <v>-1.00517281761849</v>
      </c>
      <c r="V259">
        <v>0.38987547332752898</v>
      </c>
      <c r="W259">
        <v>-0.35707552120625302</v>
      </c>
      <c r="X259">
        <v>0.98157978018903103</v>
      </c>
      <c r="Y259">
        <v>-1.13192030619081E-2</v>
      </c>
      <c r="Z259">
        <v>-0.42061920690009102</v>
      </c>
      <c r="AA259">
        <v>0.71867389489572897</v>
      </c>
      <c r="AB259">
        <v>-1.4988236991813999</v>
      </c>
      <c r="AC259">
        <v>0.71996333890972197</v>
      </c>
      <c r="AD259" s="10">
        <v>-0.21523117683330001</v>
      </c>
      <c r="AE259" s="8">
        <v>0</v>
      </c>
      <c r="AF259">
        <v>0</v>
      </c>
      <c r="AG259">
        <v>0</v>
      </c>
      <c r="AH259">
        <v>0</v>
      </c>
      <c r="AI259">
        <v>0</v>
      </c>
      <c r="AJ259">
        <v>0</v>
      </c>
      <c r="AK259">
        <v>0</v>
      </c>
      <c r="AL259">
        <v>0</v>
      </c>
      <c r="AM259">
        <v>0</v>
      </c>
      <c r="AN259">
        <v>0</v>
      </c>
      <c r="AO259">
        <v>0</v>
      </c>
      <c r="AP259">
        <v>0</v>
      </c>
      <c r="AQ259">
        <v>0</v>
      </c>
      <c r="AR259">
        <v>0</v>
      </c>
      <c r="AS259">
        <v>0</v>
      </c>
      <c r="AT259">
        <v>0</v>
      </c>
      <c r="AU259">
        <v>0</v>
      </c>
      <c r="AV259">
        <v>0</v>
      </c>
      <c r="AW259">
        <v>1</v>
      </c>
      <c r="AX259">
        <v>0</v>
      </c>
      <c r="AY259">
        <v>0</v>
      </c>
      <c r="AZ259">
        <v>1</v>
      </c>
      <c r="BA259">
        <v>1</v>
      </c>
      <c r="BB259">
        <v>0</v>
      </c>
      <c r="BC259">
        <v>0</v>
      </c>
      <c r="BD259">
        <v>1</v>
      </c>
      <c r="BE259">
        <v>0</v>
      </c>
      <c r="BF259">
        <v>1</v>
      </c>
      <c r="BG259">
        <v>0</v>
      </c>
      <c r="BH259">
        <v>0</v>
      </c>
      <c r="BI259">
        <v>0</v>
      </c>
      <c r="BJ259">
        <v>0</v>
      </c>
      <c r="BK259">
        <v>1</v>
      </c>
      <c r="BL259">
        <v>0</v>
      </c>
      <c r="BM259">
        <v>0</v>
      </c>
      <c r="BN259">
        <v>0</v>
      </c>
      <c r="BO259">
        <v>0</v>
      </c>
      <c r="BP259">
        <v>1</v>
      </c>
      <c r="BQ259">
        <v>0</v>
      </c>
      <c r="BR259">
        <v>0</v>
      </c>
      <c r="BS259">
        <v>1</v>
      </c>
      <c r="BT259" s="10">
        <v>0</v>
      </c>
      <c r="BU259">
        <v>-4.2648743800000002</v>
      </c>
      <c r="BV259">
        <v>0.17994256</v>
      </c>
      <c r="BW259">
        <v>2.5512239999999999E-2</v>
      </c>
      <c r="BX259">
        <v>1.7140852600000001</v>
      </c>
      <c r="BY259">
        <v>1.2451467300000001</v>
      </c>
      <c r="BZ259">
        <v>4.38303536</v>
      </c>
      <c r="CA259">
        <v>1.0542348399999999</v>
      </c>
      <c r="CB259">
        <v>2.36271349</v>
      </c>
      <c r="CC259">
        <v>0</v>
      </c>
      <c r="CD259">
        <v>1.26633956</v>
      </c>
      <c r="CE259">
        <v>1.2966537600000001</v>
      </c>
      <c r="CF259">
        <v>-0.34830556000000001</v>
      </c>
      <c r="CG259">
        <v>0.60595251999999999</v>
      </c>
      <c r="CH259">
        <v>-0.27080598</v>
      </c>
      <c r="CI259">
        <v>0.69837139000000004</v>
      </c>
      <c r="CJ259">
        <v>2.3914729999999999E-2</v>
      </c>
      <c r="CK259">
        <v>-0.35324707</v>
      </c>
      <c r="CL259">
        <v>-4.8291489999999999E-2</v>
      </c>
      <c r="CM259">
        <v>0.58076517999999999</v>
      </c>
      <c r="CN259">
        <v>0.72541518999999999</v>
      </c>
      <c r="CO259">
        <v>-0.20022939000000001</v>
      </c>
      <c r="CP259">
        <v>-0.43475793000000001</v>
      </c>
      <c r="CQ259">
        <v>0.34422587999999998</v>
      </c>
      <c r="CR259">
        <v>-0.48495226000000002</v>
      </c>
      <c r="CS259">
        <v>0.18250256000000001</v>
      </c>
      <c r="CT259">
        <v>-0.16623276000000001</v>
      </c>
      <c r="CU259">
        <v>-9.4743999999999995E-2</v>
      </c>
      <c r="CV259">
        <v>-1.1689752</v>
      </c>
      <c r="CW259">
        <v>-0.52188942000000005</v>
      </c>
      <c r="CX259">
        <v>0.65815442999999996</v>
      </c>
      <c r="CY259">
        <v>9.3649330000000003E-2</v>
      </c>
      <c r="CZ259">
        <v>-0.16819777</v>
      </c>
      <c r="DA259">
        <v>-0.25450494000000001</v>
      </c>
      <c r="DB259">
        <v>0.25513289</v>
      </c>
      <c r="DC259">
        <v>2.5920289999999999E-2</v>
      </c>
      <c r="DD259">
        <v>-2.5292350000000002E-2</v>
      </c>
      <c r="DE259">
        <v>0.26950531</v>
      </c>
      <c r="DF259">
        <v>-0.26887736000000001</v>
      </c>
      <c r="DG259">
        <v>0.1029841</v>
      </c>
      <c r="DH259">
        <v>-0.10235616</v>
      </c>
      <c r="DI259">
        <v>-0.19042195000000001</v>
      </c>
      <c r="DJ259">
        <v>7.7531719999999998E-2</v>
      </c>
      <c r="DK259">
        <v>-0.19522661999999999</v>
      </c>
      <c r="DL259">
        <v>-0.13095082</v>
      </c>
      <c r="DM259">
        <v>-6.0513240000000003E-2</v>
      </c>
      <c r="DN259">
        <v>0.50020885000000004</v>
      </c>
      <c r="DO259">
        <v>0.35778246000000002</v>
      </c>
      <c r="DP259">
        <v>-0.64273818000000005</v>
      </c>
      <c r="DQ259">
        <v>0.94671483000000001</v>
      </c>
      <c r="DR259">
        <v>-0.66113116000000005</v>
      </c>
      <c r="DS259">
        <v>7.7932630000000003E-2</v>
      </c>
      <c r="DT259">
        <v>-0.79014932000000004</v>
      </c>
      <c r="DU259">
        <v>1.3610861400000001</v>
      </c>
      <c r="DV259" s="10">
        <v>-0.64824150000000003</v>
      </c>
      <c r="DW259" s="8" t="s">
        <v>1509</v>
      </c>
      <c r="DX259" t="s">
        <v>1510</v>
      </c>
      <c r="DY259" t="s">
        <v>5165</v>
      </c>
      <c r="DZ259" t="s">
        <v>5153</v>
      </c>
      <c r="EA259" t="s">
        <v>5166</v>
      </c>
      <c r="EB259" t="s">
        <v>5350</v>
      </c>
      <c r="EC259" t="s">
        <v>5455</v>
      </c>
      <c r="ED259" s="10" t="s">
        <v>1511</v>
      </c>
      <c r="EE259" s="20">
        <v>36049</v>
      </c>
      <c r="EF259" s="21">
        <v>36397</v>
      </c>
      <c r="EG259" t="s">
        <v>1512</v>
      </c>
      <c r="EH259" t="s">
        <v>5146</v>
      </c>
      <c r="EI259" s="22">
        <v>45298</v>
      </c>
      <c r="EJ259" t="b">
        <f>F259=H259</f>
        <v>1</v>
      </c>
    </row>
    <row r="260" spans="1:140" x14ac:dyDescent="0.2">
      <c r="A260" s="8" t="s">
        <v>1513</v>
      </c>
      <c r="B260" s="8" t="s">
        <v>127</v>
      </c>
      <c r="C260" s="8" t="s">
        <v>209</v>
      </c>
      <c r="D260" s="2" t="s">
        <v>1514</v>
      </c>
      <c r="E260" s="4">
        <v>0.47709184324742898</v>
      </c>
      <c r="F260" s="28" t="b">
        <v>0</v>
      </c>
      <c r="G260" s="29">
        <f t="shared" si="7"/>
        <v>0.99988389991401394</v>
      </c>
      <c r="H260" s="5" t="b">
        <f t="shared" si="8"/>
        <v>1</v>
      </c>
      <c r="I260" s="8">
        <v>62</v>
      </c>
      <c r="J260">
        <v>0</v>
      </c>
      <c r="K260">
        <v>39</v>
      </c>
      <c r="L260">
        <v>1221</v>
      </c>
      <c r="M260">
        <v>10</v>
      </c>
      <c r="N260">
        <v>4</v>
      </c>
      <c r="O260">
        <v>21.045921623714701</v>
      </c>
      <c r="P260">
        <v>1</v>
      </c>
      <c r="Q260">
        <v>5</v>
      </c>
      <c r="R260">
        <v>2</v>
      </c>
      <c r="S260" s="10">
        <v>72.8</v>
      </c>
      <c r="T260" s="8">
        <v>0.82289841219016902</v>
      </c>
      <c r="U260">
        <v>-1.00517281761849</v>
      </c>
      <c r="V260">
        <v>1.5527186414958001</v>
      </c>
      <c r="W260">
        <v>-0.32326872694895598</v>
      </c>
      <c r="X260">
        <v>1.61793620170542</v>
      </c>
      <c r="Y260">
        <v>0.68524713920936597</v>
      </c>
      <c r="Z260">
        <v>-1.0126399664213199</v>
      </c>
      <c r="AA260">
        <v>8.8725172209350497E-3</v>
      </c>
      <c r="AB260">
        <v>1.4079858992310099</v>
      </c>
      <c r="AC260">
        <v>1.42236659638262</v>
      </c>
      <c r="AD260" s="10">
        <v>-0.40942471984078899</v>
      </c>
      <c r="AE260" s="8">
        <v>0</v>
      </c>
      <c r="AF260">
        <v>0</v>
      </c>
      <c r="AG260">
        <v>1</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1</v>
      </c>
      <c r="BA260">
        <v>0</v>
      </c>
      <c r="BB260">
        <v>1</v>
      </c>
      <c r="BC260">
        <v>1</v>
      </c>
      <c r="BD260">
        <v>0</v>
      </c>
      <c r="BE260">
        <v>0</v>
      </c>
      <c r="BF260">
        <v>1</v>
      </c>
      <c r="BG260">
        <v>0</v>
      </c>
      <c r="BH260">
        <v>0</v>
      </c>
      <c r="BI260">
        <v>0</v>
      </c>
      <c r="BJ260">
        <v>0</v>
      </c>
      <c r="BK260">
        <v>1</v>
      </c>
      <c r="BL260">
        <v>0</v>
      </c>
      <c r="BM260">
        <v>0</v>
      </c>
      <c r="BN260">
        <v>1</v>
      </c>
      <c r="BO260">
        <v>0</v>
      </c>
      <c r="BP260">
        <v>0</v>
      </c>
      <c r="BQ260">
        <v>0</v>
      </c>
      <c r="BR260">
        <v>0</v>
      </c>
      <c r="BS260">
        <v>1</v>
      </c>
      <c r="BT260" s="10">
        <v>0</v>
      </c>
      <c r="BU260">
        <v>-4.2648743800000002</v>
      </c>
      <c r="BV260">
        <v>0.17994256</v>
      </c>
      <c r="BW260">
        <v>2.5512239999999999E-2</v>
      </c>
      <c r="BX260">
        <v>1.7140852600000001</v>
      </c>
      <c r="BY260">
        <v>1.2451467300000001</v>
      </c>
      <c r="BZ260">
        <v>4.38303536</v>
      </c>
      <c r="CA260">
        <v>1.0542348399999999</v>
      </c>
      <c r="CB260">
        <v>2.36271349</v>
      </c>
      <c r="CC260">
        <v>0</v>
      </c>
      <c r="CD260">
        <v>1.26633956</v>
      </c>
      <c r="CE260">
        <v>1.2966537600000001</v>
      </c>
      <c r="CF260">
        <v>-0.34830556000000001</v>
      </c>
      <c r="CG260">
        <v>0.60595251999999999</v>
      </c>
      <c r="CH260">
        <v>-0.27080598</v>
      </c>
      <c r="CI260">
        <v>0.69837139000000004</v>
      </c>
      <c r="CJ260">
        <v>2.3914729999999999E-2</v>
      </c>
      <c r="CK260">
        <v>-0.35324707</v>
      </c>
      <c r="CL260">
        <v>-4.8291489999999999E-2</v>
      </c>
      <c r="CM260">
        <v>0.58076517999999999</v>
      </c>
      <c r="CN260">
        <v>0.72541518999999999</v>
      </c>
      <c r="CO260">
        <v>-0.20022939000000001</v>
      </c>
      <c r="CP260">
        <v>-0.43475793000000001</v>
      </c>
      <c r="CQ260">
        <v>0.34422587999999998</v>
      </c>
      <c r="CR260">
        <v>-0.48495226000000002</v>
      </c>
      <c r="CS260">
        <v>0.18250256000000001</v>
      </c>
      <c r="CT260">
        <v>-0.16623276000000001</v>
      </c>
      <c r="CU260">
        <v>-9.4743999999999995E-2</v>
      </c>
      <c r="CV260">
        <v>-1.1689752</v>
      </c>
      <c r="CW260">
        <v>-0.52188942000000005</v>
      </c>
      <c r="CX260">
        <v>0.65815442999999996</v>
      </c>
      <c r="CY260">
        <v>9.3649330000000003E-2</v>
      </c>
      <c r="CZ260">
        <v>-0.16819777</v>
      </c>
      <c r="DA260">
        <v>-0.25450494000000001</v>
      </c>
      <c r="DB260">
        <v>0.25513289</v>
      </c>
      <c r="DC260">
        <v>2.5920289999999999E-2</v>
      </c>
      <c r="DD260">
        <v>-2.5292350000000002E-2</v>
      </c>
      <c r="DE260">
        <v>0.26950531</v>
      </c>
      <c r="DF260">
        <v>-0.26887736000000001</v>
      </c>
      <c r="DG260">
        <v>0.1029841</v>
      </c>
      <c r="DH260">
        <v>-0.10235616</v>
      </c>
      <c r="DI260">
        <v>-0.19042195000000001</v>
      </c>
      <c r="DJ260">
        <v>7.7531719999999998E-2</v>
      </c>
      <c r="DK260">
        <v>-0.19522661999999999</v>
      </c>
      <c r="DL260">
        <v>-0.13095082</v>
      </c>
      <c r="DM260">
        <v>-6.0513240000000003E-2</v>
      </c>
      <c r="DN260">
        <v>0.50020885000000004</v>
      </c>
      <c r="DO260">
        <v>0.35778246000000002</v>
      </c>
      <c r="DP260">
        <v>-0.64273818000000005</v>
      </c>
      <c r="DQ260">
        <v>0.94671483000000001</v>
      </c>
      <c r="DR260">
        <v>-0.66113116000000005</v>
      </c>
      <c r="DS260">
        <v>7.7932630000000003E-2</v>
      </c>
      <c r="DT260">
        <v>-0.79014932000000004</v>
      </c>
      <c r="DU260">
        <v>1.3610861400000001</v>
      </c>
      <c r="DV260" s="10">
        <v>-0.64824150000000003</v>
      </c>
      <c r="DW260" s="8" t="s">
        <v>1515</v>
      </c>
      <c r="DX260" t="s">
        <v>1516</v>
      </c>
      <c r="DY260" t="s">
        <v>5158</v>
      </c>
      <c r="DZ260" t="s">
        <v>5153</v>
      </c>
      <c r="EA260" t="s">
        <v>5286</v>
      </c>
      <c r="EB260" t="s">
        <v>5312</v>
      </c>
      <c r="EC260" t="s">
        <v>5469</v>
      </c>
      <c r="ED260" s="10" t="s">
        <v>997</v>
      </c>
      <c r="EE260" s="20">
        <v>36424</v>
      </c>
      <c r="EF260" s="21">
        <v>37001</v>
      </c>
      <c r="EG260" t="s">
        <v>1517</v>
      </c>
      <c r="EH260" t="s">
        <v>5146</v>
      </c>
      <c r="EI260" s="22">
        <v>44268</v>
      </c>
      <c r="EJ260" t="b">
        <f>F260=H260</f>
        <v>0</v>
      </c>
    </row>
    <row r="261" spans="1:140" x14ac:dyDescent="0.2">
      <c r="A261" s="8" t="s">
        <v>1518</v>
      </c>
      <c r="B261" s="8" t="s">
        <v>127</v>
      </c>
      <c r="C261" s="8" t="s">
        <v>363</v>
      </c>
      <c r="D261" s="2" t="s">
        <v>1519</v>
      </c>
      <c r="E261" s="4">
        <v>0.67845798825595605</v>
      </c>
      <c r="F261" s="28" t="b">
        <v>1</v>
      </c>
      <c r="G261" s="29">
        <f t="shared" si="7"/>
        <v>4.776763757472653E-3</v>
      </c>
      <c r="H261" s="5" t="b">
        <f t="shared" si="8"/>
        <v>0</v>
      </c>
      <c r="I261" s="8">
        <v>38</v>
      </c>
      <c r="J261">
        <v>2</v>
      </c>
      <c r="K261">
        <v>33</v>
      </c>
      <c r="L261">
        <v>1366</v>
      </c>
      <c r="M261">
        <v>2</v>
      </c>
      <c r="N261">
        <v>5</v>
      </c>
      <c r="O261">
        <v>68.395660794644698</v>
      </c>
      <c r="P261">
        <v>3</v>
      </c>
      <c r="Q261">
        <v>4</v>
      </c>
      <c r="R261">
        <v>3</v>
      </c>
      <c r="S261" s="10">
        <v>76.5</v>
      </c>
      <c r="T261" s="8">
        <v>-1.4316177855911101</v>
      </c>
      <c r="U261">
        <v>1.0203643463482399</v>
      </c>
      <c r="V261">
        <v>0.77748986271695397</v>
      </c>
      <c r="W261">
        <v>-0.154234755662471</v>
      </c>
      <c r="X261">
        <v>-0.92748948436013701</v>
      </c>
      <c r="Y261">
        <v>1.38181348148064</v>
      </c>
      <c r="Z261">
        <v>0.61669748775187605</v>
      </c>
      <c r="AA261">
        <v>-1.4107302381286499</v>
      </c>
      <c r="AB261">
        <v>-4.5418899975194001E-2</v>
      </c>
      <c r="AC261">
        <v>-0.68484317603607703</v>
      </c>
      <c r="AD261" s="10">
        <v>0.38892651252332899</v>
      </c>
      <c r="AE261" s="8">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1</v>
      </c>
      <c r="AZ261">
        <v>0</v>
      </c>
      <c r="BA261">
        <v>0</v>
      </c>
      <c r="BB261">
        <v>1</v>
      </c>
      <c r="BC261">
        <v>1</v>
      </c>
      <c r="BD261">
        <v>0</v>
      </c>
      <c r="BE261">
        <v>1</v>
      </c>
      <c r="BF261">
        <v>0</v>
      </c>
      <c r="BG261">
        <v>1</v>
      </c>
      <c r="BH261">
        <v>0</v>
      </c>
      <c r="BI261">
        <v>0</v>
      </c>
      <c r="BJ261">
        <v>0</v>
      </c>
      <c r="BK261">
        <v>0</v>
      </c>
      <c r="BL261">
        <v>0</v>
      </c>
      <c r="BM261">
        <v>0</v>
      </c>
      <c r="BN261">
        <v>0</v>
      </c>
      <c r="BO261">
        <v>0</v>
      </c>
      <c r="BP261">
        <v>1</v>
      </c>
      <c r="BQ261">
        <v>0</v>
      </c>
      <c r="BR261">
        <v>0</v>
      </c>
      <c r="BS261">
        <v>1</v>
      </c>
      <c r="BT261" s="10">
        <v>0</v>
      </c>
      <c r="BU261">
        <v>-4.2648743800000002</v>
      </c>
      <c r="BV261">
        <v>0.17994256</v>
      </c>
      <c r="BW261">
        <v>2.5512239999999999E-2</v>
      </c>
      <c r="BX261">
        <v>1.7140852600000001</v>
      </c>
      <c r="BY261">
        <v>1.2451467300000001</v>
      </c>
      <c r="BZ261">
        <v>4.38303536</v>
      </c>
      <c r="CA261">
        <v>1.0542348399999999</v>
      </c>
      <c r="CB261">
        <v>2.36271349</v>
      </c>
      <c r="CC261">
        <v>0</v>
      </c>
      <c r="CD261">
        <v>1.26633956</v>
      </c>
      <c r="CE261">
        <v>1.2966537600000001</v>
      </c>
      <c r="CF261">
        <v>-0.34830556000000001</v>
      </c>
      <c r="CG261">
        <v>0.60595251999999999</v>
      </c>
      <c r="CH261">
        <v>-0.27080598</v>
      </c>
      <c r="CI261">
        <v>0.69837139000000004</v>
      </c>
      <c r="CJ261">
        <v>2.3914729999999999E-2</v>
      </c>
      <c r="CK261">
        <v>-0.35324707</v>
      </c>
      <c r="CL261">
        <v>-4.8291489999999999E-2</v>
      </c>
      <c r="CM261">
        <v>0.58076517999999999</v>
      </c>
      <c r="CN261">
        <v>0.72541518999999999</v>
      </c>
      <c r="CO261">
        <v>-0.20022939000000001</v>
      </c>
      <c r="CP261">
        <v>-0.43475793000000001</v>
      </c>
      <c r="CQ261">
        <v>0.34422587999999998</v>
      </c>
      <c r="CR261">
        <v>-0.48495226000000002</v>
      </c>
      <c r="CS261">
        <v>0.18250256000000001</v>
      </c>
      <c r="CT261">
        <v>-0.16623276000000001</v>
      </c>
      <c r="CU261">
        <v>-9.4743999999999995E-2</v>
      </c>
      <c r="CV261">
        <v>-1.1689752</v>
      </c>
      <c r="CW261">
        <v>-0.52188942000000005</v>
      </c>
      <c r="CX261">
        <v>0.65815442999999996</v>
      </c>
      <c r="CY261">
        <v>9.3649330000000003E-2</v>
      </c>
      <c r="CZ261">
        <v>-0.16819777</v>
      </c>
      <c r="DA261">
        <v>-0.25450494000000001</v>
      </c>
      <c r="DB261">
        <v>0.25513289</v>
      </c>
      <c r="DC261">
        <v>2.5920289999999999E-2</v>
      </c>
      <c r="DD261">
        <v>-2.5292350000000002E-2</v>
      </c>
      <c r="DE261">
        <v>0.26950531</v>
      </c>
      <c r="DF261">
        <v>-0.26887736000000001</v>
      </c>
      <c r="DG261">
        <v>0.1029841</v>
      </c>
      <c r="DH261">
        <v>-0.10235616</v>
      </c>
      <c r="DI261">
        <v>-0.19042195000000001</v>
      </c>
      <c r="DJ261">
        <v>7.7531719999999998E-2</v>
      </c>
      <c r="DK261">
        <v>-0.19522661999999999</v>
      </c>
      <c r="DL261">
        <v>-0.13095082</v>
      </c>
      <c r="DM261">
        <v>-6.0513240000000003E-2</v>
      </c>
      <c r="DN261">
        <v>0.50020885000000004</v>
      </c>
      <c r="DO261">
        <v>0.35778246000000002</v>
      </c>
      <c r="DP261">
        <v>-0.64273818000000005</v>
      </c>
      <c r="DQ261">
        <v>0.94671483000000001</v>
      </c>
      <c r="DR261">
        <v>-0.66113116000000005</v>
      </c>
      <c r="DS261">
        <v>7.7932630000000003E-2</v>
      </c>
      <c r="DT261">
        <v>-0.79014932000000004</v>
      </c>
      <c r="DU261">
        <v>1.3610861400000001</v>
      </c>
      <c r="DV261" s="10">
        <v>-0.64824150000000003</v>
      </c>
      <c r="DW261" s="8" t="s">
        <v>1520</v>
      </c>
      <c r="DX261" t="s">
        <v>1521</v>
      </c>
      <c r="DY261" t="s">
        <v>5165</v>
      </c>
      <c r="DZ261" t="s">
        <v>5153</v>
      </c>
      <c r="EA261" t="s">
        <v>5257</v>
      </c>
      <c r="EB261" t="s">
        <v>5190</v>
      </c>
      <c r="EC261" t="s">
        <v>5266</v>
      </c>
      <c r="ED261" s="10" t="s">
        <v>624</v>
      </c>
      <c r="EE261" s="20">
        <v>38156</v>
      </c>
      <c r="EF261" s="21">
        <v>39544</v>
      </c>
      <c r="EG261" t="s">
        <v>1522</v>
      </c>
      <c r="EH261" t="s">
        <v>5145</v>
      </c>
      <c r="EI261" s="22">
        <v>45333</v>
      </c>
      <c r="EJ261" t="b">
        <f>F261=H261</f>
        <v>0</v>
      </c>
    </row>
    <row r="262" spans="1:140" x14ac:dyDescent="0.2">
      <c r="A262" s="8" t="s">
        <v>1523</v>
      </c>
      <c r="B262" s="8" t="s">
        <v>119</v>
      </c>
      <c r="C262" s="8" t="s">
        <v>209</v>
      </c>
      <c r="D262" s="2" t="s">
        <v>1524</v>
      </c>
      <c r="E262" s="4">
        <v>0.55685049524899799</v>
      </c>
      <c r="F262" s="28" t="b">
        <v>0</v>
      </c>
      <c r="G262" s="29">
        <f t="shared" ref="G262:G325" si="9">1/(1+EXP(-(SUMPRODUCT(T262:BT262,BV262:DV262)+BU262)))</f>
        <v>8.6674562641184778E-4</v>
      </c>
      <c r="H262" s="5" t="b">
        <f t="shared" si="8"/>
        <v>0</v>
      </c>
      <c r="I262" s="8">
        <v>46</v>
      </c>
      <c r="J262">
        <v>0</v>
      </c>
      <c r="K262">
        <v>30</v>
      </c>
      <c r="L262">
        <v>932</v>
      </c>
      <c r="M262">
        <v>3</v>
      </c>
      <c r="N262">
        <v>3</v>
      </c>
      <c r="O262">
        <v>18.525247624499201</v>
      </c>
      <c r="P262">
        <v>5</v>
      </c>
      <c r="Q262">
        <v>4</v>
      </c>
      <c r="R262">
        <v>5</v>
      </c>
      <c r="S262" s="10">
        <v>75.5</v>
      </c>
      <c r="T262" s="8">
        <v>-0.68011238633068705</v>
      </c>
      <c r="U262">
        <v>-1.00517281761849</v>
      </c>
      <c r="V262">
        <v>0.38987547332752898</v>
      </c>
      <c r="W262">
        <v>-0.66017091799581096</v>
      </c>
      <c r="X262">
        <v>-0.60931127360194304</v>
      </c>
      <c r="Y262">
        <v>-1.13192030619081E-2</v>
      </c>
      <c r="Z262">
        <v>-1.0993781117330901</v>
      </c>
      <c r="AA262">
        <v>-1.4107302381286499</v>
      </c>
      <c r="AB262">
        <v>-4.5418899975194001E-2</v>
      </c>
      <c r="AC262">
        <v>0.71996333890972197</v>
      </c>
      <c r="AD262" s="10">
        <v>0.173155909181676</v>
      </c>
      <c r="AE262" s="8">
        <v>0</v>
      </c>
      <c r="AF262">
        <v>0</v>
      </c>
      <c r="AG262">
        <v>0</v>
      </c>
      <c r="AH262">
        <v>0</v>
      </c>
      <c r="AI262">
        <v>0</v>
      </c>
      <c r="AJ262">
        <v>0</v>
      </c>
      <c r="AK262">
        <v>0</v>
      </c>
      <c r="AL262">
        <v>0</v>
      </c>
      <c r="AM262">
        <v>1</v>
      </c>
      <c r="AN262">
        <v>0</v>
      </c>
      <c r="AO262">
        <v>0</v>
      </c>
      <c r="AP262">
        <v>0</v>
      </c>
      <c r="AQ262">
        <v>0</v>
      </c>
      <c r="AR262">
        <v>0</v>
      </c>
      <c r="AS262">
        <v>0</v>
      </c>
      <c r="AT262">
        <v>0</v>
      </c>
      <c r="AU262">
        <v>0</v>
      </c>
      <c r="AV262">
        <v>0</v>
      </c>
      <c r="AW262">
        <v>0</v>
      </c>
      <c r="AX262">
        <v>0</v>
      </c>
      <c r="AY262">
        <v>0</v>
      </c>
      <c r="AZ262">
        <v>1</v>
      </c>
      <c r="BA262">
        <v>0</v>
      </c>
      <c r="BB262">
        <v>1</v>
      </c>
      <c r="BC262">
        <v>0</v>
      </c>
      <c r="BD262">
        <v>1</v>
      </c>
      <c r="BE262">
        <v>1</v>
      </c>
      <c r="BF262">
        <v>0</v>
      </c>
      <c r="BG262">
        <v>1</v>
      </c>
      <c r="BH262">
        <v>0</v>
      </c>
      <c r="BI262">
        <v>0</v>
      </c>
      <c r="BJ262">
        <v>0</v>
      </c>
      <c r="BK262">
        <v>0</v>
      </c>
      <c r="BL262">
        <v>0</v>
      </c>
      <c r="BM262">
        <v>0</v>
      </c>
      <c r="BN262">
        <v>0</v>
      </c>
      <c r="BO262">
        <v>1</v>
      </c>
      <c r="BP262">
        <v>0</v>
      </c>
      <c r="BQ262">
        <v>0</v>
      </c>
      <c r="BR262">
        <v>0</v>
      </c>
      <c r="BS262">
        <v>1</v>
      </c>
      <c r="BT262" s="10">
        <v>0</v>
      </c>
      <c r="BU262">
        <v>-4.2648743800000002</v>
      </c>
      <c r="BV262">
        <v>0.17994256</v>
      </c>
      <c r="BW262">
        <v>2.5512239999999999E-2</v>
      </c>
      <c r="BX262">
        <v>1.7140852600000001</v>
      </c>
      <c r="BY262">
        <v>1.2451467300000001</v>
      </c>
      <c r="BZ262">
        <v>4.38303536</v>
      </c>
      <c r="CA262">
        <v>1.0542348399999999</v>
      </c>
      <c r="CB262">
        <v>2.36271349</v>
      </c>
      <c r="CC262">
        <v>0</v>
      </c>
      <c r="CD262">
        <v>1.26633956</v>
      </c>
      <c r="CE262">
        <v>1.2966537600000001</v>
      </c>
      <c r="CF262">
        <v>-0.34830556000000001</v>
      </c>
      <c r="CG262">
        <v>0.60595251999999999</v>
      </c>
      <c r="CH262">
        <v>-0.27080598</v>
      </c>
      <c r="CI262">
        <v>0.69837139000000004</v>
      </c>
      <c r="CJ262">
        <v>2.3914729999999999E-2</v>
      </c>
      <c r="CK262">
        <v>-0.35324707</v>
      </c>
      <c r="CL262">
        <v>-4.8291489999999999E-2</v>
      </c>
      <c r="CM262">
        <v>0.58076517999999999</v>
      </c>
      <c r="CN262">
        <v>0.72541518999999999</v>
      </c>
      <c r="CO262">
        <v>-0.20022939000000001</v>
      </c>
      <c r="CP262">
        <v>-0.43475793000000001</v>
      </c>
      <c r="CQ262">
        <v>0.34422587999999998</v>
      </c>
      <c r="CR262">
        <v>-0.48495226000000002</v>
      </c>
      <c r="CS262">
        <v>0.18250256000000001</v>
      </c>
      <c r="CT262">
        <v>-0.16623276000000001</v>
      </c>
      <c r="CU262">
        <v>-9.4743999999999995E-2</v>
      </c>
      <c r="CV262">
        <v>-1.1689752</v>
      </c>
      <c r="CW262">
        <v>-0.52188942000000005</v>
      </c>
      <c r="CX262">
        <v>0.65815442999999996</v>
      </c>
      <c r="CY262">
        <v>9.3649330000000003E-2</v>
      </c>
      <c r="CZ262">
        <v>-0.16819777</v>
      </c>
      <c r="DA262">
        <v>-0.25450494000000001</v>
      </c>
      <c r="DB262">
        <v>0.25513289</v>
      </c>
      <c r="DC262">
        <v>2.5920289999999999E-2</v>
      </c>
      <c r="DD262">
        <v>-2.5292350000000002E-2</v>
      </c>
      <c r="DE262">
        <v>0.26950531</v>
      </c>
      <c r="DF262">
        <v>-0.26887736000000001</v>
      </c>
      <c r="DG262">
        <v>0.1029841</v>
      </c>
      <c r="DH262">
        <v>-0.10235616</v>
      </c>
      <c r="DI262">
        <v>-0.19042195000000001</v>
      </c>
      <c r="DJ262">
        <v>7.7531719999999998E-2</v>
      </c>
      <c r="DK262">
        <v>-0.19522661999999999</v>
      </c>
      <c r="DL262">
        <v>-0.13095082</v>
      </c>
      <c r="DM262">
        <v>-6.0513240000000003E-2</v>
      </c>
      <c r="DN262">
        <v>0.50020885000000004</v>
      </c>
      <c r="DO262">
        <v>0.35778246000000002</v>
      </c>
      <c r="DP262">
        <v>-0.64273818000000005</v>
      </c>
      <c r="DQ262">
        <v>0.94671483000000001</v>
      </c>
      <c r="DR262">
        <v>-0.66113116000000005</v>
      </c>
      <c r="DS262">
        <v>7.7932630000000003E-2</v>
      </c>
      <c r="DT262">
        <v>-0.79014932000000004</v>
      </c>
      <c r="DU262">
        <v>1.3610861400000001</v>
      </c>
      <c r="DV262" s="10">
        <v>-0.64824150000000003</v>
      </c>
      <c r="DW262" s="8" t="s">
        <v>1525</v>
      </c>
      <c r="DX262" t="s">
        <v>1526</v>
      </c>
      <c r="DY262" t="s">
        <v>5153</v>
      </c>
      <c r="DZ262" t="s">
        <v>5153</v>
      </c>
      <c r="EA262" t="s">
        <v>5366</v>
      </c>
      <c r="EB262" t="s">
        <v>5156</v>
      </c>
      <c r="EC262" t="s">
        <v>5323</v>
      </c>
      <c r="ED262" s="10" t="s">
        <v>431</v>
      </c>
      <c r="EE262" s="20">
        <v>36566</v>
      </c>
      <c r="EF262" s="21">
        <v>39944</v>
      </c>
      <c r="EG262" t="s">
        <v>1527</v>
      </c>
      <c r="EH262" t="s">
        <v>5145</v>
      </c>
      <c r="EI262" s="22">
        <v>44394</v>
      </c>
      <c r="EJ262" t="b">
        <f>F262=H262</f>
        <v>1</v>
      </c>
    </row>
    <row r="263" spans="1:140" x14ac:dyDescent="0.2">
      <c r="A263" s="8" t="s">
        <v>1528</v>
      </c>
      <c r="B263" s="8" t="s">
        <v>168</v>
      </c>
      <c r="C263" s="8" t="s">
        <v>147</v>
      </c>
      <c r="D263" s="2" t="s">
        <v>1529</v>
      </c>
      <c r="E263" s="4">
        <v>0.47589105708223101</v>
      </c>
      <c r="F263" s="28" t="b">
        <v>0</v>
      </c>
      <c r="G263" s="29">
        <f t="shared" si="9"/>
        <v>5.885913667858244E-5</v>
      </c>
      <c r="H263" s="5" t="b">
        <f t="shared" si="8"/>
        <v>0</v>
      </c>
      <c r="I263" s="8">
        <v>47</v>
      </c>
      <c r="J263">
        <v>3</v>
      </c>
      <c r="K263">
        <v>28</v>
      </c>
      <c r="L263">
        <v>618</v>
      </c>
      <c r="M263">
        <v>2</v>
      </c>
      <c r="N263">
        <v>1</v>
      </c>
      <c r="O263">
        <v>29.928861874449101</v>
      </c>
      <c r="P263">
        <v>2</v>
      </c>
      <c r="Q263">
        <v>4</v>
      </c>
      <c r="R263">
        <v>3</v>
      </c>
      <c r="S263" s="10">
        <v>70.8</v>
      </c>
      <c r="T263" s="8">
        <v>-0.58617421142313397</v>
      </c>
      <c r="U263">
        <v>2.03313292833161</v>
      </c>
      <c r="V263">
        <v>0.13146588040124599</v>
      </c>
      <c r="W263">
        <v>-1.0262168971954999</v>
      </c>
      <c r="X263">
        <v>-0.92748948436013701</v>
      </c>
      <c r="Y263">
        <v>-1.4044518876044501</v>
      </c>
      <c r="Z263">
        <v>-0.70697181476675297</v>
      </c>
      <c r="AA263">
        <v>-1.4107302381286499</v>
      </c>
      <c r="AB263">
        <v>1.4079858992310099</v>
      </c>
      <c r="AC263">
        <v>-1.38724643350897</v>
      </c>
      <c r="AD263" s="10">
        <v>-0.84096592652409696</v>
      </c>
      <c r="AE263" s="8">
        <v>0</v>
      </c>
      <c r="AF263">
        <v>0</v>
      </c>
      <c r="AG263">
        <v>0</v>
      </c>
      <c r="AH263">
        <v>0</v>
      </c>
      <c r="AI263">
        <v>0</v>
      </c>
      <c r="AJ263">
        <v>0</v>
      </c>
      <c r="AK263">
        <v>0</v>
      </c>
      <c r="AL263">
        <v>0</v>
      </c>
      <c r="AM263">
        <v>0</v>
      </c>
      <c r="AN263">
        <v>0</v>
      </c>
      <c r="AO263">
        <v>0</v>
      </c>
      <c r="AP263">
        <v>0</v>
      </c>
      <c r="AQ263">
        <v>0</v>
      </c>
      <c r="AR263">
        <v>0</v>
      </c>
      <c r="AS263">
        <v>0</v>
      </c>
      <c r="AT263">
        <v>0</v>
      </c>
      <c r="AU263">
        <v>0</v>
      </c>
      <c r="AV263">
        <v>1</v>
      </c>
      <c r="AW263">
        <v>0</v>
      </c>
      <c r="AX263">
        <v>0</v>
      </c>
      <c r="AY263">
        <v>0</v>
      </c>
      <c r="AZ263">
        <v>1</v>
      </c>
      <c r="BA263">
        <v>1</v>
      </c>
      <c r="BB263">
        <v>0</v>
      </c>
      <c r="BC263">
        <v>0</v>
      </c>
      <c r="BD263">
        <v>1</v>
      </c>
      <c r="BE263">
        <v>1</v>
      </c>
      <c r="BF263">
        <v>0</v>
      </c>
      <c r="BG263">
        <v>0</v>
      </c>
      <c r="BH263">
        <v>1</v>
      </c>
      <c r="BI263">
        <v>0</v>
      </c>
      <c r="BJ263">
        <v>0</v>
      </c>
      <c r="BK263">
        <v>0</v>
      </c>
      <c r="BL263">
        <v>0</v>
      </c>
      <c r="BM263">
        <v>1</v>
      </c>
      <c r="BN263">
        <v>0</v>
      </c>
      <c r="BO263">
        <v>0</v>
      </c>
      <c r="BP263">
        <v>0</v>
      </c>
      <c r="BQ263">
        <v>0</v>
      </c>
      <c r="BR263">
        <v>0</v>
      </c>
      <c r="BS263">
        <v>1</v>
      </c>
      <c r="BT263" s="10">
        <v>0</v>
      </c>
      <c r="BU263">
        <v>-4.2648743800000002</v>
      </c>
      <c r="BV263">
        <v>0.17994256</v>
      </c>
      <c r="BW263">
        <v>2.5512239999999999E-2</v>
      </c>
      <c r="BX263">
        <v>1.7140852600000001</v>
      </c>
      <c r="BY263">
        <v>1.2451467300000001</v>
      </c>
      <c r="BZ263">
        <v>4.38303536</v>
      </c>
      <c r="CA263">
        <v>1.0542348399999999</v>
      </c>
      <c r="CB263">
        <v>2.36271349</v>
      </c>
      <c r="CC263">
        <v>0</v>
      </c>
      <c r="CD263">
        <v>1.26633956</v>
      </c>
      <c r="CE263">
        <v>1.2966537600000001</v>
      </c>
      <c r="CF263">
        <v>-0.34830556000000001</v>
      </c>
      <c r="CG263">
        <v>0.60595251999999999</v>
      </c>
      <c r="CH263">
        <v>-0.27080598</v>
      </c>
      <c r="CI263">
        <v>0.69837139000000004</v>
      </c>
      <c r="CJ263">
        <v>2.3914729999999999E-2</v>
      </c>
      <c r="CK263">
        <v>-0.35324707</v>
      </c>
      <c r="CL263">
        <v>-4.8291489999999999E-2</v>
      </c>
      <c r="CM263">
        <v>0.58076517999999999</v>
      </c>
      <c r="CN263">
        <v>0.72541518999999999</v>
      </c>
      <c r="CO263">
        <v>-0.20022939000000001</v>
      </c>
      <c r="CP263">
        <v>-0.43475793000000001</v>
      </c>
      <c r="CQ263">
        <v>0.34422587999999998</v>
      </c>
      <c r="CR263">
        <v>-0.48495226000000002</v>
      </c>
      <c r="CS263">
        <v>0.18250256000000001</v>
      </c>
      <c r="CT263">
        <v>-0.16623276000000001</v>
      </c>
      <c r="CU263">
        <v>-9.4743999999999995E-2</v>
      </c>
      <c r="CV263">
        <v>-1.1689752</v>
      </c>
      <c r="CW263">
        <v>-0.52188942000000005</v>
      </c>
      <c r="CX263">
        <v>0.65815442999999996</v>
      </c>
      <c r="CY263">
        <v>9.3649330000000003E-2</v>
      </c>
      <c r="CZ263">
        <v>-0.16819777</v>
      </c>
      <c r="DA263">
        <v>-0.25450494000000001</v>
      </c>
      <c r="DB263">
        <v>0.25513289</v>
      </c>
      <c r="DC263">
        <v>2.5920289999999999E-2</v>
      </c>
      <c r="DD263">
        <v>-2.5292350000000002E-2</v>
      </c>
      <c r="DE263">
        <v>0.26950531</v>
      </c>
      <c r="DF263">
        <v>-0.26887736000000001</v>
      </c>
      <c r="DG263">
        <v>0.1029841</v>
      </c>
      <c r="DH263">
        <v>-0.10235616</v>
      </c>
      <c r="DI263">
        <v>-0.19042195000000001</v>
      </c>
      <c r="DJ263">
        <v>7.7531719999999998E-2</v>
      </c>
      <c r="DK263">
        <v>-0.19522661999999999</v>
      </c>
      <c r="DL263">
        <v>-0.13095082</v>
      </c>
      <c r="DM263">
        <v>-6.0513240000000003E-2</v>
      </c>
      <c r="DN263">
        <v>0.50020885000000004</v>
      </c>
      <c r="DO263">
        <v>0.35778246000000002</v>
      </c>
      <c r="DP263">
        <v>-0.64273818000000005</v>
      </c>
      <c r="DQ263">
        <v>0.94671483000000001</v>
      </c>
      <c r="DR263">
        <v>-0.66113116000000005</v>
      </c>
      <c r="DS263">
        <v>7.7932630000000003E-2</v>
      </c>
      <c r="DT263">
        <v>-0.79014932000000004</v>
      </c>
      <c r="DU263">
        <v>1.3610861400000001</v>
      </c>
      <c r="DV263" s="10">
        <v>-0.64824150000000003</v>
      </c>
      <c r="DW263" s="8" t="s">
        <v>1530</v>
      </c>
      <c r="DX263" t="s">
        <v>1531</v>
      </c>
      <c r="DY263" t="s">
        <v>5154</v>
      </c>
      <c r="DZ263" t="s">
        <v>5153</v>
      </c>
      <c r="EA263" t="s">
        <v>5470</v>
      </c>
      <c r="EB263" t="s">
        <v>5376</v>
      </c>
      <c r="EC263" t="s">
        <v>5327</v>
      </c>
      <c r="ED263" s="10" t="s">
        <v>921</v>
      </c>
      <c r="EE263" s="20">
        <v>35193</v>
      </c>
      <c r="EF263" s="21">
        <v>37051</v>
      </c>
      <c r="EG263" t="s">
        <v>1532</v>
      </c>
      <c r="EH263" t="s">
        <v>5147</v>
      </c>
      <c r="EI263" s="22">
        <v>45466</v>
      </c>
      <c r="EJ263" t="b">
        <f>F263=H263</f>
        <v>1</v>
      </c>
    </row>
    <row r="264" spans="1:140" x14ac:dyDescent="0.2">
      <c r="A264" s="8" t="s">
        <v>1533</v>
      </c>
      <c r="B264" s="8" t="s">
        <v>127</v>
      </c>
      <c r="C264" s="8" t="s">
        <v>147</v>
      </c>
      <c r="D264" s="2" t="s">
        <v>1534</v>
      </c>
      <c r="E264" s="4">
        <v>0.18466368758330901</v>
      </c>
      <c r="F264" s="28" t="b">
        <v>0</v>
      </c>
      <c r="G264" s="29">
        <f t="shared" si="9"/>
        <v>0.12293157908811542</v>
      </c>
      <c r="H264" s="5" t="b">
        <f t="shared" si="8"/>
        <v>0</v>
      </c>
      <c r="I264" s="8">
        <v>44</v>
      </c>
      <c r="J264">
        <v>1</v>
      </c>
      <c r="K264">
        <v>22</v>
      </c>
      <c r="L264">
        <v>2841</v>
      </c>
      <c r="M264">
        <v>10</v>
      </c>
      <c r="N264">
        <v>1</v>
      </c>
      <c r="O264">
        <v>5.6651771249878404</v>
      </c>
      <c r="P264">
        <v>2</v>
      </c>
      <c r="Q264">
        <v>5</v>
      </c>
      <c r="R264">
        <v>5</v>
      </c>
      <c r="S264" s="10">
        <v>71.400000000000006</v>
      </c>
      <c r="T264" s="8">
        <v>-0.86798873614579497</v>
      </c>
      <c r="U264">
        <v>7.5957643648752104E-3</v>
      </c>
      <c r="V264">
        <v>-0.64376289837760303</v>
      </c>
      <c r="W264">
        <v>1.56524874535521</v>
      </c>
      <c r="X264">
        <v>1.61793620170542</v>
      </c>
      <c r="Y264">
        <v>-1.4044518876044501</v>
      </c>
      <c r="Z264">
        <v>-1.5419020811370401</v>
      </c>
      <c r="AA264">
        <v>-0.70092886045385905</v>
      </c>
      <c r="AB264">
        <v>-0.772121299578298</v>
      </c>
      <c r="AC264">
        <v>0.71996333890972197</v>
      </c>
      <c r="AD264" s="10">
        <v>-0.71150356451910302</v>
      </c>
      <c r="AE264" s="8">
        <v>0</v>
      </c>
      <c r="AF264">
        <v>0</v>
      </c>
      <c r="AG264">
        <v>0</v>
      </c>
      <c r="AH264">
        <v>0</v>
      </c>
      <c r="AI264">
        <v>0</v>
      </c>
      <c r="AJ264">
        <v>0</v>
      </c>
      <c r="AK264">
        <v>0</v>
      </c>
      <c r="AL264">
        <v>0</v>
      </c>
      <c r="AM264">
        <v>0</v>
      </c>
      <c r="AN264">
        <v>0</v>
      </c>
      <c r="AO264">
        <v>0</v>
      </c>
      <c r="AP264">
        <v>0</v>
      </c>
      <c r="AQ264">
        <v>0</v>
      </c>
      <c r="AR264">
        <v>0</v>
      </c>
      <c r="AS264">
        <v>0</v>
      </c>
      <c r="AT264">
        <v>0</v>
      </c>
      <c r="AU264">
        <v>1</v>
      </c>
      <c r="AV264">
        <v>0</v>
      </c>
      <c r="AW264">
        <v>0</v>
      </c>
      <c r="AX264">
        <v>0</v>
      </c>
      <c r="AY264">
        <v>0</v>
      </c>
      <c r="AZ264">
        <v>1</v>
      </c>
      <c r="BA264">
        <v>1</v>
      </c>
      <c r="BB264">
        <v>0</v>
      </c>
      <c r="BC264">
        <v>1</v>
      </c>
      <c r="BD264">
        <v>0</v>
      </c>
      <c r="BE264">
        <v>0</v>
      </c>
      <c r="BF264">
        <v>1</v>
      </c>
      <c r="BG264">
        <v>0</v>
      </c>
      <c r="BH264">
        <v>1</v>
      </c>
      <c r="BI264">
        <v>0</v>
      </c>
      <c r="BJ264">
        <v>0</v>
      </c>
      <c r="BK264">
        <v>0</v>
      </c>
      <c r="BL264">
        <v>0</v>
      </c>
      <c r="BM264">
        <v>0</v>
      </c>
      <c r="BN264">
        <v>1</v>
      </c>
      <c r="BO264">
        <v>0</v>
      </c>
      <c r="BP264">
        <v>0</v>
      </c>
      <c r="BQ264">
        <v>1</v>
      </c>
      <c r="BR264">
        <v>0</v>
      </c>
      <c r="BS264">
        <v>0</v>
      </c>
      <c r="BT264" s="10">
        <v>0</v>
      </c>
      <c r="BU264">
        <v>-4.2648743800000002</v>
      </c>
      <c r="BV264">
        <v>0.17994256</v>
      </c>
      <c r="BW264">
        <v>2.5512239999999999E-2</v>
      </c>
      <c r="BX264">
        <v>1.7140852600000001</v>
      </c>
      <c r="BY264">
        <v>1.2451467300000001</v>
      </c>
      <c r="BZ264">
        <v>4.38303536</v>
      </c>
      <c r="CA264">
        <v>1.0542348399999999</v>
      </c>
      <c r="CB264">
        <v>2.36271349</v>
      </c>
      <c r="CC264">
        <v>0</v>
      </c>
      <c r="CD264">
        <v>1.26633956</v>
      </c>
      <c r="CE264">
        <v>1.2966537600000001</v>
      </c>
      <c r="CF264">
        <v>-0.34830556000000001</v>
      </c>
      <c r="CG264">
        <v>0.60595251999999999</v>
      </c>
      <c r="CH264">
        <v>-0.27080598</v>
      </c>
      <c r="CI264">
        <v>0.69837139000000004</v>
      </c>
      <c r="CJ264">
        <v>2.3914729999999999E-2</v>
      </c>
      <c r="CK264">
        <v>-0.35324707</v>
      </c>
      <c r="CL264">
        <v>-4.8291489999999999E-2</v>
      </c>
      <c r="CM264">
        <v>0.58076517999999999</v>
      </c>
      <c r="CN264">
        <v>0.72541518999999999</v>
      </c>
      <c r="CO264">
        <v>-0.20022939000000001</v>
      </c>
      <c r="CP264">
        <v>-0.43475793000000001</v>
      </c>
      <c r="CQ264">
        <v>0.34422587999999998</v>
      </c>
      <c r="CR264">
        <v>-0.48495226000000002</v>
      </c>
      <c r="CS264">
        <v>0.18250256000000001</v>
      </c>
      <c r="CT264">
        <v>-0.16623276000000001</v>
      </c>
      <c r="CU264">
        <v>-9.4743999999999995E-2</v>
      </c>
      <c r="CV264">
        <v>-1.1689752</v>
      </c>
      <c r="CW264">
        <v>-0.52188942000000005</v>
      </c>
      <c r="CX264">
        <v>0.65815442999999996</v>
      </c>
      <c r="CY264">
        <v>9.3649330000000003E-2</v>
      </c>
      <c r="CZ264">
        <v>-0.16819777</v>
      </c>
      <c r="DA264">
        <v>-0.25450494000000001</v>
      </c>
      <c r="DB264">
        <v>0.25513289</v>
      </c>
      <c r="DC264">
        <v>2.5920289999999999E-2</v>
      </c>
      <c r="DD264">
        <v>-2.5292350000000002E-2</v>
      </c>
      <c r="DE264">
        <v>0.26950531</v>
      </c>
      <c r="DF264">
        <v>-0.26887736000000001</v>
      </c>
      <c r="DG264">
        <v>0.1029841</v>
      </c>
      <c r="DH264">
        <v>-0.10235616</v>
      </c>
      <c r="DI264">
        <v>-0.19042195000000001</v>
      </c>
      <c r="DJ264">
        <v>7.7531719999999998E-2</v>
      </c>
      <c r="DK264">
        <v>-0.19522661999999999</v>
      </c>
      <c r="DL264">
        <v>-0.13095082</v>
      </c>
      <c r="DM264">
        <v>-6.0513240000000003E-2</v>
      </c>
      <c r="DN264">
        <v>0.50020885000000004</v>
      </c>
      <c r="DO264">
        <v>0.35778246000000002</v>
      </c>
      <c r="DP264">
        <v>-0.64273818000000005</v>
      </c>
      <c r="DQ264">
        <v>0.94671483000000001</v>
      </c>
      <c r="DR264">
        <v>-0.66113116000000005</v>
      </c>
      <c r="DS264">
        <v>7.7932630000000003E-2</v>
      </c>
      <c r="DT264">
        <v>-0.79014932000000004</v>
      </c>
      <c r="DU264">
        <v>1.3610861400000001</v>
      </c>
      <c r="DV264" s="10">
        <v>-0.64824150000000003</v>
      </c>
      <c r="DW264" s="8" t="s">
        <v>1535</v>
      </c>
      <c r="DX264" t="s">
        <v>1536</v>
      </c>
      <c r="DY264" t="s">
        <v>5158</v>
      </c>
      <c r="DZ264" t="s">
        <v>5154</v>
      </c>
      <c r="EA264" t="s">
        <v>5361</v>
      </c>
      <c r="EB264" t="s">
        <v>5233</v>
      </c>
      <c r="EC264" t="s">
        <v>5218</v>
      </c>
      <c r="ED264" s="10" t="s">
        <v>673</v>
      </c>
      <c r="EE264" s="20">
        <v>37716</v>
      </c>
      <c r="EF264" s="21">
        <v>39380</v>
      </c>
      <c r="EG264" t="s">
        <v>1537</v>
      </c>
      <c r="EH264" t="s">
        <v>5147</v>
      </c>
      <c r="EI264" s="22">
        <v>44241</v>
      </c>
      <c r="EJ264" t="b">
        <f>F264=H264</f>
        <v>1</v>
      </c>
    </row>
    <row r="265" spans="1:140" x14ac:dyDescent="0.2">
      <c r="A265" s="8" t="s">
        <v>1538</v>
      </c>
      <c r="B265" s="8" t="s">
        <v>127</v>
      </c>
      <c r="C265" s="8" t="s">
        <v>245</v>
      </c>
      <c r="D265" s="2" t="s">
        <v>1539</v>
      </c>
      <c r="E265" s="4">
        <v>0.56257258152301104</v>
      </c>
      <c r="F265" s="28" t="b">
        <v>0</v>
      </c>
      <c r="G265" s="29">
        <f t="shared" si="9"/>
        <v>8.5117626814731377E-5</v>
      </c>
      <c r="H265" s="5" t="b">
        <f t="shared" si="8"/>
        <v>0</v>
      </c>
      <c r="I265" s="8">
        <v>66</v>
      </c>
      <c r="J265">
        <v>2</v>
      </c>
      <c r="K265">
        <v>37</v>
      </c>
      <c r="L265">
        <v>1394</v>
      </c>
      <c r="M265">
        <v>2</v>
      </c>
      <c r="N265">
        <v>3</v>
      </c>
      <c r="O265">
        <v>10.452957428172301</v>
      </c>
      <c r="P265">
        <v>5</v>
      </c>
      <c r="Q265">
        <v>5</v>
      </c>
      <c r="R265">
        <v>1</v>
      </c>
      <c r="S265" s="10">
        <v>72.8</v>
      </c>
      <c r="T265" s="8">
        <v>1.19865111182038</v>
      </c>
      <c r="U265">
        <v>1.0203643463482399</v>
      </c>
      <c r="V265">
        <v>1.2943090485695199</v>
      </c>
      <c r="W265">
        <v>-0.121593712931288</v>
      </c>
      <c r="X265">
        <v>-0.92748948436013701</v>
      </c>
      <c r="Y265">
        <v>-1.13192030619081E-2</v>
      </c>
      <c r="Z265">
        <v>-1.3771512312501899</v>
      </c>
      <c r="AA265">
        <v>-1.4107302381286499</v>
      </c>
      <c r="AB265">
        <v>1.4079858992310099</v>
      </c>
      <c r="AC265">
        <v>-1.38724643350897</v>
      </c>
      <c r="AD265" s="10">
        <v>-0.40942471984078899</v>
      </c>
      <c r="AE265" s="8">
        <v>0</v>
      </c>
      <c r="AF265">
        <v>0</v>
      </c>
      <c r="AG265">
        <v>0</v>
      </c>
      <c r="AH265">
        <v>0</v>
      </c>
      <c r="AI265">
        <v>0</v>
      </c>
      <c r="AJ265">
        <v>0</v>
      </c>
      <c r="AK265">
        <v>0</v>
      </c>
      <c r="AL265">
        <v>0</v>
      </c>
      <c r="AM265">
        <v>0</v>
      </c>
      <c r="AN265">
        <v>0</v>
      </c>
      <c r="AO265">
        <v>0</v>
      </c>
      <c r="AP265">
        <v>0</v>
      </c>
      <c r="AQ265">
        <v>0</v>
      </c>
      <c r="AR265">
        <v>0</v>
      </c>
      <c r="AS265">
        <v>0</v>
      </c>
      <c r="AT265">
        <v>1</v>
      </c>
      <c r="AU265">
        <v>0</v>
      </c>
      <c r="AV265">
        <v>0</v>
      </c>
      <c r="AW265">
        <v>0</v>
      </c>
      <c r="AX265">
        <v>0</v>
      </c>
      <c r="AY265">
        <v>0</v>
      </c>
      <c r="AZ265">
        <v>1</v>
      </c>
      <c r="BA265">
        <v>1</v>
      </c>
      <c r="BB265">
        <v>0</v>
      </c>
      <c r="BC265">
        <v>1</v>
      </c>
      <c r="BD265">
        <v>0</v>
      </c>
      <c r="BE265">
        <v>0</v>
      </c>
      <c r="BF265">
        <v>1</v>
      </c>
      <c r="BG265">
        <v>1</v>
      </c>
      <c r="BH265">
        <v>0</v>
      </c>
      <c r="BI265">
        <v>0</v>
      </c>
      <c r="BJ265">
        <v>0</v>
      </c>
      <c r="BK265">
        <v>0</v>
      </c>
      <c r="BL265">
        <v>0</v>
      </c>
      <c r="BM265">
        <v>0</v>
      </c>
      <c r="BN265">
        <v>0</v>
      </c>
      <c r="BO265">
        <v>0</v>
      </c>
      <c r="BP265">
        <v>1</v>
      </c>
      <c r="BQ265">
        <v>0</v>
      </c>
      <c r="BR265">
        <v>0</v>
      </c>
      <c r="BS265">
        <v>1</v>
      </c>
      <c r="BT265" s="10">
        <v>0</v>
      </c>
      <c r="BU265">
        <v>-4.2648743800000002</v>
      </c>
      <c r="BV265">
        <v>0.17994256</v>
      </c>
      <c r="BW265">
        <v>2.5512239999999999E-2</v>
      </c>
      <c r="BX265">
        <v>1.7140852600000001</v>
      </c>
      <c r="BY265">
        <v>1.2451467300000001</v>
      </c>
      <c r="BZ265">
        <v>4.38303536</v>
      </c>
      <c r="CA265">
        <v>1.0542348399999999</v>
      </c>
      <c r="CB265">
        <v>2.36271349</v>
      </c>
      <c r="CC265">
        <v>0</v>
      </c>
      <c r="CD265">
        <v>1.26633956</v>
      </c>
      <c r="CE265">
        <v>1.2966537600000001</v>
      </c>
      <c r="CF265">
        <v>-0.34830556000000001</v>
      </c>
      <c r="CG265">
        <v>0.60595251999999999</v>
      </c>
      <c r="CH265">
        <v>-0.27080598</v>
      </c>
      <c r="CI265">
        <v>0.69837139000000004</v>
      </c>
      <c r="CJ265">
        <v>2.3914729999999999E-2</v>
      </c>
      <c r="CK265">
        <v>-0.35324707</v>
      </c>
      <c r="CL265">
        <v>-4.8291489999999999E-2</v>
      </c>
      <c r="CM265">
        <v>0.58076517999999999</v>
      </c>
      <c r="CN265">
        <v>0.72541518999999999</v>
      </c>
      <c r="CO265">
        <v>-0.20022939000000001</v>
      </c>
      <c r="CP265">
        <v>-0.43475793000000001</v>
      </c>
      <c r="CQ265">
        <v>0.34422587999999998</v>
      </c>
      <c r="CR265">
        <v>-0.48495226000000002</v>
      </c>
      <c r="CS265">
        <v>0.18250256000000001</v>
      </c>
      <c r="CT265">
        <v>-0.16623276000000001</v>
      </c>
      <c r="CU265">
        <v>-9.4743999999999995E-2</v>
      </c>
      <c r="CV265">
        <v>-1.1689752</v>
      </c>
      <c r="CW265">
        <v>-0.52188942000000005</v>
      </c>
      <c r="CX265">
        <v>0.65815442999999996</v>
      </c>
      <c r="CY265">
        <v>9.3649330000000003E-2</v>
      </c>
      <c r="CZ265">
        <v>-0.16819777</v>
      </c>
      <c r="DA265">
        <v>-0.25450494000000001</v>
      </c>
      <c r="DB265">
        <v>0.25513289</v>
      </c>
      <c r="DC265">
        <v>2.5920289999999999E-2</v>
      </c>
      <c r="DD265">
        <v>-2.5292350000000002E-2</v>
      </c>
      <c r="DE265">
        <v>0.26950531</v>
      </c>
      <c r="DF265">
        <v>-0.26887736000000001</v>
      </c>
      <c r="DG265">
        <v>0.1029841</v>
      </c>
      <c r="DH265">
        <v>-0.10235616</v>
      </c>
      <c r="DI265">
        <v>-0.19042195000000001</v>
      </c>
      <c r="DJ265">
        <v>7.7531719999999998E-2</v>
      </c>
      <c r="DK265">
        <v>-0.19522661999999999</v>
      </c>
      <c r="DL265">
        <v>-0.13095082</v>
      </c>
      <c r="DM265">
        <v>-6.0513240000000003E-2</v>
      </c>
      <c r="DN265">
        <v>0.50020885000000004</v>
      </c>
      <c r="DO265">
        <v>0.35778246000000002</v>
      </c>
      <c r="DP265">
        <v>-0.64273818000000005</v>
      </c>
      <c r="DQ265">
        <v>0.94671483000000001</v>
      </c>
      <c r="DR265">
        <v>-0.66113116000000005</v>
      </c>
      <c r="DS265">
        <v>7.7932630000000003E-2</v>
      </c>
      <c r="DT265">
        <v>-0.79014932000000004</v>
      </c>
      <c r="DU265">
        <v>1.3610861400000001</v>
      </c>
      <c r="DV265" s="10">
        <v>-0.64824150000000003</v>
      </c>
      <c r="DW265" s="8" t="s">
        <v>1540</v>
      </c>
      <c r="DX265" t="s">
        <v>1541</v>
      </c>
      <c r="DY265" t="s">
        <v>5165</v>
      </c>
      <c r="DZ265" t="s">
        <v>5153</v>
      </c>
      <c r="EA265" t="s">
        <v>5328</v>
      </c>
      <c r="EB265" t="s">
        <v>5264</v>
      </c>
      <c r="EC265" t="s">
        <v>5319</v>
      </c>
      <c r="ED265" s="10" t="s">
        <v>408</v>
      </c>
      <c r="EE265" s="20">
        <v>35744</v>
      </c>
      <c r="EF265" s="21">
        <v>38372</v>
      </c>
      <c r="EG265" t="s">
        <v>1542</v>
      </c>
      <c r="EH265" t="s">
        <v>5145</v>
      </c>
      <c r="EI265" s="22">
        <v>45175</v>
      </c>
      <c r="EJ265" t="b">
        <f>F265=H265</f>
        <v>1</v>
      </c>
    </row>
    <row r="266" spans="1:140" x14ac:dyDescent="0.2">
      <c r="A266" s="8" t="s">
        <v>1543</v>
      </c>
      <c r="B266" s="8" t="s">
        <v>127</v>
      </c>
      <c r="C266" s="8" t="s">
        <v>135</v>
      </c>
      <c r="D266" s="2" t="s">
        <v>1544</v>
      </c>
      <c r="E266" s="4">
        <v>0.48425103680843401</v>
      </c>
      <c r="F266" s="28" t="b">
        <v>0</v>
      </c>
      <c r="G266" s="29">
        <f t="shared" si="9"/>
        <v>0.98586522443691749</v>
      </c>
      <c r="H266" s="5" t="b">
        <f t="shared" si="8"/>
        <v>1</v>
      </c>
      <c r="I266" s="8">
        <v>61</v>
      </c>
      <c r="J266">
        <v>2</v>
      </c>
      <c r="K266">
        <v>26</v>
      </c>
      <c r="L266">
        <v>1684</v>
      </c>
      <c r="M266">
        <v>9</v>
      </c>
      <c r="N266">
        <v>4</v>
      </c>
      <c r="O266">
        <v>33.792185070884003</v>
      </c>
      <c r="P266">
        <v>3</v>
      </c>
      <c r="Q266">
        <v>3</v>
      </c>
      <c r="R266">
        <v>2</v>
      </c>
      <c r="S266" s="10">
        <v>71.400000000000006</v>
      </c>
      <c r="T266" s="8">
        <v>0.72896023728261505</v>
      </c>
      <c r="U266">
        <v>1.0203643463482399</v>
      </c>
      <c r="V266">
        <v>-0.126943712525036</v>
      </c>
      <c r="W266">
        <v>0.216474229641681</v>
      </c>
      <c r="X266">
        <v>1.2997579909472201</v>
      </c>
      <c r="Y266">
        <v>0.68524713920936597</v>
      </c>
      <c r="Z266">
        <v>-0.57403217683539798</v>
      </c>
      <c r="AA266">
        <v>1.4284752725705201</v>
      </c>
      <c r="AB266">
        <v>0.68128349962791002</v>
      </c>
      <c r="AC266">
        <v>0.71996333890972197</v>
      </c>
      <c r="AD266" s="10">
        <v>-0.71150356451910302</v>
      </c>
      <c r="AE266" s="8">
        <v>0</v>
      </c>
      <c r="AF266">
        <v>0</v>
      </c>
      <c r="AG266">
        <v>0</v>
      </c>
      <c r="AH266">
        <v>0</v>
      </c>
      <c r="AI266">
        <v>0</v>
      </c>
      <c r="AJ266">
        <v>1</v>
      </c>
      <c r="AK266">
        <v>0</v>
      </c>
      <c r="AL266">
        <v>0</v>
      </c>
      <c r="AM266">
        <v>0</v>
      </c>
      <c r="AN266">
        <v>0</v>
      </c>
      <c r="AO266">
        <v>0</v>
      </c>
      <c r="AP266">
        <v>0</v>
      </c>
      <c r="AQ266">
        <v>0</v>
      </c>
      <c r="AR266">
        <v>0</v>
      </c>
      <c r="AS266">
        <v>0</v>
      </c>
      <c r="AT266">
        <v>0</v>
      </c>
      <c r="AU266">
        <v>0</v>
      </c>
      <c r="AV266">
        <v>0</v>
      </c>
      <c r="AW266">
        <v>0</v>
      </c>
      <c r="AX266">
        <v>0</v>
      </c>
      <c r="AY266">
        <v>0</v>
      </c>
      <c r="AZ266">
        <v>1</v>
      </c>
      <c r="BA266">
        <v>0</v>
      </c>
      <c r="BB266">
        <v>1</v>
      </c>
      <c r="BC266">
        <v>1</v>
      </c>
      <c r="BD266">
        <v>0</v>
      </c>
      <c r="BE266">
        <v>1</v>
      </c>
      <c r="BF266">
        <v>0</v>
      </c>
      <c r="BG266">
        <v>0</v>
      </c>
      <c r="BH266">
        <v>0</v>
      </c>
      <c r="BI266">
        <v>0</v>
      </c>
      <c r="BJ266">
        <v>0</v>
      </c>
      <c r="BK266">
        <v>1</v>
      </c>
      <c r="BL266">
        <v>0</v>
      </c>
      <c r="BM266">
        <v>0</v>
      </c>
      <c r="BN266">
        <v>0</v>
      </c>
      <c r="BO266">
        <v>0</v>
      </c>
      <c r="BP266">
        <v>1</v>
      </c>
      <c r="BQ266">
        <v>0</v>
      </c>
      <c r="BR266">
        <v>0</v>
      </c>
      <c r="BS266">
        <v>1</v>
      </c>
      <c r="BT266" s="10">
        <v>0</v>
      </c>
      <c r="BU266">
        <v>-4.2648743800000002</v>
      </c>
      <c r="BV266">
        <v>0.17994256</v>
      </c>
      <c r="BW266">
        <v>2.5512239999999999E-2</v>
      </c>
      <c r="BX266">
        <v>1.7140852600000001</v>
      </c>
      <c r="BY266">
        <v>1.2451467300000001</v>
      </c>
      <c r="BZ266">
        <v>4.38303536</v>
      </c>
      <c r="CA266">
        <v>1.0542348399999999</v>
      </c>
      <c r="CB266">
        <v>2.36271349</v>
      </c>
      <c r="CC266">
        <v>0</v>
      </c>
      <c r="CD266">
        <v>1.26633956</v>
      </c>
      <c r="CE266">
        <v>1.2966537600000001</v>
      </c>
      <c r="CF266">
        <v>-0.34830556000000001</v>
      </c>
      <c r="CG266">
        <v>0.60595251999999999</v>
      </c>
      <c r="CH266">
        <v>-0.27080598</v>
      </c>
      <c r="CI266">
        <v>0.69837139000000004</v>
      </c>
      <c r="CJ266">
        <v>2.3914729999999999E-2</v>
      </c>
      <c r="CK266">
        <v>-0.35324707</v>
      </c>
      <c r="CL266">
        <v>-4.8291489999999999E-2</v>
      </c>
      <c r="CM266">
        <v>0.58076517999999999</v>
      </c>
      <c r="CN266">
        <v>0.72541518999999999</v>
      </c>
      <c r="CO266">
        <v>-0.20022939000000001</v>
      </c>
      <c r="CP266">
        <v>-0.43475793000000001</v>
      </c>
      <c r="CQ266">
        <v>0.34422587999999998</v>
      </c>
      <c r="CR266">
        <v>-0.48495226000000002</v>
      </c>
      <c r="CS266">
        <v>0.18250256000000001</v>
      </c>
      <c r="CT266">
        <v>-0.16623276000000001</v>
      </c>
      <c r="CU266">
        <v>-9.4743999999999995E-2</v>
      </c>
      <c r="CV266">
        <v>-1.1689752</v>
      </c>
      <c r="CW266">
        <v>-0.52188942000000005</v>
      </c>
      <c r="CX266">
        <v>0.65815442999999996</v>
      </c>
      <c r="CY266">
        <v>9.3649330000000003E-2</v>
      </c>
      <c r="CZ266">
        <v>-0.16819777</v>
      </c>
      <c r="DA266">
        <v>-0.25450494000000001</v>
      </c>
      <c r="DB266">
        <v>0.25513289</v>
      </c>
      <c r="DC266">
        <v>2.5920289999999999E-2</v>
      </c>
      <c r="DD266">
        <v>-2.5292350000000002E-2</v>
      </c>
      <c r="DE266">
        <v>0.26950531</v>
      </c>
      <c r="DF266">
        <v>-0.26887736000000001</v>
      </c>
      <c r="DG266">
        <v>0.1029841</v>
      </c>
      <c r="DH266">
        <v>-0.10235616</v>
      </c>
      <c r="DI266">
        <v>-0.19042195000000001</v>
      </c>
      <c r="DJ266">
        <v>7.7531719999999998E-2</v>
      </c>
      <c r="DK266">
        <v>-0.19522661999999999</v>
      </c>
      <c r="DL266">
        <v>-0.13095082</v>
      </c>
      <c r="DM266">
        <v>-6.0513240000000003E-2</v>
      </c>
      <c r="DN266">
        <v>0.50020885000000004</v>
      </c>
      <c r="DO266">
        <v>0.35778246000000002</v>
      </c>
      <c r="DP266">
        <v>-0.64273818000000005</v>
      </c>
      <c r="DQ266">
        <v>0.94671483000000001</v>
      </c>
      <c r="DR266">
        <v>-0.66113116000000005</v>
      </c>
      <c r="DS266">
        <v>7.7932630000000003E-2</v>
      </c>
      <c r="DT266">
        <v>-0.79014932000000004</v>
      </c>
      <c r="DU266">
        <v>1.3610861400000001</v>
      </c>
      <c r="DV266" s="10">
        <v>-0.64824150000000003</v>
      </c>
      <c r="DW266" s="8" t="s">
        <v>1545</v>
      </c>
      <c r="DX266" t="s">
        <v>1546</v>
      </c>
      <c r="DY266" t="s">
        <v>5165</v>
      </c>
      <c r="DZ266" t="s">
        <v>5153</v>
      </c>
      <c r="EA266" t="s">
        <v>5351</v>
      </c>
      <c r="EB266" t="s">
        <v>5208</v>
      </c>
      <c r="EC266" t="s">
        <v>5425</v>
      </c>
      <c r="ED266" s="10" t="s">
        <v>1003</v>
      </c>
      <c r="EE266" s="20">
        <v>36099</v>
      </c>
      <c r="EF266" s="21">
        <v>36560</v>
      </c>
      <c r="EG266" t="s">
        <v>1547</v>
      </c>
      <c r="EH266" t="s">
        <v>5146</v>
      </c>
      <c r="EI266" s="22">
        <v>45041</v>
      </c>
      <c r="EJ266" t="b">
        <f>F266=H266</f>
        <v>0</v>
      </c>
    </row>
    <row r="267" spans="1:140" x14ac:dyDescent="0.2">
      <c r="A267" s="8" t="s">
        <v>1548</v>
      </c>
      <c r="B267" s="8" t="s">
        <v>127</v>
      </c>
      <c r="C267" s="8" t="s">
        <v>202</v>
      </c>
      <c r="D267" s="2" t="s">
        <v>1549</v>
      </c>
      <c r="E267" s="4">
        <v>0.60611378573956998</v>
      </c>
      <c r="F267" s="28" t="b">
        <v>1</v>
      </c>
      <c r="G267" s="29">
        <f t="shared" si="9"/>
        <v>0.21555543342815262</v>
      </c>
      <c r="H267" s="5" t="b">
        <f t="shared" si="8"/>
        <v>0</v>
      </c>
      <c r="I267" s="8">
        <v>50</v>
      </c>
      <c r="J267">
        <v>1</v>
      </c>
      <c r="K267">
        <v>27</v>
      </c>
      <c r="L267">
        <v>2410</v>
      </c>
      <c r="M267">
        <v>4</v>
      </c>
      <c r="N267">
        <v>2</v>
      </c>
      <c r="O267">
        <v>88.890226203118502</v>
      </c>
      <c r="P267">
        <v>5</v>
      </c>
      <c r="Q267">
        <v>4</v>
      </c>
      <c r="R267">
        <v>2</v>
      </c>
      <c r="S267" s="10">
        <v>67.8</v>
      </c>
      <c r="T267" s="8">
        <v>-0.30435968670047298</v>
      </c>
      <c r="U267">
        <v>7.5957643648752104E-3</v>
      </c>
      <c r="V267">
        <v>2.2610839381047498E-3</v>
      </c>
      <c r="W267">
        <v>1.06280983760021</v>
      </c>
      <c r="X267">
        <v>-0.29113306284374801</v>
      </c>
      <c r="Y267">
        <v>-0.70788554533318204</v>
      </c>
      <c r="Z267">
        <v>1.3219297363706799</v>
      </c>
      <c r="AA267">
        <v>-0.70092886045385905</v>
      </c>
      <c r="AB267">
        <v>0.68128349962791002</v>
      </c>
      <c r="AC267">
        <v>-1.38724643350897</v>
      </c>
      <c r="AD267" s="10">
        <v>-1.48827773654905</v>
      </c>
      <c r="AE267" s="8">
        <v>0</v>
      </c>
      <c r="AF267">
        <v>0</v>
      </c>
      <c r="AG267">
        <v>0</v>
      </c>
      <c r="AH267">
        <v>0</v>
      </c>
      <c r="AI267">
        <v>0</v>
      </c>
      <c r="AJ267">
        <v>0</v>
      </c>
      <c r="AK267">
        <v>0</v>
      </c>
      <c r="AL267">
        <v>0</v>
      </c>
      <c r="AM267">
        <v>1</v>
      </c>
      <c r="AN267">
        <v>0</v>
      </c>
      <c r="AO267">
        <v>0</v>
      </c>
      <c r="AP267">
        <v>0</v>
      </c>
      <c r="AQ267">
        <v>0</v>
      </c>
      <c r="AR267">
        <v>0</v>
      </c>
      <c r="AS267">
        <v>0</v>
      </c>
      <c r="AT267">
        <v>0</v>
      </c>
      <c r="AU267">
        <v>0</v>
      </c>
      <c r="AV267">
        <v>0</v>
      </c>
      <c r="AW267">
        <v>0</v>
      </c>
      <c r="AX267">
        <v>0</v>
      </c>
      <c r="AY267">
        <v>0</v>
      </c>
      <c r="AZ267">
        <v>1</v>
      </c>
      <c r="BA267">
        <v>1</v>
      </c>
      <c r="BB267">
        <v>0</v>
      </c>
      <c r="BC267">
        <v>0</v>
      </c>
      <c r="BD267">
        <v>1</v>
      </c>
      <c r="BE267">
        <v>1</v>
      </c>
      <c r="BF267">
        <v>0</v>
      </c>
      <c r="BG267">
        <v>0</v>
      </c>
      <c r="BH267">
        <v>1</v>
      </c>
      <c r="BI267">
        <v>0</v>
      </c>
      <c r="BJ267">
        <v>0</v>
      </c>
      <c r="BK267">
        <v>0</v>
      </c>
      <c r="BL267">
        <v>0</v>
      </c>
      <c r="BM267">
        <v>0</v>
      </c>
      <c r="BN267">
        <v>0</v>
      </c>
      <c r="BO267">
        <v>1</v>
      </c>
      <c r="BP267">
        <v>0</v>
      </c>
      <c r="BQ267">
        <v>1</v>
      </c>
      <c r="BR267">
        <v>0</v>
      </c>
      <c r="BS267">
        <v>0</v>
      </c>
      <c r="BT267" s="10">
        <v>0</v>
      </c>
      <c r="BU267">
        <v>-4.2648743800000002</v>
      </c>
      <c r="BV267">
        <v>0.17994256</v>
      </c>
      <c r="BW267">
        <v>2.5512239999999999E-2</v>
      </c>
      <c r="BX267">
        <v>1.7140852600000001</v>
      </c>
      <c r="BY267">
        <v>1.2451467300000001</v>
      </c>
      <c r="BZ267">
        <v>4.38303536</v>
      </c>
      <c r="CA267">
        <v>1.0542348399999999</v>
      </c>
      <c r="CB267">
        <v>2.36271349</v>
      </c>
      <c r="CC267">
        <v>0</v>
      </c>
      <c r="CD267">
        <v>1.26633956</v>
      </c>
      <c r="CE267">
        <v>1.2966537600000001</v>
      </c>
      <c r="CF267">
        <v>-0.34830556000000001</v>
      </c>
      <c r="CG267">
        <v>0.60595251999999999</v>
      </c>
      <c r="CH267">
        <v>-0.27080598</v>
      </c>
      <c r="CI267">
        <v>0.69837139000000004</v>
      </c>
      <c r="CJ267">
        <v>2.3914729999999999E-2</v>
      </c>
      <c r="CK267">
        <v>-0.35324707</v>
      </c>
      <c r="CL267">
        <v>-4.8291489999999999E-2</v>
      </c>
      <c r="CM267">
        <v>0.58076517999999999</v>
      </c>
      <c r="CN267">
        <v>0.72541518999999999</v>
      </c>
      <c r="CO267">
        <v>-0.20022939000000001</v>
      </c>
      <c r="CP267">
        <v>-0.43475793000000001</v>
      </c>
      <c r="CQ267">
        <v>0.34422587999999998</v>
      </c>
      <c r="CR267">
        <v>-0.48495226000000002</v>
      </c>
      <c r="CS267">
        <v>0.18250256000000001</v>
      </c>
      <c r="CT267">
        <v>-0.16623276000000001</v>
      </c>
      <c r="CU267">
        <v>-9.4743999999999995E-2</v>
      </c>
      <c r="CV267">
        <v>-1.1689752</v>
      </c>
      <c r="CW267">
        <v>-0.52188942000000005</v>
      </c>
      <c r="CX267">
        <v>0.65815442999999996</v>
      </c>
      <c r="CY267">
        <v>9.3649330000000003E-2</v>
      </c>
      <c r="CZ267">
        <v>-0.16819777</v>
      </c>
      <c r="DA267">
        <v>-0.25450494000000001</v>
      </c>
      <c r="DB267">
        <v>0.25513289</v>
      </c>
      <c r="DC267">
        <v>2.5920289999999999E-2</v>
      </c>
      <c r="DD267">
        <v>-2.5292350000000002E-2</v>
      </c>
      <c r="DE267">
        <v>0.26950531</v>
      </c>
      <c r="DF267">
        <v>-0.26887736000000001</v>
      </c>
      <c r="DG267">
        <v>0.1029841</v>
      </c>
      <c r="DH267">
        <v>-0.10235616</v>
      </c>
      <c r="DI267">
        <v>-0.19042195000000001</v>
      </c>
      <c r="DJ267">
        <v>7.7531719999999998E-2</v>
      </c>
      <c r="DK267">
        <v>-0.19522661999999999</v>
      </c>
      <c r="DL267">
        <v>-0.13095082</v>
      </c>
      <c r="DM267">
        <v>-6.0513240000000003E-2</v>
      </c>
      <c r="DN267">
        <v>0.50020885000000004</v>
      </c>
      <c r="DO267">
        <v>0.35778246000000002</v>
      </c>
      <c r="DP267">
        <v>-0.64273818000000005</v>
      </c>
      <c r="DQ267">
        <v>0.94671483000000001</v>
      </c>
      <c r="DR267">
        <v>-0.66113116000000005</v>
      </c>
      <c r="DS267">
        <v>7.7932630000000003E-2</v>
      </c>
      <c r="DT267">
        <v>-0.79014932000000004</v>
      </c>
      <c r="DU267">
        <v>1.3610861400000001</v>
      </c>
      <c r="DV267" s="10">
        <v>-0.64824150000000003</v>
      </c>
      <c r="DW267" s="8" t="s">
        <v>1550</v>
      </c>
      <c r="DX267" t="s">
        <v>1551</v>
      </c>
      <c r="DY267" t="s">
        <v>5153</v>
      </c>
      <c r="DZ267" t="s">
        <v>5154</v>
      </c>
      <c r="EA267" t="s">
        <v>5399</v>
      </c>
      <c r="EB267" t="s">
        <v>5170</v>
      </c>
      <c r="EC267" t="s">
        <v>5471</v>
      </c>
      <c r="ED267" s="10" t="s">
        <v>482</v>
      </c>
      <c r="EE267" s="20">
        <v>35217</v>
      </c>
      <c r="EF267" s="21">
        <v>38446</v>
      </c>
      <c r="EG267" t="s">
        <v>1552</v>
      </c>
      <c r="EH267" t="s">
        <v>5147</v>
      </c>
      <c r="EI267" s="22">
        <v>45026</v>
      </c>
      <c r="EJ267" t="b">
        <f>F267=H267</f>
        <v>0</v>
      </c>
    </row>
    <row r="268" spans="1:140" x14ac:dyDescent="0.2">
      <c r="A268" s="8" t="s">
        <v>1553</v>
      </c>
      <c r="B268" s="8" t="s">
        <v>127</v>
      </c>
      <c r="C268" s="8" t="s">
        <v>188</v>
      </c>
      <c r="D268" s="2">
        <f>1-965-576-1157</f>
        <v>-2697</v>
      </c>
      <c r="E268" s="4">
        <v>0.354918017643027</v>
      </c>
      <c r="F268" s="28" t="b">
        <v>0</v>
      </c>
      <c r="G268" s="29">
        <f t="shared" si="9"/>
        <v>0.31709508529414854</v>
      </c>
      <c r="H268" s="5" t="b">
        <f t="shared" si="8"/>
        <v>0</v>
      </c>
      <c r="I268" s="8">
        <v>53</v>
      </c>
      <c r="J268">
        <v>2</v>
      </c>
      <c r="K268">
        <v>23</v>
      </c>
      <c r="L268">
        <v>610</v>
      </c>
      <c r="M268">
        <v>8</v>
      </c>
      <c r="N268">
        <v>4</v>
      </c>
      <c r="O268">
        <v>69.209008821513606</v>
      </c>
      <c r="P268">
        <v>3</v>
      </c>
      <c r="Q268">
        <v>4</v>
      </c>
      <c r="R268">
        <v>5</v>
      </c>
      <c r="S268" s="10">
        <v>70.599999999999994</v>
      </c>
      <c r="T268" s="8">
        <v>-2.2545161977812998E-2</v>
      </c>
      <c r="U268">
        <v>1.0203643463482399</v>
      </c>
      <c r="V268">
        <v>-0.51455810191446105</v>
      </c>
      <c r="W268">
        <v>-1.03554290940441</v>
      </c>
      <c r="X268">
        <v>0.98157978018903103</v>
      </c>
      <c r="Y268">
        <v>0.68524713920936597</v>
      </c>
      <c r="Z268">
        <v>0.64468535899803903</v>
      </c>
      <c r="AA268">
        <v>-1.4107302381286499</v>
      </c>
      <c r="AB268">
        <v>0.68128349962791002</v>
      </c>
      <c r="AC268">
        <v>-1.38724643350897</v>
      </c>
      <c r="AD268" s="10">
        <v>-0.88412004719242798</v>
      </c>
      <c r="AE268" s="8">
        <v>0</v>
      </c>
      <c r="AF268">
        <v>0</v>
      </c>
      <c r="AG268">
        <v>0</v>
      </c>
      <c r="AH268">
        <v>0</v>
      </c>
      <c r="AI268">
        <v>0</v>
      </c>
      <c r="AJ268">
        <v>1</v>
      </c>
      <c r="AK268">
        <v>0</v>
      </c>
      <c r="AL268">
        <v>0</v>
      </c>
      <c r="AM268">
        <v>0</v>
      </c>
      <c r="AN268">
        <v>0</v>
      </c>
      <c r="AO268">
        <v>0</v>
      </c>
      <c r="AP268">
        <v>0</v>
      </c>
      <c r="AQ268">
        <v>0</v>
      </c>
      <c r="AR268">
        <v>0</v>
      </c>
      <c r="AS268">
        <v>0</v>
      </c>
      <c r="AT268">
        <v>0</v>
      </c>
      <c r="AU268">
        <v>0</v>
      </c>
      <c r="AV268">
        <v>0</v>
      </c>
      <c r="AW268">
        <v>0</v>
      </c>
      <c r="AX268">
        <v>0</v>
      </c>
      <c r="AY268">
        <v>0</v>
      </c>
      <c r="AZ268">
        <v>1</v>
      </c>
      <c r="BA268">
        <v>0</v>
      </c>
      <c r="BB268">
        <v>1</v>
      </c>
      <c r="BC268">
        <v>0</v>
      </c>
      <c r="BD268">
        <v>1</v>
      </c>
      <c r="BE268">
        <v>0</v>
      </c>
      <c r="BF268">
        <v>1</v>
      </c>
      <c r="BG268">
        <v>0</v>
      </c>
      <c r="BH268">
        <v>0</v>
      </c>
      <c r="BI268">
        <v>0</v>
      </c>
      <c r="BJ268">
        <v>0</v>
      </c>
      <c r="BK268">
        <v>0</v>
      </c>
      <c r="BL268">
        <v>1</v>
      </c>
      <c r="BM268">
        <v>0</v>
      </c>
      <c r="BN268">
        <v>0</v>
      </c>
      <c r="BO268">
        <v>0</v>
      </c>
      <c r="BP268">
        <v>1</v>
      </c>
      <c r="BQ268">
        <v>1</v>
      </c>
      <c r="BR268">
        <v>0</v>
      </c>
      <c r="BS268">
        <v>0</v>
      </c>
      <c r="BT268" s="10">
        <v>0</v>
      </c>
      <c r="BU268">
        <v>-4.2648743800000002</v>
      </c>
      <c r="BV268">
        <v>0.17994256</v>
      </c>
      <c r="BW268">
        <v>2.5512239999999999E-2</v>
      </c>
      <c r="BX268">
        <v>1.7140852600000001</v>
      </c>
      <c r="BY268">
        <v>1.2451467300000001</v>
      </c>
      <c r="BZ268">
        <v>4.38303536</v>
      </c>
      <c r="CA268">
        <v>1.0542348399999999</v>
      </c>
      <c r="CB268">
        <v>2.36271349</v>
      </c>
      <c r="CC268">
        <v>0</v>
      </c>
      <c r="CD268">
        <v>1.26633956</v>
      </c>
      <c r="CE268">
        <v>1.2966537600000001</v>
      </c>
      <c r="CF268">
        <v>-0.34830556000000001</v>
      </c>
      <c r="CG268">
        <v>0.60595251999999999</v>
      </c>
      <c r="CH268">
        <v>-0.27080598</v>
      </c>
      <c r="CI268">
        <v>0.69837139000000004</v>
      </c>
      <c r="CJ268">
        <v>2.3914729999999999E-2</v>
      </c>
      <c r="CK268">
        <v>-0.35324707</v>
      </c>
      <c r="CL268">
        <v>-4.8291489999999999E-2</v>
      </c>
      <c r="CM268">
        <v>0.58076517999999999</v>
      </c>
      <c r="CN268">
        <v>0.72541518999999999</v>
      </c>
      <c r="CO268">
        <v>-0.20022939000000001</v>
      </c>
      <c r="CP268">
        <v>-0.43475793000000001</v>
      </c>
      <c r="CQ268">
        <v>0.34422587999999998</v>
      </c>
      <c r="CR268">
        <v>-0.48495226000000002</v>
      </c>
      <c r="CS268">
        <v>0.18250256000000001</v>
      </c>
      <c r="CT268">
        <v>-0.16623276000000001</v>
      </c>
      <c r="CU268">
        <v>-9.4743999999999995E-2</v>
      </c>
      <c r="CV268">
        <v>-1.1689752</v>
      </c>
      <c r="CW268">
        <v>-0.52188942000000005</v>
      </c>
      <c r="CX268">
        <v>0.65815442999999996</v>
      </c>
      <c r="CY268">
        <v>9.3649330000000003E-2</v>
      </c>
      <c r="CZ268">
        <v>-0.16819777</v>
      </c>
      <c r="DA268">
        <v>-0.25450494000000001</v>
      </c>
      <c r="DB268">
        <v>0.25513289</v>
      </c>
      <c r="DC268">
        <v>2.5920289999999999E-2</v>
      </c>
      <c r="DD268">
        <v>-2.5292350000000002E-2</v>
      </c>
      <c r="DE268">
        <v>0.26950531</v>
      </c>
      <c r="DF268">
        <v>-0.26887736000000001</v>
      </c>
      <c r="DG268">
        <v>0.1029841</v>
      </c>
      <c r="DH268">
        <v>-0.10235616</v>
      </c>
      <c r="DI268">
        <v>-0.19042195000000001</v>
      </c>
      <c r="DJ268">
        <v>7.7531719999999998E-2</v>
      </c>
      <c r="DK268">
        <v>-0.19522661999999999</v>
      </c>
      <c r="DL268">
        <v>-0.13095082</v>
      </c>
      <c r="DM268">
        <v>-6.0513240000000003E-2</v>
      </c>
      <c r="DN268">
        <v>0.50020885000000004</v>
      </c>
      <c r="DO268">
        <v>0.35778246000000002</v>
      </c>
      <c r="DP268">
        <v>-0.64273818000000005</v>
      </c>
      <c r="DQ268">
        <v>0.94671483000000001</v>
      </c>
      <c r="DR268">
        <v>-0.66113116000000005</v>
      </c>
      <c r="DS268">
        <v>7.7932630000000003E-2</v>
      </c>
      <c r="DT268">
        <v>-0.79014932000000004</v>
      </c>
      <c r="DU268">
        <v>1.3610861400000001</v>
      </c>
      <c r="DV268" s="10">
        <v>-0.64824150000000003</v>
      </c>
      <c r="DW268" s="8" t="s">
        <v>1554</v>
      </c>
      <c r="DX268" t="s">
        <v>1555</v>
      </c>
      <c r="DY268" t="s">
        <v>5165</v>
      </c>
      <c r="DZ268" t="s">
        <v>5154</v>
      </c>
      <c r="EA268" t="s">
        <v>5262</v>
      </c>
      <c r="EB268" t="s">
        <v>5461</v>
      </c>
      <c r="EC268" t="s">
        <v>5192</v>
      </c>
      <c r="ED268" s="10" t="s">
        <v>639</v>
      </c>
      <c r="EE268" s="20">
        <v>37215</v>
      </c>
      <c r="EF268" s="21">
        <v>37524</v>
      </c>
      <c r="EG268" t="s">
        <v>1556</v>
      </c>
      <c r="EH268" t="s">
        <v>5143</v>
      </c>
      <c r="EI268" s="22">
        <v>44375</v>
      </c>
      <c r="EJ268" t="b">
        <f>F268=H268</f>
        <v>1</v>
      </c>
    </row>
    <row r="269" spans="1:140" x14ac:dyDescent="0.2">
      <c r="A269" s="8" t="s">
        <v>1557</v>
      </c>
      <c r="B269" s="8" t="s">
        <v>168</v>
      </c>
      <c r="C269" s="8" t="s">
        <v>188</v>
      </c>
      <c r="D269" s="2" t="s">
        <v>1558</v>
      </c>
      <c r="E269" s="4">
        <v>0.60010727661770702</v>
      </c>
      <c r="F269" s="28" t="b">
        <v>1</v>
      </c>
      <c r="G269" s="29">
        <f t="shared" si="9"/>
        <v>0.95791247538416291</v>
      </c>
      <c r="H269" s="5" t="b">
        <f t="shared" si="8"/>
        <v>1</v>
      </c>
      <c r="I269" s="8">
        <v>43</v>
      </c>
      <c r="J269">
        <v>1</v>
      </c>
      <c r="K269">
        <v>38</v>
      </c>
      <c r="L269">
        <v>1210</v>
      </c>
      <c r="M269">
        <v>7</v>
      </c>
      <c r="N269">
        <v>5</v>
      </c>
      <c r="O269">
        <v>40.053638308853898</v>
      </c>
      <c r="P269">
        <v>2</v>
      </c>
      <c r="Q269">
        <v>4</v>
      </c>
      <c r="R269">
        <v>2</v>
      </c>
      <c r="S269" s="10">
        <v>74.900000000000006</v>
      </c>
      <c r="T269" s="8">
        <v>-0.96192691105334804</v>
      </c>
      <c r="U269">
        <v>7.5957643648752104E-3</v>
      </c>
      <c r="V269">
        <v>1.4235138450326601</v>
      </c>
      <c r="W269">
        <v>-0.33609199373620602</v>
      </c>
      <c r="X269">
        <v>0.66340156943083595</v>
      </c>
      <c r="Y269">
        <v>1.38181348148064</v>
      </c>
      <c r="Z269">
        <v>-0.35857121639906497</v>
      </c>
      <c r="AA269">
        <v>1.4284752725705201</v>
      </c>
      <c r="AB269">
        <v>-4.5418899975194001E-2</v>
      </c>
      <c r="AC269">
        <v>0.71996333890972197</v>
      </c>
      <c r="AD269" s="10">
        <v>4.3693547176684999E-2</v>
      </c>
      <c r="AE269" s="8">
        <v>0</v>
      </c>
      <c r="AF269">
        <v>0</v>
      </c>
      <c r="AG269">
        <v>0</v>
      </c>
      <c r="AH269">
        <v>0</v>
      </c>
      <c r="AI269">
        <v>0</v>
      </c>
      <c r="AJ269">
        <v>0</v>
      </c>
      <c r="AK269">
        <v>0</v>
      </c>
      <c r="AL269">
        <v>1</v>
      </c>
      <c r="AM269">
        <v>0</v>
      </c>
      <c r="AN269">
        <v>0</v>
      </c>
      <c r="AO269">
        <v>0</v>
      </c>
      <c r="AP269">
        <v>0</v>
      </c>
      <c r="AQ269">
        <v>0</v>
      </c>
      <c r="AR269">
        <v>0</v>
      </c>
      <c r="AS269">
        <v>0</v>
      </c>
      <c r="AT269">
        <v>0</v>
      </c>
      <c r="AU269">
        <v>0</v>
      </c>
      <c r="AV269">
        <v>0</v>
      </c>
      <c r="AW269">
        <v>0</v>
      </c>
      <c r="AX269">
        <v>0</v>
      </c>
      <c r="AY269">
        <v>0</v>
      </c>
      <c r="AZ269">
        <v>1</v>
      </c>
      <c r="BA269">
        <v>1</v>
      </c>
      <c r="BB269">
        <v>0</v>
      </c>
      <c r="BC269">
        <v>0</v>
      </c>
      <c r="BD269">
        <v>1</v>
      </c>
      <c r="BE269">
        <v>0</v>
      </c>
      <c r="BF269">
        <v>1</v>
      </c>
      <c r="BG269">
        <v>1</v>
      </c>
      <c r="BH269">
        <v>0</v>
      </c>
      <c r="BI269">
        <v>0</v>
      </c>
      <c r="BJ269">
        <v>0</v>
      </c>
      <c r="BK269">
        <v>0</v>
      </c>
      <c r="BL269">
        <v>0</v>
      </c>
      <c r="BM269">
        <v>0</v>
      </c>
      <c r="BN269">
        <v>1</v>
      </c>
      <c r="BO269">
        <v>0</v>
      </c>
      <c r="BP269">
        <v>0</v>
      </c>
      <c r="BQ269">
        <v>0</v>
      </c>
      <c r="BR269">
        <v>0</v>
      </c>
      <c r="BS269">
        <v>1</v>
      </c>
      <c r="BT269" s="10">
        <v>0</v>
      </c>
      <c r="BU269">
        <v>-4.2648743800000002</v>
      </c>
      <c r="BV269">
        <v>0.17994256</v>
      </c>
      <c r="BW269">
        <v>2.5512239999999999E-2</v>
      </c>
      <c r="BX269">
        <v>1.7140852600000001</v>
      </c>
      <c r="BY269">
        <v>1.2451467300000001</v>
      </c>
      <c r="BZ269">
        <v>4.38303536</v>
      </c>
      <c r="CA269">
        <v>1.0542348399999999</v>
      </c>
      <c r="CB269">
        <v>2.36271349</v>
      </c>
      <c r="CC269">
        <v>0</v>
      </c>
      <c r="CD269">
        <v>1.26633956</v>
      </c>
      <c r="CE269">
        <v>1.2966537600000001</v>
      </c>
      <c r="CF269">
        <v>-0.34830556000000001</v>
      </c>
      <c r="CG269">
        <v>0.60595251999999999</v>
      </c>
      <c r="CH269">
        <v>-0.27080598</v>
      </c>
      <c r="CI269">
        <v>0.69837139000000004</v>
      </c>
      <c r="CJ269">
        <v>2.3914729999999999E-2</v>
      </c>
      <c r="CK269">
        <v>-0.35324707</v>
      </c>
      <c r="CL269">
        <v>-4.8291489999999999E-2</v>
      </c>
      <c r="CM269">
        <v>0.58076517999999999</v>
      </c>
      <c r="CN269">
        <v>0.72541518999999999</v>
      </c>
      <c r="CO269">
        <v>-0.20022939000000001</v>
      </c>
      <c r="CP269">
        <v>-0.43475793000000001</v>
      </c>
      <c r="CQ269">
        <v>0.34422587999999998</v>
      </c>
      <c r="CR269">
        <v>-0.48495226000000002</v>
      </c>
      <c r="CS269">
        <v>0.18250256000000001</v>
      </c>
      <c r="CT269">
        <v>-0.16623276000000001</v>
      </c>
      <c r="CU269">
        <v>-9.4743999999999995E-2</v>
      </c>
      <c r="CV269">
        <v>-1.1689752</v>
      </c>
      <c r="CW269">
        <v>-0.52188942000000005</v>
      </c>
      <c r="CX269">
        <v>0.65815442999999996</v>
      </c>
      <c r="CY269">
        <v>9.3649330000000003E-2</v>
      </c>
      <c r="CZ269">
        <v>-0.16819777</v>
      </c>
      <c r="DA269">
        <v>-0.25450494000000001</v>
      </c>
      <c r="DB269">
        <v>0.25513289</v>
      </c>
      <c r="DC269">
        <v>2.5920289999999999E-2</v>
      </c>
      <c r="DD269">
        <v>-2.5292350000000002E-2</v>
      </c>
      <c r="DE269">
        <v>0.26950531</v>
      </c>
      <c r="DF269">
        <v>-0.26887736000000001</v>
      </c>
      <c r="DG269">
        <v>0.1029841</v>
      </c>
      <c r="DH269">
        <v>-0.10235616</v>
      </c>
      <c r="DI269">
        <v>-0.19042195000000001</v>
      </c>
      <c r="DJ269">
        <v>7.7531719999999998E-2</v>
      </c>
      <c r="DK269">
        <v>-0.19522661999999999</v>
      </c>
      <c r="DL269">
        <v>-0.13095082</v>
      </c>
      <c r="DM269">
        <v>-6.0513240000000003E-2</v>
      </c>
      <c r="DN269">
        <v>0.50020885000000004</v>
      </c>
      <c r="DO269">
        <v>0.35778246000000002</v>
      </c>
      <c r="DP269">
        <v>-0.64273818000000005</v>
      </c>
      <c r="DQ269">
        <v>0.94671483000000001</v>
      </c>
      <c r="DR269">
        <v>-0.66113116000000005</v>
      </c>
      <c r="DS269">
        <v>7.7932630000000003E-2</v>
      </c>
      <c r="DT269">
        <v>-0.79014932000000004</v>
      </c>
      <c r="DU269">
        <v>1.3610861400000001</v>
      </c>
      <c r="DV269" s="10">
        <v>-0.64824150000000003</v>
      </c>
      <c r="DW269" s="8" t="s">
        <v>1559</v>
      </c>
      <c r="DX269" t="s">
        <v>1560</v>
      </c>
      <c r="DY269" t="s">
        <v>5158</v>
      </c>
      <c r="DZ269" t="s">
        <v>5153</v>
      </c>
      <c r="EA269" t="s">
        <v>5339</v>
      </c>
      <c r="EB269" t="s">
        <v>5472</v>
      </c>
      <c r="EC269" t="s">
        <v>5313</v>
      </c>
      <c r="ED269" s="10" t="s">
        <v>514</v>
      </c>
      <c r="EE269" s="20">
        <v>38102</v>
      </c>
      <c r="EF269" s="21">
        <v>39366</v>
      </c>
      <c r="EG269" t="s">
        <v>1561</v>
      </c>
      <c r="EH269" t="s">
        <v>5145</v>
      </c>
      <c r="EI269" s="22">
        <v>44001</v>
      </c>
      <c r="EJ269" t="b">
        <f>F269=H269</f>
        <v>1</v>
      </c>
    </row>
    <row r="270" spans="1:140" x14ac:dyDescent="0.2">
      <c r="A270" s="8" t="s">
        <v>1562</v>
      </c>
      <c r="B270" s="8" t="s">
        <v>127</v>
      </c>
      <c r="C270" s="8" t="s">
        <v>181</v>
      </c>
      <c r="D270" s="2" t="s">
        <v>1563</v>
      </c>
      <c r="E270" s="4">
        <v>0.464747333241119</v>
      </c>
      <c r="F270" s="28" t="b">
        <v>0</v>
      </c>
      <c r="G270" s="29">
        <f t="shared" si="9"/>
        <v>0.99820441695620454</v>
      </c>
      <c r="H270" s="5" t="b">
        <f t="shared" si="8"/>
        <v>1</v>
      </c>
      <c r="I270" s="8">
        <v>41</v>
      </c>
      <c r="J270">
        <v>1</v>
      </c>
      <c r="K270">
        <v>34</v>
      </c>
      <c r="L270">
        <v>2337</v>
      </c>
      <c r="M270">
        <v>9</v>
      </c>
      <c r="N270">
        <v>2</v>
      </c>
      <c r="O270">
        <v>42.373666620559703</v>
      </c>
      <c r="P270">
        <v>2</v>
      </c>
      <c r="Q270">
        <v>5</v>
      </c>
      <c r="R270">
        <v>2</v>
      </c>
      <c r="S270" s="10">
        <v>76.2</v>
      </c>
      <c r="T270" s="8">
        <v>-1.1498032608684501</v>
      </c>
      <c r="U270">
        <v>7.5957643648752104E-3</v>
      </c>
      <c r="V270">
        <v>0.90669465918009495</v>
      </c>
      <c r="W270">
        <v>0.97770997619391797</v>
      </c>
      <c r="X270">
        <v>1.2997579909472201</v>
      </c>
      <c r="Y270">
        <v>-0.70788554533318204</v>
      </c>
      <c r="Z270">
        <v>-0.27873742873323298</v>
      </c>
      <c r="AA270">
        <v>8.8725172209350497E-3</v>
      </c>
      <c r="AB270">
        <v>1.4079858992310099</v>
      </c>
      <c r="AC270">
        <v>0.71996333890972197</v>
      </c>
      <c r="AD270" s="10">
        <v>0.32419533152083402</v>
      </c>
      <c r="AE270" s="8">
        <v>0</v>
      </c>
      <c r="AF270">
        <v>0</v>
      </c>
      <c r="AG270">
        <v>0</v>
      </c>
      <c r="AH270">
        <v>0</v>
      </c>
      <c r="AI270">
        <v>0</v>
      </c>
      <c r="AJ270">
        <v>0</v>
      </c>
      <c r="AK270">
        <v>1</v>
      </c>
      <c r="AL270">
        <v>0</v>
      </c>
      <c r="AM270">
        <v>0</v>
      </c>
      <c r="AN270">
        <v>0</v>
      </c>
      <c r="AO270">
        <v>0</v>
      </c>
      <c r="AP270">
        <v>0</v>
      </c>
      <c r="AQ270">
        <v>0</v>
      </c>
      <c r="AR270">
        <v>0</v>
      </c>
      <c r="AS270">
        <v>0</v>
      </c>
      <c r="AT270">
        <v>0</v>
      </c>
      <c r="AU270">
        <v>0</v>
      </c>
      <c r="AV270">
        <v>0</v>
      </c>
      <c r="AW270">
        <v>0</v>
      </c>
      <c r="AX270">
        <v>0</v>
      </c>
      <c r="AY270">
        <v>0</v>
      </c>
      <c r="AZ270">
        <v>1</v>
      </c>
      <c r="BA270">
        <v>1</v>
      </c>
      <c r="BB270">
        <v>0</v>
      </c>
      <c r="BC270">
        <v>1</v>
      </c>
      <c r="BD270">
        <v>0</v>
      </c>
      <c r="BE270">
        <v>0</v>
      </c>
      <c r="BF270">
        <v>1</v>
      </c>
      <c r="BG270">
        <v>0</v>
      </c>
      <c r="BH270">
        <v>0</v>
      </c>
      <c r="BI270">
        <v>0</v>
      </c>
      <c r="BJ270">
        <v>0</v>
      </c>
      <c r="BK270">
        <v>1</v>
      </c>
      <c r="BL270">
        <v>0</v>
      </c>
      <c r="BM270">
        <v>0</v>
      </c>
      <c r="BN270">
        <v>0</v>
      </c>
      <c r="BO270">
        <v>1</v>
      </c>
      <c r="BP270">
        <v>0</v>
      </c>
      <c r="BQ270">
        <v>0</v>
      </c>
      <c r="BR270">
        <v>1</v>
      </c>
      <c r="BS270">
        <v>0</v>
      </c>
      <c r="BT270" s="10">
        <v>0</v>
      </c>
      <c r="BU270">
        <v>-4.2648743800000002</v>
      </c>
      <c r="BV270">
        <v>0.17994256</v>
      </c>
      <c r="BW270">
        <v>2.5512239999999999E-2</v>
      </c>
      <c r="BX270">
        <v>1.7140852600000001</v>
      </c>
      <c r="BY270">
        <v>1.2451467300000001</v>
      </c>
      <c r="BZ270">
        <v>4.38303536</v>
      </c>
      <c r="CA270">
        <v>1.0542348399999999</v>
      </c>
      <c r="CB270">
        <v>2.36271349</v>
      </c>
      <c r="CC270">
        <v>0</v>
      </c>
      <c r="CD270">
        <v>1.26633956</v>
      </c>
      <c r="CE270">
        <v>1.2966537600000001</v>
      </c>
      <c r="CF270">
        <v>-0.34830556000000001</v>
      </c>
      <c r="CG270">
        <v>0.60595251999999999</v>
      </c>
      <c r="CH270">
        <v>-0.27080598</v>
      </c>
      <c r="CI270">
        <v>0.69837139000000004</v>
      </c>
      <c r="CJ270">
        <v>2.3914729999999999E-2</v>
      </c>
      <c r="CK270">
        <v>-0.35324707</v>
      </c>
      <c r="CL270">
        <v>-4.8291489999999999E-2</v>
      </c>
      <c r="CM270">
        <v>0.58076517999999999</v>
      </c>
      <c r="CN270">
        <v>0.72541518999999999</v>
      </c>
      <c r="CO270">
        <v>-0.20022939000000001</v>
      </c>
      <c r="CP270">
        <v>-0.43475793000000001</v>
      </c>
      <c r="CQ270">
        <v>0.34422587999999998</v>
      </c>
      <c r="CR270">
        <v>-0.48495226000000002</v>
      </c>
      <c r="CS270">
        <v>0.18250256000000001</v>
      </c>
      <c r="CT270">
        <v>-0.16623276000000001</v>
      </c>
      <c r="CU270">
        <v>-9.4743999999999995E-2</v>
      </c>
      <c r="CV270">
        <v>-1.1689752</v>
      </c>
      <c r="CW270">
        <v>-0.52188942000000005</v>
      </c>
      <c r="CX270">
        <v>0.65815442999999996</v>
      </c>
      <c r="CY270">
        <v>9.3649330000000003E-2</v>
      </c>
      <c r="CZ270">
        <v>-0.16819777</v>
      </c>
      <c r="DA270">
        <v>-0.25450494000000001</v>
      </c>
      <c r="DB270">
        <v>0.25513289</v>
      </c>
      <c r="DC270">
        <v>2.5920289999999999E-2</v>
      </c>
      <c r="DD270">
        <v>-2.5292350000000002E-2</v>
      </c>
      <c r="DE270">
        <v>0.26950531</v>
      </c>
      <c r="DF270">
        <v>-0.26887736000000001</v>
      </c>
      <c r="DG270">
        <v>0.1029841</v>
      </c>
      <c r="DH270">
        <v>-0.10235616</v>
      </c>
      <c r="DI270">
        <v>-0.19042195000000001</v>
      </c>
      <c r="DJ270">
        <v>7.7531719999999998E-2</v>
      </c>
      <c r="DK270">
        <v>-0.19522661999999999</v>
      </c>
      <c r="DL270">
        <v>-0.13095082</v>
      </c>
      <c r="DM270">
        <v>-6.0513240000000003E-2</v>
      </c>
      <c r="DN270">
        <v>0.50020885000000004</v>
      </c>
      <c r="DO270">
        <v>0.35778246000000002</v>
      </c>
      <c r="DP270">
        <v>-0.64273818000000005</v>
      </c>
      <c r="DQ270">
        <v>0.94671483000000001</v>
      </c>
      <c r="DR270">
        <v>-0.66113116000000005</v>
      </c>
      <c r="DS270">
        <v>7.7932630000000003E-2</v>
      </c>
      <c r="DT270">
        <v>-0.79014932000000004</v>
      </c>
      <c r="DU270">
        <v>1.3610861400000001</v>
      </c>
      <c r="DV270" s="10">
        <v>-0.64824150000000003</v>
      </c>
      <c r="DW270" s="8" t="s">
        <v>1564</v>
      </c>
      <c r="DX270" t="s">
        <v>1565</v>
      </c>
      <c r="DY270" t="s">
        <v>5153</v>
      </c>
      <c r="DZ270" t="s">
        <v>5158</v>
      </c>
      <c r="EA270" t="s">
        <v>5232</v>
      </c>
      <c r="EB270" t="s">
        <v>5179</v>
      </c>
      <c r="EC270" t="s">
        <v>5404</v>
      </c>
      <c r="ED270" s="10" t="s">
        <v>231</v>
      </c>
      <c r="EE270" s="20">
        <v>36965</v>
      </c>
      <c r="EF270" s="21">
        <v>39396</v>
      </c>
      <c r="EG270" t="s">
        <v>1566</v>
      </c>
      <c r="EH270" t="s">
        <v>5146</v>
      </c>
      <c r="EI270" s="22">
        <v>43814</v>
      </c>
      <c r="EJ270" t="b">
        <f>F270=H270</f>
        <v>0</v>
      </c>
    </row>
    <row r="271" spans="1:140" x14ac:dyDescent="0.2">
      <c r="A271" s="8" t="s">
        <v>1567</v>
      </c>
      <c r="B271" s="8" t="s">
        <v>168</v>
      </c>
      <c r="C271" s="8" t="s">
        <v>181</v>
      </c>
      <c r="D271" s="2" t="s">
        <v>1568</v>
      </c>
      <c r="E271" s="4">
        <v>0.31953037606821799</v>
      </c>
      <c r="F271" s="28" t="b">
        <v>0</v>
      </c>
      <c r="G271" s="29">
        <f t="shared" si="9"/>
        <v>0.28302263344900497</v>
      </c>
      <c r="H271" s="5" t="b">
        <f t="shared" si="8"/>
        <v>0</v>
      </c>
      <c r="I271" s="8">
        <v>63</v>
      </c>
      <c r="J271">
        <v>0</v>
      </c>
      <c r="K271">
        <v>20</v>
      </c>
      <c r="L271">
        <v>1375</v>
      </c>
      <c r="M271">
        <v>10</v>
      </c>
      <c r="N271">
        <v>2</v>
      </c>
      <c r="O271">
        <v>29.765188034109201</v>
      </c>
      <c r="P271">
        <v>1</v>
      </c>
      <c r="Q271">
        <v>1</v>
      </c>
      <c r="R271">
        <v>5</v>
      </c>
      <c r="S271" s="10">
        <v>76</v>
      </c>
      <c r="T271" s="8">
        <v>0.91683658709772198</v>
      </c>
      <c r="U271">
        <v>-1.00517281761849</v>
      </c>
      <c r="V271">
        <v>-0.90217249130388599</v>
      </c>
      <c r="W271">
        <v>-0.14374299192744799</v>
      </c>
      <c r="X271">
        <v>1.61793620170542</v>
      </c>
      <c r="Y271">
        <v>-0.70788554533318204</v>
      </c>
      <c r="Z271">
        <v>-0.71260394543956096</v>
      </c>
      <c r="AA271">
        <v>0.71867389489572897</v>
      </c>
      <c r="AB271">
        <v>1.4079858992310099</v>
      </c>
      <c r="AC271">
        <v>-0.68484317603607703</v>
      </c>
      <c r="AD271" s="10">
        <v>0.281041210852502</v>
      </c>
      <c r="AE271" s="8">
        <v>0</v>
      </c>
      <c r="AF271">
        <v>0</v>
      </c>
      <c r="AG271">
        <v>0</v>
      </c>
      <c r="AH271">
        <v>0</v>
      </c>
      <c r="AI271">
        <v>0</v>
      </c>
      <c r="AJ271">
        <v>0</v>
      </c>
      <c r="AK271">
        <v>0</v>
      </c>
      <c r="AL271">
        <v>0</v>
      </c>
      <c r="AM271">
        <v>1</v>
      </c>
      <c r="AN271">
        <v>0</v>
      </c>
      <c r="AO271">
        <v>0</v>
      </c>
      <c r="AP271">
        <v>0</v>
      </c>
      <c r="AQ271">
        <v>0</v>
      </c>
      <c r="AR271">
        <v>0</v>
      </c>
      <c r="AS271">
        <v>0</v>
      </c>
      <c r="AT271">
        <v>0</v>
      </c>
      <c r="AU271">
        <v>0</v>
      </c>
      <c r="AV271">
        <v>0</v>
      </c>
      <c r="AW271">
        <v>0</v>
      </c>
      <c r="AX271">
        <v>0</v>
      </c>
      <c r="AY271">
        <v>1</v>
      </c>
      <c r="AZ271">
        <v>0</v>
      </c>
      <c r="BA271">
        <v>1</v>
      </c>
      <c r="BB271">
        <v>0</v>
      </c>
      <c r="BC271">
        <v>1</v>
      </c>
      <c r="BD271">
        <v>0</v>
      </c>
      <c r="BE271">
        <v>1</v>
      </c>
      <c r="BF271">
        <v>0</v>
      </c>
      <c r="BG271">
        <v>1</v>
      </c>
      <c r="BH271">
        <v>0</v>
      </c>
      <c r="BI271">
        <v>0</v>
      </c>
      <c r="BJ271">
        <v>0</v>
      </c>
      <c r="BK271">
        <v>0</v>
      </c>
      <c r="BL271">
        <v>0</v>
      </c>
      <c r="BM271">
        <v>1</v>
      </c>
      <c r="BN271">
        <v>0</v>
      </c>
      <c r="BO271">
        <v>0</v>
      </c>
      <c r="BP271">
        <v>0</v>
      </c>
      <c r="BQ271">
        <v>0</v>
      </c>
      <c r="BR271">
        <v>0</v>
      </c>
      <c r="BS271">
        <v>0</v>
      </c>
      <c r="BT271" s="10">
        <v>1</v>
      </c>
      <c r="BU271">
        <v>-4.2648743800000002</v>
      </c>
      <c r="BV271">
        <v>0.17994256</v>
      </c>
      <c r="BW271">
        <v>2.5512239999999999E-2</v>
      </c>
      <c r="BX271">
        <v>1.7140852600000001</v>
      </c>
      <c r="BY271">
        <v>1.2451467300000001</v>
      </c>
      <c r="BZ271">
        <v>4.38303536</v>
      </c>
      <c r="CA271">
        <v>1.0542348399999999</v>
      </c>
      <c r="CB271">
        <v>2.36271349</v>
      </c>
      <c r="CC271">
        <v>0</v>
      </c>
      <c r="CD271">
        <v>1.26633956</v>
      </c>
      <c r="CE271">
        <v>1.2966537600000001</v>
      </c>
      <c r="CF271">
        <v>-0.34830556000000001</v>
      </c>
      <c r="CG271">
        <v>0.60595251999999999</v>
      </c>
      <c r="CH271">
        <v>-0.27080598</v>
      </c>
      <c r="CI271">
        <v>0.69837139000000004</v>
      </c>
      <c r="CJ271">
        <v>2.3914729999999999E-2</v>
      </c>
      <c r="CK271">
        <v>-0.35324707</v>
      </c>
      <c r="CL271">
        <v>-4.8291489999999999E-2</v>
      </c>
      <c r="CM271">
        <v>0.58076517999999999</v>
      </c>
      <c r="CN271">
        <v>0.72541518999999999</v>
      </c>
      <c r="CO271">
        <v>-0.20022939000000001</v>
      </c>
      <c r="CP271">
        <v>-0.43475793000000001</v>
      </c>
      <c r="CQ271">
        <v>0.34422587999999998</v>
      </c>
      <c r="CR271">
        <v>-0.48495226000000002</v>
      </c>
      <c r="CS271">
        <v>0.18250256000000001</v>
      </c>
      <c r="CT271">
        <v>-0.16623276000000001</v>
      </c>
      <c r="CU271">
        <v>-9.4743999999999995E-2</v>
      </c>
      <c r="CV271">
        <v>-1.1689752</v>
      </c>
      <c r="CW271">
        <v>-0.52188942000000005</v>
      </c>
      <c r="CX271">
        <v>0.65815442999999996</v>
      </c>
      <c r="CY271">
        <v>9.3649330000000003E-2</v>
      </c>
      <c r="CZ271">
        <v>-0.16819777</v>
      </c>
      <c r="DA271">
        <v>-0.25450494000000001</v>
      </c>
      <c r="DB271">
        <v>0.25513289</v>
      </c>
      <c r="DC271">
        <v>2.5920289999999999E-2</v>
      </c>
      <c r="DD271">
        <v>-2.5292350000000002E-2</v>
      </c>
      <c r="DE271">
        <v>0.26950531</v>
      </c>
      <c r="DF271">
        <v>-0.26887736000000001</v>
      </c>
      <c r="DG271">
        <v>0.1029841</v>
      </c>
      <c r="DH271">
        <v>-0.10235616</v>
      </c>
      <c r="DI271">
        <v>-0.19042195000000001</v>
      </c>
      <c r="DJ271">
        <v>7.7531719999999998E-2</v>
      </c>
      <c r="DK271">
        <v>-0.19522661999999999</v>
      </c>
      <c r="DL271">
        <v>-0.13095082</v>
      </c>
      <c r="DM271">
        <v>-6.0513240000000003E-2</v>
      </c>
      <c r="DN271">
        <v>0.50020885000000004</v>
      </c>
      <c r="DO271">
        <v>0.35778246000000002</v>
      </c>
      <c r="DP271">
        <v>-0.64273818000000005</v>
      </c>
      <c r="DQ271">
        <v>0.94671483000000001</v>
      </c>
      <c r="DR271">
        <v>-0.66113116000000005</v>
      </c>
      <c r="DS271">
        <v>7.7932630000000003E-2</v>
      </c>
      <c r="DT271">
        <v>-0.79014932000000004</v>
      </c>
      <c r="DU271">
        <v>1.3610861400000001</v>
      </c>
      <c r="DV271" s="10">
        <v>-0.64824150000000003</v>
      </c>
      <c r="DW271" s="8" t="s">
        <v>1569</v>
      </c>
      <c r="DX271" t="s">
        <v>1570</v>
      </c>
      <c r="DY271" t="s">
        <v>5154</v>
      </c>
      <c r="DZ271" t="s">
        <v>5165</v>
      </c>
      <c r="EA271" t="s">
        <v>5166</v>
      </c>
      <c r="EB271" t="s">
        <v>5338</v>
      </c>
      <c r="EC271" t="s">
        <v>5213</v>
      </c>
      <c r="ED271" s="10" t="s">
        <v>249</v>
      </c>
      <c r="EE271" s="20">
        <v>35380</v>
      </c>
      <c r="EF271" s="21">
        <v>36105</v>
      </c>
      <c r="EG271" t="s">
        <v>1571</v>
      </c>
      <c r="EH271" t="s">
        <v>5145</v>
      </c>
      <c r="EI271" s="22">
        <v>45197</v>
      </c>
      <c r="EJ271" t="b">
        <f>F271=H271</f>
        <v>1</v>
      </c>
    </row>
    <row r="272" spans="1:140" x14ac:dyDescent="0.2">
      <c r="A272" s="8" t="s">
        <v>1572</v>
      </c>
      <c r="B272" s="8" t="s">
        <v>119</v>
      </c>
      <c r="C272" s="8" t="s">
        <v>209</v>
      </c>
      <c r="D272" s="2" t="s">
        <v>1573</v>
      </c>
      <c r="E272" s="4">
        <v>0.64856424031732995</v>
      </c>
      <c r="F272" s="28" t="b">
        <v>1</v>
      </c>
      <c r="G272" s="29">
        <f t="shared" si="9"/>
        <v>2.4477288314651385E-2</v>
      </c>
      <c r="H272" s="5" t="b">
        <f t="shared" si="8"/>
        <v>0</v>
      </c>
      <c r="I272" s="8">
        <v>67</v>
      </c>
      <c r="J272">
        <v>1</v>
      </c>
      <c r="K272">
        <v>31</v>
      </c>
      <c r="L272">
        <v>1673</v>
      </c>
      <c r="M272">
        <v>3</v>
      </c>
      <c r="N272">
        <v>1</v>
      </c>
      <c r="O272">
        <v>43.448786825331503</v>
      </c>
      <c r="P272">
        <v>2</v>
      </c>
      <c r="Q272">
        <v>5</v>
      </c>
      <c r="R272">
        <v>5</v>
      </c>
      <c r="S272" s="10">
        <v>75.7</v>
      </c>
      <c r="T272" s="8">
        <v>1.2925892867279301</v>
      </c>
      <c r="U272">
        <v>7.5957643648752104E-3</v>
      </c>
      <c r="V272">
        <v>0.51908026979067101</v>
      </c>
      <c r="W272">
        <v>0.20365096285442999</v>
      </c>
      <c r="X272">
        <v>-0.60931127360194304</v>
      </c>
      <c r="Y272">
        <v>-1.4044518876044501</v>
      </c>
      <c r="Z272">
        <v>-0.241741794796383</v>
      </c>
      <c r="AA272">
        <v>0.71867389489572897</v>
      </c>
      <c r="AB272">
        <v>0.68128349962791002</v>
      </c>
      <c r="AC272">
        <v>1.42236659638262</v>
      </c>
      <c r="AD272" s="10">
        <v>0.216310029850007</v>
      </c>
      <c r="AE272" s="8">
        <v>0</v>
      </c>
      <c r="AF272">
        <v>0</v>
      </c>
      <c r="AG272">
        <v>0</v>
      </c>
      <c r="AH272">
        <v>0</v>
      </c>
      <c r="AI272">
        <v>0</v>
      </c>
      <c r="AJ272">
        <v>0</v>
      </c>
      <c r="AK272">
        <v>0</v>
      </c>
      <c r="AL272">
        <v>0</v>
      </c>
      <c r="AM272">
        <v>0</v>
      </c>
      <c r="AN272">
        <v>0</v>
      </c>
      <c r="AO272">
        <v>0</v>
      </c>
      <c r="AP272">
        <v>0</v>
      </c>
      <c r="AQ272">
        <v>0</v>
      </c>
      <c r="AR272">
        <v>0</v>
      </c>
      <c r="AS272">
        <v>0</v>
      </c>
      <c r="AT272">
        <v>0</v>
      </c>
      <c r="AU272">
        <v>0</v>
      </c>
      <c r="AV272">
        <v>1</v>
      </c>
      <c r="AW272">
        <v>0</v>
      </c>
      <c r="AX272">
        <v>0</v>
      </c>
      <c r="AY272">
        <v>0</v>
      </c>
      <c r="AZ272">
        <v>1</v>
      </c>
      <c r="BA272">
        <v>0</v>
      </c>
      <c r="BB272">
        <v>1</v>
      </c>
      <c r="BC272">
        <v>0</v>
      </c>
      <c r="BD272">
        <v>1</v>
      </c>
      <c r="BE272">
        <v>0</v>
      </c>
      <c r="BF272">
        <v>1</v>
      </c>
      <c r="BG272">
        <v>0</v>
      </c>
      <c r="BH272">
        <v>1</v>
      </c>
      <c r="BI272">
        <v>0</v>
      </c>
      <c r="BJ272">
        <v>0</v>
      </c>
      <c r="BK272">
        <v>0</v>
      </c>
      <c r="BL272">
        <v>0</v>
      </c>
      <c r="BM272">
        <v>0</v>
      </c>
      <c r="BN272">
        <v>0</v>
      </c>
      <c r="BO272">
        <v>0</v>
      </c>
      <c r="BP272">
        <v>1</v>
      </c>
      <c r="BQ272">
        <v>0</v>
      </c>
      <c r="BR272">
        <v>0</v>
      </c>
      <c r="BS272">
        <v>1</v>
      </c>
      <c r="BT272" s="10">
        <v>0</v>
      </c>
      <c r="BU272">
        <v>-4.2648743800000002</v>
      </c>
      <c r="BV272">
        <v>0.17994256</v>
      </c>
      <c r="BW272">
        <v>2.5512239999999999E-2</v>
      </c>
      <c r="BX272">
        <v>1.7140852600000001</v>
      </c>
      <c r="BY272">
        <v>1.2451467300000001</v>
      </c>
      <c r="BZ272">
        <v>4.38303536</v>
      </c>
      <c r="CA272">
        <v>1.0542348399999999</v>
      </c>
      <c r="CB272">
        <v>2.36271349</v>
      </c>
      <c r="CC272">
        <v>0</v>
      </c>
      <c r="CD272">
        <v>1.26633956</v>
      </c>
      <c r="CE272">
        <v>1.2966537600000001</v>
      </c>
      <c r="CF272">
        <v>-0.34830556000000001</v>
      </c>
      <c r="CG272">
        <v>0.60595251999999999</v>
      </c>
      <c r="CH272">
        <v>-0.27080598</v>
      </c>
      <c r="CI272">
        <v>0.69837139000000004</v>
      </c>
      <c r="CJ272">
        <v>2.3914729999999999E-2</v>
      </c>
      <c r="CK272">
        <v>-0.35324707</v>
      </c>
      <c r="CL272">
        <v>-4.8291489999999999E-2</v>
      </c>
      <c r="CM272">
        <v>0.58076517999999999</v>
      </c>
      <c r="CN272">
        <v>0.72541518999999999</v>
      </c>
      <c r="CO272">
        <v>-0.20022939000000001</v>
      </c>
      <c r="CP272">
        <v>-0.43475793000000001</v>
      </c>
      <c r="CQ272">
        <v>0.34422587999999998</v>
      </c>
      <c r="CR272">
        <v>-0.48495226000000002</v>
      </c>
      <c r="CS272">
        <v>0.18250256000000001</v>
      </c>
      <c r="CT272">
        <v>-0.16623276000000001</v>
      </c>
      <c r="CU272">
        <v>-9.4743999999999995E-2</v>
      </c>
      <c r="CV272">
        <v>-1.1689752</v>
      </c>
      <c r="CW272">
        <v>-0.52188942000000005</v>
      </c>
      <c r="CX272">
        <v>0.65815442999999996</v>
      </c>
      <c r="CY272">
        <v>9.3649330000000003E-2</v>
      </c>
      <c r="CZ272">
        <v>-0.16819777</v>
      </c>
      <c r="DA272">
        <v>-0.25450494000000001</v>
      </c>
      <c r="DB272">
        <v>0.25513289</v>
      </c>
      <c r="DC272">
        <v>2.5920289999999999E-2</v>
      </c>
      <c r="DD272">
        <v>-2.5292350000000002E-2</v>
      </c>
      <c r="DE272">
        <v>0.26950531</v>
      </c>
      <c r="DF272">
        <v>-0.26887736000000001</v>
      </c>
      <c r="DG272">
        <v>0.1029841</v>
      </c>
      <c r="DH272">
        <v>-0.10235616</v>
      </c>
      <c r="DI272">
        <v>-0.19042195000000001</v>
      </c>
      <c r="DJ272">
        <v>7.7531719999999998E-2</v>
      </c>
      <c r="DK272">
        <v>-0.19522661999999999</v>
      </c>
      <c r="DL272">
        <v>-0.13095082</v>
      </c>
      <c r="DM272">
        <v>-6.0513240000000003E-2</v>
      </c>
      <c r="DN272">
        <v>0.50020885000000004</v>
      </c>
      <c r="DO272">
        <v>0.35778246000000002</v>
      </c>
      <c r="DP272">
        <v>-0.64273818000000005</v>
      </c>
      <c r="DQ272">
        <v>0.94671483000000001</v>
      </c>
      <c r="DR272">
        <v>-0.66113116000000005</v>
      </c>
      <c r="DS272">
        <v>7.7932630000000003E-2</v>
      </c>
      <c r="DT272">
        <v>-0.79014932000000004</v>
      </c>
      <c r="DU272">
        <v>1.3610861400000001</v>
      </c>
      <c r="DV272" s="10">
        <v>-0.64824150000000003</v>
      </c>
      <c r="DW272" s="8" t="s">
        <v>1574</v>
      </c>
      <c r="DX272" t="s">
        <v>1575</v>
      </c>
      <c r="DY272" t="s">
        <v>5165</v>
      </c>
      <c r="DZ272" t="s">
        <v>5153</v>
      </c>
      <c r="EA272" t="s">
        <v>5189</v>
      </c>
      <c r="EB272" t="s">
        <v>5459</v>
      </c>
      <c r="EC272" t="s">
        <v>5207</v>
      </c>
      <c r="ED272" s="10" t="s">
        <v>471</v>
      </c>
      <c r="EE272" s="20">
        <v>34821</v>
      </c>
      <c r="EF272" s="21">
        <v>36937</v>
      </c>
      <c r="EG272" t="s">
        <v>1576</v>
      </c>
      <c r="EH272" t="s">
        <v>5147</v>
      </c>
      <c r="EI272" s="22">
        <v>44752</v>
      </c>
      <c r="EJ272" t="b">
        <f>F272=H272</f>
        <v>0</v>
      </c>
    </row>
    <row r="273" spans="1:140" x14ac:dyDescent="0.2">
      <c r="A273" s="8" t="s">
        <v>1577</v>
      </c>
      <c r="B273" s="8" t="s">
        <v>168</v>
      </c>
      <c r="C273" s="8" t="s">
        <v>181</v>
      </c>
      <c r="D273" s="2" t="s">
        <v>1578</v>
      </c>
      <c r="E273" s="4">
        <v>0.39439155650811297</v>
      </c>
      <c r="F273" s="28" t="b">
        <v>0</v>
      </c>
      <c r="G273" s="29">
        <f t="shared" si="9"/>
        <v>0.94063665873535707</v>
      </c>
      <c r="H273" s="5" t="b">
        <f t="shared" si="8"/>
        <v>1</v>
      </c>
      <c r="I273" s="8">
        <v>61</v>
      </c>
      <c r="J273">
        <v>1</v>
      </c>
      <c r="K273">
        <v>36</v>
      </c>
      <c r="L273">
        <v>1895</v>
      </c>
      <c r="M273">
        <v>10</v>
      </c>
      <c r="N273">
        <v>5</v>
      </c>
      <c r="O273">
        <v>22.195778254056801</v>
      </c>
      <c r="P273">
        <v>5</v>
      </c>
      <c r="Q273">
        <v>5</v>
      </c>
      <c r="R273">
        <v>2</v>
      </c>
      <c r="S273" s="10">
        <v>75.2</v>
      </c>
      <c r="T273" s="8">
        <v>0.72896023728261505</v>
      </c>
      <c r="U273">
        <v>7.5957643648752104E-3</v>
      </c>
      <c r="V273">
        <v>1.1651042521063699</v>
      </c>
      <c r="W273">
        <v>0.46244780165166899</v>
      </c>
      <c r="X273">
        <v>1.61793620170542</v>
      </c>
      <c r="Y273">
        <v>1.38181348148064</v>
      </c>
      <c r="Z273">
        <v>-0.97307260010526997</v>
      </c>
      <c r="AA273">
        <v>1.4284752725705201</v>
      </c>
      <c r="AB273">
        <v>-4.5418899975194001E-2</v>
      </c>
      <c r="AC273">
        <v>1.7560081436822399E-2</v>
      </c>
      <c r="AD273" s="10">
        <v>0.10842472817918</v>
      </c>
      <c r="AE273" s="8">
        <v>0</v>
      </c>
      <c r="AF273">
        <v>0</v>
      </c>
      <c r="AG273">
        <v>0</v>
      </c>
      <c r="AH273">
        <v>0</v>
      </c>
      <c r="AI273">
        <v>1</v>
      </c>
      <c r="AJ273">
        <v>0</v>
      </c>
      <c r="AK273">
        <v>0</v>
      </c>
      <c r="AL273">
        <v>0</v>
      </c>
      <c r="AM273">
        <v>0</v>
      </c>
      <c r="AN273">
        <v>0</v>
      </c>
      <c r="AO273">
        <v>0</v>
      </c>
      <c r="AP273">
        <v>0</v>
      </c>
      <c r="AQ273">
        <v>0</v>
      </c>
      <c r="AR273">
        <v>0</v>
      </c>
      <c r="AS273">
        <v>0</v>
      </c>
      <c r="AT273">
        <v>0</v>
      </c>
      <c r="AU273">
        <v>0</v>
      </c>
      <c r="AV273">
        <v>0</v>
      </c>
      <c r="AW273">
        <v>0</v>
      </c>
      <c r="AX273">
        <v>0</v>
      </c>
      <c r="AY273">
        <v>0</v>
      </c>
      <c r="AZ273">
        <v>1</v>
      </c>
      <c r="BA273">
        <v>0</v>
      </c>
      <c r="BB273">
        <v>1</v>
      </c>
      <c r="BC273">
        <v>0</v>
      </c>
      <c r="BD273">
        <v>1</v>
      </c>
      <c r="BE273">
        <v>1</v>
      </c>
      <c r="BF273">
        <v>0</v>
      </c>
      <c r="BG273">
        <v>0</v>
      </c>
      <c r="BH273">
        <v>0</v>
      </c>
      <c r="BI273">
        <v>0</v>
      </c>
      <c r="BJ273">
        <v>1</v>
      </c>
      <c r="BK273">
        <v>0</v>
      </c>
      <c r="BL273">
        <v>0</v>
      </c>
      <c r="BM273">
        <v>0</v>
      </c>
      <c r="BN273">
        <v>1</v>
      </c>
      <c r="BO273">
        <v>0</v>
      </c>
      <c r="BP273">
        <v>0</v>
      </c>
      <c r="BQ273">
        <v>0</v>
      </c>
      <c r="BR273">
        <v>1</v>
      </c>
      <c r="BS273">
        <v>0</v>
      </c>
      <c r="BT273" s="10">
        <v>0</v>
      </c>
      <c r="BU273">
        <v>-4.2648743800000002</v>
      </c>
      <c r="BV273">
        <v>0.17994256</v>
      </c>
      <c r="BW273">
        <v>2.5512239999999999E-2</v>
      </c>
      <c r="BX273">
        <v>1.7140852600000001</v>
      </c>
      <c r="BY273">
        <v>1.2451467300000001</v>
      </c>
      <c r="BZ273">
        <v>4.38303536</v>
      </c>
      <c r="CA273">
        <v>1.0542348399999999</v>
      </c>
      <c r="CB273">
        <v>2.36271349</v>
      </c>
      <c r="CC273">
        <v>0</v>
      </c>
      <c r="CD273">
        <v>1.26633956</v>
      </c>
      <c r="CE273">
        <v>1.2966537600000001</v>
      </c>
      <c r="CF273">
        <v>-0.34830556000000001</v>
      </c>
      <c r="CG273">
        <v>0.60595251999999999</v>
      </c>
      <c r="CH273">
        <v>-0.27080598</v>
      </c>
      <c r="CI273">
        <v>0.69837139000000004</v>
      </c>
      <c r="CJ273">
        <v>2.3914729999999999E-2</v>
      </c>
      <c r="CK273">
        <v>-0.35324707</v>
      </c>
      <c r="CL273">
        <v>-4.8291489999999999E-2</v>
      </c>
      <c r="CM273">
        <v>0.58076517999999999</v>
      </c>
      <c r="CN273">
        <v>0.72541518999999999</v>
      </c>
      <c r="CO273">
        <v>-0.20022939000000001</v>
      </c>
      <c r="CP273">
        <v>-0.43475793000000001</v>
      </c>
      <c r="CQ273">
        <v>0.34422587999999998</v>
      </c>
      <c r="CR273">
        <v>-0.48495226000000002</v>
      </c>
      <c r="CS273">
        <v>0.18250256000000001</v>
      </c>
      <c r="CT273">
        <v>-0.16623276000000001</v>
      </c>
      <c r="CU273">
        <v>-9.4743999999999995E-2</v>
      </c>
      <c r="CV273">
        <v>-1.1689752</v>
      </c>
      <c r="CW273">
        <v>-0.52188942000000005</v>
      </c>
      <c r="CX273">
        <v>0.65815442999999996</v>
      </c>
      <c r="CY273">
        <v>9.3649330000000003E-2</v>
      </c>
      <c r="CZ273">
        <v>-0.16819777</v>
      </c>
      <c r="DA273">
        <v>-0.25450494000000001</v>
      </c>
      <c r="DB273">
        <v>0.25513289</v>
      </c>
      <c r="DC273">
        <v>2.5920289999999999E-2</v>
      </c>
      <c r="DD273">
        <v>-2.5292350000000002E-2</v>
      </c>
      <c r="DE273">
        <v>0.26950531</v>
      </c>
      <c r="DF273">
        <v>-0.26887736000000001</v>
      </c>
      <c r="DG273">
        <v>0.1029841</v>
      </c>
      <c r="DH273">
        <v>-0.10235616</v>
      </c>
      <c r="DI273">
        <v>-0.19042195000000001</v>
      </c>
      <c r="DJ273">
        <v>7.7531719999999998E-2</v>
      </c>
      <c r="DK273">
        <v>-0.19522661999999999</v>
      </c>
      <c r="DL273">
        <v>-0.13095082</v>
      </c>
      <c r="DM273">
        <v>-6.0513240000000003E-2</v>
      </c>
      <c r="DN273">
        <v>0.50020885000000004</v>
      </c>
      <c r="DO273">
        <v>0.35778246000000002</v>
      </c>
      <c r="DP273">
        <v>-0.64273818000000005</v>
      </c>
      <c r="DQ273">
        <v>0.94671483000000001</v>
      </c>
      <c r="DR273">
        <v>-0.66113116000000005</v>
      </c>
      <c r="DS273">
        <v>7.7932630000000003E-2</v>
      </c>
      <c r="DT273">
        <v>-0.79014932000000004</v>
      </c>
      <c r="DU273">
        <v>1.3610861400000001</v>
      </c>
      <c r="DV273" s="10">
        <v>-0.64824150000000003</v>
      </c>
      <c r="DW273" s="8" t="s">
        <v>1579</v>
      </c>
      <c r="DX273" t="s">
        <v>1580</v>
      </c>
      <c r="DY273" t="s">
        <v>5158</v>
      </c>
      <c r="DZ273" t="s">
        <v>5158</v>
      </c>
      <c r="EA273" t="s">
        <v>5192</v>
      </c>
      <c r="EB273" t="s">
        <v>5345</v>
      </c>
      <c r="EC273" t="s">
        <v>5405</v>
      </c>
      <c r="ED273" s="10" t="s">
        <v>804</v>
      </c>
      <c r="EE273" s="20">
        <v>34678</v>
      </c>
      <c r="EF273" s="21">
        <v>38462</v>
      </c>
      <c r="EG273" t="s">
        <v>1581</v>
      </c>
      <c r="EH273" t="s">
        <v>5144</v>
      </c>
      <c r="EI273" s="22">
        <v>44744</v>
      </c>
      <c r="EJ273" t="b">
        <f>F273=H273</f>
        <v>0</v>
      </c>
    </row>
    <row r="274" spans="1:140" x14ac:dyDescent="0.2">
      <c r="A274" s="8" t="s">
        <v>1582</v>
      </c>
      <c r="B274" s="8" t="s">
        <v>168</v>
      </c>
      <c r="C274" s="8" t="s">
        <v>120</v>
      </c>
      <c r="D274" s="2" t="s">
        <v>1583</v>
      </c>
      <c r="E274" s="4">
        <v>0.309563900272186</v>
      </c>
      <c r="F274" s="28" t="b">
        <v>0</v>
      </c>
      <c r="G274" s="29">
        <f t="shared" si="9"/>
        <v>0.4792252814026835</v>
      </c>
      <c r="H274" s="5" t="b">
        <f t="shared" si="8"/>
        <v>0</v>
      </c>
      <c r="I274" s="8">
        <v>37</v>
      </c>
      <c r="J274">
        <v>0</v>
      </c>
      <c r="K274">
        <v>18</v>
      </c>
      <c r="L274">
        <v>673</v>
      </c>
      <c r="M274">
        <v>10</v>
      </c>
      <c r="N274">
        <v>4</v>
      </c>
      <c r="O274">
        <v>4.3069501360931799</v>
      </c>
      <c r="P274">
        <v>5</v>
      </c>
      <c r="Q274">
        <v>3</v>
      </c>
      <c r="R274">
        <v>5</v>
      </c>
      <c r="S274" s="10">
        <v>70.599999999999994</v>
      </c>
      <c r="T274" s="8">
        <v>-1.5255559604986699</v>
      </c>
      <c r="U274">
        <v>-1.00517281761849</v>
      </c>
      <c r="V274">
        <v>-1.16058208423016</v>
      </c>
      <c r="W274">
        <v>-0.96210056325925597</v>
      </c>
      <c r="X274">
        <v>1.61793620170542</v>
      </c>
      <c r="Y274">
        <v>0.68524713920936597</v>
      </c>
      <c r="Z274">
        <v>-1.58863961640172</v>
      </c>
      <c r="AA274">
        <v>0.71867389489572897</v>
      </c>
      <c r="AB274">
        <v>1.4079858992310099</v>
      </c>
      <c r="AC274">
        <v>1.42236659638262</v>
      </c>
      <c r="AD274" s="10">
        <v>-0.88412004719242798</v>
      </c>
      <c r="AE274" s="8">
        <v>0</v>
      </c>
      <c r="AF274">
        <v>0</v>
      </c>
      <c r="AG274">
        <v>0</v>
      </c>
      <c r="AH274">
        <v>0</v>
      </c>
      <c r="AI274">
        <v>1</v>
      </c>
      <c r="AJ274">
        <v>0</v>
      </c>
      <c r="AK274">
        <v>0</v>
      </c>
      <c r="AL274">
        <v>0</v>
      </c>
      <c r="AM274">
        <v>0</v>
      </c>
      <c r="AN274">
        <v>0</v>
      </c>
      <c r="AO274">
        <v>0</v>
      </c>
      <c r="AP274">
        <v>0</v>
      </c>
      <c r="AQ274">
        <v>0</v>
      </c>
      <c r="AR274">
        <v>0</v>
      </c>
      <c r="AS274">
        <v>0</v>
      </c>
      <c r="AT274">
        <v>0</v>
      </c>
      <c r="AU274">
        <v>0</v>
      </c>
      <c r="AV274">
        <v>0</v>
      </c>
      <c r="AW274">
        <v>0</v>
      </c>
      <c r="AX274">
        <v>0</v>
      </c>
      <c r="AY274">
        <v>0</v>
      </c>
      <c r="AZ274">
        <v>1</v>
      </c>
      <c r="BA274">
        <v>1</v>
      </c>
      <c r="BB274">
        <v>0</v>
      </c>
      <c r="BC274">
        <v>1</v>
      </c>
      <c r="BD274">
        <v>0</v>
      </c>
      <c r="BE274">
        <v>0</v>
      </c>
      <c r="BF274">
        <v>1</v>
      </c>
      <c r="BG274">
        <v>0</v>
      </c>
      <c r="BH274">
        <v>0</v>
      </c>
      <c r="BI274">
        <v>0</v>
      </c>
      <c r="BJ274">
        <v>1</v>
      </c>
      <c r="BK274">
        <v>0</v>
      </c>
      <c r="BL274">
        <v>0</v>
      </c>
      <c r="BM274">
        <v>1</v>
      </c>
      <c r="BN274">
        <v>0</v>
      </c>
      <c r="BO274">
        <v>0</v>
      </c>
      <c r="BP274">
        <v>0</v>
      </c>
      <c r="BQ274">
        <v>0</v>
      </c>
      <c r="BR274">
        <v>0</v>
      </c>
      <c r="BS274">
        <v>0</v>
      </c>
      <c r="BT274" s="10">
        <v>1</v>
      </c>
      <c r="BU274">
        <v>-4.2648743800000002</v>
      </c>
      <c r="BV274">
        <v>0.17994256</v>
      </c>
      <c r="BW274">
        <v>2.5512239999999999E-2</v>
      </c>
      <c r="BX274">
        <v>1.7140852600000001</v>
      </c>
      <c r="BY274">
        <v>1.2451467300000001</v>
      </c>
      <c r="BZ274">
        <v>4.38303536</v>
      </c>
      <c r="CA274">
        <v>1.0542348399999999</v>
      </c>
      <c r="CB274">
        <v>2.36271349</v>
      </c>
      <c r="CC274">
        <v>0</v>
      </c>
      <c r="CD274">
        <v>1.26633956</v>
      </c>
      <c r="CE274">
        <v>1.2966537600000001</v>
      </c>
      <c r="CF274">
        <v>-0.34830556000000001</v>
      </c>
      <c r="CG274">
        <v>0.60595251999999999</v>
      </c>
      <c r="CH274">
        <v>-0.27080598</v>
      </c>
      <c r="CI274">
        <v>0.69837139000000004</v>
      </c>
      <c r="CJ274">
        <v>2.3914729999999999E-2</v>
      </c>
      <c r="CK274">
        <v>-0.35324707</v>
      </c>
      <c r="CL274">
        <v>-4.8291489999999999E-2</v>
      </c>
      <c r="CM274">
        <v>0.58076517999999999</v>
      </c>
      <c r="CN274">
        <v>0.72541518999999999</v>
      </c>
      <c r="CO274">
        <v>-0.20022939000000001</v>
      </c>
      <c r="CP274">
        <v>-0.43475793000000001</v>
      </c>
      <c r="CQ274">
        <v>0.34422587999999998</v>
      </c>
      <c r="CR274">
        <v>-0.48495226000000002</v>
      </c>
      <c r="CS274">
        <v>0.18250256000000001</v>
      </c>
      <c r="CT274">
        <v>-0.16623276000000001</v>
      </c>
      <c r="CU274">
        <v>-9.4743999999999995E-2</v>
      </c>
      <c r="CV274">
        <v>-1.1689752</v>
      </c>
      <c r="CW274">
        <v>-0.52188942000000005</v>
      </c>
      <c r="CX274">
        <v>0.65815442999999996</v>
      </c>
      <c r="CY274">
        <v>9.3649330000000003E-2</v>
      </c>
      <c r="CZ274">
        <v>-0.16819777</v>
      </c>
      <c r="DA274">
        <v>-0.25450494000000001</v>
      </c>
      <c r="DB274">
        <v>0.25513289</v>
      </c>
      <c r="DC274">
        <v>2.5920289999999999E-2</v>
      </c>
      <c r="DD274">
        <v>-2.5292350000000002E-2</v>
      </c>
      <c r="DE274">
        <v>0.26950531</v>
      </c>
      <c r="DF274">
        <v>-0.26887736000000001</v>
      </c>
      <c r="DG274">
        <v>0.1029841</v>
      </c>
      <c r="DH274">
        <v>-0.10235616</v>
      </c>
      <c r="DI274">
        <v>-0.19042195000000001</v>
      </c>
      <c r="DJ274">
        <v>7.7531719999999998E-2</v>
      </c>
      <c r="DK274">
        <v>-0.19522661999999999</v>
      </c>
      <c r="DL274">
        <v>-0.13095082</v>
      </c>
      <c r="DM274">
        <v>-6.0513240000000003E-2</v>
      </c>
      <c r="DN274">
        <v>0.50020885000000004</v>
      </c>
      <c r="DO274">
        <v>0.35778246000000002</v>
      </c>
      <c r="DP274">
        <v>-0.64273818000000005</v>
      </c>
      <c r="DQ274">
        <v>0.94671483000000001</v>
      </c>
      <c r="DR274">
        <v>-0.66113116000000005</v>
      </c>
      <c r="DS274">
        <v>7.7932630000000003E-2</v>
      </c>
      <c r="DT274">
        <v>-0.79014932000000004</v>
      </c>
      <c r="DU274">
        <v>1.3610861400000001</v>
      </c>
      <c r="DV274" s="10">
        <v>-0.64824150000000003</v>
      </c>
      <c r="DW274" s="8" t="s">
        <v>1584</v>
      </c>
      <c r="DX274" t="s">
        <v>1585</v>
      </c>
      <c r="DY274" t="s">
        <v>5154</v>
      </c>
      <c r="DZ274" t="s">
        <v>5165</v>
      </c>
      <c r="EA274" t="s">
        <v>5213</v>
      </c>
      <c r="EB274" t="s">
        <v>5363</v>
      </c>
      <c r="EC274" t="s">
        <v>5195</v>
      </c>
      <c r="ED274" s="10" t="s">
        <v>290</v>
      </c>
      <c r="EE274" s="20">
        <v>34591</v>
      </c>
      <c r="EF274" s="21">
        <v>37470</v>
      </c>
      <c r="EG274" t="s">
        <v>1586</v>
      </c>
      <c r="EH274" t="s">
        <v>5144</v>
      </c>
      <c r="EI274" s="22">
        <v>43821</v>
      </c>
      <c r="EJ274" t="b">
        <f>F274=H274</f>
        <v>1</v>
      </c>
    </row>
    <row r="275" spans="1:140" x14ac:dyDescent="0.2">
      <c r="A275" s="8" t="s">
        <v>1587</v>
      </c>
      <c r="B275" s="8" t="s">
        <v>119</v>
      </c>
      <c r="C275" s="8" t="s">
        <v>188</v>
      </c>
      <c r="D275" s="2" t="s">
        <v>1588</v>
      </c>
      <c r="E275" s="4">
        <v>0.56153562071334395</v>
      </c>
      <c r="F275" s="28" t="b">
        <v>0</v>
      </c>
      <c r="G275" s="29">
        <f t="shared" si="9"/>
        <v>1.0085878022394596E-2</v>
      </c>
      <c r="H275" s="5" t="b">
        <f t="shared" si="8"/>
        <v>0</v>
      </c>
      <c r="I275" s="8">
        <v>62</v>
      </c>
      <c r="J275">
        <v>0</v>
      </c>
      <c r="K275">
        <v>21</v>
      </c>
      <c r="L275">
        <v>1057</v>
      </c>
      <c r="M275">
        <v>5</v>
      </c>
      <c r="N275">
        <v>5</v>
      </c>
      <c r="O275">
        <v>66.601143690005301</v>
      </c>
      <c r="P275">
        <v>1</v>
      </c>
      <c r="Q275">
        <v>5</v>
      </c>
      <c r="R275">
        <v>4</v>
      </c>
      <c r="S275" s="10">
        <v>79.2</v>
      </c>
      <c r="T275" s="8">
        <v>0.82289841219016902</v>
      </c>
      <c r="U275">
        <v>-1.00517281761849</v>
      </c>
      <c r="V275">
        <v>-0.77296769484074401</v>
      </c>
      <c r="W275">
        <v>-0.51445197723159997</v>
      </c>
      <c r="X275">
        <v>2.70451479144465E-2</v>
      </c>
      <c r="Y275">
        <v>1.38181348148064</v>
      </c>
      <c r="Z275">
        <v>0.55494690618714304</v>
      </c>
      <c r="AA275">
        <v>8.8725172209350497E-3</v>
      </c>
      <c r="AB275">
        <v>-1.4988236991813999</v>
      </c>
      <c r="AC275">
        <v>1.7560081436822399E-2</v>
      </c>
      <c r="AD275" s="10">
        <v>0.97150714154579498</v>
      </c>
      <c r="AE275" s="8">
        <v>1</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1</v>
      </c>
      <c r="AZ275">
        <v>0</v>
      </c>
      <c r="BA275">
        <v>0</v>
      </c>
      <c r="BB275">
        <v>1</v>
      </c>
      <c r="BC275">
        <v>0</v>
      </c>
      <c r="BD275">
        <v>1</v>
      </c>
      <c r="BE275">
        <v>0</v>
      </c>
      <c r="BF275">
        <v>1</v>
      </c>
      <c r="BG275">
        <v>0</v>
      </c>
      <c r="BH275">
        <v>0</v>
      </c>
      <c r="BI275">
        <v>0</v>
      </c>
      <c r="BJ275">
        <v>1</v>
      </c>
      <c r="BK275">
        <v>0</v>
      </c>
      <c r="BL275">
        <v>0</v>
      </c>
      <c r="BM275">
        <v>0</v>
      </c>
      <c r="BN275">
        <v>0</v>
      </c>
      <c r="BO275">
        <v>1</v>
      </c>
      <c r="BP275">
        <v>0</v>
      </c>
      <c r="BQ275">
        <v>1</v>
      </c>
      <c r="BR275">
        <v>0</v>
      </c>
      <c r="BS275">
        <v>0</v>
      </c>
      <c r="BT275" s="10">
        <v>0</v>
      </c>
      <c r="BU275">
        <v>-4.2648743800000002</v>
      </c>
      <c r="BV275">
        <v>0.17994256</v>
      </c>
      <c r="BW275">
        <v>2.5512239999999999E-2</v>
      </c>
      <c r="BX275">
        <v>1.7140852600000001</v>
      </c>
      <c r="BY275">
        <v>1.2451467300000001</v>
      </c>
      <c r="BZ275">
        <v>4.38303536</v>
      </c>
      <c r="CA275">
        <v>1.0542348399999999</v>
      </c>
      <c r="CB275">
        <v>2.36271349</v>
      </c>
      <c r="CC275">
        <v>0</v>
      </c>
      <c r="CD275">
        <v>1.26633956</v>
      </c>
      <c r="CE275">
        <v>1.2966537600000001</v>
      </c>
      <c r="CF275">
        <v>-0.34830556000000001</v>
      </c>
      <c r="CG275">
        <v>0.60595251999999999</v>
      </c>
      <c r="CH275">
        <v>-0.27080598</v>
      </c>
      <c r="CI275">
        <v>0.69837139000000004</v>
      </c>
      <c r="CJ275">
        <v>2.3914729999999999E-2</v>
      </c>
      <c r="CK275">
        <v>-0.35324707</v>
      </c>
      <c r="CL275">
        <v>-4.8291489999999999E-2</v>
      </c>
      <c r="CM275">
        <v>0.58076517999999999</v>
      </c>
      <c r="CN275">
        <v>0.72541518999999999</v>
      </c>
      <c r="CO275">
        <v>-0.20022939000000001</v>
      </c>
      <c r="CP275">
        <v>-0.43475793000000001</v>
      </c>
      <c r="CQ275">
        <v>0.34422587999999998</v>
      </c>
      <c r="CR275">
        <v>-0.48495226000000002</v>
      </c>
      <c r="CS275">
        <v>0.18250256000000001</v>
      </c>
      <c r="CT275">
        <v>-0.16623276000000001</v>
      </c>
      <c r="CU275">
        <v>-9.4743999999999995E-2</v>
      </c>
      <c r="CV275">
        <v>-1.1689752</v>
      </c>
      <c r="CW275">
        <v>-0.52188942000000005</v>
      </c>
      <c r="CX275">
        <v>0.65815442999999996</v>
      </c>
      <c r="CY275">
        <v>9.3649330000000003E-2</v>
      </c>
      <c r="CZ275">
        <v>-0.16819777</v>
      </c>
      <c r="DA275">
        <v>-0.25450494000000001</v>
      </c>
      <c r="DB275">
        <v>0.25513289</v>
      </c>
      <c r="DC275">
        <v>2.5920289999999999E-2</v>
      </c>
      <c r="DD275">
        <v>-2.5292350000000002E-2</v>
      </c>
      <c r="DE275">
        <v>0.26950531</v>
      </c>
      <c r="DF275">
        <v>-0.26887736000000001</v>
      </c>
      <c r="DG275">
        <v>0.1029841</v>
      </c>
      <c r="DH275">
        <v>-0.10235616</v>
      </c>
      <c r="DI275">
        <v>-0.19042195000000001</v>
      </c>
      <c r="DJ275">
        <v>7.7531719999999998E-2</v>
      </c>
      <c r="DK275">
        <v>-0.19522661999999999</v>
      </c>
      <c r="DL275">
        <v>-0.13095082</v>
      </c>
      <c r="DM275">
        <v>-6.0513240000000003E-2</v>
      </c>
      <c r="DN275">
        <v>0.50020885000000004</v>
      </c>
      <c r="DO275">
        <v>0.35778246000000002</v>
      </c>
      <c r="DP275">
        <v>-0.64273818000000005</v>
      </c>
      <c r="DQ275">
        <v>0.94671483000000001</v>
      </c>
      <c r="DR275">
        <v>-0.66113116000000005</v>
      </c>
      <c r="DS275">
        <v>7.7932630000000003E-2</v>
      </c>
      <c r="DT275">
        <v>-0.79014932000000004</v>
      </c>
      <c r="DU275">
        <v>1.3610861400000001</v>
      </c>
      <c r="DV275" s="10">
        <v>-0.64824150000000003</v>
      </c>
      <c r="DW275" s="8" t="s">
        <v>1589</v>
      </c>
      <c r="DX275" t="s">
        <v>1590</v>
      </c>
      <c r="DY275" t="s">
        <v>5153</v>
      </c>
      <c r="DZ275" t="s">
        <v>5154</v>
      </c>
      <c r="EA275" t="s">
        <v>5445</v>
      </c>
      <c r="EB275" t="s">
        <v>5473</v>
      </c>
      <c r="EC275" t="s">
        <v>5216</v>
      </c>
      <c r="ED275" s="10" t="s">
        <v>425</v>
      </c>
      <c r="EE275" s="20">
        <v>37482</v>
      </c>
      <c r="EF275" s="21">
        <v>39357</v>
      </c>
      <c r="EG275" t="s">
        <v>1591</v>
      </c>
      <c r="EH275" t="s">
        <v>5144</v>
      </c>
      <c r="EI275" s="22">
        <v>44332</v>
      </c>
      <c r="EJ275" t="b">
        <f>F275=H275</f>
        <v>1</v>
      </c>
    </row>
    <row r="276" spans="1:140" x14ac:dyDescent="0.2">
      <c r="A276" s="8" t="s">
        <v>1592</v>
      </c>
      <c r="B276" s="8" t="s">
        <v>168</v>
      </c>
      <c r="C276" s="8" t="s">
        <v>202</v>
      </c>
      <c r="D276" s="2" t="s">
        <v>1593</v>
      </c>
      <c r="E276" s="4">
        <v>0.39447973667789299</v>
      </c>
      <c r="F276" s="28" t="b">
        <v>0</v>
      </c>
      <c r="G276" s="29">
        <f t="shared" si="9"/>
        <v>1.8227915262693099E-5</v>
      </c>
      <c r="H276" s="5" t="b">
        <f t="shared" si="8"/>
        <v>0</v>
      </c>
      <c r="I276" s="8">
        <v>59</v>
      </c>
      <c r="J276">
        <v>0</v>
      </c>
      <c r="K276">
        <v>25</v>
      </c>
      <c r="L276">
        <v>1886</v>
      </c>
      <c r="M276">
        <v>4</v>
      </c>
      <c r="N276">
        <v>2</v>
      </c>
      <c r="O276">
        <v>13.073201672280099</v>
      </c>
      <c r="P276">
        <v>4</v>
      </c>
      <c r="Q276">
        <v>3</v>
      </c>
      <c r="R276">
        <v>5</v>
      </c>
      <c r="S276" s="10">
        <v>65.7</v>
      </c>
      <c r="T276" s="8">
        <v>0.54108388746750802</v>
      </c>
      <c r="U276">
        <v>-1.00517281761849</v>
      </c>
      <c r="V276">
        <v>-0.25614850898817798</v>
      </c>
      <c r="W276">
        <v>0.45195603791664501</v>
      </c>
      <c r="X276">
        <v>-0.29113306284374801</v>
      </c>
      <c r="Y276">
        <v>-0.70788554533318204</v>
      </c>
      <c r="Z276">
        <v>-1.28698680456571</v>
      </c>
      <c r="AA276">
        <v>8.8725172209350497E-3</v>
      </c>
      <c r="AB276">
        <v>-1.4988236991813999</v>
      </c>
      <c r="AC276">
        <v>1.7560081436822399E-2</v>
      </c>
      <c r="AD276" s="10">
        <v>-1.9413960035665301</v>
      </c>
      <c r="AE276" s="8">
        <v>0</v>
      </c>
      <c r="AF276">
        <v>0</v>
      </c>
      <c r="AG276">
        <v>0</v>
      </c>
      <c r="AH276">
        <v>0</v>
      </c>
      <c r="AI276">
        <v>0</v>
      </c>
      <c r="AJ276">
        <v>1</v>
      </c>
      <c r="AK276">
        <v>0</v>
      </c>
      <c r="AL276">
        <v>0</v>
      </c>
      <c r="AM276">
        <v>0</v>
      </c>
      <c r="AN276">
        <v>0</v>
      </c>
      <c r="AO276">
        <v>0</v>
      </c>
      <c r="AP276">
        <v>0</v>
      </c>
      <c r="AQ276">
        <v>0</v>
      </c>
      <c r="AR276">
        <v>0</v>
      </c>
      <c r="AS276">
        <v>0</v>
      </c>
      <c r="AT276">
        <v>0</v>
      </c>
      <c r="AU276">
        <v>0</v>
      </c>
      <c r="AV276">
        <v>0</v>
      </c>
      <c r="AW276">
        <v>0</v>
      </c>
      <c r="AX276">
        <v>0</v>
      </c>
      <c r="AY276">
        <v>1</v>
      </c>
      <c r="AZ276">
        <v>0</v>
      </c>
      <c r="BA276">
        <v>0</v>
      </c>
      <c r="BB276">
        <v>1</v>
      </c>
      <c r="BC276">
        <v>1</v>
      </c>
      <c r="BD276">
        <v>0</v>
      </c>
      <c r="BE276">
        <v>1</v>
      </c>
      <c r="BF276">
        <v>0</v>
      </c>
      <c r="BG276">
        <v>0</v>
      </c>
      <c r="BH276">
        <v>0</v>
      </c>
      <c r="BI276">
        <v>0</v>
      </c>
      <c r="BJ276">
        <v>0</v>
      </c>
      <c r="BK276">
        <v>1</v>
      </c>
      <c r="BL276">
        <v>0</v>
      </c>
      <c r="BM276">
        <v>0</v>
      </c>
      <c r="BN276">
        <v>1</v>
      </c>
      <c r="BO276">
        <v>0</v>
      </c>
      <c r="BP276">
        <v>0</v>
      </c>
      <c r="BQ276">
        <v>1</v>
      </c>
      <c r="BR276">
        <v>0</v>
      </c>
      <c r="BS276">
        <v>0</v>
      </c>
      <c r="BT276" s="10">
        <v>0</v>
      </c>
      <c r="BU276">
        <v>-4.2648743800000002</v>
      </c>
      <c r="BV276">
        <v>0.17994256</v>
      </c>
      <c r="BW276">
        <v>2.5512239999999999E-2</v>
      </c>
      <c r="BX276">
        <v>1.7140852600000001</v>
      </c>
      <c r="BY276">
        <v>1.2451467300000001</v>
      </c>
      <c r="BZ276">
        <v>4.38303536</v>
      </c>
      <c r="CA276">
        <v>1.0542348399999999</v>
      </c>
      <c r="CB276">
        <v>2.36271349</v>
      </c>
      <c r="CC276">
        <v>0</v>
      </c>
      <c r="CD276">
        <v>1.26633956</v>
      </c>
      <c r="CE276">
        <v>1.2966537600000001</v>
      </c>
      <c r="CF276">
        <v>-0.34830556000000001</v>
      </c>
      <c r="CG276">
        <v>0.60595251999999999</v>
      </c>
      <c r="CH276">
        <v>-0.27080598</v>
      </c>
      <c r="CI276">
        <v>0.69837139000000004</v>
      </c>
      <c r="CJ276">
        <v>2.3914729999999999E-2</v>
      </c>
      <c r="CK276">
        <v>-0.35324707</v>
      </c>
      <c r="CL276">
        <v>-4.8291489999999999E-2</v>
      </c>
      <c r="CM276">
        <v>0.58076517999999999</v>
      </c>
      <c r="CN276">
        <v>0.72541518999999999</v>
      </c>
      <c r="CO276">
        <v>-0.20022939000000001</v>
      </c>
      <c r="CP276">
        <v>-0.43475793000000001</v>
      </c>
      <c r="CQ276">
        <v>0.34422587999999998</v>
      </c>
      <c r="CR276">
        <v>-0.48495226000000002</v>
      </c>
      <c r="CS276">
        <v>0.18250256000000001</v>
      </c>
      <c r="CT276">
        <v>-0.16623276000000001</v>
      </c>
      <c r="CU276">
        <v>-9.4743999999999995E-2</v>
      </c>
      <c r="CV276">
        <v>-1.1689752</v>
      </c>
      <c r="CW276">
        <v>-0.52188942000000005</v>
      </c>
      <c r="CX276">
        <v>0.65815442999999996</v>
      </c>
      <c r="CY276">
        <v>9.3649330000000003E-2</v>
      </c>
      <c r="CZ276">
        <v>-0.16819777</v>
      </c>
      <c r="DA276">
        <v>-0.25450494000000001</v>
      </c>
      <c r="DB276">
        <v>0.25513289</v>
      </c>
      <c r="DC276">
        <v>2.5920289999999999E-2</v>
      </c>
      <c r="DD276">
        <v>-2.5292350000000002E-2</v>
      </c>
      <c r="DE276">
        <v>0.26950531</v>
      </c>
      <c r="DF276">
        <v>-0.26887736000000001</v>
      </c>
      <c r="DG276">
        <v>0.1029841</v>
      </c>
      <c r="DH276">
        <v>-0.10235616</v>
      </c>
      <c r="DI276">
        <v>-0.19042195000000001</v>
      </c>
      <c r="DJ276">
        <v>7.7531719999999998E-2</v>
      </c>
      <c r="DK276">
        <v>-0.19522661999999999</v>
      </c>
      <c r="DL276">
        <v>-0.13095082</v>
      </c>
      <c r="DM276">
        <v>-6.0513240000000003E-2</v>
      </c>
      <c r="DN276">
        <v>0.50020885000000004</v>
      </c>
      <c r="DO276">
        <v>0.35778246000000002</v>
      </c>
      <c r="DP276">
        <v>-0.64273818000000005</v>
      </c>
      <c r="DQ276">
        <v>0.94671483000000001</v>
      </c>
      <c r="DR276">
        <v>-0.66113116000000005</v>
      </c>
      <c r="DS276">
        <v>7.7932630000000003E-2</v>
      </c>
      <c r="DT276">
        <v>-0.79014932000000004</v>
      </c>
      <c r="DU276">
        <v>1.3610861400000001</v>
      </c>
      <c r="DV276" s="10">
        <v>-0.64824150000000003</v>
      </c>
      <c r="DW276" s="8" t="s">
        <v>1594</v>
      </c>
      <c r="DX276" t="s">
        <v>1595</v>
      </c>
      <c r="DY276" t="s">
        <v>5158</v>
      </c>
      <c r="DZ276" t="s">
        <v>5154</v>
      </c>
      <c r="EA276" t="s">
        <v>5268</v>
      </c>
      <c r="EB276" t="s">
        <v>5474</v>
      </c>
      <c r="EC276" t="s">
        <v>5267</v>
      </c>
      <c r="ED276" s="10" t="s">
        <v>242</v>
      </c>
      <c r="EE276" s="20">
        <v>37173</v>
      </c>
      <c r="EF276" s="21">
        <v>39391</v>
      </c>
      <c r="EG276" t="s">
        <v>1596</v>
      </c>
      <c r="EH276" t="s">
        <v>5146</v>
      </c>
      <c r="EI276" s="22">
        <v>44402</v>
      </c>
      <c r="EJ276" t="b">
        <f>F276=H276</f>
        <v>1</v>
      </c>
    </row>
    <row r="277" spans="1:140" x14ac:dyDescent="0.2">
      <c r="A277" s="8" t="s">
        <v>1597</v>
      </c>
      <c r="B277" s="8" t="s">
        <v>168</v>
      </c>
      <c r="C277" s="8" t="s">
        <v>181</v>
      </c>
      <c r="D277" s="2" t="s">
        <v>1598</v>
      </c>
      <c r="E277" s="4">
        <v>0.35378880086574299</v>
      </c>
      <c r="F277" s="28" t="b">
        <v>0</v>
      </c>
      <c r="G277" s="29">
        <f t="shared" si="9"/>
        <v>0.91357394825709481</v>
      </c>
      <c r="H277" s="5" t="b">
        <f t="shared" si="8"/>
        <v>1</v>
      </c>
      <c r="I277" s="8">
        <v>43</v>
      </c>
      <c r="J277">
        <v>1</v>
      </c>
      <c r="K277">
        <v>35</v>
      </c>
      <c r="L277">
        <v>2364</v>
      </c>
      <c r="M277">
        <v>10</v>
      </c>
      <c r="N277">
        <v>1</v>
      </c>
      <c r="O277">
        <v>36.061067099538498</v>
      </c>
      <c r="P277">
        <v>3</v>
      </c>
      <c r="Q277">
        <v>2</v>
      </c>
      <c r="R277">
        <v>4</v>
      </c>
      <c r="S277" s="10">
        <v>67.599999999999994</v>
      </c>
      <c r="T277" s="8">
        <v>-0.96192691105334804</v>
      </c>
      <c r="U277">
        <v>7.5957643648752104E-3</v>
      </c>
      <c r="V277">
        <v>1.0358994556432299</v>
      </c>
      <c r="W277">
        <v>1.0091852673989801</v>
      </c>
      <c r="X277">
        <v>1.61793620170542</v>
      </c>
      <c r="Y277">
        <v>-1.4044518876044501</v>
      </c>
      <c r="Z277">
        <v>-0.49595836833896501</v>
      </c>
      <c r="AA277">
        <v>1.4284752725705201</v>
      </c>
      <c r="AB277">
        <v>-4.5418899975194001E-2</v>
      </c>
      <c r="AC277">
        <v>1.7560081436822399E-2</v>
      </c>
      <c r="AD277" s="10">
        <v>-1.5314318572173899</v>
      </c>
      <c r="AE277" s="8">
        <v>0</v>
      </c>
      <c r="AF277">
        <v>0</v>
      </c>
      <c r="AG277">
        <v>0</v>
      </c>
      <c r="AH277">
        <v>0</v>
      </c>
      <c r="AI277">
        <v>0</v>
      </c>
      <c r="AJ277">
        <v>0</v>
      </c>
      <c r="AK277">
        <v>0</v>
      </c>
      <c r="AL277">
        <v>0</v>
      </c>
      <c r="AM277">
        <v>0</v>
      </c>
      <c r="AN277">
        <v>0</v>
      </c>
      <c r="AO277">
        <v>1</v>
      </c>
      <c r="AP277">
        <v>0</v>
      </c>
      <c r="AQ277">
        <v>0</v>
      </c>
      <c r="AR277">
        <v>0</v>
      </c>
      <c r="AS277">
        <v>0</v>
      </c>
      <c r="AT277">
        <v>0</v>
      </c>
      <c r="AU277">
        <v>0</v>
      </c>
      <c r="AV277">
        <v>0</v>
      </c>
      <c r="AW277">
        <v>0</v>
      </c>
      <c r="AX277">
        <v>0</v>
      </c>
      <c r="AY277">
        <v>0</v>
      </c>
      <c r="AZ277">
        <v>1</v>
      </c>
      <c r="BA277">
        <v>0</v>
      </c>
      <c r="BB277">
        <v>1</v>
      </c>
      <c r="BC277">
        <v>0</v>
      </c>
      <c r="BD277">
        <v>1</v>
      </c>
      <c r="BE277">
        <v>1</v>
      </c>
      <c r="BF277">
        <v>0</v>
      </c>
      <c r="BG277">
        <v>0</v>
      </c>
      <c r="BH277">
        <v>0</v>
      </c>
      <c r="BI277">
        <v>0</v>
      </c>
      <c r="BJ277">
        <v>1</v>
      </c>
      <c r="BK277">
        <v>0</v>
      </c>
      <c r="BL277">
        <v>0</v>
      </c>
      <c r="BM277">
        <v>0</v>
      </c>
      <c r="BN277">
        <v>0</v>
      </c>
      <c r="BO277">
        <v>0</v>
      </c>
      <c r="BP277">
        <v>1</v>
      </c>
      <c r="BQ277">
        <v>0</v>
      </c>
      <c r="BR277">
        <v>1</v>
      </c>
      <c r="BS277">
        <v>0</v>
      </c>
      <c r="BT277" s="10">
        <v>0</v>
      </c>
      <c r="BU277">
        <v>-4.2648743800000002</v>
      </c>
      <c r="BV277">
        <v>0.17994256</v>
      </c>
      <c r="BW277">
        <v>2.5512239999999999E-2</v>
      </c>
      <c r="BX277">
        <v>1.7140852600000001</v>
      </c>
      <c r="BY277">
        <v>1.2451467300000001</v>
      </c>
      <c r="BZ277">
        <v>4.38303536</v>
      </c>
      <c r="CA277">
        <v>1.0542348399999999</v>
      </c>
      <c r="CB277">
        <v>2.36271349</v>
      </c>
      <c r="CC277">
        <v>0</v>
      </c>
      <c r="CD277">
        <v>1.26633956</v>
      </c>
      <c r="CE277">
        <v>1.2966537600000001</v>
      </c>
      <c r="CF277">
        <v>-0.34830556000000001</v>
      </c>
      <c r="CG277">
        <v>0.60595251999999999</v>
      </c>
      <c r="CH277">
        <v>-0.27080598</v>
      </c>
      <c r="CI277">
        <v>0.69837139000000004</v>
      </c>
      <c r="CJ277">
        <v>2.3914729999999999E-2</v>
      </c>
      <c r="CK277">
        <v>-0.35324707</v>
      </c>
      <c r="CL277">
        <v>-4.8291489999999999E-2</v>
      </c>
      <c r="CM277">
        <v>0.58076517999999999</v>
      </c>
      <c r="CN277">
        <v>0.72541518999999999</v>
      </c>
      <c r="CO277">
        <v>-0.20022939000000001</v>
      </c>
      <c r="CP277">
        <v>-0.43475793000000001</v>
      </c>
      <c r="CQ277">
        <v>0.34422587999999998</v>
      </c>
      <c r="CR277">
        <v>-0.48495226000000002</v>
      </c>
      <c r="CS277">
        <v>0.18250256000000001</v>
      </c>
      <c r="CT277">
        <v>-0.16623276000000001</v>
      </c>
      <c r="CU277">
        <v>-9.4743999999999995E-2</v>
      </c>
      <c r="CV277">
        <v>-1.1689752</v>
      </c>
      <c r="CW277">
        <v>-0.52188942000000005</v>
      </c>
      <c r="CX277">
        <v>0.65815442999999996</v>
      </c>
      <c r="CY277">
        <v>9.3649330000000003E-2</v>
      </c>
      <c r="CZ277">
        <v>-0.16819777</v>
      </c>
      <c r="DA277">
        <v>-0.25450494000000001</v>
      </c>
      <c r="DB277">
        <v>0.25513289</v>
      </c>
      <c r="DC277">
        <v>2.5920289999999999E-2</v>
      </c>
      <c r="DD277">
        <v>-2.5292350000000002E-2</v>
      </c>
      <c r="DE277">
        <v>0.26950531</v>
      </c>
      <c r="DF277">
        <v>-0.26887736000000001</v>
      </c>
      <c r="DG277">
        <v>0.1029841</v>
      </c>
      <c r="DH277">
        <v>-0.10235616</v>
      </c>
      <c r="DI277">
        <v>-0.19042195000000001</v>
      </c>
      <c r="DJ277">
        <v>7.7531719999999998E-2</v>
      </c>
      <c r="DK277">
        <v>-0.19522661999999999</v>
      </c>
      <c r="DL277">
        <v>-0.13095082</v>
      </c>
      <c r="DM277">
        <v>-6.0513240000000003E-2</v>
      </c>
      <c r="DN277">
        <v>0.50020885000000004</v>
      </c>
      <c r="DO277">
        <v>0.35778246000000002</v>
      </c>
      <c r="DP277">
        <v>-0.64273818000000005</v>
      </c>
      <c r="DQ277">
        <v>0.94671483000000001</v>
      </c>
      <c r="DR277">
        <v>-0.66113116000000005</v>
      </c>
      <c r="DS277">
        <v>7.7932630000000003E-2</v>
      </c>
      <c r="DT277">
        <v>-0.79014932000000004</v>
      </c>
      <c r="DU277">
        <v>1.3610861400000001</v>
      </c>
      <c r="DV277" s="10">
        <v>-0.64824150000000003</v>
      </c>
      <c r="DW277" s="8" t="s">
        <v>1599</v>
      </c>
      <c r="DX277" t="s">
        <v>1600</v>
      </c>
      <c r="DY277" t="s">
        <v>5165</v>
      </c>
      <c r="DZ277" t="s">
        <v>5158</v>
      </c>
      <c r="EA277" t="s">
        <v>5351</v>
      </c>
      <c r="EB277" t="s">
        <v>5322</v>
      </c>
      <c r="EC277" t="s">
        <v>5207</v>
      </c>
      <c r="ED277" s="10" t="s">
        <v>868</v>
      </c>
      <c r="EE277" s="20">
        <v>34589</v>
      </c>
      <c r="EF277" s="21">
        <v>37000</v>
      </c>
      <c r="EG277" t="s">
        <v>1601</v>
      </c>
      <c r="EH277" t="s">
        <v>5144</v>
      </c>
      <c r="EI277" s="22">
        <v>44085</v>
      </c>
      <c r="EJ277" t="b">
        <f>F277=H277</f>
        <v>0</v>
      </c>
    </row>
    <row r="278" spans="1:140" x14ac:dyDescent="0.2">
      <c r="A278" s="8" t="s">
        <v>1602</v>
      </c>
      <c r="B278" s="8" t="s">
        <v>119</v>
      </c>
      <c r="C278" s="8" t="s">
        <v>128</v>
      </c>
      <c r="D278" s="2" t="s">
        <v>1603</v>
      </c>
      <c r="E278" s="4">
        <v>0.284915061050736</v>
      </c>
      <c r="F278" s="28" t="b">
        <v>0</v>
      </c>
      <c r="G278" s="29">
        <f t="shared" si="9"/>
        <v>1.3258602376936277E-4</v>
      </c>
      <c r="H278" s="5" t="b">
        <f t="shared" si="8"/>
        <v>0</v>
      </c>
      <c r="I278" s="8">
        <v>45</v>
      </c>
      <c r="J278">
        <v>1</v>
      </c>
      <c r="K278">
        <v>27</v>
      </c>
      <c r="L278">
        <v>1584</v>
      </c>
      <c r="M278">
        <v>7</v>
      </c>
      <c r="N278">
        <v>3</v>
      </c>
      <c r="O278">
        <v>1.62419719203501</v>
      </c>
      <c r="P278">
        <v>4</v>
      </c>
      <c r="Q278">
        <v>5</v>
      </c>
      <c r="R278">
        <v>5</v>
      </c>
      <c r="S278" s="10">
        <v>77.8</v>
      </c>
      <c r="T278" s="8">
        <v>-0.77405056123824101</v>
      </c>
      <c r="U278">
        <v>7.5957643648752104E-3</v>
      </c>
      <c r="V278">
        <v>2.2610839381047498E-3</v>
      </c>
      <c r="W278">
        <v>9.9899077030312297E-2</v>
      </c>
      <c r="X278">
        <v>0.66340156943083595</v>
      </c>
      <c r="Y278">
        <v>-1.13192030619081E-2</v>
      </c>
      <c r="Z278">
        <v>-1.68095501092307</v>
      </c>
      <c r="AA278">
        <v>-0.70092886045385905</v>
      </c>
      <c r="AB278">
        <v>-1.4988236991813999</v>
      </c>
      <c r="AC278">
        <v>-1.38724643350897</v>
      </c>
      <c r="AD278" s="10">
        <v>0.66942829686747896</v>
      </c>
      <c r="AE278" s="8">
        <v>0</v>
      </c>
      <c r="AF278">
        <v>0</v>
      </c>
      <c r="AG278">
        <v>0</v>
      </c>
      <c r="AH278">
        <v>0</v>
      </c>
      <c r="AI278">
        <v>0</v>
      </c>
      <c r="AJ278">
        <v>0</v>
      </c>
      <c r="AK278">
        <v>0</v>
      </c>
      <c r="AL278">
        <v>0</v>
      </c>
      <c r="AM278">
        <v>0</v>
      </c>
      <c r="AN278">
        <v>0</v>
      </c>
      <c r="AO278">
        <v>0</v>
      </c>
      <c r="AP278">
        <v>0</v>
      </c>
      <c r="AQ278">
        <v>0</v>
      </c>
      <c r="AR278">
        <v>0</v>
      </c>
      <c r="AS278">
        <v>1</v>
      </c>
      <c r="AT278">
        <v>0</v>
      </c>
      <c r="AU278">
        <v>0</v>
      </c>
      <c r="AV278">
        <v>0</v>
      </c>
      <c r="AW278">
        <v>0</v>
      </c>
      <c r="AX278">
        <v>0</v>
      </c>
      <c r="AY278">
        <v>1</v>
      </c>
      <c r="AZ278">
        <v>0</v>
      </c>
      <c r="BA278">
        <v>1</v>
      </c>
      <c r="BB278">
        <v>0</v>
      </c>
      <c r="BC278">
        <v>1</v>
      </c>
      <c r="BD278">
        <v>0</v>
      </c>
      <c r="BE278">
        <v>0</v>
      </c>
      <c r="BF278">
        <v>1</v>
      </c>
      <c r="BG278">
        <v>1</v>
      </c>
      <c r="BH278">
        <v>0</v>
      </c>
      <c r="BI278">
        <v>0</v>
      </c>
      <c r="BJ278">
        <v>0</v>
      </c>
      <c r="BK278">
        <v>0</v>
      </c>
      <c r="BL278">
        <v>0</v>
      </c>
      <c r="BM278">
        <v>0</v>
      </c>
      <c r="BN278">
        <v>0</v>
      </c>
      <c r="BO278">
        <v>0</v>
      </c>
      <c r="BP278">
        <v>1</v>
      </c>
      <c r="BQ278">
        <v>0</v>
      </c>
      <c r="BR278">
        <v>0</v>
      </c>
      <c r="BS278">
        <v>1</v>
      </c>
      <c r="BT278" s="10">
        <v>0</v>
      </c>
      <c r="BU278">
        <v>-4.2648743800000002</v>
      </c>
      <c r="BV278">
        <v>0.17994256</v>
      </c>
      <c r="BW278">
        <v>2.5512239999999999E-2</v>
      </c>
      <c r="BX278">
        <v>1.7140852600000001</v>
      </c>
      <c r="BY278">
        <v>1.2451467300000001</v>
      </c>
      <c r="BZ278">
        <v>4.38303536</v>
      </c>
      <c r="CA278">
        <v>1.0542348399999999</v>
      </c>
      <c r="CB278">
        <v>2.36271349</v>
      </c>
      <c r="CC278">
        <v>0</v>
      </c>
      <c r="CD278">
        <v>1.26633956</v>
      </c>
      <c r="CE278">
        <v>1.2966537600000001</v>
      </c>
      <c r="CF278">
        <v>-0.34830556000000001</v>
      </c>
      <c r="CG278">
        <v>0.60595251999999999</v>
      </c>
      <c r="CH278">
        <v>-0.27080598</v>
      </c>
      <c r="CI278">
        <v>0.69837139000000004</v>
      </c>
      <c r="CJ278">
        <v>2.3914729999999999E-2</v>
      </c>
      <c r="CK278">
        <v>-0.35324707</v>
      </c>
      <c r="CL278">
        <v>-4.8291489999999999E-2</v>
      </c>
      <c r="CM278">
        <v>0.58076517999999999</v>
      </c>
      <c r="CN278">
        <v>0.72541518999999999</v>
      </c>
      <c r="CO278">
        <v>-0.20022939000000001</v>
      </c>
      <c r="CP278">
        <v>-0.43475793000000001</v>
      </c>
      <c r="CQ278">
        <v>0.34422587999999998</v>
      </c>
      <c r="CR278">
        <v>-0.48495226000000002</v>
      </c>
      <c r="CS278">
        <v>0.18250256000000001</v>
      </c>
      <c r="CT278">
        <v>-0.16623276000000001</v>
      </c>
      <c r="CU278">
        <v>-9.4743999999999995E-2</v>
      </c>
      <c r="CV278">
        <v>-1.1689752</v>
      </c>
      <c r="CW278">
        <v>-0.52188942000000005</v>
      </c>
      <c r="CX278">
        <v>0.65815442999999996</v>
      </c>
      <c r="CY278">
        <v>9.3649330000000003E-2</v>
      </c>
      <c r="CZ278">
        <v>-0.16819777</v>
      </c>
      <c r="DA278">
        <v>-0.25450494000000001</v>
      </c>
      <c r="DB278">
        <v>0.25513289</v>
      </c>
      <c r="DC278">
        <v>2.5920289999999999E-2</v>
      </c>
      <c r="DD278">
        <v>-2.5292350000000002E-2</v>
      </c>
      <c r="DE278">
        <v>0.26950531</v>
      </c>
      <c r="DF278">
        <v>-0.26887736000000001</v>
      </c>
      <c r="DG278">
        <v>0.1029841</v>
      </c>
      <c r="DH278">
        <v>-0.10235616</v>
      </c>
      <c r="DI278">
        <v>-0.19042195000000001</v>
      </c>
      <c r="DJ278">
        <v>7.7531719999999998E-2</v>
      </c>
      <c r="DK278">
        <v>-0.19522661999999999</v>
      </c>
      <c r="DL278">
        <v>-0.13095082</v>
      </c>
      <c r="DM278">
        <v>-6.0513240000000003E-2</v>
      </c>
      <c r="DN278">
        <v>0.50020885000000004</v>
      </c>
      <c r="DO278">
        <v>0.35778246000000002</v>
      </c>
      <c r="DP278">
        <v>-0.64273818000000005</v>
      </c>
      <c r="DQ278">
        <v>0.94671483000000001</v>
      </c>
      <c r="DR278">
        <v>-0.66113116000000005</v>
      </c>
      <c r="DS278">
        <v>7.7932630000000003E-2</v>
      </c>
      <c r="DT278">
        <v>-0.79014932000000004</v>
      </c>
      <c r="DU278">
        <v>1.3610861400000001</v>
      </c>
      <c r="DV278" s="10">
        <v>-0.64824150000000003</v>
      </c>
      <c r="DW278" s="8" t="s">
        <v>1604</v>
      </c>
      <c r="DX278" t="s">
        <v>1605</v>
      </c>
      <c r="DY278" t="s">
        <v>5165</v>
      </c>
      <c r="DZ278" t="s">
        <v>5153</v>
      </c>
      <c r="EA278" t="s">
        <v>5311</v>
      </c>
      <c r="EB278" t="s">
        <v>5354</v>
      </c>
      <c r="EC278" t="s">
        <v>5192</v>
      </c>
      <c r="ED278" s="10" t="s">
        <v>728</v>
      </c>
      <c r="EE278" s="20">
        <v>37104</v>
      </c>
      <c r="EF278" s="21">
        <v>37835</v>
      </c>
      <c r="EG278" t="s">
        <v>1606</v>
      </c>
      <c r="EH278" t="s">
        <v>5145</v>
      </c>
      <c r="EI278" s="22">
        <v>44988</v>
      </c>
      <c r="EJ278" t="b">
        <f>F278=H278</f>
        <v>1</v>
      </c>
    </row>
    <row r="279" spans="1:140" x14ac:dyDescent="0.2">
      <c r="A279" s="8" t="s">
        <v>1607</v>
      </c>
      <c r="B279" s="8" t="s">
        <v>168</v>
      </c>
      <c r="C279" s="8" t="s">
        <v>491</v>
      </c>
      <c r="D279" s="2" t="s">
        <v>1608</v>
      </c>
      <c r="E279" s="4">
        <v>0.65274882277852797</v>
      </c>
      <c r="F279" s="28" t="b">
        <v>1</v>
      </c>
      <c r="G279" s="29">
        <f t="shared" si="9"/>
        <v>6.1410006110352447E-3</v>
      </c>
      <c r="H279" s="5" t="b">
        <f t="shared" si="8"/>
        <v>0</v>
      </c>
      <c r="I279" s="8">
        <v>66</v>
      </c>
      <c r="J279">
        <v>2</v>
      </c>
      <c r="K279">
        <v>32</v>
      </c>
      <c r="L279">
        <v>1311</v>
      </c>
      <c r="M279">
        <v>3</v>
      </c>
      <c r="N279">
        <v>2</v>
      </c>
      <c r="O279">
        <v>43.041078055930697</v>
      </c>
      <c r="P279">
        <v>1</v>
      </c>
      <c r="Q279">
        <v>5</v>
      </c>
      <c r="R279">
        <v>3</v>
      </c>
      <c r="S279" s="10">
        <v>68.400000000000006</v>
      </c>
      <c r="T279" s="8">
        <v>1.19865111182038</v>
      </c>
      <c r="U279">
        <v>1.0203643463482399</v>
      </c>
      <c r="V279">
        <v>0.64828506625381199</v>
      </c>
      <c r="W279">
        <v>-0.21835108959872401</v>
      </c>
      <c r="X279">
        <v>-0.60931127360194304</v>
      </c>
      <c r="Y279">
        <v>-0.70788554533318204</v>
      </c>
      <c r="Z279">
        <v>-0.25577133709188798</v>
      </c>
      <c r="AA279">
        <v>0.71867389489572897</v>
      </c>
      <c r="AB279">
        <v>1.4079858992310099</v>
      </c>
      <c r="AC279">
        <v>1.7560081436822399E-2</v>
      </c>
      <c r="AD279" s="10">
        <v>-1.3588153745440601</v>
      </c>
      <c r="AE279" s="8">
        <v>0</v>
      </c>
      <c r="AF279">
        <v>0</v>
      </c>
      <c r="AG279">
        <v>0</v>
      </c>
      <c r="AH279">
        <v>0</v>
      </c>
      <c r="AI279">
        <v>0</v>
      </c>
      <c r="AJ279">
        <v>0</v>
      </c>
      <c r="AK279">
        <v>0</v>
      </c>
      <c r="AL279">
        <v>0</v>
      </c>
      <c r="AM279">
        <v>1</v>
      </c>
      <c r="AN279">
        <v>0</v>
      </c>
      <c r="AO279">
        <v>0</v>
      </c>
      <c r="AP279">
        <v>0</v>
      </c>
      <c r="AQ279">
        <v>0</v>
      </c>
      <c r="AR279">
        <v>0</v>
      </c>
      <c r="AS279">
        <v>0</v>
      </c>
      <c r="AT279">
        <v>0</v>
      </c>
      <c r="AU279">
        <v>0</v>
      </c>
      <c r="AV279">
        <v>0</v>
      </c>
      <c r="AW279">
        <v>0</v>
      </c>
      <c r="AX279">
        <v>0</v>
      </c>
      <c r="AY279">
        <v>1</v>
      </c>
      <c r="AZ279">
        <v>0</v>
      </c>
      <c r="BA279">
        <v>1</v>
      </c>
      <c r="BB279">
        <v>0</v>
      </c>
      <c r="BC279">
        <v>0</v>
      </c>
      <c r="BD279">
        <v>1</v>
      </c>
      <c r="BE279">
        <v>0</v>
      </c>
      <c r="BF279">
        <v>1</v>
      </c>
      <c r="BG279">
        <v>0</v>
      </c>
      <c r="BH279">
        <v>0</v>
      </c>
      <c r="BI279">
        <v>0</v>
      </c>
      <c r="BJ279">
        <v>0</v>
      </c>
      <c r="BK279">
        <v>1</v>
      </c>
      <c r="BL279">
        <v>0</v>
      </c>
      <c r="BM279">
        <v>0</v>
      </c>
      <c r="BN279">
        <v>0</v>
      </c>
      <c r="BO279">
        <v>0</v>
      </c>
      <c r="BP279">
        <v>1</v>
      </c>
      <c r="BQ279">
        <v>0</v>
      </c>
      <c r="BR279">
        <v>0</v>
      </c>
      <c r="BS279">
        <v>1</v>
      </c>
      <c r="BT279" s="10">
        <v>0</v>
      </c>
      <c r="BU279">
        <v>-4.2648743800000002</v>
      </c>
      <c r="BV279">
        <v>0.17994256</v>
      </c>
      <c r="BW279">
        <v>2.5512239999999999E-2</v>
      </c>
      <c r="BX279">
        <v>1.7140852600000001</v>
      </c>
      <c r="BY279">
        <v>1.2451467300000001</v>
      </c>
      <c r="BZ279">
        <v>4.38303536</v>
      </c>
      <c r="CA279">
        <v>1.0542348399999999</v>
      </c>
      <c r="CB279">
        <v>2.36271349</v>
      </c>
      <c r="CC279">
        <v>0</v>
      </c>
      <c r="CD279">
        <v>1.26633956</v>
      </c>
      <c r="CE279">
        <v>1.2966537600000001</v>
      </c>
      <c r="CF279">
        <v>-0.34830556000000001</v>
      </c>
      <c r="CG279">
        <v>0.60595251999999999</v>
      </c>
      <c r="CH279">
        <v>-0.27080598</v>
      </c>
      <c r="CI279">
        <v>0.69837139000000004</v>
      </c>
      <c r="CJ279">
        <v>2.3914729999999999E-2</v>
      </c>
      <c r="CK279">
        <v>-0.35324707</v>
      </c>
      <c r="CL279">
        <v>-4.8291489999999999E-2</v>
      </c>
      <c r="CM279">
        <v>0.58076517999999999</v>
      </c>
      <c r="CN279">
        <v>0.72541518999999999</v>
      </c>
      <c r="CO279">
        <v>-0.20022939000000001</v>
      </c>
      <c r="CP279">
        <v>-0.43475793000000001</v>
      </c>
      <c r="CQ279">
        <v>0.34422587999999998</v>
      </c>
      <c r="CR279">
        <v>-0.48495226000000002</v>
      </c>
      <c r="CS279">
        <v>0.18250256000000001</v>
      </c>
      <c r="CT279">
        <v>-0.16623276000000001</v>
      </c>
      <c r="CU279">
        <v>-9.4743999999999995E-2</v>
      </c>
      <c r="CV279">
        <v>-1.1689752</v>
      </c>
      <c r="CW279">
        <v>-0.52188942000000005</v>
      </c>
      <c r="CX279">
        <v>0.65815442999999996</v>
      </c>
      <c r="CY279">
        <v>9.3649330000000003E-2</v>
      </c>
      <c r="CZ279">
        <v>-0.16819777</v>
      </c>
      <c r="DA279">
        <v>-0.25450494000000001</v>
      </c>
      <c r="DB279">
        <v>0.25513289</v>
      </c>
      <c r="DC279">
        <v>2.5920289999999999E-2</v>
      </c>
      <c r="DD279">
        <v>-2.5292350000000002E-2</v>
      </c>
      <c r="DE279">
        <v>0.26950531</v>
      </c>
      <c r="DF279">
        <v>-0.26887736000000001</v>
      </c>
      <c r="DG279">
        <v>0.1029841</v>
      </c>
      <c r="DH279">
        <v>-0.10235616</v>
      </c>
      <c r="DI279">
        <v>-0.19042195000000001</v>
      </c>
      <c r="DJ279">
        <v>7.7531719999999998E-2</v>
      </c>
      <c r="DK279">
        <v>-0.19522661999999999</v>
      </c>
      <c r="DL279">
        <v>-0.13095082</v>
      </c>
      <c r="DM279">
        <v>-6.0513240000000003E-2</v>
      </c>
      <c r="DN279">
        <v>0.50020885000000004</v>
      </c>
      <c r="DO279">
        <v>0.35778246000000002</v>
      </c>
      <c r="DP279">
        <v>-0.64273818000000005</v>
      </c>
      <c r="DQ279">
        <v>0.94671483000000001</v>
      </c>
      <c r="DR279">
        <v>-0.66113116000000005</v>
      </c>
      <c r="DS279">
        <v>7.7932630000000003E-2</v>
      </c>
      <c r="DT279">
        <v>-0.79014932000000004</v>
      </c>
      <c r="DU279">
        <v>1.3610861400000001</v>
      </c>
      <c r="DV279" s="10">
        <v>-0.64824150000000003</v>
      </c>
      <c r="DW279" s="8" t="s">
        <v>1609</v>
      </c>
      <c r="DX279" t="s">
        <v>1610</v>
      </c>
      <c r="DY279" t="s">
        <v>5165</v>
      </c>
      <c r="DZ279" t="s">
        <v>5153</v>
      </c>
      <c r="EA279" t="s">
        <v>5445</v>
      </c>
      <c r="EB279" t="s">
        <v>5385</v>
      </c>
      <c r="EC279" t="s">
        <v>5265</v>
      </c>
      <c r="ED279" s="10" t="s">
        <v>158</v>
      </c>
      <c r="EE279" s="20">
        <v>37405</v>
      </c>
      <c r="EF279" s="21">
        <v>38703</v>
      </c>
      <c r="EG279" t="s">
        <v>1611</v>
      </c>
      <c r="EH279" t="s">
        <v>5146</v>
      </c>
      <c r="EI279" s="22">
        <v>43662</v>
      </c>
      <c r="EJ279" t="b">
        <f>F279=H279</f>
        <v>0</v>
      </c>
    </row>
    <row r="280" spans="1:140" x14ac:dyDescent="0.2">
      <c r="A280" s="8" t="s">
        <v>1612</v>
      </c>
      <c r="B280" s="8" t="s">
        <v>127</v>
      </c>
      <c r="C280" s="8" t="s">
        <v>181</v>
      </c>
      <c r="D280" s="2" t="s">
        <v>1613</v>
      </c>
      <c r="E280" s="4">
        <v>0.69454813098649204</v>
      </c>
      <c r="F280" s="28" t="b">
        <v>1</v>
      </c>
      <c r="G280" s="29">
        <f t="shared" si="9"/>
        <v>0.13135405814334022</v>
      </c>
      <c r="H280" s="5" t="b">
        <f t="shared" si="8"/>
        <v>0</v>
      </c>
      <c r="I280" s="8">
        <v>50</v>
      </c>
      <c r="J280">
        <v>0</v>
      </c>
      <c r="K280">
        <v>21</v>
      </c>
      <c r="L280">
        <v>2157</v>
      </c>
      <c r="M280">
        <v>3</v>
      </c>
      <c r="N280">
        <v>4</v>
      </c>
      <c r="O280">
        <v>53.107398826579299</v>
      </c>
      <c r="P280">
        <v>2</v>
      </c>
      <c r="Q280">
        <v>5</v>
      </c>
      <c r="R280">
        <v>4</v>
      </c>
      <c r="S280" s="10">
        <v>70.2</v>
      </c>
      <c r="T280" s="8">
        <v>-0.30435968670047298</v>
      </c>
      <c r="U280">
        <v>-1.00517281761849</v>
      </c>
      <c r="V280">
        <v>-0.77296769484074401</v>
      </c>
      <c r="W280">
        <v>0.76787470149345505</v>
      </c>
      <c r="X280">
        <v>-0.60931127360194304</v>
      </c>
      <c r="Y280">
        <v>0.68524713920936597</v>
      </c>
      <c r="Z280">
        <v>9.0617761233050598E-2</v>
      </c>
      <c r="AA280">
        <v>0.71867389489572897</v>
      </c>
      <c r="AB280">
        <v>1.4079858992310099</v>
      </c>
      <c r="AC280">
        <v>0.71996333890972197</v>
      </c>
      <c r="AD280" s="10">
        <v>-0.97042828852908802</v>
      </c>
      <c r="AE280" s="8">
        <v>0</v>
      </c>
      <c r="AF280">
        <v>0</v>
      </c>
      <c r="AG280">
        <v>0</v>
      </c>
      <c r="AH280">
        <v>0</v>
      </c>
      <c r="AI280">
        <v>0</v>
      </c>
      <c r="AJ280">
        <v>0</v>
      </c>
      <c r="AK280">
        <v>0</v>
      </c>
      <c r="AL280">
        <v>0</v>
      </c>
      <c r="AM280">
        <v>0</v>
      </c>
      <c r="AN280">
        <v>0</v>
      </c>
      <c r="AO280">
        <v>0</v>
      </c>
      <c r="AP280">
        <v>0</v>
      </c>
      <c r="AQ280">
        <v>0</v>
      </c>
      <c r="AR280">
        <v>0</v>
      </c>
      <c r="AS280">
        <v>0</v>
      </c>
      <c r="AT280">
        <v>0</v>
      </c>
      <c r="AU280">
        <v>0</v>
      </c>
      <c r="AV280">
        <v>0</v>
      </c>
      <c r="AW280">
        <v>1</v>
      </c>
      <c r="AX280">
        <v>0</v>
      </c>
      <c r="AY280">
        <v>1</v>
      </c>
      <c r="AZ280">
        <v>0</v>
      </c>
      <c r="BA280">
        <v>0</v>
      </c>
      <c r="BB280">
        <v>1</v>
      </c>
      <c r="BC280">
        <v>1</v>
      </c>
      <c r="BD280">
        <v>0</v>
      </c>
      <c r="BE280">
        <v>0</v>
      </c>
      <c r="BF280">
        <v>1</v>
      </c>
      <c r="BG280">
        <v>0</v>
      </c>
      <c r="BH280">
        <v>0</v>
      </c>
      <c r="BI280">
        <v>1</v>
      </c>
      <c r="BJ280">
        <v>0</v>
      </c>
      <c r="BK280">
        <v>0</v>
      </c>
      <c r="BL280">
        <v>0</v>
      </c>
      <c r="BM280">
        <v>1</v>
      </c>
      <c r="BN280">
        <v>0</v>
      </c>
      <c r="BO280">
        <v>0</v>
      </c>
      <c r="BP280">
        <v>0</v>
      </c>
      <c r="BQ280">
        <v>0</v>
      </c>
      <c r="BR280">
        <v>0</v>
      </c>
      <c r="BS280">
        <v>1</v>
      </c>
      <c r="BT280" s="10">
        <v>0</v>
      </c>
      <c r="BU280">
        <v>-4.2648743800000002</v>
      </c>
      <c r="BV280">
        <v>0.17994256</v>
      </c>
      <c r="BW280">
        <v>2.5512239999999999E-2</v>
      </c>
      <c r="BX280">
        <v>1.7140852600000001</v>
      </c>
      <c r="BY280">
        <v>1.2451467300000001</v>
      </c>
      <c r="BZ280">
        <v>4.38303536</v>
      </c>
      <c r="CA280">
        <v>1.0542348399999999</v>
      </c>
      <c r="CB280">
        <v>2.36271349</v>
      </c>
      <c r="CC280">
        <v>0</v>
      </c>
      <c r="CD280">
        <v>1.26633956</v>
      </c>
      <c r="CE280">
        <v>1.2966537600000001</v>
      </c>
      <c r="CF280">
        <v>-0.34830556000000001</v>
      </c>
      <c r="CG280">
        <v>0.60595251999999999</v>
      </c>
      <c r="CH280">
        <v>-0.27080598</v>
      </c>
      <c r="CI280">
        <v>0.69837139000000004</v>
      </c>
      <c r="CJ280">
        <v>2.3914729999999999E-2</v>
      </c>
      <c r="CK280">
        <v>-0.35324707</v>
      </c>
      <c r="CL280">
        <v>-4.8291489999999999E-2</v>
      </c>
      <c r="CM280">
        <v>0.58076517999999999</v>
      </c>
      <c r="CN280">
        <v>0.72541518999999999</v>
      </c>
      <c r="CO280">
        <v>-0.20022939000000001</v>
      </c>
      <c r="CP280">
        <v>-0.43475793000000001</v>
      </c>
      <c r="CQ280">
        <v>0.34422587999999998</v>
      </c>
      <c r="CR280">
        <v>-0.48495226000000002</v>
      </c>
      <c r="CS280">
        <v>0.18250256000000001</v>
      </c>
      <c r="CT280">
        <v>-0.16623276000000001</v>
      </c>
      <c r="CU280">
        <v>-9.4743999999999995E-2</v>
      </c>
      <c r="CV280">
        <v>-1.1689752</v>
      </c>
      <c r="CW280">
        <v>-0.52188942000000005</v>
      </c>
      <c r="CX280">
        <v>0.65815442999999996</v>
      </c>
      <c r="CY280">
        <v>9.3649330000000003E-2</v>
      </c>
      <c r="CZ280">
        <v>-0.16819777</v>
      </c>
      <c r="DA280">
        <v>-0.25450494000000001</v>
      </c>
      <c r="DB280">
        <v>0.25513289</v>
      </c>
      <c r="DC280">
        <v>2.5920289999999999E-2</v>
      </c>
      <c r="DD280">
        <v>-2.5292350000000002E-2</v>
      </c>
      <c r="DE280">
        <v>0.26950531</v>
      </c>
      <c r="DF280">
        <v>-0.26887736000000001</v>
      </c>
      <c r="DG280">
        <v>0.1029841</v>
      </c>
      <c r="DH280">
        <v>-0.10235616</v>
      </c>
      <c r="DI280">
        <v>-0.19042195000000001</v>
      </c>
      <c r="DJ280">
        <v>7.7531719999999998E-2</v>
      </c>
      <c r="DK280">
        <v>-0.19522661999999999</v>
      </c>
      <c r="DL280">
        <v>-0.13095082</v>
      </c>
      <c r="DM280">
        <v>-6.0513240000000003E-2</v>
      </c>
      <c r="DN280">
        <v>0.50020885000000004</v>
      </c>
      <c r="DO280">
        <v>0.35778246000000002</v>
      </c>
      <c r="DP280">
        <v>-0.64273818000000005</v>
      </c>
      <c r="DQ280">
        <v>0.94671483000000001</v>
      </c>
      <c r="DR280">
        <v>-0.66113116000000005</v>
      </c>
      <c r="DS280">
        <v>7.7932630000000003E-2</v>
      </c>
      <c r="DT280">
        <v>-0.79014932000000004</v>
      </c>
      <c r="DU280">
        <v>1.3610861400000001</v>
      </c>
      <c r="DV280" s="10">
        <v>-0.64824150000000003</v>
      </c>
      <c r="DW280" s="8" t="s">
        <v>1614</v>
      </c>
      <c r="DX280" t="s">
        <v>1615</v>
      </c>
      <c r="DY280" t="s">
        <v>5154</v>
      </c>
      <c r="DZ280" t="s">
        <v>5153</v>
      </c>
      <c r="EA280" t="s">
        <v>5433</v>
      </c>
      <c r="EB280" t="s">
        <v>5312</v>
      </c>
      <c r="EC280" t="s">
        <v>5400</v>
      </c>
      <c r="ED280" s="10" t="s">
        <v>290</v>
      </c>
      <c r="EE280" s="20">
        <v>36300</v>
      </c>
      <c r="EF280" s="21">
        <v>38736</v>
      </c>
      <c r="EG280" t="s">
        <v>1616</v>
      </c>
      <c r="EH280" t="s">
        <v>5142</v>
      </c>
      <c r="EI280" s="22">
        <v>44969</v>
      </c>
      <c r="EJ280" t="b">
        <f>F280=H280</f>
        <v>0</v>
      </c>
    </row>
    <row r="281" spans="1:140" x14ac:dyDescent="0.2">
      <c r="A281" s="8" t="s">
        <v>1617</v>
      </c>
      <c r="B281" s="8" t="s">
        <v>127</v>
      </c>
      <c r="C281" s="8" t="s">
        <v>202</v>
      </c>
      <c r="D281" s="2">
        <v>4757392307</v>
      </c>
      <c r="E281" s="4">
        <v>0.378115627303027</v>
      </c>
      <c r="F281" s="28" t="b">
        <v>0</v>
      </c>
      <c r="G281" s="29">
        <f t="shared" si="9"/>
        <v>0.98822013210442261</v>
      </c>
      <c r="H281" s="5" t="b">
        <f t="shared" si="8"/>
        <v>1</v>
      </c>
      <c r="I281" s="8">
        <v>57</v>
      </c>
      <c r="J281">
        <v>1</v>
      </c>
      <c r="K281">
        <v>17</v>
      </c>
      <c r="L281">
        <v>2051</v>
      </c>
      <c r="M281">
        <v>10</v>
      </c>
      <c r="N281">
        <v>5</v>
      </c>
      <c r="O281">
        <v>1.5578136515137799</v>
      </c>
      <c r="P281">
        <v>1</v>
      </c>
      <c r="Q281">
        <v>4</v>
      </c>
      <c r="R281">
        <v>2</v>
      </c>
      <c r="S281" s="10">
        <v>76.7</v>
      </c>
      <c r="T281" s="8">
        <v>0.35320753765240098</v>
      </c>
      <c r="U281">
        <v>7.5957643648752104E-3</v>
      </c>
      <c r="V281">
        <v>-1.2897868806933099</v>
      </c>
      <c r="W281">
        <v>0.64430503972540398</v>
      </c>
      <c r="X281">
        <v>1.61793620170542</v>
      </c>
      <c r="Y281">
        <v>1.38181348148064</v>
      </c>
      <c r="Z281">
        <v>-1.6832393147187401</v>
      </c>
      <c r="AA281">
        <v>8.8725172209350497E-3</v>
      </c>
      <c r="AB281">
        <v>1.4079858992310099</v>
      </c>
      <c r="AC281">
        <v>0.71996333890972197</v>
      </c>
      <c r="AD281" s="10">
        <v>0.43208063319166101</v>
      </c>
      <c r="AE281" s="8">
        <v>0</v>
      </c>
      <c r="AF281">
        <v>0</v>
      </c>
      <c r="AG281">
        <v>0</v>
      </c>
      <c r="AH281">
        <v>0</v>
      </c>
      <c r="AI281">
        <v>0</v>
      </c>
      <c r="AJ281">
        <v>0</v>
      </c>
      <c r="AK281">
        <v>0</v>
      </c>
      <c r="AL281">
        <v>1</v>
      </c>
      <c r="AM281">
        <v>0</v>
      </c>
      <c r="AN281">
        <v>0</v>
      </c>
      <c r="AO281">
        <v>0</v>
      </c>
      <c r="AP281">
        <v>0</v>
      </c>
      <c r="AQ281">
        <v>0</v>
      </c>
      <c r="AR281">
        <v>0</v>
      </c>
      <c r="AS281">
        <v>0</v>
      </c>
      <c r="AT281">
        <v>0</v>
      </c>
      <c r="AU281">
        <v>0</v>
      </c>
      <c r="AV281">
        <v>0</v>
      </c>
      <c r="AW281">
        <v>0</v>
      </c>
      <c r="AX281">
        <v>0</v>
      </c>
      <c r="AY281">
        <v>0</v>
      </c>
      <c r="AZ281">
        <v>1</v>
      </c>
      <c r="BA281">
        <v>0</v>
      </c>
      <c r="BB281">
        <v>1</v>
      </c>
      <c r="BC281">
        <v>0</v>
      </c>
      <c r="BD281">
        <v>1</v>
      </c>
      <c r="BE281">
        <v>1</v>
      </c>
      <c r="BF281">
        <v>0</v>
      </c>
      <c r="BG281">
        <v>0</v>
      </c>
      <c r="BH281">
        <v>0</v>
      </c>
      <c r="BI281">
        <v>1</v>
      </c>
      <c r="BJ281">
        <v>0</v>
      </c>
      <c r="BK281">
        <v>0</v>
      </c>
      <c r="BL281">
        <v>0</v>
      </c>
      <c r="BM281">
        <v>0</v>
      </c>
      <c r="BN281">
        <v>0</v>
      </c>
      <c r="BO281">
        <v>1</v>
      </c>
      <c r="BP281">
        <v>0</v>
      </c>
      <c r="BQ281">
        <v>0</v>
      </c>
      <c r="BR281">
        <v>0</v>
      </c>
      <c r="BS281">
        <v>1</v>
      </c>
      <c r="BT281" s="10">
        <v>0</v>
      </c>
      <c r="BU281">
        <v>-4.2648743800000002</v>
      </c>
      <c r="BV281">
        <v>0.17994256</v>
      </c>
      <c r="BW281">
        <v>2.5512239999999999E-2</v>
      </c>
      <c r="BX281">
        <v>1.7140852600000001</v>
      </c>
      <c r="BY281">
        <v>1.2451467300000001</v>
      </c>
      <c r="BZ281">
        <v>4.38303536</v>
      </c>
      <c r="CA281">
        <v>1.0542348399999999</v>
      </c>
      <c r="CB281">
        <v>2.36271349</v>
      </c>
      <c r="CC281">
        <v>0</v>
      </c>
      <c r="CD281">
        <v>1.26633956</v>
      </c>
      <c r="CE281">
        <v>1.2966537600000001</v>
      </c>
      <c r="CF281">
        <v>-0.34830556000000001</v>
      </c>
      <c r="CG281">
        <v>0.60595251999999999</v>
      </c>
      <c r="CH281">
        <v>-0.27080598</v>
      </c>
      <c r="CI281">
        <v>0.69837139000000004</v>
      </c>
      <c r="CJ281">
        <v>2.3914729999999999E-2</v>
      </c>
      <c r="CK281">
        <v>-0.35324707</v>
      </c>
      <c r="CL281">
        <v>-4.8291489999999999E-2</v>
      </c>
      <c r="CM281">
        <v>0.58076517999999999</v>
      </c>
      <c r="CN281">
        <v>0.72541518999999999</v>
      </c>
      <c r="CO281">
        <v>-0.20022939000000001</v>
      </c>
      <c r="CP281">
        <v>-0.43475793000000001</v>
      </c>
      <c r="CQ281">
        <v>0.34422587999999998</v>
      </c>
      <c r="CR281">
        <v>-0.48495226000000002</v>
      </c>
      <c r="CS281">
        <v>0.18250256000000001</v>
      </c>
      <c r="CT281">
        <v>-0.16623276000000001</v>
      </c>
      <c r="CU281">
        <v>-9.4743999999999995E-2</v>
      </c>
      <c r="CV281">
        <v>-1.1689752</v>
      </c>
      <c r="CW281">
        <v>-0.52188942000000005</v>
      </c>
      <c r="CX281">
        <v>0.65815442999999996</v>
      </c>
      <c r="CY281">
        <v>9.3649330000000003E-2</v>
      </c>
      <c r="CZ281">
        <v>-0.16819777</v>
      </c>
      <c r="DA281">
        <v>-0.25450494000000001</v>
      </c>
      <c r="DB281">
        <v>0.25513289</v>
      </c>
      <c r="DC281">
        <v>2.5920289999999999E-2</v>
      </c>
      <c r="DD281">
        <v>-2.5292350000000002E-2</v>
      </c>
      <c r="DE281">
        <v>0.26950531</v>
      </c>
      <c r="DF281">
        <v>-0.26887736000000001</v>
      </c>
      <c r="DG281">
        <v>0.1029841</v>
      </c>
      <c r="DH281">
        <v>-0.10235616</v>
      </c>
      <c r="DI281">
        <v>-0.19042195000000001</v>
      </c>
      <c r="DJ281">
        <v>7.7531719999999998E-2</v>
      </c>
      <c r="DK281">
        <v>-0.19522661999999999</v>
      </c>
      <c r="DL281">
        <v>-0.13095082</v>
      </c>
      <c r="DM281">
        <v>-6.0513240000000003E-2</v>
      </c>
      <c r="DN281">
        <v>0.50020885000000004</v>
      </c>
      <c r="DO281">
        <v>0.35778246000000002</v>
      </c>
      <c r="DP281">
        <v>-0.64273818000000005</v>
      </c>
      <c r="DQ281">
        <v>0.94671483000000001</v>
      </c>
      <c r="DR281">
        <v>-0.66113116000000005</v>
      </c>
      <c r="DS281">
        <v>7.7932630000000003E-2</v>
      </c>
      <c r="DT281">
        <v>-0.79014932000000004</v>
      </c>
      <c r="DU281">
        <v>1.3610861400000001</v>
      </c>
      <c r="DV281" s="10">
        <v>-0.64824150000000003</v>
      </c>
      <c r="DW281" s="8" t="s">
        <v>1618</v>
      </c>
      <c r="DX281" t="s">
        <v>1619</v>
      </c>
      <c r="DY281" t="s">
        <v>5153</v>
      </c>
      <c r="DZ281" t="s">
        <v>5153</v>
      </c>
      <c r="EA281" t="s">
        <v>5341</v>
      </c>
      <c r="EB281" t="s">
        <v>5182</v>
      </c>
      <c r="EC281" t="s">
        <v>5161</v>
      </c>
      <c r="ED281" s="10" t="s">
        <v>712</v>
      </c>
      <c r="EE281" s="20">
        <v>37750</v>
      </c>
      <c r="EF281" s="21">
        <v>38340</v>
      </c>
      <c r="EG281" t="s">
        <v>1620</v>
      </c>
      <c r="EH281" t="s">
        <v>5142</v>
      </c>
      <c r="EI281" s="22">
        <v>44820</v>
      </c>
      <c r="EJ281" t="b">
        <f>F281=H281</f>
        <v>0</v>
      </c>
    </row>
    <row r="282" spans="1:140" x14ac:dyDescent="0.2">
      <c r="A282" s="8" t="s">
        <v>1621</v>
      </c>
      <c r="B282" s="8" t="s">
        <v>127</v>
      </c>
      <c r="C282" s="8" t="s">
        <v>195</v>
      </c>
      <c r="D282" s="2" t="s">
        <v>1622</v>
      </c>
      <c r="E282" s="4">
        <v>0.469418251005153</v>
      </c>
      <c r="F282" s="28" t="b">
        <v>0</v>
      </c>
      <c r="G282" s="29">
        <f t="shared" si="9"/>
        <v>9.970701609203238E-4</v>
      </c>
      <c r="H282" s="5" t="b">
        <f t="shared" si="8"/>
        <v>0</v>
      </c>
      <c r="I282" s="8">
        <v>54</v>
      </c>
      <c r="J282">
        <v>1</v>
      </c>
      <c r="K282">
        <v>21</v>
      </c>
      <c r="L282">
        <v>3249</v>
      </c>
      <c r="M282">
        <v>5</v>
      </c>
      <c r="N282">
        <v>1</v>
      </c>
      <c r="O282">
        <v>40.542458835909997</v>
      </c>
      <c r="P282">
        <v>1</v>
      </c>
      <c r="Q282">
        <v>3</v>
      </c>
      <c r="R282">
        <v>1</v>
      </c>
      <c r="S282" s="10">
        <v>77.3</v>
      </c>
      <c r="T282" s="8">
        <v>7.1393012929740499E-2</v>
      </c>
      <c r="U282">
        <v>7.5957643648752104E-3</v>
      </c>
      <c r="V282">
        <v>-0.77296769484074401</v>
      </c>
      <c r="W282">
        <v>2.0408753680095999</v>
      </c>
      <c r="X282">
        <v>2.70451479144465E-2</v>
      </c>
      <c r="Y282">
        <v>-1.4044518876044501</v>
      </c>
      <c r="Z282">
        <v>-0.341750562113597</v>
      </c>
      <c r="AA282">
        <v>1.4284752725705201</v>
      </c>
      <c r="AB282">
        <v>-4.5418899975194001E-2</v>
      </c>
      <c r="AC282">
        <v>-1.38724643350897</v>
      </c>
      <c r="AD282" s="10">
        <v>0.56154299519665196</v>
      </c>
      <c r="AE282" s="8">
        <v>0</v>
      </c>
      <c r="AF282">
        <v>0</v>
      </c>
      <c r="AG282">
        <v>0</v>
      </c>
      <c r="AH282">
        <v>0</v>
      </c>
      <c r="AI282">
        <v>0</v>
      </c>
      <c r="AJ282">
        <v>0</v>
      </c>
      <c r="AK282">
        <v>0</v>
      </c>
      <c r="AL282">
        <v>0</v>
      </c>
      <c r="AM282">
        <v>0</v>
      </c>
      <c r="AN282">
        <v>0</v>
      </c>
      <c r="AO282">
        <v>0</v>
      </c>
      <c r="AP282">
        <v>1</v>
      </c>
      <c r="AQ282">
        <v>0</v>
      </c>
      <c r="AR282">
        <v>0</v>
      </c>
      <c r="AS282">
        <v>0</v>
      </c>
      <c r="AT282">
        <v>0</v>
      </c>
      <c r="AU282">
        <v>0</v>
      </c>
      <c r="AV282">
        <v>0</v>
      </c>
      <c r="AW282">
        <v>0</v>
      </c>
      <c r="AX282">
        <v>0</v>
      </c>
      <c r="AY282">
        <v>1</v>
      </c>
      <c r="AZ282">
        <v>0</v>
      </c>
      <c r="BA282">
        <v>1</v>
      </c>
      <c r="BB282">
        <v>0</v>
      </c>
      <c r="BC282">
        <v>1</v>
      </c>
      <c r="BD282">
        <v>0</v>
      </c>
      <c r="BE282">
        <v>0</v>
      </c>
      <c r="BF282">
        <v>1</v>
      </c>
      <c r="BG282">
        <v>0</v>
      </c>
      <c r="BH282">
        <v>0</v>
      </c>
      <c r="BI282">
        <v>0</v>
      </c>
      <c r="BJ282">
        <v>1</v>
      </c>
      <c r="BK282">
        <v>0</v>
      </c>
      <c r="BL282">
        <v>0</v>
      </c>
      <c r="BM282">
        <v>0</v>
      </c>
      <c r="BN282">
        <v>0</v>
      </c>
      <c r="BO282">
        <v>1</v>
      </c>
      <c r="BP282">
        <v>0</v>
      </c>
      <c r="BQ282">
        <v>1</v>
      </c>
      <c r="BR282">
        <v>0</v>
      </c>
      <c r="BS282">
        <v>0</v>
      </c>
      <c r="BT282" s="10">
        <v>0</v>
      </c>
      <c r="BU282">
        <v>-4.2648743800000002</v>
      </c>
      <c r="BV282">
        <v>0.17994256</v>
      </c>
      <c r="BW282">
        <v>2.5512239999999999E-2</v>
      </c>
      <c r="BX282">
        <v>1.7140852600000001</v>
      </c>
      <c r="BY282">
        <v>1.2451467300000001</v>
      </c>
      <c r="BZ282">
        <v>4.38303536</v>
      </c>
      <c r="CA282">
        <v>1.0542348399999999</v>
      </c>
      <c r="CB282">
        <v>2.36271349</v>
      </c>
      <c r="CC282">
        <v>0</v>
      </c>
      <c r="CD282">
        <v>1.26633956</v>
      </c>
      <c r="CE282">
        <v>1.2966537600000001</v>
      </c>
      <c r="CF282">
        <v>-0.34830556000000001</v>
      </c>
      <c r="CG282">
        <v>0.60595251999999999</v>
      </c>
      <c r="CH282">
        <v>-0.27080598</v>
      </c>
      <c r="CI282">
        <v>0.69837139000000004</v>
      </c>
      <c r="CJ282">
        <v>2.3914729999999999E-2</v>
      </c>
      <c r="CK282">
        <v>-0.35324707</v>
      </c>
      <c r="CL282">
        <v>-4.8291489999999999E-2</v>
      </c>
      <c r="CM282">
        <v>0.58076517999999999</v>
      </c>
      <c r="CN282">
        <v>0.72541518999999999</v>
      </c>
      <c r="CO282">
        <v>-0.20022939000000001</v>
      </c>
      <c r="CP282">
        <v>-0.43475793000000001</v>
      </c>
      <c r="CQ282">
        <v>0.34422587999999998</v>
      </c>
      <c r="CR282">
        <v>-0.48495226000000002</v>
      </c>
      <c r="CS282">
        <v>0.18250256000000001</v>
      </c>
      <c r="CT282">
        <v>-0.16623276000000001</v>
      </c>
      <c r="CU282">
        <v>-9.4743999999999995E-2</v>
      </c>
      <c r="CV282">
        <v>-1.1689752</v>
      </c>
      <c r="CW282">
        <v>-0.52188942000000005</v>
      </c>
      <c r="CX282">
        <v>0.65815442999999996</v>
      </c>
      <c r="CY282">
        <v>9.3649330000000003E-2</v>
      </c>
      <c r="CZ282">
        <v>-0.16819777</v>
      </c>
      <c r="DA282">
        <v>-0.25450494000000001</v>
      </c>
      <c r="DB282">
        <v>0.25513289</v>
      </c>
      <c r="DC282">
        <v>2.5920289999999999E-2</v>
      </c>
      <c r="DD282">
        <v>-2.5292350000000002E-2</v>
      </c>
      <c r="DE282">
        <v>0.26950531</v>
      </c>
      <c r="DF282">
        <v>-0.26887736000000001</v>
      </c>
      <c r="DG282">
        <v>0.1029841</v>
      </c>
      <c r="DH282">
        <v>-0.10235616</v>
      </c>
      <c r="DI282">
        <v>-0.19042195000000001</v>
      </c>
      <c r="DJ282">
        <v>7.7531719999999998E-2</v>
      </c>
      <c r="DK282">
        <v>-0.19522661999999999</v>
      </c>
      <c r="DL282">
        <v>-0.13095082</v>
      </c>
      <c r="DM282">
        <v>-6.0513240000000003E-2</v>
      </c>
      <c r="DN282">
        <v>0.50020885000000004</v>
      </c>
      <c r="DO282">
        <v>0.35778246000000002</v>
      </c>
      <c r="DP282">
        <v>-0.64273818000000005</v>
      </c>
      <c r="DQ282">
        <v>0.94671483000000001</v>
      </c>
      <c r="DR282">
        <v>-0.66113116000000005</v>
      </c>
      <c r="DS282">
        <v>7.7932630000000003E-2</v>
      </c>
      <c r="DT282">
        <v>-0.79014932000000004</v>
      </c>
      <c r="DU282">
        <v>1.3610861400000001</v>
      </c>
      <c r="DV282" s="10">
        <v>-0.64824150000000003</v>
      </c>
      <c r="DW282" s="8" t="s">
        <v>1623</v>
      </c>
      <c r="DX282" t="s">
        <v>1624</v>
      </c>
      <c r="DY282" t="s">
        <v>5153</v>
      </c>
      <c r="DZ282" t="s">
        <v>5154</v>
      </c>
      <c r="EA282" t="s">
        <v>5224</v>
      </c>
      <c r="EB282" t="s">
        <v>5373</v>
      </c>
      <c r="EC282" t="s">
        <v>5475</v>
      </c>
      <c r="ED282" s="10" t="s">
        <v>868</v>
      </c>
      <c r="EE282" s="20">
        <v>38140</v>
      </c>
      <c r="EF282" s="21">
        <v>39595</v>
      </c>
      <c r="EG282" t="s">
        <v>1625</v>
      </c>
      <c r="EH282" t="s">
        <v>5144</v>
      </c>
      <c r="EI282" s="22">
        <v>45006</v>
      </c>
      <c r="EJ282" t="b">
        <f>F282=H282</f>
        <v>1</v>
      </c>
    </row>
    <row r="283" spans="1:140" x14ac:dyDescent="0.2">
      <c r="A283" s="8" t="s">
        <v>1626</v>
      </c>
      <c r="B283" s="8" t="s">
        <v>119</v>
      </c>
      <c r="C283" s="8" t="s">
        <v>181</v>
      </c>
      <c r="D283" s="2" t="s">
        <v>1627</v>
      </c>
      <c r="E283" s="4">
        <v>0.57448517177748604</v>
      </c>
      <c r="F283" s="28" t="b">
        <v>0</v>
      </c>
      <c r="G283" s="29">
        <f t="shared" si="9"/>
        <v>4.9107257609341327E-4</v>
      </c>
      <c r="H283" s="5" t="b">
        <f t="shared" si="8"/>
        <v>0</v>
      </c>
      <c r="I283" s="8">
        <v>60</v>
      </c>
      <c r="J283">
        <v>3</v>
      </c>
      <c r="K283">
        <v>28</v>
      </c>
      <c r="L283">
        <v>580</v>
      </c>
      <c r="M283">
        <v>2</v>
      </c>
      <c r="N283">
        <v>2</v>
      </c>
      <c r="O283">
        <v>60.4092525554099</v>
      </c>
      <c r="P283">
        <v>1</v>
      </c>
      <c r="Q283">
        <v>5</v>
      </c>
      <c r="R283">
        <v>1</v>
      </c>
      <c r="S283" s="10">
        <v>70.7</v>
      </c>
      <c r="T283" s="8">
        <v>0.63502206237506098</v>
      </c>
      <c r="U283">
        <v>2.03313292833161</v>
      </c>
      <c r="V283">
        <v>0.13146588040124599</v>
      </c>
      <c r="W283">
        <v>-1.07051545518782</v>
      </c>
      <c r="X283">
        <v>-0.92748948436013701</v>
      </c>
      <c r="Y283">
        <v>-0.70788554533318204</v>
      </c>
      <c r="Z283">
        <v>0.34187962610477901</v>
      </c>
      <c r="AA283">
        <v>-0.70092886045385905</v>
      </c>
      <c r="AB283">
        <v>0.68128349962791002</v>
      </c>
      <c r="AC283">
        <v>1.7560081436822399E-2</v>
      </c>
      <c r="AD283" s="10">
        <v>-0.86254298685826103</v>
      </c>
      <c r="AE283" s="8">
        <v>0</v>
      </c>
      <c r="AF283">
        <v>0</v>
      </c>
      <c r="AG283">
        <v>0</v>
      </c>
      <c r="AH283">
        <v>0</v>
      </c>
      <c r="AI283">
        <v>0</v>
      </c>
      <c r="AJ283">
        <v>0</v>
      </c>
      <c r="AK283">
        <v>0</v>
      </c>
      <c r="AL283">
        <v>0</v>
      </c>
      <c r="AM283">
        <v>0</v>
      </c>
      <c r="AN283">
        <v>0</v>
      </c>
      <c r="AO283">
        <v>0</v>
      </c>
      <c r="AP283">
        <v>0</v>
      </c>
      <c r="AQ283">
        <v>1</v>
      </c>
      <c r="AR283">
        <v>0</v>
      </c>
      <c r="AS283">
        <v>0</v>
      </c>
      <c r="AT283">
        <v>0</v>
      </c>
      <c r="AU283">
        <v>0</v>
      </c>
      <c r="AV283">
        <v>0</v>
      </c>
      <c r="AW283">
        <v>0</v>
      </c>
      <c r="AX283">
        <v>0</v>
      </c>
      <c r="AY283">
        <v>0</v>
      </c>
      <c r="AZ283">
        <v>1</v>
      </c>
      <c r="BA283">
        <v>1</v>
      </c>
      <c r="BB283">
        <v>0</v>
      </c>
      <c r="BC283">
        <v>0</v>
      </c>
      <c r="BD283">
        <v>1</v>
      </c>
      <c r="BE283">
        <v>1</v>
      </c>
      <c r="BF283">
        <v>0</v>
      </c>
      <c r="BG283">
        <v>1</v>
      </c>
      <c r="BH283">
        <v>0</v>
      </c>
      <c r="BI283">
        <v>0</v>
      </c>
      <c r="BJ283">
        <v>0</v>
      </c>
      <c r="BK283">
        <v>0</v>
      </c>
      <c r="BL283">
        <v>0</v>
      </c>
      <c r="BM283">
        <v>0</v>
      </c>
      <c r="BN283">
        <v>0</v>
      </c>
      <c r="BO283">
        <v>1</v>
      </c>
      <c r="BP283">
        <v>0</v>
      </c>
      <c r="BQ283">
        <v>0</v>
      </c>
      <c r="BR283">
        <v>0</v>
      </c>
      <c r="BS283">
        <v>0</v>
      </c>
      <c r="BT283" s="10">
        <v>1</v>
      </c>
      <c r="BU283">
        <v>-4.2648743800000002</v>
      </c>
      <c r="BV283">
        <v>0.17994256</v>
      </c>
      <c r="BW283">
        <v>2.5512239999999999E-2</v>
      </c>
      <c r="BX283">
        <v>1.7140852600000001</v>
      </c>
      <c r="BY283">
        <v>1.2451467300000001</v>
      </c>
      <c r="BZ283">
        <v>4.38303536</v>
      </c>
      <c r="CA283">
        <v>1.0542348399999999</v>
      </c>
      <c r="CB283">
        <v>2.36271349</v>
      </c>
      <c r="CC283">
        <v>0</v>
      </c>
      <c r="CD283">
        <v>1.26633956</v>
      </c>
      <c r="CE283">
        <v>1.2966537600000001</v>
      </c>
      <c r="CF283">
        <v>-0.34830556000000001</v>
      </c>
      <c r="CG283">
        <v>0.60595251999999999</v>
      </c>
      <c r="CH283">
        <v>-0.27080598</v>
      </c>
      <c r="CI283">
        <v>0.69837139000000004</v>
      </c>
      <c r="CJ283">
        <v>2.3914729999999999E-2</v>
      </c>
      <c r="CK283">
        <v>-0.35324707</v>
      </c>
      <c r="CL283">
        <v>-4.8291489999999999E-2</v>
      </c>
      <c r="CM283">
        <v>0.58076517999999999</v>
      </c>
      <c r="CN283">
        <v>0.72541518999999999</v>
      </c>
      <c r="CO283">
        <v>-0.20022939000000001</v>
      </c>
      <c r="CP283">
        <v>-0.43475793000000001</v>
      </c>
      <c r="CQ283">
        <v>0.34422587999999998</v>
      </c>
      <c r="CR283">
        <v>-0.48495226000000002</v>
      </c>
      <c r="CS283">
        <v>0.18250256000000001</v>
      </c>
      <c r="CT283">
        <v>-0.16623276000000001</v>
      </c>
      <c r="CU283">
        <v>-9.4743999999999995E-2</v>
      </c>
      <c r="CV283">
        <v>-1.1689752</v>
      </c>
      <c r="CW283">
        <v>-0.52188942000000005</v>
      </c>
      <c r="CX283">
        <v>0.65815442999999996</v>
      </c>
      <c r="CY283">
        <v>9.3649330000000003E-2</v>
      </c>
      <c r="CZ283">
        <v>-0.16819777</v>
      </c>
      <c r="DA283">
        <v>-0.25450494000000001</v>
      </c>
      <c r="DB283">
        <v>0.25513289</v>
      </c>
      <c r="DC283">
        <v>2.5920289999999999E-2</v>
      </c>
      <c r="DD283">
        <v>-2.5292350000000002E-2</v>
      </c>
      <c r="DE283">
        <v>0.26950531</v>
      </c>
      <c r="DF283">
        <v>-0.26887736000000001</v>
      </c>
      <c r="DG283">
        <v>0.1029841</v>
      </c>
      <c r="DH283">
        <v>-0.10235616</v>
      </c>
      <c r="DI283">
        <v>-0.19042195000000001</v>
      </c>
      <c r="DJ283">
        <v>7.7531719999999998E-2</v>
      </c>
      <c r="DK283">
        <v>-0.19522661999999999</v>
      </c>
      <c r="DL283">
        <v>-0.13095082</v>
      </c>
      <c r="DM283">
        <v>-6.0513240000000003E-2</v>
      </c>
      <c r="DN283">
        <v>0.50020885000000004</v>
      </c>
      <c r="DO283">
        <v>0.35778246000000002</v>
      </c>
      <c r="DP283">
        <v>-0.64273818000000005</v>
      </c>
      <c r="DQ283">
        <v>0.94671483000000001</v>
      </c>
      <c r="DR283">
        <v>-0.66113116000000005</v>
      </c>
      <c r="DS283">
        <v>7.7932630000000003E-2</v>
      </c>
      <c r="DT283">
        <v>-0.79014932000000004</v>
      </c>
      <c r="DU283">
        <v>1.3610861400000001</v>
      </c>
      <c r="DV283" s="10">
        <v>-0.64824150000000003</v>
      </c>
      <c r="DW283" s="8" t="s">
        <v>1628</v>
      </c>
      <c r="DX283" t="s">
        <v>1629</v>
      </c>
      <c r="DY283" t="s">
        <v>5153</v>
      </c>
      <c r="DZ283" t="s">
        <v>5165</v>
      </c>
      <c r="EA283" t="s">
        <v>5476</v>
      </c>
      <c r="EB283" t="s">
        <v>5233</v>
      </c>
      <c r="EC283" t="s">
        <v>5319</v>
      </c>
      <c r="ED283" s="10" t="s">
        <v>824</v>
      </c>
      <c r="EE283" s="20">
        <v>36699</v>
      </c>
      <c r="EF283" s="21">
        <v>37598</v>
      </c>
      <c r="EG283" t="s">
        <v>1630</v>
      </c>
      <c r="EH283" t="s">
        <v>5145</v>
      </c>
      <c r="EI283" s="22">
        <v>44833</v>
      </c>
      <c r="EJ283" t="b">
        <f>F283=H283</f>
        <v>1</v>
      </c>
    </row>
    <row r="284" spans="1:140" x14ac:dyDescent="0.2">
      <c r="A284" s="8" t="s">
        <v>1631</v>
      </c>
      <c r="B284" s="8" t="s">
        <v>119</v>
      </c>
      <c r="C284" s="8" t="s">
        <v>209</v>
      </c>
      <c r="D284" s="2" t="s">
        <v>1632</v>
      </c>
      <c r="E284" s="4">
        <v>0.41540531782323697</v>
      </c>
      <c r="F284" s="28" t="b">
        <v>0</v>
      </c>
      <c r="G284" s="29">
        <f t="shared" si="9"/>
        <v>2.6633771550501948E-7</v>
      </c>
      <c r="H284" s="5" t="b">
        <f t="shared" si="8"/>
        <v>0</v>
      </c>
      <c r="I284" s="8">
        <v>37</v>
      </c>
      <c r="J284">
        <v>0</v>
      </c>
      <c r="K284">
        <v>23</v>
      </c>
      <c r="L284">
        <v>300</v>
      </c>
      <c r="M284">
        <v>2</v>
      </c>
      <c r="N284">
        <v>1</v>
      </c>
      <c r="O284">
        <v>17.702658911618801</v>
      </c>
      <c r="P284">
        <v>1</v>
      </c>
      <c r="Q284">
        <v>4</v>
      </c>
      <c r="R284">
        <v>1</v>
      </c>
      <c r="S284" s="10">
        <v>69.8</v>
      </c>
      <c r="T284" s="8">
        <v>-1.5255559604986699</v>
      </c>
      <c r="U284">
        <v>-1.00517281761849</v>
      </c>
      <c r="V284">
        <v>-0.51455810191446105</v>
      </c>
      <c r="W284">
        <v>-1.39692588249966</v>
      </c>
      <c r="X284">
        <v>-0.92748948436013701</v>
      </c>
      <c r="Y284">
        <v>-1.4044518876044501</v>
      </c>
      <c r="Z284">
        <v>-1.1276839614113201</v>
      </c>
      <c r="AA284">
        <v>0.71867389489572897</v>
      </c>
      <c r="AB284">
        <v>-0.772121299578298</v>
      </c>
      <c r="AC284">
        <v>-0.68484317603607703</v>
      </c>
      <c r="AD284" s="10">
        <v>-1.0567365298657501</v>
      </c>
      <c r="AE284" s="8">
        <v>0</v>
      </c>
      <c r="AF284">
        <v>0</v>
      </c>
      <c r="AG284">
        <v>0</v>
      </c>
      <c r="AH284">
        <v>0</v>
      </c>
      <c r="AI284">
        <v>0</v>
      </c>
      <c r="AJ284">
        <v>0</v>
      </c>
      <c r="AK284">
        <v>0</v>
      </c>
      <c r="AL284">
        <v>0</v>
      </c>
      <c r="AM284">
        <v>0</v>
      </c>
      <c r="AN284">
        <v>0</v>
      </c>
      <c r="AO284">
        <v>0</v>
      </c>
      <c r="AP284">
        <v>1</v>
      </c>
      <c r="AQ284">
        <v>0</v>
      </c>
      <c r="AR284">
        <v>0</v>
      </c>
      <c r="AS284">
        <v>0</v>
      </c>
      <c r="AT284">
        <v>0</v>
      </c>
      <c r="AU284">
        <v>0</v>
      </c>
      <c r="AV284">
        <v>0</v>
      </c>
      <c r="AW284">
        <v>0</v>
      </c>
      <c r="AX284">
        <v>0</v>
      </c>
      <c r="AY284">
        <v>0</v>
      </c>
      <c r="AZ284">
        <v>1</v>
      </c>
      <c r="BA284">
        <v>0</v>
      </c>
      <c r="BB284">
        <v>1</v>
      </c>
      <c r="BC284">
        <v>0</v>
      </c>
      <c r="BD284">
        <v>1</v>
      </c>
      <c r="BE284">
        <v>1</v>
      </c>
      <c r="BF284">
        <v>0</v>
      </c>
      <c r="BG284">
        <v>0</v>
      </c>
      <c r="BH284">
        <v>0</v>
      </c>
      <c r="BI284">
        <v>0</v>
      </c>
      <c r="BJ284">
        <v>1</v>
      </c>
      <c r="BK284">
        <v>0</v>
      </c>
      <c r="BL284">
        <v>0</v>
      </c>
      <c r="BM284">
        <v>0</v>
      </c>
      <c r="BN284">
        <v>0</v>
      </c>
      <c r="BO284">
        <v>1</v>
      </c>
      <c r="BP284">
        <v>0</v>
      </c>
      <c r="BQ284">
        <v>0</v>
      </c>
      <c r="BR284">
        <v>0</v>
      </c>
      <c r="BS284">
        <v>1</v>
      </c>
      <c r="BT284" s="10">
        <v>0</v>
      </c>
      <c r="BU284">
        <v>-4.2648743800000002</v>
      </c>
      <c r="BV284">
        <v>0.17994256</v>
      </c>
      <c r="BW284">
        <v>2.5512239999999999E-2</v>
      </c>
      <c r="BX284">
        <v>1.7140852600000001</v>
      </c>
      <c r="BY284">
        <v>1.2451467300000001</v>
      </c>
      <c r="BZ284">
        <v>4.38303536</v>
      </c>
      <c r="CA284">
        <v>1.0542348399999999</v>
      </c>
      <c r="CB284">
        <v>2.36271349</v>
      </c>
      <c r="CC284">
        <v>0</v>
      </c>
      <c r="CD284">
        <v>1.26633956</v>
      </c>
      <c r="CE284">
        <v>1.2966537600000001</v>
      </c>
      <c r="CF284">
        <v>-0.34830556000000001</v>
      </c>
      <c r="CG284">
        <v>0.60595251999999999</v>
      </c>
      <c r="CH284">
        <v>-0.27080598</v>
      </c>
      <c r="CI284">
        <v>0.69837139000000004</v>
      </c>
      <c r="CJ284">
        <v>2.3914729999999999E-2</v>
      </c>
      <c r="CK284">
        <v>-0.35324707</v>
      </c>
      <c r="CL284">
        <v>-4.8291489999999999E-2</v>
      </c>
      <c r="CM284">
        <v>0.58076517999999999</v>
      </c>
      <c r="CN284">
        <v>0.72541518999999999</v>
      </c>
      <c r="CO284">
        <v>-0.20022939000000001</v>
      </c>
      <c r="CP284">
        <v>-0.43475793000000001</v>
      </c>
      <c r="CQ284">
        <v>0.34422587999999998</v>
      </c>
      <c r="CR284">
        <v>-0.48495226000000002</v>
      </c>
      <c r="CS284">
        <v>0.18250256000000001</v>
      </c>
      <c r="CT284">
        <v>-0.16623276000000001</v>
      </c>
      <c r="CU284">
        <v>-9.4743999999999995E-2</v>
      </c>
      <c r="CV284">
        <v>-1.1689752</v>
      </c>
      <c r="CW284">
        <v>-0.52188942000000005</v>
      </c>
      <c r="CX284">
        <v>0.65815442999999996</v>
      </c>
      <c r="CY284">
        <v>9.3649330000000003E-2</v>
      </c>
      <c r="CZ284">
        <v>-0.16819777</v>
      </c>
      <c r="DA284">
        <v>-0.25450494000000001</v>
      </c>
      <c r="DB284">
        <v>0.25513289</v>
      </c>
      <c r="DC284">
        <v>2.5920289999999999E-2</v>
      </c>
      <c r="DD284">
        <v>-2.5292350000000002E-2</v>
      </c>
      <c r="DE284">
        <v>0.26950531</v>
      </c>
      <c r="DF284">
        <v>-0.26887736000000001</v>
      </c>
      <c r="DG284">
        <v>0.1029841</v>
      </c>
      <c r="DH284">
        <v>-0.10235616</v>
      </c>
      <c r="DI284">
        <v>-0.19042195000000001</v>
      </c>
      <c r="DJ284">
        <v>7.7531719999999998E-2</v>
      </c>
      <c r="DK284">
        <v>-0.19522661999999999</v>
      </c>
      <c r="DL284">
        <v>-0.13095082</v>
      </c>
      <c r="DM284">
        <v>-6.0513240000000003E-2</v>
      </c>
      <c r="DN284">
        <v>0.50020885000000004</v>
      </c>
      <c r="DO284">
        <v>0.35778246000000002</v>
      </c>
      <c r="DP284">
        <v>-0.64273818000000005</v>
      </c>
      <c r="DQ284">
        <v>0.94671483000000001</v>
      </c>
      <c r="DR284">
        <v>-0.66113116000000005</v>
      </c>
      <c r="DS284">
        <v>7.7932630000000003E-2</v>
      </c>
      <c r="DT284">
        <v>-0.79014932000000004</v>
      </c>
      <c r="DU284">
        <v>1.3610861400000001</v>
      </c>
      <c r="DV284" s="10">
        <v>-0.64824150000000003</v>
      </c>
      <c r="DW284" s="8" t="s">
        <v>1633</v>
      </c>
      <c r="DX284" t="s">
        <v>1634</v>
      </c>
      <c r="DY284" t="s">
        <v>5153</v>
      </c>
      <c r="DZ284" t="s">
        <v>5153</v>
      </c>
      <c r="EA284" t="s">
        <v>5308</v>
      </c>
      <c r="EB284" t="s">
        <v>5436</v>
      </c>
      <c r="EC284" t="s">
        <v>5201</v>
      </c>
      <c r="ED284" s="10" t="s">
        <v>879</v>
      </c>
      <c r="EE284" s="20">
        <v>36844</v>
      </c>
      <c r="EF284" s="21">
        <v>37491</v>
      </c>
      <c r="EG284" t="s">
        <v>1635</v>
      </c>
      <c r="EH284" t="s">
        <v>5144</v>
      </c>
      <c r="EI284" s="22">
        <v>44530</v>
      </c>
      <c r="EJ284" t="b">
        <f>F284=H284</f>
        <v>1</v>
      </c>
    </row>
    <row r="285" spans="1:140" x14ac:dyDescent="0.2">
      <c r="A285" s="8" t="s">
        <v>1636</v>
      </c>
      <c r="B285" s="8" t="s">
        <v>127</v>
      </c>
      <c r="C285" s="8" t="s">
        <v>188</v>
      </c>
      <c r="D285" s="2" t="s">
        <v>1637</v>
      </c>
      <c r="E285" s="4">
        <v>0.54053874728520301</v>
      </c>
      <c r="F285" s="28" t="b">
        <v>0</v>
      </c>
      <c r="G285" s="29">
        <f t="shared" si="9"/>
        <v>0.97997922845417862</v>
      </c>
      <c r="H285" s="5" t="b">
        <f t="shared" si="8"/>
        <v>1</v>
      </c>
      <c r="I285" s="8">
        <v>67</v>
      </c>
      <c r="J285">
        <v>0</v>
      </c>
      <c r="K285">
        <v>23</v>
      </c>
      <c r="L285">
        <v>1017</v>
      </c>
      <c r="M285">
        <v>8</v>
      </c>
      <c r="N285">
        <v>3</v>
      </c>
      <c r="O285">
        <v>94.436040309268094</v>
      </c>
      <c r="P285">
        <v>1</v>
      </c>
      <c r="Q285">
        <v>5</v>
      </c>
      <c r="R285">
        <v>2</v>
      </c>
      <c r="S285" s="10">
        <v>81.7</v>
      </c>
      <c r="T285" s="8">
        <v>1.2925892867279301</v>
      </c>
      <c r="U285">
        <v>-1.00517281761849</v>
      </c>
      <c r="V285">
        <v>-0.51455810191446105</v>
      </c>
      <c r="W285">
        <v>-0.561082038276148</v>
      </c>
      <c r="X285">
        <v>0.98157978018903103</v>
      </c>
      <c r="Y285">
        <v>-1.13192030619081E-2</v>
      </c>
      <c r="Z285">
        <v>1.51276505659097</v>
      </c>
      <c r="AA285">
        <v>-0.70092886045385905</v>
      </c>
      <c r="AB285">
        <v>1.4079858992310099</v>
      </c>
      <c r="AC285">
        <v>1.7560081436822399E-2</v>
      </c>
      <c r="AD285" s="10">
        <v>1.51093364989993</v>
      </c>
      <c r="AE285" s="8">
        <v>0</v>
      </c>
      <c r="AF285">
        <v>0</v>
      </c>
      <c r="AG285">
        <v>0</v>
      </c>
      <c r="AH285">
        <v>0</v>
      </c>
      <c r="AI285">
        <v>0</v>
      </c>
      <c r="AJ285">
        <v>0</v>
      </c>
      <c r="AK285">
        <v>0</v>
      </c>
      <c r="AL285">
        <v>0</v>
      </c>
      <c r="AM285">
        <v>0</v>
      </c>
      <c r="AN285">
        <v>0</v>
      </c>
      <c r="AO285">
        <v>0</v>
      </c>
      <c r="AP285">
        <v>1</v>
      </c>
      <c r="AQ285">
        <v>0</v>
      </c>
      <c r="AR285">
        <v>0</v>
      </c>
      <c r="AS285">
        <v>0</v>
      </c>
      <c r="AT285">
        <v>0</v>
      </c>
      <c r="AU285">
        <v>0</v>
      </c>
      <c r="AV285">
        <v>0</v>
      </c>
      <c r="AW285">
        <v>0</v>
      </c>
      <c r="AX285">
        <v>0</v>
      </c>
      <c r="AY285">
        <v>1</v>
      </c>
      <c r="AZ285">
        <v>0</v>
      </c>
      <c r="BA285">
        <v>0</v>
      </c>
      <c r="BB285">
        <v>1</v>
      </c>
      <c r="BC285">
        <v>1</v>
      </c>
      <c r="BD285">
        <v>0</v>
      </c>
      <c r="BE285">
        <v>1</v>
      </c>
      <c r="BF285">
        <v>0</v>
      </c>
      <c r="BG285">
        <v>0</v>
      </c>
      <c r="BH285">
        <v>1</v>
      </c>
      <c r="BI285">
        <v>0</v>
      </c>
      <c r="BJ285">
        <v>0</v>
      </c>
      <c r="BK285">
        <v>0</v>
      </c>
      <c r="BL285">
        <v>0</v>
      </c>
      <c r="BM285">
        <v>0</v>
      </c>
      <c r="BN285">
        <v>0</v>
      </c>
      <c r="BO285">
        <v>0</v>
      </c>
      <c r="BP285">
        <v>1</v>
      </c>
      <c r="BQ285">
        <v>0</v>
      </c>
      <c r="BR285">
        <v>0</v>
      </c>
      <c r="BS285">
        <v>1</v>
      </c>
      <c r="BT285" s="10">
        <v>0</v>
      </c>
      <c r="BU285">
        <v>-4.2648743800000002</v>
      </c>
      <c r="BV285">
        <v>0.17994256</v>
      </c>
      <c r="BW285">
        <v>2.5512239999999999E-2</v>
      </c>
      <c r="BX285">
        <v>1.7140852600000001</v>
      </c>
      <c r="BY285">
        <v>1.2451467300000001</v>
      </c>
      <c r="BZ285">
        <v>4.38303536</v>
      </c>
      <c r="CA285">
        <v>1.0542348399999999</v>
      </c>
      <c r="CB285">
        <v>2.36271349</v>
      </c>
      <c r="CC285">
        <v>0</v>
      </c>
      <c r="CD285">
        <v>1.26633956</v>
      </c>
      <c r="CE285">
        <v>1.2966537600000001</v>
      </c>
      <c r="CF285">
        <v>-0.34830556000000001</v>
      </c>
      <c r="CG285">
        <v>0.60595251999999999</v>
      </c>
      <c r="CH285">
        <v>-0.27080598</v>
      </c>
      <c r="CI285">
        <v>0.69837139000000004</v>
      </c>
      <c r="CJ285">
        <v>2.3914729999999999E-2</v>
      </c>
      <c r="CK285">
        <v>-0.35324707</v>
      </c>
      <c r="CL285">
        <v>-4.8291489999999999E-2</v>
      </c>
      <c r="CM285">
        <v>0.58076517999999999</v>
      </c>
      <c r="CN285">
        <v>0.72541518999999999</v>
      </c>
      <c r="CO285">
        <v>-0.20022939000000001</v>
      </c>
      <c r="CP285">
        <v>-0.43475793000000001</v>
      </c>
      <c r="CQ285">
        <v>0.34422587999999998</v>
      </c>
      <c r="CR285">
        <v>-0.48495226000000002</v>
      </c>
      <c r="CS285">
        <v>0.18250256000000001</v>
      </c>
      <c r="CT285">
        <v>-0.16623276000000001</v>
      </c>
      <c r="CU285">
        <v>-9.4743999999999995E-2</v>
      </c>
      <c r="CV285">
        <v>-1.1689752</v>
      </c>
      <c r="CW285">
        <v>-0.52188942000000005</v>
      </c>
      <c r="CX285">
        <v>0.65815442999999996</v>
      </c>
      <c r="CY285">
        <v>9.3649330000000003E-2</v>
      </c>
      <c r="CZ285">
        <v>-0.16819777</v>
      </c>
      <c r="DA285">
        <v>-0.25450494000000001</v>
      </c>
      <c r="DB285">
        <v>0.25513289</v>
      </c>
      <c r="DC285">
        <v>2.5920289999999999E-2</v>
      </c>
      <c r="DD285">
        <v>-2.5292350000000002E-2</v>
      </c>
      <c r="DE285">
        <v>0.26950531</v>
      </c>
      <c r="DF285">
        <v>-0.26887736000000001</v>
      </c>
      <c r="DG285">
        <v>0.1029841</v>
      </c>
      <c r="DH285">
        <v>-0.10235616</v>
      </c>
      <c r="DI285">
        <v>-0.19042195000000001</v>
      </c>
      <c r="DJ285">
        <v>7.7531719999999998E-2</v>
      </c>
      <c r="DK285">
        <v>-0.19522661999999999</v>
      </c>
      <c r="DL285">
        <v>-0.13095082</v>
      </c>
      <c r="DM285">
        <v>-6.0513240000000003E-2</v>
      </c>
      <c r="DN285">
        <v>0.50020885000000004</v>
      </c>
      <c r="DO285">
        <v>0.35778246000000002</v>
      </c>
      <c r="DP285">
        <v>-0.64273818000000005</v>
      </c>
      <c r="DQ285">
        <v>0.94671483000000001</v>
      </c>
      <c r="DR285">
        <v>-0.66113116000000005</v>
      </c>
      <c r="DS285">
        <v>7.7932630000000003E-2</v>
      </c>
      <c r="DT285">
        <v>-0.79014932000000004</v>
      </c>
      <c r="DU285">
        <v>1.3610861400000001</v>
      </c>
      <c r="DV285" s="10">
        <v>-0.64824150000000003</v>
      </c>
      <c r="DW285" s="8" t="s">
        <v>1638</v>
      </c>
      <c r="DX285" t="s">
        <v>1639</v>
      </c>
      <c r="DY285" t="s">
        <v>5165</v>
      </c>
      <c r="DZ285" t="s">
        <v>5153</v>
      </c>
      <c r="EA285" t="s">
        <v>5465</v>
      </c>
      <c r="EB285" t="s">
        <v>5441</v>
      </c>
      <c r="EC285" t="s">
        <v>5405</v>
      </c>
      <c r="ED285" s="10" t="s">
        <v>904</v>
      </c>
      <c r="EE285" s="20">
        <v>37055</v>
      </c>
      <c r="EF285" s="21">
        <v>39086</v>
      </c>
      <c r="EG285" t="s">
        <v>1640</v>
      </c>
      <c r="EH285" t="s">
        <v>5147</v>
      </c>
      <c r="EI285" s="22">
        <v>43981</v>
      </c>
      <c r="EJ285" t="b">
        <f>F285=H285</f>
        <v>0</v>
      </c>
    </row>
    <row r="286" spans="1:140" x14ac:dyDescent="0.2">
      <c r="A286" s="8" t="s">
        <v>1641</v>
      </c>
      <c r="B286" s="8" t="s">
        <v>119</v>
      </c>
      <c r="C286" s="8" t="s">
        <v>188</v>
      </c>
      <c r="D286" s="2" t="s">
        <v>1642</v>
      </c>
      <c r="E286" s="4">
        <v>0.44656586758336297</v>
      </c>
      <c r="F286" s="28" t="b">
        <v>0</v>
      </c>
      <c r="G286" s="29">
        <f t="shared" si="9"/>
        <v>1.0783489456043393E-2</v>
      </c>
      <c r="H286" s="5" t="b">
        <f t="shared" si="8"/>
        <v>0</v>
      </c>
      <c r="I286" s="8">
        <v>67</v>
      </c>
      <c r="J286">
        <v>0</v>
      </c>
      <c r="K286">
        <v>39</v>
      </c>
      <c r="L286">
        <v>2030</v>
      </c>
      <c r="M286">
        <v>6</v>
      </c>
      <c r="N286">
        <v>4</v>
      </c>
      <c r="O286">
        <v>14.1162671250153</v>
      </c>
      <c r="P286">
        <v>3</v>
      </c>
      <c r="Q286">
        <v>4</v>
      </c>
      <c r="R286">
        <v>1</v>
      </c>
      <c r="S286" s="10">
        <v>81.8</v>
      </c>
      <c r="T286" s="8">
        <v>1.2925892867279301</v>
      </c>
      <c r="U286">
        <v>-1.00517281761849</v>
      </c>
      <c r="V286">
        <v>1.5527186414958001</v>
      </c>
      <c r="W286">
        <v>0.61982425767701599</v>
      </c>
      <c r="X286">
        <v>0.34522335867264098</v>
      </c>
      <c r="Y286">
        <v>0.68524713920936597</v>
      </c>
      <c r="Z286">
        <v>-1.25109419693887</v>
      </c>
      <c r="AA286">
        <v>8.8725172209350497E-3</v>
      </c>
      <c r="AB286">
        <v>-4.5418899975194001E-2</v>
      </c>
      <c r="AC286">
        <v>-1.38724643350897</v>
      </c>
      <c r="AD286" s="10">
        <v>1.53251071023409</v>
      </c>
      <c r="AE286" s="8">
        <v>0</v>
      </c>
      <c r="AF286">
        <v>0</v>
      </c>
      <c r="AG286">
        <v>0</v>
      </c>
      <c r="AH286">
        <v>0</v>
      </c>
      <c r="AI286">
        <v>0</v>
      </c>
      <c r="AJ286">
        <v>0</v>
      </c>
      <c r="AK286">
        <v>0</v>
      </c>
      <c r="AL286">
        <v>0</v>
      </c>
      <c r="AM286">
        <v>0</v>
      </c>
      <c r="AN286">
        <v>0</v>
      </c>
      <c r="AO286">
        <v>0</v>
      </c>
      <c r="AP286">
        <v>1</v>
      </c>
      <c r="AQ286">
        <v>0</v>
      </c>
      <c r="AR286">
        <v>0</v>
      </c>
      <c r="AS286">
        <v>0</v>
      </c>
      <c r="AT286">
        <v>0</v>
      </c>
      <c r="AU286">
        <v>0</v>
      </c>
      <c r="AV286">
        <v>0</v>
      </c>
      <c r="AW286">
        <v>0</v>
      </c>
      <c r="AX286">
        <v>0</v>
      </c>
      <c r="AY286">
        <v>0</v>
      </c>
      <c r="AZ286">
        <v>1</v>
      </c>
      <c r="BA286">
        <v>0</v>
      </c>
      <c r="BB286">
        <v>1</v>
      </c>
      <c r="BC286">
        <v>1</v>
      </c>
      <c r="BD286">
        <v>0</v>
      </c>
      <c r="BE286">
        <v>0</v>
      </c>
      <c r="BF286">
        <v>1</v>
      </c>
      <c r="BG286">
        <v>0</v>
      </c>
      <c r="BH286">
        <v>0</v>
      </c>
      <c r="BI286">
        <v>0</v>
      </c>
      <c r="BJ286">
        <v>1</v>
      </c>
      <c r="BK286">
        <v>0</v>
      </c>
      <c r="BL286">
        <v>0</v>
      </c>
      <c r="BM286">
        <v>0</v>
      </c>
      <c r="BN286">
        <v>1</v>
      </c>
      <c r="BO286">
        <v>0</v>
      </c>
      <c r="BP286">
        <v>0</v>
      </c>
      <c r="BQ286">
        <v>1</v>
      </c>
      <c r="BR286">
        <v>0</v>
      </c>
      <c r="BS286">
        <v>0</v>
      </c>
      <c r="BT286" s="10">
        <v>0</v>
      </c>
      <c r="BU286">
        <v>-4.2648743800000002</v>
      </c>
      <c r="BV286">
        <v>0.17994256</v>
      </c>
      <c r="BW286">
        <v>2.5512239999999999E-2</v>
      </c>
      <c r="BX286">
        <v>1.7140852600000001</v>
      </c>
      <c r="BY286">
        <v>1.2451467300000001</v>
      </c>
      <c r="BZ286">
        <v>4.38303536</v>
      </c>
      <c r="CA286">
        <v>1.0542348399999999</v>
      </c>
      <c r="CB286">
        <v>2.36271349</v>
      </c>
      <c r="CC286">
        <v>0</v>
      </c>
      <c r="CD286">
        <v>1.26633956</v>
      </c>
      <c r="CE286">
        <v>1.2966537600000001</v>
      </c>
      <c r="CF286">
        <v>-0.34830556000000001</v>
      </c>
      <c r="CG286">
        <v>0.60595251999999999</v>
      </c>
      <c r="CH286">
        <v>-0.27080598</v>
      </c>
      <c r="CI286">
        <v>0.69837139000000004</v>
      </c>
      <c r="CJ286">
        <v>2.3914729999999999E-2</v>
      </c>
      <c r="CK286">
        <v>-0.35324707</v>
      </c>
      <c r="CL286">
        <v>-4.8291489999999999E-2</v>
      </c>
      <c r="CM286">
        <v>0.58076517999999999</v>
      </c>
      <c r="CN286">
        <v>0.72541518999999999</v>
      </c>
      <c r="CO286">
        <v>-0.20022939000000001</v>
      </c>
      <c r="CP286">
        <v>-0.43475793000000001</v>
      </c>
      <c r="CQ286">
        <v>0.34422587999999998</v>
      </c>
      <c r="CR286">
        <v>-0.48495226000000002</v>
      </c>
      <c r="CS286">
        <v>0.18250256000000001</v>
      </c>
      <c r="CT286">
        <v>-0.16623276000000001</v>
      </c>
      <c r="CU286">
        <v>-9.4743999999999995E-2</v>
      </c>
      <c r="CV286">
        <v>-1.1689752</v>
      </c>
      <c r="CW286">
        <v>-0.52188942000000005</v>
      </c>
      <c r="CX286">
        <v>0.65815442999999996</v>
      </c>
      <c r="CY286">
        <v>9.3649330000000003E-2</v>
      </c>
      <c r="CZ286">
        <v>-0.16819777</v>
      </c>
      <c r="DA286">
        <v>-0.25450494000000001</v>
      </c>
      <c r="DB286">
        <v>0.25513289</v>
      </c>
      <c r="DC286">
        <v>2.5920289999999999E-2</v>
      </c>
      <c r="DD286">
        <v>-2.5292350000000002E-2</v>
      </c>
      <c r="DE286">
        <v>0.26950531</v>
      </c>
      <c r="DF286">
        <v>-0.26887736000000001</v>
      </c>
      <c r="DG286">
        <v>0.1029841</v>
      </c>
      <c r="DH286">
        <v>-0.10235616</v>
      </c>
      <c r="DI286">
        <v>-0.19042195000000001</v>
      </c>
      <c r="DJ286">
        <v>7.7531719999999998E-2</v>
      </c>
      <c r="DK286">
        <v>-0.19522661999999999</v>
      </c>
      <c r="DL286">
        <v>-0.13095082</v>
      </c>
      <c r="DM286">
        <v>-6.0513240000000003E-2</v>
      </c>
      <c r="DN286">
        <v>0.50020885000000004</v>
      </c>
      <c r="DO286">
        <v>0.35778246000000002</v>
      </c>
      <c r="DP286">
        <v>-0.64273818000000005</v>
      </c>
      <c r="DQ286">
        <v>0.94671483000000001</v>
      </c>
      <c r="DR286">
        <v>-0.66113116000000005</v>
      </c>
      <c r="DS286">
        <v>7.7932630000000003E-2</v>
      </c>
      <c r="DT286">
        <v>-0.79014932000000004</v>
      </c>
      <c r="DU286">
        <v>1.3610861400000001</v>
      </c>
      <c r="DV286" s="10">
        <v>-0.64824150000000003</v>
      </c>
      <c r="DW286" s="8" t="s">
        <v>1643</v>
      </c>
      <c r="DX286" t="s">
        <v>1644</v>
      </c>
      <c r="DY286" t="s">
        <v>5158</v>
      </c>
      <c r="DZ286" t="s">
        <v>5154</v>
      </c>
      <c r="EA286" t="s">
        <v>5274</v>
      </c>
      <c r="EB286" t="s">
        <v>5220</v>
      </c>
      <c r="EC286" t="s">
        <v>5475</v>
      </c>
      <c r="ED286" s="10" t="s">
        <v>1645</v>
      </c>
      <c r="EE286" s="20">
        <v>37654</v>
      </c>
      <c r="EF286" s="21">
        <v>38738</v>
      </c>
      <c r="EG286" t="s">
        <v>1646</v>
      </c>
      <c r="EH286" t="s">
        <v>5144</v>
      </c>
      <c r="EI286" s="22">
        <v>45112</v>
      </c>
      <c r="EJ286" t="b">
        <f>F286=H286</f>
        <v>1</v>
      </c>
    </row>
    <row r="287" spans="1:140" x14ac:dyDescent="0.2">
      <c r="A287" s="8" t="s">
        <v>1647</v>
      </c>
      <c r="B287" s="8" t="s">
        <v>168</v>
      </c>
      <c r="C287" s="8" t="s">
        <v>188</v>
      </c>
      <c r="D287" s="2" t="s">
        <v>1648</v>
      </c>
      <c r="E287" s="4">
        <v>0.37915713308147397</v>
      </c>
      <c r="F287" s="28" t="b">
        <v>0</v>
      </c>
      <c r="G287" s="29">
        <f t="shared" si="9"/>
        <v>8.3489112851801295E-5</v>
      </c>
      <c r="H287" s="5" t="b">
        <f t="shared" si="8"/>
        <v>0</v>
      </c>
      <c r="I287" s="8">
        <v>53</v>
      </c>
      <c r="J287">
        <v>1</v>
      </c>
      <c r="K287">
        <v>14</v>
      </c>
      <c r="L287">
        <v>388</v>
      </c>
      <c r="M287">
        <v>4</v>
      </c>
      <c r="N287">
        <v>3</v>
      </c>
      <c r="O287">
        <v>33.811899874070399</v>
      </c>
      <c r="P287">
        <v>2</v>
      </c>
      <c r="Q287">
        <v>4</v>
      </c>
      <c r="R287">
        <v>3</v>
      </c>
      <c r="S287" s="10">
        <v>75.099999999999994</v>
      </c>
      <c r="T287" s="8">
        <v>-2.2545161977812998E-2</v>
      </c>
      <c r="U287">
        <v>7.5957643648752104E-3</v>
      </c>
      <c r="V287">
        <v>-1.6774012700827301</v>
      </c>
      <c r="W287">
        <v>-1.2943397482016501</v>
      </c>
      <c r="X287">
        <v>-0.29113306284374801</v>
      </c>
      <c r="Y287">
        <v>-1.13192030619081E-2</v>
      </c>
      <c r="Z287">
        <v>-0.57335377674712396</v>
      </c>
      <c r="AA287">
        <v>-1.4107302381286499</v>
      </c>
      <c r="AB287">
        <v>1.4079858992310099</v>
      </c>
      <c r="AC287">
        <v>-0.68484317603607703</v>
      </c>
      <c r="AD287" s="10">
        <v>8.6847667845013299E-2</v>
      </c>
      <c r="AE287" s="8">
        <v>0</v>
      </c>
      <c r="AF287">
        <v>0</v>
      </c>
      <c r="AG287">
        <v>0</v>
      </c>
      <c r="AH287">
        <v>0</v>
      </c>
      <c r="AI287">
        <v>0</v>
      </c>
      <c r="AJ287">
        <v>0</v>
      </c>
      <c r="AK287">
        <v>0</v>
      </c>
      <c r="AL287">
        <v>0</v>
      </c>
      <c r="AM287">
        <v>0</v>
      </c>
      <c r="AN287">
        <v>0</v>
      </c>
      <c r="AO287">
        <v>0</v>
      </c>
      <c r="AP287">
        <v>0</v>
      </c>
      <c r="AQ287">
        <v>0</v>
      </c>
      <c r="AR287">
        <v>0</v>
      </c>
      <c r="AS287">
        <v>0</v>
      </c>
      <c r="AT287">
        <v>1</v>
      </c>
      <c r="AU287">
        <v>0</v>
      </c>
      <c r="AV287">
        <v>0</v>
      </c>
      <c r="AW287">
        <v>0</v>
      </c>
      <c r="AX287">
        <v>0</v>
      </c>
      <c r="AY287">
        <v>1</v>
      </c>
      <c r="AZ287">
        <v>0</v>
      </c>
      <c r="BA287">
        <v>0</v>
      </c>
      <c r="BB287">
        <v>1</v>
      </c>
      <c r="BC287">
        <v>1</v>
      </c>
      <c r="BD287">
        <v>0</v>
      </c>
      <c r="BE287">
        <v>1</v>
      </c>
      <c r="BF287">
        <v>0</v>
      </c>
      <c r="BG287">
        <v>0</v>
      </c>
      <c r="BH287">
        <v>0</v>
      </c>
      <c r="BI287">
        <v>0</v>
      </c>
      <c r="BJ287">
        <v>0</v>
      </c>
      <c r="BK287">
        <v>0</v>
      </c>
      <c r="BL287">
        <v>1</v>
      </c>
      <c r="BM287">
        <v>1</v>
      </c>
      <c r="BN287">
        <v>0</v>
      </c>
      <c r="BO287">
        <v>0</v>
      </c>
      <c r="BP287">
        <v>0</v>
      </c>
      <c r="BQ287">
        <v>0</v>
      </c>
      <c r="BR287">
        <v>0</v>
      </c>
      <c r="BS287">
        <v>1</v>
      </c>
      <c r="BT287" s="10">
        <v>0</v>
      </c>
      <c r="BU287">
        <v>-4.2648743800000002</v>
      </c>
      <c r="BV287">
        <v>0.17994256</v>
      </c>
      <c r="BW287">
        <v>2.5512239999999999E-2</v>
      </c>
      <c r="BX287">
        <v>1.7140852600000001</v>
      </c>
      <c r="BY287">
        <v>1.2451467300000001</v>
      </c>
      <c r="BZ287">
        <v>4.38303536</v>
      </c>
      <c r="CA287">
        <v>1.0542348399999999</v>
      </c>
      <c r="CB287">
        <v>2.36271349</v>
      </c>
      <c r="CC287">
        <v>0</v>
      </c>
      <c r="CD287">
        <v>1.26633956</v>
      </c>
      <c r="CE287">
        <v>1.2966537600000001</v>
      </c>
      <c r="CF287">
        <v>-0.34830556000000001</v>
      </c>
      <c r="CG287">
        <v>0.60595251999999999</v>
      </c>
      <c r="CH287">
        <v>-0.27080598</v>
      </c>
      <c r="CI287">
        <v>0.69837139000000004</v>
      </c>
      <c r="CJ287">
        <v>2.3914729999999999E-2</v>
      </c>
      <c r="CK287">
        <v>-0.35324707</v>
      </c>
      <c r="CL287">
        <v>-4.8291489999999999E-2</v>
      </c>
      <c r="CM287">
        <v>0.58076517999999999</v>
      </c>
      <c r="CN287">
        <v>0.72541518999999999</v>
      </c>
      <c r="CO287">
        <v>-0.20022939000000001</v>
      </c>
      <c r="CP287">
        <v>-0.43475793000000001</v>
      </c>
      <c r="CQ287">
        <v>0.34422587999999998</v>
      </c>
      <c r="CR287">
        <v>-0.48495226000000002</v>
      </c>
      <c r="CS287">
        <v>0.18250256000000001</v>
      </c>
      <c r="CT287">
        <v>-0.16623276000000001</v>
      </c>
      <c r="CU287">
        <v>-9.4743999999999995E-2</v>
      </c>
      <c r="CV287">
        <v>-1.1689752</v>
      </c>
      <c r="CW287">
        <v>-0.52188942000000005</v>
      </c>
      <c r="CX287">
        <v>0.65815442999999996</v>
      </c>
      <c r="CY287">
        <v>9.3649330000000003E-2</v>
      </c>
      <c r="CZ287">
        <v>-0.16819777</v>
      </c>
      <c r="DA287">
        <v>-0.25450494000000001</v>
      </c>
      <c r="DB287">
        <v>0.25513289</v>
      </c>
      <c r="DC287">
        <v>2.5920289999999999E-2</v>
      </c>
      <c r="DD287">
        <v>-2.5292350000000002E-2</v>
      </c>
      <c r="DE287">
        <v>0.26950531</v>
      </c>
      <c r="DF287">
        <v>-0.26887736000000001</v>
      </c>
      <c r="DG287">
        <v>0.1029841</v>
      </c>
      <c r="DH287">
        <v>-0.10235616</v>
      </c>
      <c r="DI287">
        <v>-0.19042195000000001</v>
      </c>
      <c r="DJ287">
        <v>7.7531719999999998E-2</v>
      </c>
      <c r="DK287">
        <v>-0.19522661999999999</v>
      </c>
      <c r="DL287">
        <v>-0.13095082</v>
      </c>
      <c r="DM287">
        <v>-6.0513240000000003E-2</v>
      </c>
      <c r="DN287">
        <v>0.50020885000000004</v>
      </c>
      <c r="DO287">
        <v>0.35778246000000002</v>
      </c>
      <c r="DP287">
        <v>-0.64273818000000005</v>
      </c>
      <c r="DQ287">
        <v>0.94671483000000001</v>
      </c>
      <c r="DR287">
        <v>-0.66113116000000005</v>
      </c>
      <c r="DS287">
        <v>7.7932630000000003E-2</v>
      </c>
      <c r="DT287">
        <v>-0.79014932000000004</v>
      </c>
      <c r="DU287">
        <v>1.3610861400000001</v>
      </c>
      <c r="DV287" s="10">
        <v>-0.64824150000000003</v>
      </c>
      <c r="DW287" s="8" t="s">
        <v>1649</v>
      </c>
      <c r="DX287" t="s">
        <v>1650</v>
      </c>
      <c r="DY287" t="s">
        <v>5154</v>
      </c>
      <c r="DZ287" t="s">
        <v>5153</v>
      </c>
      <c r="EA287" t="s">
        <v>5371</v>
      </c>
      <c r="EB287" t="s">
        <v>5246</v>
      </c>
      <c r="EC287" t="s">
        <v>5186</v>
      </c>
      <c r="ED287" s="10" t="s">
        <v>1651</v>
      </c>
      <c r="EE287" s="20">
        <v>36267</v>
      </c>
      <c r="EF287" s="21">
        <v>36683</v>
      </c>
      <c r="EG287" t="s">
        <v>1652</v>
      </c>
      <c r="EH287" t="s">
        <v>5143</v>
      </c>
      <c r="EI287" s="22">
        <v>44212</v>
      </c>
      <c r="EJ287" t="b">
        <f>F287=H287</f>
        <v>1</v>
      </c>
    </row>
    <row r="288" spans="1:140" x14ac:dyDescent="0.2">
      <c r="A288" s="8" t="s">
        <v>1653</v>
      </c>
      <c r="B288" s="8" t="s">
        <v>168</v>
      </c>
      <c r="C288" s="8" t="s">
        <v>245</v>
      </c>
      <c r="D288" s="2" t="s">
        <v>1654</v>
      </c>
      <c r="E288" s="4">
        <v>0.43934768037048899</v>
      </c>
      <c r="F288" s="28" t="b">
        <v>0</v>
      </c>
      <c r="G288" s="29">
        <f t="shared" si="9"/>
        <v>0.14464395991791953</v>
      </c>
      <c r="H288" s="5" t="b">
        <f t="shared" si="8"/>
        <v>0</v>
      </c>
      <c r="I288" s="8">
        <v>55</v>
      </c>
      <c r="J288">
        <v>0</v>
      </c>
      <c r="K288">
        <v>22</v>
      </c>
      <c r="L288">
        <v>1818</v>
      </c>
      <c r="M288">
        <v>7</v>
      </c>
      <c r="N288">
        <v>4</v>
      </c>
      <c r="O288">
        <v>44.673840185244799</v>
      </c>
      <c r="P288">
        <v>2</v>
      </c>
      <c r="Q288">
        <v>4</v>
      </c>
      <c r="R288">
        <v>3</v>
      </c>
      <c r="S288" s="10">
        <v>70.900000000000006</v>
      </c>
      <c r="T288" s="8">
        <v>0.165331187837294</v>
      </c>
      <c r="U288">
        <v>-1.00517281761849</v>
      </c>
      <c r="V288">
        <v>-0.64376289837760303</v>
      </c>
      <c r="W288">
        <v>0.37268493414091503</v>
      </c>
      <c r="X288">
        <v>0.66340156943083595</v>
      </c>
      <c r="Y288">
        <v>0.68524713920936597</v>
      </c>
      <c r="Z288">
        <v>-0.19958685672033699</v>
      </c>
      <c r="AA288">
        <v>8.8725172209350497E-3</v>
      </c>
      <c r="AB288">
        <v>0.68128349962791002</v>
      </c>
      <c r="AC288">
        <v>0.71996333890972197</v>
      </c>
      <c r="AD288" s="10">
        <v>-0.81938886618993001</v>
      </c>
      <c r="AE288" s="8">
        <v>0</v>
      </c>
      <c r="AF288">
        <v>0</v>
      </c>
      <c r="AG288">
        <v>0</v>
      </c>
      <c r="AH288">
        <v>0</v>
      </c>
      <c r="AI288">
        <v>0</v>
      </c>
      <c r="AJ288">
        <v>1</v>
      </c>
      <c r="AK288">
        <v>0</v>
      </c>
      <c r="AL288">
        <v>0</v>
      </c>
      <c r="AM288">
        <v>0</v>
      </c>
      <c r="AN288">
        <v>0</v>
      </c>
      <c r="AO288">
        <v>0</v>
      </c>
      <c r="AP288">
        <v>0</v>
      </c>
      <c r="AQ288">
        <v>0</v>
      </c>
      <c r="AR288">
        <v>0</v>
      </c>
      <c r="AS288">
        <v>0</v>
      </c>
      <c r="AT288">
        <v>0</v>
      </c>
      <c r="AU288">
        <v>0</v>
      </c>
      <c r="AV288">
        <v>0</v>
      </c>
      <c r="AW288">
        <v>0</v>
      </c>
      <c r="AX288">
        <v>0</v>
      </c>
      <c r="AY288">
        <v>1</v>
      </c>
      <c r="AZ288">
        <v>0</v>
      </c>
      <c r="BA288">
        <v>0</v>
      </c>
      <c r="BB288">
        <v>1</v>
      </c>
      <c r="BC288">
        <v>0</v>
      </c>
      <c r="BD288">
        <v>1</v>
      </c>
      <c r="BE288">
        <v>1</v>
      </c>
      <c r="BF288">
        <v>0</v>
      </c>
      <c r="BG288">
        <v>1</v>
      </c>
      <c r="BH288">
        <v>0</v>
      </c>
      <c r="BI288">
        <v>0</v>
      </c>
      <c r="BJ288">
        <v>0</v>
      </c>
      <c r="BK288">
        <v>0</v>
      </c>
      <c r="BL288">
        <v>0</v>
      </c>
      <c r="BM288">
        <v>0</v>
      </c>
      <c r="BN288">
        <v>1</v>
      </c>
      <c r="BO288">
        <v>0</v>
      </c>
      <c r="BP288">
        <v>0</v>
      </c>
      <c r="BQ288">
        <v>0</v>
      </c>
      <c r="BR288">
        <v>1</v>
      </c>
      <c r="BS288">
        <v>0</v>
      </c>
      <c r="BT288" s="10">
        <v>0</v>
      </c>
      <c r="BU288">
        <v>-4.2648743800000002</v>
      </c>
      <c r="BV288">
        <v>0.17994256</v>
      </c>
      <c r="BW288">
        <v>2.5512239999999999E-2</v>
      </c>
      <c r="BX288">
        <v>1.7140852600000001</v>
      </c>
      <c r="BY288">
        <v>1.2451467300000001</v>
      </c>
      <c r="BZ288">
        <v>4.38303536</v>
      </c>
      <c r="CA288">
        <v>1.0542348399999999</v>
      </c>
      <c r="CB288">
        <v>2.36271349</v>
      </c>
      <c r="CC288">
        <v>0</v>
      </c>
      <c r="CD288">
        <v>1.26633956</v>
      </c>
      <c r="CE288">
        <v>1.2966537600000001</v>
      </c>
      <c r="CF288">
        <v>-0.34830556000000001</v>
      </c>
      <c r="CG288">
        <v>0.60595251999999999</v>
      </c>
      <c r="CH288">
        <v>-0.27080598</v>
      </c>
      <c r="CI288">
        <v>0.69837139000000004</v>
      </c>
      <c r="CJ288">
        <v>2.3914729999999999E-2</v>
      </c>
      <c r="CK288">
        <v>-0.35324707</v>
      </c>
      <c r="CL288">
        <v>-4.8291489999999999E-2</v>
      </c>
      <c r="CM288">
        <v>0.58076517999999999</v>
      </c>
      <c r="CN288">
        <v>0.72541518999999999</v>
      </c>
      <c r="CO288">
        <v>-0.20022939000000001</v>
      </c>
      <c r="CP288">
        <v>-0.43475793000000001</v>
      </c>
      <c r="CQ288">
        <v>0.34422587999999998</v>
      </c>
      <c r="CR288">
        <v>-0.48495226000000002</v>
      </c>
      <c r="CS288">
        <v>0.18250256000000001</v>
      </c>
      <c r="CT288">
        <v>-0.16623276000000001</v>
      </c>
      <c r="CU288">
        <v>-9.4743999999999995E-2</v>
      </c>
      <c r="CV288">
        <v>-1.1689752</v>
      </c>
      <c r="CW288">
        <v>-0.52188942000000005</v>
      </c>
      <c r="CX288">
        <v>0.65815442999999996</v>
      </c>
      <c r="CY288">
        <v>9.3649330000000003E-2</v>
      </c>
      <c r="CZ288">
        <v>-0.16819777</v>
      </c>
      <c r="DA288">
        <v>-0.25450494000000001</v>
      </c>
      <c r="DB288">
        <v>0.25513289</v>
      </c>
      <c r="DC288">
        <v>2.5920289999999999E-2</v>
      </c>
      <c r="DD288">
        <v>-2.5292350000000002E-2</v>
      </c>
      <c r="DE288">
        <v>0.26950531</v>
      </c>
      <c r="DF288">
        <v>-0.26887736000000001</v>
      </c>
      <c r="DG288">
        <v>0.1029841</v>
      </c>
      <c r="DH288">
        <v>-0.10235616</v>
      </c>
      <c r="DI288">
        <v>-0.19042195000000001</v>
      </c>
      <c r="DJ288">
        <v>7.7531719999999998E-2</v>
      </c>
      <c r="DK288">
        <v>-0.19522661999999999</v>
      </c>
      <c r="DL288">
        <v>-0.13095082</v>
      </c>
      <c r="DM288">
        <v>-6.0513240000000003E-2</v>
      </c>
      <c r="DN288">
        <v>0.50020885000000004</v>
      </c>
      <c r="DO288">
        <v>0.35778246000000002</v>
      </c>
      <c r="DP288">
        <v>-0.64273818000000005</v>
      </c>
      <c r="DQ288">
        <v>0.94671483000000001</v>
      </c>
      <c r="DR288">
        <v>-0.66113116000000005</v>
      </c>
      <c r="DS288">
        <v>7.7932630000000003E-2</v>
      </c>
      <c r="DT288">
        <v>-0.79014932000000004</v>
      </c>
      <c r="DU288">
        <v>1.3610861400000001</v>
      </c>
      <c r="DV288" s="10">
        <v>-0.64824150000000003</v>
      </c>
      <c r="DW288" s="8" t="s">
        <v>1655</v>
      </c>
      <c r="DX288" t="s">
        <v>1656</v>
      </c>
      <c r="DY288" t="s">
        <v>5158</v>
      </c>
      <c r="DZ288" t="s">
        <v>5158</v>
      </c>
      <c r="EA288" t="s">
        <v>5232</v>
      </c>
      <c r="EB288" t="s">
        <v>5220</v>
      </c>
      <c r="EC288" t="s">
        <v>5174</v>
      </c>
      <c r="ED288" s="10" t="s">
        <v>1383</v>
      </c>
      <c r="EE288" s="20">
        <v>35429</v>
      </c>
      <c r="EF288" s="21">
        <v>37117</v>
      </c>
      <c r="EG288" t="s">
        <v>1657</v>
      </c>
      <c r="EH288" t="s">
        <v>5145</v>
      </c>
      <c r="EI288" s="22">
        <v>44437</v>
      </c>
      <c r="EJ288" t="b">
        <f>F288=H288</f>
        <v>1</v>
      </c>
    </row>
    <row r="289" spans="1:140" x14ac:dyDescent="0.2">
      <c r="A289" s="8" t="s">
        <v>1658</v>
      </c>
      <c r="B289" s="8" t="s">
        <v>127</v>
      </c>
      <c r="C289" s="8" t="s">
        <v>195</v>
      </c>
      <c r="D289" s="2" t="s">
        <v>1659</v>
      </c>
      <c r="E289" s="4">
        <v>0.37202147662261398</v>
      </c>
      <c r="F289" s="28" t="b">
        <v>0</v>
      </c>
      <c r="G289" s="29">
        <f t="shared" si="9"/>
        <v>0.9020731426517421</v>
      </c>
      <c r="H289" s="5" t="b">
        <f t="shared" si="8"/>
        <v>1</v>
      </c>
      <c r="I289" s="8">
        <v>65</v>
      </c>
      <c r="J289">
        <v>1</v>
      </c>
      <c r="K289">
        <v>18</v>
      </c>
      <c r="L289">
        <v>2077</v>
      </c>
      <c r="M289">
        <v>9</v>
      </c>
      <c r="N289">
        <v>2</v>
      </c>
      <c r="O289">
        <v>37.6774049779739</v>
      </c>
      <c r="P289">
        <v>5</v>
      </c>
      <c r="Q289">
        <v>1</v>
      </c>
      <c r="R289">
        <v>2</v>
      </c>
      <c r="S289" s="10">
        <v>77.599999999999994</v>
      </c>
      <c r="T289" s="8">
        <v>1.1047129369128199</v>
      </c>
      <c r="U289">
        <v>7.5957643648752104E-3</v>
      </c>
      <c r="V289">
        <v>-1.16058208423016</v>
      </c>
      <c r="W289">
        <v>0.67461457940435998</v>
      </c>
      <c r="X289">
        <v>1.2997579909472201</v>
      </c>
      <c r="Y289">
        <v>-0.70788554533318204</v>
      </c>
      <c r="Z289">
        <v>-0.44033905786237199</v>
      </c>
      <c r="AA289">
        <v>8.8725172209350497E-3</v>
      </c>
      <c r="AB289">
        <v>0.68128349962791002</v>
      </c>
      <c r="AC289">
        <v>0.71996333890972197</v>
      </c>
      <c r="AD289" s="10">
        <v>0.62627417619914705</v>
      </c>
      <c r="AE289" s="8">
        <v>0</v>
      </c>
      <c r="AF289">
        <v>0</v>
      </c>
      <c r="AG289">
        <v>0</v>
      </c>
      <c r="AH289">
        <v>0</v>
      </c>
      <c r="AI289">
        <v>0</v>
      </c>
      <c r="AJ289">
        <v>0</v>
      </c>
      <c r="AK289">
        <v>0</v>
      </c>
      <c r="AL289">
        <v>0</v>
      </c>
      <c r="AM289">
        <v>0</v>
      </c>
      <c r="AN289">
        <v>0</v>
      </c>
      <c r="AO289">
        <v>0</v>
      </c>
      <c r="AP289">
        <v>0</v>
      </c>
      <c r="AQ289">
        <v>0</v>
      </c>
      <c r="AR289">
        <v>0</v>
      </c>
      <c r="AS289">
        <v>0</v>
      </c>
      <c r="AT289">
        <v>0</v>
      </c>
      <c r="AU289">
        <v>0</v>
      </c>
      <c r="AV289">
        <v>0</v>
      </c>
      <c r="AW289">
        <v>1</v>
      </c>
      <c r="AX289">
        <v>0</v>
      </c>
      <c r="AY289">
        <v>0</v>
      </c>
      <c r="AZ289">
        <v>1</v>
      </c>
      <c r="BA289">
        <v>1</v>
      </c>
      <c r="BB289">
        <v>0</v>
      </c>
      <c r="BC289">
        <v>1</v>
      </c>
      <c r="BD289">
        <v>0</v>
      </c>
      <c r="BE289">
        <v>1</v>
      </c>
      <c r="BF289">
        <v>0</v>
      </c>
      <c r="BG289">
        <v>0</v>
      </c>
      <c r="BH289">
        <v>0</v>
      </c>
      <c r="BI289">
        <v>0</v>
      </c>
      <c r="BJ289">
        <v>0</v>
      </c>
      <c r="BK289">
        <v>0</v>
      </c>
      <c r="BL289">
        <v>1</v>
      </c>
      <c r="BM289">
        <v>0</v>
      </c>
      <c r="BN289">
        <v>0</v>
      </c>
      <c r="BO289">
        <v>0</v>
      </c>
      <c r="BP289">
        <v>1</v>
      </c>
      <c r="BQ289">
        <v>0</v>
      </c>
      <c r="BR289">
        <v>0</v>
      </c>
      <c r="BS289">
        <v>1</v>
      </c>
      <c r="BT289" s="10">
        <v>0</v>
      </c>
      <c r="BU289">
        <v>-4.2648743800000002</v>
      </c>
      <c r="BV289">
        <v>0.17994256</v>
      </c>
      <c r="BW289">
        <v>2.5512239999999999E-2</v>
      </c>
      <c r="BX289">
        <v>1.7140852600000001</v>
      </c>
      <c r="BY289">
        <v>1.2451467300000001</v>
      </c>
      <c r="BZ289">
        <v>4.38303536</v>
      </c>
      <c r="CA289">
        <v>1.0542348399999999</v>
      </c>
      <c r="CB289">
        <v>2.36271349</v>
      </c>
      <c r="CC289">
        <v>0</v>
      </c>
      <c r="CD289">
        <v>1.26633956</v>
      </c>
      <c r="CE289">
        <v>1.2966537600000001</v>
      </c>
      <c r="CF289">
        <v>-0.34830556000000001</v>
      </c>
      <c r="CG289">
        <v>0.60595251999999999</v>
      </c>
      <c r="CH289">
        <v>-0.27080598</v>
      </c>
      <c r="CI289">
        <v>0.69837139000000004</v>
      </c>
      <c r="CJ289">
        <v>2.3914729999999999E-2</v>
      </c>
      <c r="CK289">
        <v>-0.35324707</v>
      </c>
      <c r="CL289">
        <v>-4.8291489999999999E-2</v>
      </c>
      <c r="CM289">
        <v>0.58076517999999999</v>
      </c>
      <c r="CN289">
        <v>0.72541518999999999</v>
      </c>
      <c r="CO289">
        <v>-0.20022939000000001</v>
      </c>
      <c r="CP289">
        <v>-0.43475793000000001</v>
      </c>
      <c r="CQ289">
        <v>0.34422587999999998</v>
      </c>
      <c r="CR289">
        <v>-0.48495226000000002</v>
      </c>
      <c r="CS289">
        <v>0.18250256000000001</v>
      </c>
      <c r="CT289">
        <v>-0.16623276000000001</v>
      </c>
      <c r="CU289">
        <v>-9.4743999999999995E-2</v>
      </c>
      <c r="CV289">
        <v>-1.1689752</v>
      </c>
      <c r="CW289">
        <v>-0.52188942000000005</v>
      </c>
      <c r="CX289">
        <v>0.65815442999999996</v>
      </c>
      <c r="CY289">
        <v>9.3649330000000003E-2</v>
      </c>
      <c r="CZ289">
        <v>-0.16819777</v>
      </c>
      <c r="DA289">
        <v>-0.25450494000000001</v>
      </c>
      <c r="DB289">
        <v>0.25513289</v>
      </c>
      <c r="DC289">
        <v>2.5920289999999999E-2</v>
      </c>
      <c r="DD289">
        <v>-2.5292350000000002E-2</v>
      </c>
      <c r="DE289">
        <v>0.26950531</v>
      </c>
      <c r="DF289">
        <v>-0.26887736000000001</v>
      </c>
      <c r="DG289">
        <v>0.1029841</v>
      </c>
      <c r="DH289">
        <v>-0.10235616</v>
      </c>
      <c r="DI289">
        <v>-0.19042195000000001</v>
      </c>
      <c r="DJ289">
        <v>7.7531719999999998E-2</v>
      </c>
      <c r="DK289">
        <v>-0.19522661999999999</v>
      </c>
      <c r="DL289">
        <v>-0.13095082</v>
      </c>
      <c r="DM289">
        <v>-6.0513240000000003E-2</v>
      </c>
      <c r="DN289">
        <v>0.50020885000000004</v>
      </c>
      <c r="DO289">
        <v>0.35778246000000002</v>
      </c>
      <c r="DP289">
        <v>-0.64273818000000005</v>
      </c>
      <c r="DQ289">
        <v>0.94671483000000001</v>
      </c>
      <c r="DR289">
        <v>-0.66113116000000005</v>
      </c>
      <c r="DS289">
        <v>7.7932630000000003E-2</v>
      </c>
      <c r="DT289">
        <v>-0.79014932000000004</v>
      </c>
      <c r="DU289">
        <v>1.3610861400000001</v>
      </c>
      <c r="DV289" s="10">
        <v>-0.64824150000000003</v>
      </c>
      <c r="DW289" s="8" t="s">
        <v>1660</v>
      </c>
      <c r="DX289" t="s">
        <v>1661</v>
      </c>
      <c r="DY289" t="s">
        <v>5165</v>
      </c>
      <c r="DZ289" t="s">
        <v>5153</v>
      </c>
      <c r="EA289" s="52" t="s">
        <v>5513</v>
      </c>
      <c r="EB289" t="s">
        <v>5393</v>
      </c>
      <c r="EC289" t="s">
        <v>5404</v>
      </c>
      <c r="ED289" s="10" t="s">
        <v>1226</v>
      </c>
      <c r="EE289" s="20">
        <v>37284</v>
      </c>
      <c r="EF289" s="21">
        <v>37870</v>
      </c>
      <c r="EG289" s="52" t="s">
        <v>145</v>
      </c>
      <c r="EH289" t="s">
        <v>5143</v>
      </c>
      <c r="EI289" s="22">
        <v>44617</v>
      </c>
      <c r="EJ289" t="b">
        <f>F289=H289</f>
        <v>0</v>
      </c>
    </row>
    <row r="290" spans="1:140" x14ac:dyDescent="0.2">
      <c r="A290" s="8" t="s">
        <v>1662</v>
      </c>
      <c r="B290" s="8" t="s">
        <v>168</v>
      </c>
      <c r="C290" s="8" t="s">
        <v>161</v>
      </c>
      <c r="D290" s="2" t="s">
        <v>1663</v>
      </c>
      <c r="E290" s="4">
        <v>0.60529887763289902</v>
      </c>
      <c r="F290" s="28" t="b">
        <v>1</v>
      </c>
      <c r="G290" s="29">
        <f t="shared" si="9"/>
        <v>8.6968640943357028E-3</v>
      </c>
      <c r="H290" s="5" t="b">
        <f t="shared" si="8"/>
        <v>0</v>
      </c>
      <c r="I290" s="8">
        <v>56</v>
      </c>
      <c r="J290">
        <v>3</v>
      </c>
      <c r="K290">
        <v>30</v>
      </c>
      <c r="L290">
        <v>2581</v>
      </c>
      <c r="M290">
        <v>3</v>
      </c>
      <c r="N290">
        <v>3</v>
      </c>
      <c r="O290">
        <v>55.982772149783202</v>
      </c>
      <c r="P290">
        <v>5</v>
      </c>
      <c r="Q290">
        <v>1</v>
      </c>
      <c r="R290">
        <v>3</v>
      </c>
      <c r="S290" s="10">
        <v>72.2</v>
      </c>
      <c r="T290" s="8">
        <v>0.25926936274484702</v>
      </c>
      <c r="U290">
        <v>2.03313292833161</v>
      </c>
      <c r="V290">
        <v>0.38987547332752898</v>
      </c>
      <c r="W290">
        <v>1.26215334856565</v>
      </c>
      <c r="X290">
        <v>-0.60931127360194304</v>
      </c>
      <c r="Y290">
        <v>-1.13192030619081E-2</v>
      </c>
      <c r="Z290">
        <v>0.189561356958343</v>
      </c>
      <c r="AA290">
        <v>8.8725172209350497E-3</v>
      </c>
      <c r="AB290">
        <v>-0.772121299578298</v>
      </c>
      <c r="AC290">
        <v>-0.68484317603607703</v>
      </c>
      <c r="AD290" s="10">
        <v>-0.53888708184578005</v>
      </c>
      <c r="AE290" s="8">
        <v>0</v>
      </c>
      <c r="AF290">
        <v>0</v>
      </c>
      <c r="AG290">
        <v>0</v>
      </c>
      <c r="AH290">
        <v>1</v>
      </c>
      <c r="AI290">
        <v>0</v>
      </c>
      <c r="AJ290">
        <v>0</v>
      </c>
      <c r="AK290">
        <v>0</v>
      </c>
      <c r="AL290">
        <v>0</v>
      </c>
      <c r="AM290">
        <v>0</v>
      </c>
      <c r="AN290">
        <v>0</v>
      </c>
      <c r="AO290">
        <v>0</v>
      </c>
      <c r="AP290">
        <v>0</v>
      </c>
      <c r="AQ290">
        <v>0</v>
      </c>
      <c r="AR290">
        <v>0</v>
      </c>
      <c r="AS290">
        <v>0</v>
      </c>
      <c r="AT290">
        <v>0</v>
      </c>
      <c r="AU290">
        <v>0</v>
      </c>
      <c r="AV290">
        <v>0</v>
      </c>
      <c r="AW290">
        <v>0</v>
      </c>
      <c r="AX290">
        <v>0</v>
      </c>
      <c r="AY290">
        <v>0</v>
      </c>
      <c r="AZ290">
        <v>1</v>
      </c>
      <c r="BA290">
        <v>1</v>
      </c>
      <c r="BB290">
        <v>0</v>
      </c>
      <c r="BC290">
        <v>0</v>
      </c>
      <c r="BD290">
        <v>1</v>
      </c>
      <c r="BE290">
        <v>1</v>
      </c>
      <c r="BF290">
        <v>0</v>
      </c>
      <c r="BG290">
        <v>0</v>
      </c>
      <c r="BH290">
        <v>0</v>
      </c>
      <c r="BI290">
        <v>0</v>
      </c>
      <c r="BJ290">
        <v>0</v>
      </c>
      <c r="BK290">
        <v>1</v>
      </c>
      <c r="BL290">
        <v>0</v>
      </c>
      <c r="BM290">
        <v>0</v>
      </c>
      <c r="BN290">
        <v>0</v>
      </c>
      <c r="BO290">
        <v>1</v>
      </c>
      <c r="BP290">
        <v>0</v>
      </c>
      <c r="BQ290">
        <v>1</v>
      </c>
      <c r="BR290">
        <v>0</v>
      </c>
      <c r="BS290">
        <v>0</v>
      </c>
      <c r="BT290" s="10">
        <v>0</v>
      </c>
      <c r="BU290">
        <v>-4.2648743800000002</v>
      </c>
      <c r="BV290">
        <v>0.17994256</v>
      </c>
      <c r="BW290">
        <v>2.5512239999999999E-2</v>
      </c>
      <c r="BX290">
        <v>1.7140852600000001</v>
      </c>
      <c r="BY290">
        <v>1.2451467300000001</v>
      </c>
      <c r="BZ290">
        <v>4.38303536</v>
      </c>
      <c r="CA290">
        <v>1.0542348399999999</v>
      </c>
      <c r="CB290">
        <v>2.36271349</v>
      </c>
      <c r="CC290">
        <v>0</v>
      </c>
      <c r="CD290">
        <v>1.26633956</v>
      </c>
      <c r="CE290">
        <v>1.2966537600000001</v>
      </c>
      <c r="CF290">
        <v>-0.34830556000000001</v>
      </c>
      <c r="CG290">
        <v>0.60595251999999999</v>
      </c>
      <c r="CH290">
        <v>-0.27080598</v>
      </c>
      <c r="CI290">
        <v>0.69837139000000004</v>
      </c>
      <c r="CJ290">
        <v>2.3914729999999999E-2</v>
      </c>
      <c r="CK290">
        <v>-0.35324707</v>
      </c>
      <c r="CL290">
        <v>-4.8291489999999999E-2</v>
      </c>
      <c r="CM290">
        <v>0.58076517999999999</v>
      </c>
      <c r="CN290">
        <v>0.72541518999999999</v>
      </c>
      <c r="CO290">
        <v>-0.20022939000000001</v>
      </c>
      <c r="CP290">
        <v>-0.43475793000000001</v>
      </c>
      <c r="CQ290">
        <v>0.34422587999999998</v>
      </c>
      <c r="CR290">
        <v>-0.48495226000000002</v>
      </c>
      <c r="CS290">
        <v>0.18250256000000001</v>
      </c>
      <c r="CT290">
        <v>-0.16623276000000001</v>
      </c>
      <c r="CU290">
        <v>-9.4743999999999995E-2</v>
      </c>
      <c r="CV290">
        <v>-1.1689752</v>
      </c>
      <c r="CW290">
        <v>-0.52188942000000005</v>
      </c>
      <c r="CX290">
        <v>0.65815442999999996</v>
      </c>
      <c r="CY290">
        <v>9.3649330000000003E-2</v>
      </c>
      <c r="CZ290">
        <v>-0.16819777</v>
      </c>
      <c r="DA290">
        <v>-0.25450494000000001</v>
      </c>
      <c r="DB290">
        <v>0.25513289</v>
      </c>
      <c r="DC290">
        <v>2.5920289999999999E-2</v>
      </c>
      <c r="DD290">
        <v>-2.5292350000000002E-2</v>
      </c>
      <c r="DE290">
        <v>0.26950531</v>
      </c>
      <c r="DF290">
        <v>-0.26887736000000001</v>
      </c>
      <c r="DG290">
        <v>0.1029841</v>
      </c>
      <c r="DH290">
        <v>-0.10235616</v>
      </c>
      <c r="DI290">
        <v>-0.19042195000000001</v>
      </c>
      <c r="DJ290">
        <v>7.7531719999999998E-2</v>
      </c>
      <c r="DK290">
        <v>-0.19522661999999999</v>
      </c>
      <c r="DL290">
        <v>-0.13095082</v>
      </c>
      <c r="DM290">
        <v>-6.0513240000000003E-2</v>
      </c>
      <c r="DN290">
        <v>0.50020885000000004</v>
      </c>
      <c r="DO290">
        <v>0.35778246000000002</v>
      </c>
      <c r="DP290">
        <v>-0.64273818000000005</v>
      </c>
      <c r="DQ290">
        <v>0.94671483000000001</v>
      </c>
      <c r="DR290">
        <v>-0.66113116000000005</v>
      </c>
      <c r="DS290">
        <v>7.7932630000000003E-2</v>
      </c>
      <c r="DT290">
        <v>-0.79014932000000004</v>
      </c>
      <c r="DU290">
        <v>1.3610861400000001</v>
      </c>
      <c r="DV290" s="10">
        <v>-0.64824150000000003</v>
      </c>
      <c r="DW290" s="8" t="s">
        <v>1664</v>
      </c>
      <c r="DX290" t="s">
        <v>1665</v>
      </c>
      <c r="DY290" t="s">
        <v>5153</v>
      </c>
      <c r="DZ290" t="s">
        <v>5154</v>
      </c>
      <c r="EA290" t="s">
        <v>5364</v>
      </c>
      <c r="EB290" t="s">
        <v>5403</v>
      </c>
      <c r="EC290" t="s">
        <v>5251</v>
      </c>
      <c r="ED290" s="10" t="s">
        <v>124</v>
      </c>
      <c r="EE290" s="20">
        <v>38109</v>
      </c>
      <c r="EF290" s="21">
        <v>38577</v>
      </c>
      <c r="EG290" t="s">
        <v>1666</v>
      </c>
      <c r="EH290" t="s">
        <v>5146</v>
      </c>
      <c r="EI290" s="22">
        <v>44969</v>
      </c>
      <c r="EJ290" t="b">
        <f>F290=H290</f>
        <v>0</v>
      </c>
    </row>
    <row r="291" spans="1:140" x14ac:dyDescent="0.2">
      <c r="A291" s="8" t="s">
        <v>1667</v>
      </c>
      <c r="B291" s="8" t="s">
        <v>168</v>
      </c>
      <c r="C291" s="8" t="s">
        <v>181</v>
      </c>
      <c r="D291" s="2" t="s">
        <v>1668</v>
      </c>
      <c r="E291" s="4">
        <v>0.74779731578828501</v>
      </c>
      <c r="F291" s="28" t="b">
        <v>1</v>
      </c>
      <c r="G291" s="29">
        <f t="shared" si="9"/>
        <v>8.2912320253816257E-2</v>
      </c>
      <c r="H291" s="5" t="b">
        <f t="shared" si="8"/>
        <v>0</v>
      </c>
      <c r="I291" s="8">
        <v>66</v>
      </c>
      <c r="J291">
        <v>1</v>
      </c>
      <c r="K291">
        <v>35</v>
      </c>
      <c r="L291">
        <v>1679</v>
      </c>
      <c r="M291">
        <v>2</v>
      </c>
      <c r="N291">
        <v>3</v>
      </c>
      <c r="O291">
        <v>78.065324560809202</v>
      </c>
      <c r="P291">
        <v>5</v>
      </c>
      <c r="Q291">
        <v>1</v>
      </c>
      <c r="R291">
        <v>1</v>
      </c>
      <c r="S291" s="10">
        <v>75.2</v>
      </c>
      <c r="T291" s="8">
        <v>1.19865111182038</v>
      </c>
      <c r="U291">
        <v>7.5957643648752104E-3</v>
      </c>
      <c r="V291">
        <v>1.0358994556432299</v>
      </c>
      <c r="W291">
        <v>0.210645472011112</v>
      </c>
      <c r="X291">
        <v>-0.92748948436013701</v>
      </c>
      <c r="Y291">
        <v>-1.13192030619081E-2</v>
      </c>
      <c r="Z291">
        <v>0.94943734269802604</v>
      </c>
      <c r="AA291">
        <v>8.8725172209350497E-3</v>
      </c>
      <c r="AB291">
        <v>0.68128349962791002</v>
      </c>
      <c r="AC291">
        <v>1.7560081436822399E-2</v>
      </c>
      <c r="AD291" s="10">
        <v>0.10842472817918</v>
      </c>
      <c r="AE291" s="8">
        <v>0</v>
      </c>
      <c r="AF291">
        <v>0</v>
      </c>
      <c r="AG291">
        <v>0</v>
      </c>
      <c r="AH291">
        <v>0</v>
      </c>
      <c r="AI291">
        <v>0</v>
      </c>
      <c r="AJ291">
        <v>0</v>
      </c>
      <c r="AK291">
        <v>1</v>
      </c>
      <c r="AL291">
        <v>0</v>
      </c>
      <c r="AM291">
        <v>0</v>
      </c>
      <c r="AN291">
        <v>0</v>
      </c>
      <c r="AO291">
        <v>0</v>
      </c>
      <c r="AP291">
        <v>0</v>
      </c>
      <c r="AQ291">
        <v>0</v>
      </c>
      <c r="AR291">
        <v>0</v>
      </c>
      <c r="AS291">
        <v>0</v>
      </c>
      <c r="AT291">
        <v>0</v>
      </c>
      <c r="AU291">
        <v>0</v>
      </c>
      <c r="AV291">
        <v>0</v>
      </c>
      <c r="AW291">
        <v>0</v>
      </c>
      <c r="AX291">
        <v>0</v>
      </c>
      <c r="AY291">
        <v>0</v>
      </c>
      <c r="AZ291">
        <v>1</v>
      </c>
      <c r="BA291">
        <v>1</v>
      </c>
      <c r="BB291">
        <v>0</v>
      </c>
      <c r="BC291">
        <v>0</v>
      </c>
      <c r="BD291">
        <v>1</v>
      </c>
      <c r="BE291">
        <v>0</v>
      </c>
      <c r="BF291">
        <v>1</v>
      </c>
      <c r="BG291">
        <v>0</v>
      </c>
      <c r="BH291">
        <v>0</v>
      </c>
      <c r="BI291">
        <v>1</v>
      </c>
      <c r="BJ291">
        <v>0</v>
      </c>
      <c r="BK291">
        <v>0</v>
      </c>
      <c r="BL291">
        <v>0</v>
      </c>
      <c r="BM291">
        <v>0</v>
      </c>
      <c r="BN291">
        <v>0</v>
      </c>
      <c r="BO291">
        <v>1</v>
      </c>
      <c r="BP291">
        <v>0</v>
      </c>
      <c r="BQ291">
        <v>0</v>
      </c>
      <c r="BR291">
        <v>0</v>
      </c>
      <c r="BS291">
        <v>0</v>
      </c>
      <c r="BT291" s="10">
        <v>1</v>
      </c>
      <c r="BU291">
        <v>-4.2648743800000002</v>
      </c>
      <c r="BV291">
        <v>0.17994256</v>
      </c>
      <c r="BW291">
        <v>2.5512239999999999E-2</v>
      </c>
      <c r="BX291">
        <v>1.7140852600000001</v>
      </c>
      <c r="BY291">
        <v>1.2451467300000001</v>
      </c>
      <c r="BZ291">
        <v>4.38303536</v>
      </c>
      <c r="CA291">
        <v>1.0542348399999999</v>
      </c>
      <c r="CB291">
        <v>2.36271349</v>
      </c>
      <c r="CC291">
        <v>0</v>
      </c>
      <c r="CD291">
        <v>1.26633956</v>
      </c>
      <c r="CE291">
        <v>1.2966537600000001</v>
      </c>
      <c r="CF291">
        <v>-0.34830556000000001</v>
      </c>
      <c r="CG291">
        <v>0.60595251999999999</v>
      </c>
      <c r="CH291">
        <v>-0.27080598</v>
      </c>
      <c r="CI291">
        <v>0.69837139000000004</v>
      </c>
      <c r="CJ291">
        <v>2.3914729999999999E-2</v>
      </c>
      <c r="CK291">
        <v>-0.35324707</v>
      </c>
      <c r="CL291">
        <v>-4.8291489999999999E-2</v>
      </c>
      <c r="CM291">
        <v>0.58076517999999999</v>
      </c>
      <c r="CN291">
        <v>0.72541518999999999</v>
      </c>
      <c r="CO291">
        <v>-0.20022939000000001</v>
      </c>
      <c r="CP291">
        <v>-0.43475793000000001</v>
      </c>
      <c r="CQ291">
        <v>0.34422587999999998</v>
      </c>
      <c r="CR291">
        <v>-0.48495226000000002</v>
      </c>
      <c r="CS291">
        <v>0.18250256000000001</v>
      </c>
      <c r="CT291">
        <v>-0.16623276000000001</v>
      </c>
      <c r="CU291">
        <v>-9.4743999999999995E-2</v>
      </c>
      <c r="CV291">
        <v>-1.1689752</v>
      </c>
      <c r="CW291">
        <v>-0.52188942000000005</v>
      </c>
      <c r="CX291">
        <v>0.65815442999999996</v>
      </c>
      <c r="CY291">
        <v>9.3649330000000003E-2</v>
      </c>
      <c r="CZ291">
        <v>-0.16819777</v>
      </c>
      <c r="DA291">
        <v>-0.25450494000000001</v>
      </c>
      <c r="DB291">
        <v>0.25513289</v>
      </c>
      <c r="DC291">
        <v>2.5920289999999999E-2</v>
      </c>
      <c r="DD291">
        <v>-2.5292350000000002E-2</v>
      </c>
      <c r="DE291">
        <v>0.26950531</v>
      </c>
      <c r="DF291">
        <v>-0.26887736000000001</v>
      </c>
      <c r="DG291">
        <v>0.1029841</v>
      </c>
      <c r="DH291">
        <v>-0.10235616</v>
      </c>
      <c r="DI291">
        <v>-0.19042195000000001</v>
      </c>
      <c r="DJ291">
        <v>7.7531719999999998E-2</v>
      </c>
      <c r="DK291">
        <v>-0.19522661999999999</v>
      </c>
      <c r="DL291">
        <v>-0.13095082</v>
      </c>
      <c r="DM291">
        <v>-6.0513240000000003E-2</v>
      </c>
      <c r="DN291">
        <v>0.50020885000000004</v>
      </c>
      <c r="DO291">
        <v>0.35778246000000002</v>
      </c>
      <c r="DP291">
        <v>-0.64273818000000005</v>
      </c>
      <c r="DQ291">
        <v>0.94671483000000001</v>
      </c>
      <c r="DR291">
        <v>-0.66113116000000005</v>
      </c>
      <c r="DS291">
        <v>7.7932630000000003E-2</v>
      </c>
      <c r="DT291">
        <v>-0.79014932000000004</v>
      </c>
      <c r="DU291">
        <v>1.3610861400000001</v>
      </c>
      <c r="DV291" s="10">
        <v>-0.64824150000000003</v>
      </c>
      <c r="DW291" s="8" t="s">
        <v>1669</v>
      </c>
      <c r="DX291" t="s">
        <v>1670</v>
      </c>
      <c r="DY291" t="s">
        <v>5153</v>
      </c>
      <c r="DZ291" t="s">
        <v>5165</v>
      </c>
      <c r="EA291" t="s">
        <v>5477</v>
      </c>
      <c r="EB291" t="s">
        <v>5478</v>
      </c>
      <c r="EC291" t="s">
        <v>5239</v>
      </c>
      <c r="ED291" s="10" t="s">
        <v>1050</v>
      </c>
      <c r="EE291" s="20">
        <v>35550</v>
      </c>
      <c r="EF291" s="21">
        <v>36134</v>
      </c>
      <c r="EG291" t="s">
        <v>1671</v>
      </c>
      <c r="EH291" t="s">
        <v>5142</v>
      </c>
      <c r="EI291" s="22">
        <v>44711</v>
      </c>
      <c r="EJ291" t="b">
        <f>F291=H291</f>
        <v>0</v>
      </c>
    </row>
    <row r="292" spans="1:140" x14ac:dyDescent="0.2">
      <c r="A292" s="8" t="s">
        <v>1672</v>
      </c>
      <c r="B292" s="8" t="s">
        <v>119</v>
      </c>
      <c r="C292" s="8" t="s">
        <v>468</v>
      </c>
      <c r="D292" s="2" t="s">
        <v>1673</v>
      </c>
      <c r="E292" s="4">
        <v>0.44649871621551102</v>
      </c>
      <c r="F292" s="28" t="b">
        <v>0</v>
      </c>
      <c r="G292" s="29">
        <f t="shared" si="9"/>
        <v>3.5220226792619742E-4</v>
      </c>
      <c r="H292" s="5" t="b">
        <f t="shared" si="8"/>
        <v>0</v>
      </c>
      <c r="I292" s="8">
        <v>42</v>
      </c>
      <c r="J292">
        <v>0</v>
      </c>
      <c r="K292">
        <v>34</v>
      </c>
      <c r="L292">
        <v>1833</v>
      </c>
      <c r="M292">
        <v>5</v>
      </c>
      <c r="N292">
        <v>3</v>
      </c>
      <c r="O292">
        <v>39.916024774422198</v>
      </c>
      <c r="P292">
        <v>3</v>
      </c>
      <c r="Q292">
        <v>1</v>
      </c>
      <c r="R292">
        <v>3</v>
      </c>
      <c r="S292" s="10">
        <v>66.099999999999994</v>
      </c>
      <c r="T292" s="8">
        <v>-1.0558650859609</v>
      </c>
      <c r="U292">
        <v>-1.00517281761849</v>
      </c>
      <c r="V292">
        <v>0.90669465918009495</v>
      </c>
      <c r="W292">
        <v>0.39017120703261998</v>
      </c>
      <c r="X292">
        <v>2.70451479144465E-2</v>
      </c>
      <c r="Y292">
        <v>-1.13192030619081E-2</v>
      </c>
      <c r="Z292">
        <v>-0.363306593821974</v>
      </c>
      <c r="AA292">
        <v>0.71867389489572897</v>
      </c>
      <c r="AB292">
        <v>-1.4988236991813999</v>
      </c>
      <c r="AC292">
        <v>-1.38724643350897</v>
      </c>
      <c r="AD292" s="10">
        <v>-1.85508776222987</v>
      </c>
      <c r="AE292" s="8">
        <v>0</v>
      </c>
      <c r="AF292">
        <v>0</v>
      </c>
      <c r="AG292">
        <v>0</v>
      </c>
      <c r="AH292">
        <v>1</v>
      </c>
      <c r="AI292">
        <v>0</v>
      </c>
      <c r="AJ292">
        <v>0</v>
      </c>
      <c r="AK292">
        <v>0</v>
      </c>
      <c r="AL292">
        <v>0</v>
      </c>
      <c r="AM292">
        <v>0</v>
      </c>
      <c r="AN292">
        <v>0</v>
      </c>
      <c r="AO292">
        <v>0</v>
      </c>
      <c r="AP292">
        <v>0</v>
      </c>
      <c r="AQ292">
        <v>0</v>
      </c>
      <c r="AR292">
        <v>0</v>
      </c>
      <c r="AS292">
        <v>0</v>
      </c>
      <c r="AT292">
        <v>0</v>
      </c>
      <c r="AU292">
        <v>0</v>
      </c>
      <c r="AV292">
        <v>0</v>
      </c>
      <c r="AW292">
        <v>0</v>
      </c>
      <c r="AX292">
        <v>0</v>
      </c>
      <c r="AY292">
        <v>0</v>
      </c>
      <c r="AZ292">
        <v>1</v>
      </c>
      <c r="BA292">
        <v>1</v>
      </c>
      <c r="BB292">
        <v>0</v>
      </c>
      <c r="BC292">
        <v>0</v>
      </c>
      <c r="BD292">
        <v>1</v>
      </c>
      <c r="BE292">
        <v>0</v>
      </c>
      <c r="BF292">
        <v>1</v>
      </c>
      <c r="BG292">
        <v>1</v>
      </c>
      <c r="BH292">
        <v>0</v>
      </c>
      <c r="BI292">
        <v>0</v>
      </c>
      <c r="BJ292">
        <v>0</v>
      </c>
      <c r="BK292">
        <v>0</v>
      </c>
      <c r="BL292">
        <v>0</v>
      </c>
      <c r="BM292">
        <v>0</v>
      </c>
      <c r="BN292">
        <v>0</v>
      </c>
      <c r="BO292">
        <v>0</v>
      </c>
      <c r="BP292">
        <v>1</v>
      </c>
      <c r="BQ292">
        <v>0</v>
      </c>
      <c r="BR292">
        <v>1</v>
      </c>
      <c r="BS292">
        <v>0</v>
      </c>
      <c r="BT292" s="10">
        <v>0</v>
      </c>
      <c r="BU292">
        <v>-4.2648743800000002</v>
      </c>
      <c r="BV292">
        <v>0.17994256</v>
      </c>
      <c r="BW292">
        <v>2.5512239999999999E-2</v>
      </c>
      <c r="BX292">
        <v>1.7140852600000001</v>
      </c>
      <c r="BY292">
        <v>1.2451467300000001</v>
      </c>
      <c r="BZ292">
        <v>4.38303536</v>
      </c>
      <c r="CA292">
        <v>1.0542348399999999</v>
      </c>
      <c r="CB292">
        <v>2.36271349</v>
      </c>
      <c r="CC292">
        <v>0</v>
      </c>
      <c r="CD292">
        <v>1.26633956</v>
      </c>
      <c r="CE292">
        <v>1.2966537600000001</v>
      </c>
      <c r="CF292">
        <v>-0.34830556000000001</v>
      </c>
      <c r="CG292">
        <v>0.60595251999999999</v>
      </c>
      <c r="CH292">
        <v>-0.27080598</v>
      </c>
      <c r="CI292">
        <v>0.69837139000000004</v>
      </c>
      <c r="CJ292">
        <v>2.3914729999999999E-2</v>
      </c>
      <c r="CK292">
        <v>-0.35324707</v>
      </c>
      <c r="CL292">
        <v>-4.8291489999999999E-2</v>
      </c>
      <c r="CM292">
        <v>0.58076517999999999</v>
      </c>
      <c r="CN292">
        <v>0.72541518999999999</v>
      </c>
      <c r="CO292">
        <v>-0.20022939000000001</v>
      </c>
      <c r="CP292">
        <v>-0.43475793000000001</v>
      </c>
      <c r="CQ292">
        <v>0.34422587999999998</v>
      </c>
      <c r="CR292">
        <v>-0.48495226000000002</v>
      </c>
      <c r="CS292">
        <v>0.18250256000000001</v>
      </c>
      <c r="CT292">
        <v>-0.16623276000000001</v>
      </c>
      <c r="CU292">
        <v>-9.4743999999999995E-2</v>
      </c>
      <c r="CV292">
        <v>-1.1689752</v>
      </c>
      <c r="CW292">
        <v>-0.52188942000000005</v>
      </c>
      <c r="CX292">
        <v>0.65815442999999996</v>
      </c>
      <c r="CY292">
        <v>9.3649330000000003E-2</v>
      </c>
      <c r="CZ292">
        <v>-0.16819777</v>
      </c>
      <c r="DA292">
        <v>-0.25450494000000001</v>
      </c>
      <c r="DB292">
        <v>0.25513289</v>
      </c>
      <c r="DC292">
        <v>2.5920289999999999E-2</v>
      </c>
      <c r="DD292">
        <v>-2.5292350000000002E-2</v>
      </c>
      <c r="DE292">
        <v>0.26950531</v>
      </c>
      <c r="DF292">
        <v>-0.26887736000000001</v>
      </c>
      <c r="DG292">
        <v>0.1029841</v>
      </c>
      <c r="DH292">
        <v>-0.10235616</v>
      </c>
      <c r="DI292">
        <v>-0.19042195000000001</v>
      </c>
      <c r="DJ292">
        <v>7.7531719999999998E-2</v>
      </c>
      <c r="DK292">
        <v>-0.19522661999999999</v>
      </c>
      <c r="DL292">
        <v>-0.13095082</v>
      </c>
      <c r="DM292">
        <v>-6.0513240000000003E-2</v>
      </c>
      <c r="DN292">
        <v>0.50020885000000004</v>
      </c>
      <c r="DO292">
        <v>0.35778246000000002</v>
      </c>
      <c r="DP292">
        <v>-0.64273818000000005</v>
      </c>
      <c r="DQ292">
        <v>0.94671483000000001</v>
      </c>
      <c r="DR292">
        <v>-0.66113116000000005</v>
      </c>
      <c r="DS292">
        <v>7.7932630000000003E-2</v>
      </c>
      <c r="DT292">
        <v>-0.79014932000000004</v>
      </c>
      <c r="DU292">
        <v>1.3610861400000001</v>
      </c>
      <c r="DV292" s="10">
        <v>-0.64824150000000003</v>
      </c>
      <c r="DW292" s="8" t="s">
        <v>1674</v>
      </c>
      <c r="DX292" t="s">
        <v>1675</v>
      </c>
      <c r="DY292" t="s">
        <v>5165</v>
      </c>
      <c r="DZ292" t="s">
        <v>5158</v>
      </c>
      <c r="EA292" t="s">
        <v>5274</v>
      </c>
      <c r="EB292" t="s">
        <v>5252</v>
      </c>
      <c r="EC292" t="s">
        <v>5265</v>
      </c>
      <c r="ED292" s="10" t="s">
        <v>151</v>
      </c>
      <c r="EE292" s="20">
        <v>37926</v>
      </c>
      <c r="EF292" s="21">
        <v>39587</v>
      </c>
      <c r="EG292" t="s">
        <v>1676</v>
      </c>
      <c r="EH292" t="s">
        <v>5145</v>
      </c>
      <c r="EI292" s="22">
        <v>44946</v>
      </c>
      <c r="EJ292" t="b">
        <f>F292=H292</f>
        <v>1</v>
      </c>
    </row>
    <row r="293" spans="1:140" x14ac:dyDescent="0.2">
      <c r="A293" s="8" t="s">
        <v>1677</v>
      </c>
      <c r="B293" s="8" t="s">
        <v>168</v>
      </c>
      <c r="C293" s="8" t="s">
        <v>181</v>
      </c>
      <c r="D293" s="2" t="s">
        <v>1678</v>
      </c>
      <c r="E293" s="4">
        <v>0.48351538261204702</v>
      </c>
      <c r="F293" s="28" t="b">
        <v>0</v>
      </c>
      <c r="G293" s="29">
        <f t="shared" si="9"/>
        <v>3.0894683004016181E-4</v>
      </c>
      <c r="H293" s="5" t="b">
        <f t="shared" si="8"/>
        <v>0</v>
      </c>
      <c r="I293" s="8">
        <v>55</v>
      </c>
      <c r="J293">
        <v>1</v>
      </c>
      <c r="K293">
        <v>34</v>
      </c>
      <c r="L293">
        <v>1303</v>
      </c>
      <c r="M293">
        <v>5</v>
      </c>
      <c r="N293">
        <v>2</v>
      </c>
      <c r="O293">
        <v>3.42435797269055</v>
      </c>
      <c r="P293">
        <v>3</v>
      </c>
      <c r="Q293">
        <v>3</v>
      </c>
      <c r="R293">
        <v>3</v>
      </c>
      <c r="S293" s="10">
        <v>76.3</v>
      </c>
      <c r="T293" s="8">
        <v>0.165331187837294</v>
      </c>
      <c r="U293">
        <v>7.5957643648752104E-3</v>
      </c>
      <c r="V293">
        <v>0.90669465918009495</v>
      </c>
      <c r="W293">
        <v>-0.22767710180763301</v>
      </c>
      <c r="X293">
        <v>2.70451479144465E-2</v>
      </c>
      <c r="Y293">
        <v>-0.70788554533318204</v>
      </c>
      <c r="Z293">
        <v>-1.6190102265417401</v>
      </c>
      <c r="AA293">
        <v>0.71867389489572897</v>
      </c>
      <c r="AB293">
        <v>0.68128349962791002</v>
      </c>
      <c r="AC293">
        <v>-0.68484317603607703</v>
      </c>
      <c r="AD293" s="10">
        <v>0.34577239185499797</v>
      </c>
      <c r="AE293" s="8">
        <v>0</v>
      </c>
      <c r="AF293">
        <v>0</v>
      </c>
      <c r="AG293">
        <v>0</v>
      </c>
      <c r="AH293">
        <v>1</v>
      </c>
      <c r="AI293">
        <v>0</v>
      </c>
      <c r="AJ293">
        <v>0</v>
      </c>
      <c r="AK293">
        <v>0</v>
      </c>
      <c r="AL293">
        <v>0</v>
      </c>
      <c r="AM293">
        <v>0</v>
      </c>
      <c r="AN293">
        <v>0</v>
      </c>
      <c r="AO293">
        <v>0</v>
      </c>
      <c r="AP293">
        <v>0</v>
      </c>
      <c r="AQ293">
        <v>0</v>
      </c>
      <c r="AR293">
        <v>0</v>
      </c>
      <c r="AS293">
        <v>0</v>
      </c>
      <c r="AT293">
        <v>0</v>
      </c>
      <c r="AU293">
        <v>0</v>
      </c>
      <c r="AV293">
        <v>0</v>
      </c>
      <c r="AW293">
        <v>0</v>
      </c>
      <c r="AX293">
        <v>0</v>
      </c>
      <c r="AY293">
        <v>1</v>
      </c>
      <c r="AZ293">
        <v>0</v>
      </c>
      <c r="BA293">
        <v>0</v>
      </c>
      <c r="BB293">
        <v>1</v>
      </c>
      <c r="BC293">
        <v>0</v>
      </c>
      <c r="BD293">
        <v>1</v>
      </c>
      <c r="BE293">
        <v>0</v>
      </c>
      <c r="BF293">
        <v>1</v>
      </c>
      <c r="BG293">
        <v>1</v>
      </c>
      <c r="BH293">
        <v>0</v>
      </c>
      <c r="BI293">
        <v>0</v>
      </c>
      <c r="BJ293">
        <v>0</v>
      </c>
      <c r="BK293">
        <v>0</v>
      </c>
      <c r="BL293">
        <v>0</v>
      </c>
      <c r="BM293">
        <v>0</v>
      </c>
      <c r="BN293">
        <v>0</v>
      </c>
      <c r="BO293">
        <v>1</v>
      </c>
      <c r="BP293">
        <v>0</v>
      </c>
      <c r="BQ293">
        <v>0</v>
      </c>
      <c r="BR293">
        <v>0</v>
      </c>
      <c r="BS293">
        <v>0</v>
      </c>
      <c r="BT293" s="10">
        <v>1</v>
      </c>
      <c r="BU293">
        <v>-4.2648743800000002</v>
      </c>
      <c r="BV293">
        <v>0.17994256</v>
      </c>
      <c r="BW293">
        <v>2.5512239999999999E-2</v>
      </c>
      <c r="BX293">
        <v>1.7140852600000001</v>
      </c>
      <c r="BY293">
        <v>1.2451467300000001</v>
      </c>
      <c r="BZ293">
        <v>4.38303536</v>
      </c>
      <c r="CA293">
        <v>1.0542348399999999</v>
      </c>
      <c r="CB293">
        <v>2.36271349</v>
      </c>
      <c r="CC293">
        <v>0</v>
      </c>
      <c r="CD293">
        <v>1.26633956</v>
      </c>
      <c r="CE293">
        <v>1.2966537600000001</v>
      </c>
      <c r="CF293">
        <v>-0.34830556000000001</v>
      </c>
      <c r="CG293">
        <v>0.60595251999999999</v>
      </c>
      <c r="CH293">
        <v>-0.27080598</v>
      </c>
      <c r="CI293">
        <v>0.69837139000000004</v>
      </c>
      <c r="CJ293">
        <v>2.3914729999999999E-2</v>
      </c>
      <c r="CK293">
        <v>-0.35324707</v>
      </c>
      <c r="CL293">
        <v>-4.8291489999999999E-2</v>
      </c>
      <c r="CM293">
        <v>0.58076517999999999</v>
      </c>
      <c r="CN293">
        <v>0.72541518999999999</v>
      </c>
      <c r="CO293">
        <v>-0.20022939000000001</v>
      </c>
      <c r="CP293">
        <v>-0.43475793000000001</v>
      </c>
      <c r="CQ293">
        <v>0.34422587999999998</v>
      </c>
      <c r="CR293">
        <v>-0.48495226000000002</v>
      </c>
      <c r="CS293">
        <v>0.18250256000000001</v>
      </c>
      <c r="CT293">
        <v>-0.16623276000000001</v>
      </c>
      <c r="CU293">
        <v>-9.4743999999999995E-2</v>
      </c>
      <c r="CV293">
        <v>-1.1689752</v>
      </c>
      <c r="CW293">
        <v>-0.52188942000000005</v>
      </c>
      <c r="CX293">
        <v>0.65815442999999996</v>
      </c>
      <c r="CY293">
        <v>9.3649330000000003E-2</v>
      </c>
      <c r="CZ293">
        <v>-0.16819777</v>
      </c>
      <c r="DA293">
        <v>-0.25450494000000001</v>
      </c>
      <c r="DB293">
        <v>0.25513289</v>
      </c>
      <c r="DC293">
        <v>2.5920289999999999E-2</v>
      </c>
      <c r="DD293">
        <v>-2.5292350000000002E-2</v>
      </c>
      <c r="DE293">
        <v>0.26950531</v>
      </c>
      <c r="DF293">
        <v>-0.26887736000000001</v>
      </c>
      <c r="DG293">
        <v>0.1029841</v>
      </c>
      <c r="DH293">
        <v>-0.10235616</v>
      </c>
      <c r="DI293">
        <v>-0.19042195000000001</v>
      </c>
      <c r="DJ293">
        <v>7.7531719999999998E-2</v>
      </c>
      <c r="DK293">
        <v>-0.19522661999999999</v>
      </c>
      <c r="DL293">
        <v>-0.13095082</v>
      </c>
      <c r="DM293">
        <v>-6.0513240000000003E-2</v>
      </c>
      <c r="DN293">
        <v>0.50020885000000004</v>
      </c>
      <c r="DO293">
        <v>0.35778246000000002</v>
      </c>
      <c r="DP293">
        <v>-0.64273818000000005</v>
      </c>
      <c r="DQ293">
        <v>0.94671483000000001</v>
      </c>
      <c r="DR293">
        <v>-0.66113116000000005</v>
      </c>
      <c r="DS293">
        <v>7.7932630000000003E-2</v>
      </c>
      <c r="DT293">
        <v>-0.79014932000000004</v>
      </c>
      <c r="DU293">
        <v>1.3610861400000001</v>
      </c>
      <c r="DV293" s="10">
        <v>-0.64824150000000003</v>
      </c>
      <c r="DW293" s="8" t="s">
        <v>1679</v>
      </c>
      <c r="DX293" t="s">
        <v>1680</v>
      </c>
      <c r="DY293" t="s">
        <v>5153</v>
      </c>
      <c r="DZ293" t="s">
        <v>5165</v>
      </c>
      <c r="EA293" t="s">
        <v>5263</v>
      </c>
      <c r="EB293" t="s">
        <v>5285</v>
      </c>
      <c r="EC293" t="s">
        <v>5236</v>
      </c>
      <c r="ED293" s="10" t="s">
        <v>1681</v>
      </c>
      <c r="EE293" s="20">
        <v>36794</v>
      </c>
      <c r="EF293" s="21">
        <v>38504</v>
      </c>
      <c r="EG293" t="s">
        <v>1682</v>
      </c>
      <c r="EH293" t="s">
        <v>5145</v>
      </c>
      <c r="EI293" s="22">
        <v>44999</v>
      </c>
      <c r="EJ293" t="b">
        <f>F293=H293</f>
        <v>1</v>
      </c>
    </row>
    <row r="294" spans="1:140" x14ac:dyDescent="0.2">
      <c r="A294" s="8" t="s">
        <v>1683</v>
      </c>
      <c r="B294" s="8" t="s">
        <v>127</v>
      </c>
      <c r="C294" s="8" t="s">
        <v>275</v>
      </c>
      <c r="D294" s="2" t="s">
        <v>1684</v>
      </c>
      <c r="E294" s="4">
        <v>0.33614085331543497</v>
      </c>
      <c r="F294" s="28" t="b">
        <v>0</v>
      </c>
      <c r="G294" s="29">
        <f t="shared" si="9"/>
        <v>0.52142551714251073</v>
      </c>
      <c r="H294" s="5" t="b">
        <f t="shared" si="8"/>
        <v>1</v>
      </c>
      <c r="I294" s="8">
        <v>59</v>
      </c>
      <c r="J294">
        <v>2</v>
      </c>
      <c r="K294">
        <v>27</v>
      </c>
      <c r="L294">
        <v>142</v>
      </c>
      <c r="M294">
        <v>7</v>
      </c>
      <c r="N294">
        <v>4</v>
      </c>
      <c r="O294">
        <v>39.920426657717599</v>
      </c>
      <c r="P294">
        <v>1</v>
      </c>
      <c r="Q294">
        <v>5</v>
      </c>
      <c r="R294">
        <v>5</v>
      </c>
      <c r="S294" s="10">
        <v>68.2</v>
      </c>
      <c r="T294" s="8">
        <v>0.54108388746750802</v>
      </c>
      <c r="U294">
        <v>1.0203643463482399</v>
      </c>
      <c r="V294">
        <v>2.2610839381047498E-3</v>
      </c>
      <c r="W294">
        <v>-1.5811146236256199</v>
      </c>
      <c r="X294">
        <v>0.66340156943083595</v>
      </c>
      <c r="Y294">
        <v>0.68524713920936597</v>
      </c>
      <c r="Z294">
        <v>-0.36315512195649702</v>
      </c>
      <c r="AA294">
        <v>-1.4107302381286499</v>
      </c>
      <c r="AB294">
        <v>-4.5418899975194001E-2</v>
      </c>
      <c r="AC294">
        <v>1.42236659638262</v>
      </c>
      <c r="AD294" s="10">
        <v>-1.40196949521239</v>
      </c>
      <c r="AE294" s="8">
        <v>0</v>
      </c>
      <c r="AF294">
        <v>0</v>
      </c>
      <c r="AG294">
        <v>0</v>
      </c>
      <c r="AH294">
        <v>0</v>
      </c>
      <c r="AI294">
        <v>0</v>
      </c>
      <c r="AJ294">
        <v>0</v>
      </c>
      <c r="AK294">
        <v>0</v>
      </c>
      <c r="AL294">
        <v>0</v>
      </c>
      <c r="AM294">
        <v>0</v>
      </c>
      <c r="AN294">
        <v>0</v>
      </c>
      <c r="AO294">
        <v>0</v>
      </c>
      <c r="AP294">
        <v>0</v>
      </c>
      <c r="AQ294">
        <v>0</v>
      </c>
      <c r="AR294">
        <v>0</v>
      </c>
      <c r="AS294">
        <v>0</v>
      </c>
      <c r="AT294">
        <v>0</v>
      </c>
      <c r="AU294">
        <v>1</v>
      </c>
      <c r="AV294">
        <v>0</v>
      </c>
      <c r="AW294">
        <v>0</v>
      </c>
      <c r="AX294">
        <v>0</v>
      </c>
      <c r="AY294">
        <v>0</v>
      </c>
      <c r="AZ294">
        <v>1</v>
      </c>
      <c r="BA294">
        <v>1</v>
      </c>
      <c r="BB294">
        <v>0</v>
      </c>
      <c r="BC294">
        <v>1</v>
      </c>
      <c r="BD294">
        <v>0</v>
      </c>
      <c r="BE294">
        <v>0</v>
      </c>
      <c r="BF294">
        <v>1</v>
      </c>
      <c r="BG294">
        <v>0</v>
      </c>
      <c r="BH294">
        <v>0</v>
      </c>
      <c r="BI294">
        <v>0</v>
      </c>
      <c r="BJ294">
        <v>0</v>
      </c>
      <c r="BK294">
        <v>0</v>
      </c>
      <c r="BL294">
        <v>1</v>
      </c>
      <c r="BM294">
        <v>0</v>
      </c>
      <c r="BN294">
        <v>1</v>
      </c>
      <c r="BO294">
        <v>0</v>
      </c>
      <c r="BP294">
        <v>0</v>
      </c>
      <c r="BQ294">
        <v>0</v>
      </c>
      <c r="BR294">
        <v>0</v>
      </c>
      <c r="BS294">
        <v>1</v>
      </c>
      <c r="BT294" s="10">
        <v>0</v>
      </c>
      <c r="BU294">
        <v>-4.2648743800000002</v>
      </c>
      <c r="BV294">
        <v>0.17994256</v>
      </c>
      <c r="BW294">
        <v>2.5512239999999999E-2</v>
      </c>
      <c r="BX294">
        <v>1.7140852600000001</v>
      </c>
      <c r="BY294">
        <v>1.2451467300000001</v>
      </c>
      <c r="BZ294">
        <v>4.38303536</v>
      </c>
      <c r="CA294">
        <v>1.0542348399999999</v>
      </c>
      <c r="CB294">
        <v>2.36271349</v>
      </c>
      <c r="CC294">
        <v>0</v>
      </c>
      <c r="CD294">
        <v>1.26633956</v>
      </c>
      <c r="CE294">
        <v>1.2966537600000001</v>
      </c>
      <c r="CF294">
        <v>-0.34830556000000001</v>
      </c>
      <c r="CG294">
        <v>0.60595251999999999</v>
      </c>
      <c r="CH294">
        <v>-0.27080598</v>
      </c>
      <c r="CI294">
        <v>0.69837139000000004</v>
      </c>
      <c r="CJ294">
        <v>2.3914729999999999E-2</v>
      </c>
      <c r="CK294">
        <v>-0.35324707</v>
      </c>
      <c r="CL294">
        <v>-4.8291489999999999E-2</v>
      </c>
      <c r="CM294">
        <v>0.58076517999999999</v>
      </c>
      <c r="CN294">
        <v>0.72541518999999999</v>
      </c>
      <c r="CO294">
        <v>-0.20022939000000001</v>
      </c>
      <c r="CP294">
        <v>-0.43475793000000001</v>
      </c>
      <c r="CQ294">
        <v>0.34422587999999998</v>
      </c>
      <c r="CR294">
        <v>-0.48495226000000002</v>
      </c>
      <c r="CS294">
        <v>0.18250256000000001</v>
      </c>
      <c r="CT294">
        <v>-0.16623276000000001</v>
      </c>
      <c r="CU294">
        <v>-9.4743999999999995E-2</v>
      </c>
      <c r="CV294">
        <v>-1.1689752</v>
      </c>
      <c r="CW294">
        <v>-0.52188942000000005</v>
      </c>
      <c r="CX294">
        <v>0.65815442999999996</v>
      </c>
      <c r="CY294">
        <v>9.3649330000000003E-2</v>
      </c>
      <c r="CZ294">
        <v>-0.16819777</v>
      </c>
      <c r="DA294">
        <v>-0.25450494000000001</v>
      </c>
      <c r="DB294">
        <v>0.25513289</v>
      </c>
      <c r="DC294">
        <v>2.5920289999999999E-2</v>
      </c>
      <c r="DD294">
        <v>-2.5292350000000002E-2</v>
      </c>
      <c r="DE294">
        <v>0.26950531</v>
      </c>
      <c r="DF294">
        <v>-0.26887736000000001</v>
      </c>
      <c r="DG294">
        <v>0.1029841</v>
      </c>
      <c r="DH294">
        <v>-0.10235616</v>
      </c>
      <c r="DI294">
        <v>-0.19042195000000001</v>
      </c>
      <c r="DJ294">
        <v>7.7531719999999998E-2</v>
      </c>
      <c r="DK294">
        <v>-0.19522661999999999</v>
      </c>
      <c r="DL294">
        <v>-0.13095082</v>
      </c>
      <c r="DM294">
        <v>-6.0513240000000003E-2</v>
      </c>
      <c r="DN294">
        <v>0.50020885000000004</v>
      </c>
      <c r="DO294">
        <v>0.35778246000000002</v>
      </c>
      <c r="DP294">
        <v>-0.64273818000000005</v>
      </c>
      <c r="DQ294">
        <v>0.94671483000000001</v>
      </c>
      <c r="DR294">
        <v>-0.66113116000000005</v>
      </c>
      <c r="DS294">
        <v>7.7932630000000003E-2</v>
      </c>
      <c r="DT294">
        <v>-0.79014932000000004</v>
      </c>
      <c r="DU294">
        <v>1.3610861400000001</v>
      </c>
      <c r="DV294" s="10">
        <v>-0.64824150000000003</v>
      </c>
      <c r="DW294" s="8" t="s">
        <v>1685</v>
      </c>
      <c r="DX294" t="s">
        <v>1686</v>
      </c>
      <c r="DY294" t="s">
        <v>5158</v>
      </c>
      <c r="DZ294" t="s">
        <v>5153</v>
      </c>
      <c r="EA294" t="s">
        <v>5321</v>
      </c>
      <c r="EB294" t="s">
        <v>5389</v>
      </c>
      <c r="EC294" t="s">
        <v>5183</v>
      </c>
      <c r="ED294" s="10" t="s">
        <v>1185</v>
      </c>
      <c r="EE294" s="20">
        <v>35228</v>
      </c>
      <c r="EF294" s="21">
        <v>36349</v>
      </c>
      <c r="EG294" t="s">
        <v>1687</v>
      </c>
      <c r="EH294" t="s">
        <v>5143</v>
      </c>
      <c r="EI294" s="22">
        <v>45009</v>
      </c>
      <c r="EJ294" t="b">
        <f>F294=H294</f>
        <v>0</v>
      </c>
    </row>
    <row r="295" spans="1:140" x14ac:dyDescent="0.2">
      <c r="A295" s="8" t="s">
        <v>1688</v>
      </c>
      <c r="B295" s="8" t="s">
        <v>127</v>
      </c>
      <c r="C295" s="8" t="s">
        <v>245</v>
      </c>
      <c r="D295" s="2" t="s">
        <v>1689</v>
      </c>
      <c r="E295" s="4">
        <v>0.25228016096241601</v>
      </c>
      <c r="F295" s="28" t="b">
        <v>0</v>
      </c>
      <c r="G295" s="29">
        <f t="shared" si="9"/>
        <v>0.65009699091900508</v>
      </c>
      <c r="H295" s="5" t="b">
        <f t="shared" si="8"/>
        <v>1</v>
      </c>
      <c r="I295" s="8">
        <v>42</v>
      </c>
      <c r="J295">
        <v>2</v>
      </c>
      <c r="K295">
        <v>38</v>
      </c>
      <c r="L295">
        <v>2281</v>
      </c>
      <c r="M295">
        <v>10</v>
      </c>
      <c r="N295">
        <v>2</v>
      </c>
      <c r="O295">
        <v>6.14008048120811</v>
      </c>
      <c r="P295">
        <v>4</v>
      </c>
      <c r="Q295">
        <v>5</v>
      </c>
      <c r="R295">
        <v>2</v>
      </c>
      <c r="S295" s="10">
        <v>81</v>
      </c>
      <c r="T295" s="8">
        <v>-1.0558650859609</v>
      </c>
      <c r="U295">
        <v>1.0203643463482399</v>
      </c>
      <c r="V295">
        <v>1.4235138450326601</v>
      </c>
      <c r="W295">
        <v>0.91242789073155195</v>
      </c>
      <c r="X295">
        <v>1.61793620170542</v>
      </c>
      <c r="Y295">
        <v>-0.70788554533318204</v>
      </c>
      <c r="Z295">
        <v>-1.5255603263787101</v>
      </c>
      <c r="AA295">
        <v>-0.70092886045385905</v>
      </c>
      <c r="AB295">
        <v>0.68128349962791002</v>
      </c>
      <c r="AC295">
        <v>-0.68484317603607703</v>
      </c>
      <c r="AD295" s="10">
        <v>1.3598942275607699</v>
      </c>
      <c r="AE295" s="8">
        <v>0</v>
      </c>
      <c r="AF295">
        <v>0</v>
      </c>
      <c r="AG295">
        <v>1</v>
      </c>
      <c r="AH295">
        <v>0</v>
      </c>
      <c r="AI295">
        <v>0</v>
      </c>
      <c r="AJ295">
        <v>0</v>
      </c>
      <c r="AK295">
        <v>0</v>
      </c>
      <c r="AL295">
        <v>0</v>
      </c>
      <c r="AM295">
        <v>0</v>
      </c>
      <c r="AN295">
        <v>0</v>
      </c>
      <c r="AO295">
        <v>0</v>
      </c>
      <c r="AP295">
        <v>0</v>
      </c>
      <c r="AQ295">
        <v>0</v>
      </c>
      <c r="AR295">
        <v>0</v>
      </c>
      <c r="AS295">
        <v>0</v>
      </c>
      <c r="AT295">
        <v>0</v>
      </c>
      <c r="AU295">
        <v>0</v>
      </c>
      <c r="AV295">
        <v>0</v>
      </c>
      <c r="AW295">
        <v>0</v>
      </c>
      <c r="AX295">
        <v>0</v>
      </c>
      <c r="AY295">
        <v>1</v>
      </c>
      <c r="AZ295">
        <v>0</v>
      </c>
      <c r="BA295">
        <v>0</v>
      </c>
      <c r="BB295">
        <v>1</v>
      </c>
      <c r="BC295">
        <v>1</v>
      </c>
      <c r="BD295">
        <v>0</v>
      </c>
      <c r="BE295">
        <v>0</v>
      </c>
      <c r="BF295">
        <v>1</v>
      </c>
      <c r="BG295">
        <v>0</v>
      </c>
      <c r="BH295">
        <v>1</v>
      </c>
      <c r="BI295">
        <v>0</v>
      </c>
      <c r="BJ295">
        <v>0</v>
      </c>
      <c r="BK295">
        <v>0</v>
      </c>
      <c r="BL295">
        <v>0</v>
      </c>
      <c r="BM295">
        <v>0</v>
      </c>
      <c r="BN295">
        <v>1</v>
      </c>
      <c r="BO295">
        <v>0</v>
      </c>
      <c r="BP295">
        <v>0</v>
      </c>
      <c r="BQ295">
        <v>0</v>
      </c>
      <c r="BR295">
        <v>1</v>
      </c>
      <c r="BS295">
        <v>0</v>
      </c>
      <c r="BT295" s="10">
        <v>0</v>
      </c>
      <c r="BU295">
        <v>-4.2648743800000002</v>
      </c>
      <c r="BV295">
        <v>0.17994256</v>
      </c>
      <c r="BW295">
        <v>2.5512239999999999E-2</v>
      </c>
      <c r="BX295">
        <v>1.7140852600000001</v>
      </c>
      <c r="BY295">
        <v>1.2451467300000001</v>
      </c>
      <c r="BZ295">
        <v>4.38303536</v>
      </c>
      <c r="CA295">
        <v>1.0542348399999999</v>
      </c>
      <c r="CB295">
        <v>2.36271349</v>
      </c>
      <c r="CC295">
        <v>0</v>
      </c>
      <c r="CD295">
        <v>1.26633956</v>
      </c>
      <c r="CE295">
        <v>1.2966537600000001</v>
      </c>
      <c r="CF295">
        <v>-0.34830556000000001</v>
      </c>
      <c r="CG295">
        <v>0.60595251999999999</v>
      </c>
      <c r="CH295">
        <v>-0.27080598</v>
      </c>
      <c r="CI295">
        <v>0.69837139000000004</v>
      </c>
      <c r="CJ295">
        <v>2.3914729999999999E-2</v>
      </c>
      <c r="CK295">
        <v>-0.35324707</v>
      </c>
      <c r="CL295">
        <v>-4.8291489999999999E-2</v>
      </c>
      <c r="CM295">
        <v>0.58076517999999999</v>
      </c>
      <c r="CN295">
        <v>0.72541518999999999</v>
      </c>
      <c r="CO295">
        <v>-0.20022939000000001</v>
      </c>
      <c r="CP295">
        <v>-0.43475793000000001</v>
      </c>
      <c r="CQ295">
        <v>0.34422587999999998</v>
      </c>
      <c r="CR295">
        <v>-0.48495226000000002</v>
      </c>
      <c r="CS295">
        <v>0.18250256000000001</v>
      </c>
      <c r="CT295">
        <v>-0.16623276000000001</v>
      </c>
      <c r="CU295">
        <v>-9.4743999999999995E-2</v>
      </c>
      <c r="CV295">
        <v>-1.1689752</v>
      </c>
      <c r="CW295">
        <v>-0.52188942000000005</v>
      </c>
      <c r="CX295">
        <v>0.65815442999999996</v>
      </c>
      <c r="CY295">
        <v>9.3649330000000003E-2</v>
      </c>
      <c r="CZ295">
        <v>-0.16819777</v>
      </c>
      <c r="DA295">
        <v>-0.25450494000000001</v>
      </c>
      <c r="DB295">
        <v>0.25513289</v>
      </c>
      <c r="DC295">
        <v>2.5920289999999999E-2</v>
      </c>
      <c r="DD295">
        <v>-2.5292350000000002E-2</v>
      </c>
      <c r="DE295">
        <v>0.26950531</v>
      </c>
      <c r="DF295">
        <v>-0.26887736000000001</v>
      </c>
      <c r="DG295">
        <v>0.1029841</v>
      </c>
      <c r="DH295">
        <v>-0.10235616</v>
      </c>
      <c r="DI295">
        <v>-0.19042195000000001</v>
      </c>
      <c r="DJ295">
        <v>7.7531719999999998E-2</v>
      </c>
      <c r="DK295">
        <v>-0.19522661999999999</v>
      </c>
      <c r="DL295">
        <v>-0.13095082</v>
      </c>
      <c r="DM295">
        <v>-6.0513240000000003E-2</v>
      </c>
      <c r="DN295">
        <v>0.50020885000000004</v>
      </c>
      <c r="DO295">
        <v>0.35778246000000002</v>
      </c>
      <c r="DP295">
        <v>-0.64273818000000005</v>
      </c>
      <c r="DQ295">
        <v>0.94671483000000001</v>
      </c>
      <c r="DR295">
        <v>-0.66113116000000005</v>
      </c>
      <c r="DS295">
        <v>7.7932630000000003E-2</v>
      </c>
      <c r="DT295">
        <v>-0.79014932000000004</v>
      </c>
      <c r="DU295">
        <v>1.3610861400000001</v>
      </c>
      <c r="DV295" s="10">
        <v>-0.64824150000000003</v>
      </c>
      <c r="DW295" s="8" t="s">
        <v>1690</v>
      </c>
      <c r="DX295" t="s">
        <v>1691</v>
      </c>
      <c r="DY295" t="s">
        <v>5158</v>
      </c>
      <c r="DZ295" t="s">
        <v>5158</v>
      </c>
      <c r="EA295" t="s">
        <v>5316</v>
      </c>
      <c r="EB295" t="s">
        <v>5447</v>
      </c>
      <c r="EC295" t="s">
        <v>5416</v>
      </c>
      <c r="ED295" s="10" t="s">
        <v>231</v>
      </c>
      <c r="EE295" s="20">
        <v>34958</v>
      </c>
      <c r="EF295" s="21">
        <v>35477</v>
      </c>
      <c r="EG295" t="s">
        <v>1692</v>
      </c>
      <c r="EH295" t="s">
        <v>5147</v>
      </c>
      <c r="EI295" s="22">
        <v>45207</v>
      </c>
      <c r="EJ295" t="b">
        <f>F295=H295</f>
        <v>0</v>
      </c>
    </row>
    <row r="296" spans="1:140" x14ac:dyDescent="0.2">
      <c r="A296" s="8" t="s">
        <v>1693</v>
      </c>
      <c r="B296" s="8" t="s">
        <v>127</v>
      </c>
      <c r="C296" s="8" t="s">
        <v>363</v>
      </c>
      <c r="D296" s="2" t="s">
        <v>1694</v>
      </c>
      <c r="E296" s="4">
        <v>0.47032965009807898</v>
      </c>
      <c r="F296" s="28" t="b">
        <v>0</v>
      </c>
      <c r="G296" s="29">
        <f t="shared" si="9"/>
        <v>1.1606166850773277E-3</v>
      </c>
      <c r="H296" s="5" t="b">
        <f t="shared" si="8"/>
        <v>0</v>
      </c>
      <c r="I296" s="8">
        <v>68</v>
      </c>
      <c r="J296">
        <v>1</v>
      </c>
      <c r="K296">
        <v>25</v>
      </c>
      <c r="L296">
        <v>3598</v>
      </c>
      <c r="M296">
        <v>3</v>
      </c>
      <c r="N296">
        <v>4</v>
      </c>
      <c r="O296">
        <v>15.9981583823729</v>
      </c>
      <c r="P296">
        <v>5</v>
      </c>
      <c r="Q296">
        <v>2</v>
      </c>
      <c r="R296">
        <v>2</v>
      </c>
      <c r="S296" s="10">
        <v>67.8</v>
      </c>
      <c r="T296" s="8">
        <v>1.3865274616354899</v>
      </c>
      <c r="U296">
        <v>7.5957643648752104E-3</v>
      </c>
      <c r="V296">
        <v>-0.25614850898817798</v>
      </c>
      <c r="W296">
        <v>2.4477226506232701</v>
      </c>
      <c r="X296">
        <v>-0.60931127360194304</v>
      </c>
      <c r="Y296">
        <v>0.68524713920936597</v>
      </c>
      <c r="Z296">
        <v>-1.18633701001488</v>
      </c>
      <c r="AA296">
        <v>-1.4107302381286499</v>
      </c>
      <c r="AB296">
        <v>1.4079858992310099</v>
      </c>
      <c r="AC296">
        <v>-1.38724643350897</v>
      </c>
      <c r="AD296" s="10">
        <v>-1.48827773654905</v>
      </c>
      <c r="AE296" s="8">
        <v>0</v>
      </c>
      <c r="AF296">
        <v>0</v>
      </c>
      <c r="AG296">
        <v>0</v>
      </c>
      <c r="AH296">
        <v>0</v>
      </c>
      <c r="AI296">
        <v>1</v>
      </c>
      <c r="AJ296">
        <v>0</v>
      </c>
      <c r="AK296">
        <v>0</v>
      </c>
      <c r="AL296">
        <v>0</v>
      </c>
      <c r="AM296">
        <v>0</v>
      </c>
      <c r="AN296">
        <v>0</v>
      </c>
      <c r="AO296">
        <v>0</v>
      </c>
      <c r="AP296">
        <v>0</v>
      </c>
      <c r="AQ296">
        <v>0</v>
      </c>
      <c r="AR296">
        <v>0</v>
      </c>
      <c r="AS296">
        <v>0</v>
      </c>
      <c r="AT296">
        <v>0</v>
      </c>
      <c r="AU296">
        <v>0</v>
      </c>
      <c r="AV296">
        <v>0</v>
      </c>
      <c r="AW296">
        <v>0</v>
      </c>
      <c r="AX296">
        <v>0</v>
      </c>
      <c r="AY296">
        <v>1</v>
      </c>
      <c r="AZ296">
        <v>0</v>
      </c>
      <c r="BA296">
        <v>1</v>
      </c>
      <c r="BB296">
        <v>0</v>
      </c>
      <c r="BC296">
        <v>0</v>
      </c>
      <c r="BD296">
        <v>1</v>
      </c>
      <c r="BE296">
        <v>1</v>
      </c>
      <c r="BF296">
        <v>0</v>
      </c>
      <c r="BG296">
        <v>0</v>
      </c>
      <c r="BH296">
        <v>1</v>
      </c>
      <c r="BI296">
        <v>0</v>
      </c>
      <c r="BJ296">
        <v>0</v>
      </c>
      <c r="BK296">
        <v>0</v>
      </c>
      <c r="BL296">
        <v>0</v>
      </c>
      <c r="BM296">
        <v>1</v>
      </c>
      <c r="BN296">
        <v>0</v>
      </c>
      <c r="BO296">
        <v>0</v>
      </c>
      <c r="BP296">
        <v>0</v>
      </c>
      <c r="BQ296">
        <v>0</v>
      </c>
      <c r="BR296">
        <v>1</v>
      </c>
      <c r="BS296">
        <v>0</v>
      </c>
      <c r="BT296" s="10">
        <v>0</v>
      </c>
      <c r="BU296">
        <v>-4.2648743800000002</v>
      </c>
      <c r="BV296">
        <v>0.17994256</v>
      </c>
      <c r="BW296">
        <v>2.5512239999999999E-2</v>
      </c>
      <c r="BX296">
        <v>1.7140852600000001</v>
      </c>
      <c r="BY296">
        <v>1.2451467300000001</v>
      </c>
      <c r="BZ296">
        <v>4.38303536</v>
      </c>
      <c r="CA296">
        <v>1.0542348399999999</v>
      </c>
      <c r="CB296">
        <v>2.36271349</v>
      </c>
      <c r="CC296">
        <v>0</v>
      </c>
      <c r="CD296">
        <v>1.26633956</v>
      </c>
      <c r="CE296">
        <v>1.2966537600000001</v>
      </c>
      <c r="CF296">
        <v>-0.34830556000000001</v>
      </c>
      <c r="CG296">
        <v>0.60595251999999999</v>
      </c>
      <c r="CH296">
        <v>-0.27080598</v>
      </c>
      <c r="CI296">
        <v>0.69837139000000004</v>
      </c>
      <c r="CJ296">
        <v>2.3914729999999999E-2</v>
      </c>
      <c r="CK296">
        <v>-0.35324707</v>
      </c>
      <c r="CL296">
        <v>-4.8291489999999999E-2</v>
      </c>
      <c r="CM296">
        <v>0.58076517999999999</v>
      </c>
      <c r="CN296">
        <v>0.72541518999999999</v>
      </c>
      <c r="CO296">
        <v>-0.20022939000000001</v>
      </c>
      <c r="CP296">
        <v>-0.43475793000000001</v>
      </c>
      <c r="CQ296">
        <v>0.34422587999999998</v>
      </c>
      <c r="CR296">
        <v>-0.48495226000000002</v>
      </c>
      <c r="CS296">
        <v>0.18250256000000001</v>
      </c>
      <c r="CT296">
        <v>-0.16623276000000001</v>
      </c>
      <c r="CU296">
        <v>-9.4743999999999995E-2</v>
      </c>
      <c r="CV296">
        <v>-1.1689752</v>
      </c>
      <c r="CW296">
        <v>-0.52188942000000005</v>
      </c>
      <c r="CX296">
        <v>0.65815442999999996</v>
      </c>
      <c r="CY296">
        <v>9.3649330000000003E-2</v>
      </c>
      <c r="CZ296">
        <v>-0.16819777</v>
      </c>
      <c r="DA296">
        <v>-0.25450494000000001</v>
      </c>
      <c r="DB296">
        <v>0.25513289</v>
      </c>
      <c r="DC296">
        <v>2.5920289999999999E-2</v>
      </c>
      <c r="DD296">
        <v>-2.5292350000000002E-2</v>
      </c>
      <c r="DE296">
        <v>0.26950531</v>
      </c>
      <c r="DF296">
        <v>-0.26887736000000001</v>
      </c>
      <c r="DG296">
        <v>0.1029841</v>
      </c>
      <c r="DH296">
        <v>-0.10235616</v>
      </c>
      <c r="DI296">
        <v>-0.19042195000000001</v>
      </c>
      <c r="DJ296">
        <v>7.7531719999999998E-2</v>
      </c>
      <c r="DK296">
        <v>-0.19522661999999999</v>
      </c>
      <c r="DL296">
        <v>-0.13095082</v>
      </c>
      <c r="DM296">
        <v>-6.0513240000000003E-2</v>
      </c>
      <c r="DN296">
        <v>0.50020885000000004</v>
      </c>
      <c r="DO296">
        <v>0.35778246000000002</v>
      </c>
      <c r="DP296">
        <v>-0.64273818000000005</v>
      </c>
      <c r="DQ296">
        <v>0.94671483000000001</v>
      </c>
      <c r="DR296">
        <v>-0.66113116000000005</v>
      </c>
      <c r="DS296">
        <v>7.7932630000000003E-2</v>
      </c>
      <c r="DT296">
        <v>-0.79014932000000004</v>
      </c>
      <c r="DU296">
        <v>1.3610861400000001</v>
      </c>
      <c r="DV296" s="10">
        <v>-0.64824150000000003</v>
      </c>
      <c r="DW296" s="8" t="s">
        <v>1695</v>
      </c>
      <c r="DX296" t="s">
        <v>1696</v>
      </c>
      <c r="DY296" t="s">
        <v>5154</v>
      </c>
      <c r="DZ296" t="s">
        <v>5158</v>
      </c>
      <c r="EA296" t="s">
        <v>5183</v>
      </c>
      <c r="EB296" t="s">
        <v>5359</v>
      </c>
      <c r="EC296" t="s">
        <v>5404</v>
      </c>
      <c r="ED296" s="10" t="s">
        <v>348</v>
      </c>
      <c r="EE296" s="20">
        <v>36396</v>
      </c>
      <c r="EF296" s="21">
        <v>38528</v>
      </c>
      <c r="EG296" t="s">
        <v>1697</v>
      </c>
      <c r="EH296" t="s">
        <v>5147</v>
      </c>
      <c r="EI296" s="22">
        <v>44760</v>
      </c>
      <c r="EJ296" t="b">
        <f>F296=H296</f>
        <v>1</v>
      </c>
    </row>
    <row r="297" spans="1:140" x14ac:dyDescent="0.2">
      <c r="A297" s="8" t="s">
        <v>1698</v>
      </c>
      <c r="B297" s="8" t="s">
        <v>119</v>
      </c>
      <c r="C297" s="8" t="s">
        <v>147</v>
      </c>
      <c r="D297" s="2" t="s">
        <v>1699</v>
      </c>
      <c r="E297" s="4">
        <v>0.381081482866298</v>
      </c>
      <c r="F297" s="28" t="b">
        <v>0</v>
      </c>
      <c r="G297" s="29">
        <f t="shared" si="9"/>
        <v>0.11617799860227825</v>
      </c>
      <c r="H297" s="5" t="b">
        <f t="shared" si="8"/>
        <v>0</v>
      </c>
      <c r="I297" s="8">
        <v>70</v>
      </c>
      <c r="J297">
        <v>0</v>
      </c>
      <c r="K297">
        <v>40</v>
      </c>
      <c r="L297">
        <v>2129</v>
      </c>
      <c r="M297">
        <v>7</v>
      </c>
      <c r="N297">
        <v>1</v>
      </c>
      <c r="O297">
        <v>22.207408099815801</v>
      </c>
      <c r="P297">
        <v>5</v>
      </c>
      <c r="Q297">
        <v>1</v>
      </c>
      <c r="R297">
        <v>1</v>
      </c>
      <c r="S297" s="10">
        <v>78.8</v>
      </c>
      <c r="T297" s="8">
        <v>1.5744038114505901</v>
      </c>
      <c r="U297">
        <v>-1.00517281761849</v>
      </c>
      <c r="V297">
        <v>1.6819234379589401</v>
      </c>
      <c r="W297">
        <v>0.73523365876227098</v>
      </c>
      <c r="X297">
        <v>0.66340156943083595</v>
      </c>
      <c r="Y297">
        <v>-1.4044518876044501</v>
      </c>
      <c r="Z297">
        <v>-0.97267240902474394</v>
      </c>
      <c r="AA297">
        <v>-1.4107302381286499</v>
      </c>
      <c r="AB297">
        <v>0.68128349962791002</v>
      </c>
      <c r="AC297">
        <v>1.7560081436822399E-2</v>
      </c>
      <c r="AD297" s="10">
        <v>0.88519890020913194</v>
      </c>
      <c r="AE297" s="8">
        <v>1</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1</v>
      </c>
      <c r="AZ297">
        <v>0</v>
      </c>
      <c r="BA297">
        <v>0</v>
      </c>
      <c r="BB297">
        <v>1</v>
      </c>
      <c r="BC297">
        <v>0</v>
      </c>
      <c r="BD297">
        <v>1</v>
      </c>
      <c r="BE297">
        <v>0</v>
      </c>
      <c r="BF297">
        <v>1</v>
      </c>
      <c r="BG297">
        <v>1</v>
      </c>
      <c r="BH297">
        <v>0</v>
      </c>
      <c r="BI297">
        <v>0</v>
      </c>
      <c r="BJ297">
        <v>0</v>
      </c>
      <c r="BK297">
        <v>0</v>
      </c>
      <c r="BL297">
        <v>0</v>
      </c>
      <c r="BM297">
        <v>0</v>
      </c>
      <c r="BN297">
        <v>1</v>
      </c>
      <c r="BO297">
        <v>0</v>
      </c>
      <c r="BP297">
        <v>0</v>
      </c>
      <c r="BQ297">
        <v>0</v>
      </c>
      <c r="BR297">
        <v>0</v>
      </c>
      <c r="BS297">
        <v>0</v>
      </c>
      <c r="BT297" s="10">
        <v>1</v>
      </c>
      <c r="BU297">
        <v>-4.2648743800000002</v>
      </c>
      <c r="BV297">
        <v>0.17994256</v>
      </c>
      <c r="BW297">
        <v>2.5512239999999999E-2</v>
      </c>
      <c r="BX297">
        <v>1.7140852600000001</v>
      </c>
      <c r="BY297">
        <v>1.2451467300000001</v>
      </c>
      <c r="BZ297">
        <v>4.38303536</v>
      </c>
      <c r="CA297">
        <v>1.0542348399999999</v>
      </c>
      <c r="CB297">
        <v>2.36271349</v>
      </c>
      <c r="CC297">
        <v>0</v>
      </c>
      <c r="CD297">
        <v>1.26633956</v>
      </c>
      <c r="CE297">
        <v>1.2966537600000001</v>
      </c>
      <c r="CF297">
        <v>-0.34830556000000001</v>
      </c>
      <c r="CG297">
        <v>0.60595251999999999</v>
      </c>
      <c r="CH297">
        <v>-0.27080598</v>
      </c>
      <c r="CI297">
        <v>0.69837139000000004</v>
      </c>
      <c r="CJ297">
        <v>2.3914729999999999E-2</v>
      </c>
      <c r="CK297">
        <v>-0.35324707</v>
      </c>
      <c r="CL297">
        <v>-4.8291489999999999E-2</v>
      </c>
      <c r="CM297">
        <v>0.58076517999999999</v>
      </c>
      <c r="CN297">
        <v>0.72541518999999999</v>
      </c>
      <c r="CO297">
        <v>-0.20022939000000001</v>
      </c>
      <c r="CP297">
        <v>-0.43475793000000001</v>
      </c>
      <c r="CQ297">
        <v>0.34422587999999998</v>
      </c>
      <c r="CR297">
        <v>-0.48495226000000002</v>
      </c>
      <c r="CS297">
        <v>0.18250256000000001</v>
      </c>
      <c r="CT297">
        <v>-0.16623276000000001</v>
      </c>
      <c r="CU297">
        <v>-9.4743999999999995E-2</v>
      </c>
      <c r="CV297">
        <v>-1.1689752</v>
      </c>
      <c r="CW297">
        <v>-0.52188942000000005</v>
      </c>
      <c r="CX297">
        <v>0.65815442999999996</v>
      </c>
      <c r="CY297">
        <v>9.3649330000000003E-2</v>
      </c>
      <c r="CZ297">
        <v>-0.16819777</v>
      </c>
      <c r="DA297">
        <v>-0.25450494000000001</v>
      </c>
      <c r="DB297">
        <v>0.25513289</v>
      </c>
      <c r="DC297">
        <v>2.5920289999999999E-2</v>
      </c>
      <c r="DD297">
        <v>-2.5292350000000002E-2</v>
      </c>
      <c r="DE297">
        <v>0.26950531</v>
      </c>
      <c r="DF297">
        <v>-0.26887736000000001</v>
      </c>
      <c r="DG297">
        <v>0.1029841</v>
      </c>
      <c r="DH297">
        <v>-0.10235616</v>
      </c>
      <c r="DI297">
        <v>-0.19042195000000001</v>
      </c>
      <c r="DJ297">
        <v>7.7531719999999998E-2</v>
      </c>
      <c r="DK297">
        <v>-0.19522661999999999</v>
      </c>
      <c r="DL297">
        <v>-0.13095082</v>
      </c>
      <c r="DM297">
        <v>-6.0513240000000003E-2</v>
      </c>
      <c r="DN297">
        <v>0.50020885000000004</v>
      </c>
      <c r="DO297">
        <v>0.35778246000000002</v>
      </c>
      <c r="DP297">
        <v>-0.64273818000000005</v>
      </c>
      <c r="DQ297">
        <v>0.94671483000000001</v>
      </c>
      <c r="DR297">
        <v>-0.66113116000000005</v>
      </c>
      <c r="DS297">
        <v>7.7932630000000003E-2</v>
      </c>
      <c r="DT297">
        <v>-0.79014932000000004</v>
      </c>
      <c r="DU297">
        <v>1.3610861400000001</v>
      </c>
      <c r="DV297" s="10">
        <v>-0.64824150000000003</v>
      </c>
      <c r="DW297" s="8" t="s">
        <v>1700</v>
      </c>
      <c r="DX297" t="s">
        <v>1701</v>
      </c>
      <c r="DY297" t="s">
        <v>5158</v>
      </c>
      <c r="DZ297" t="s">
        <v>5165</v>
      </c>
      <c r="EA297" t="s">
        <v>5271</v>
      </c>
      <c r="EB297" t="s">
        <v>5393</v>
      </c>
      <c r="EC297" t="s">
        <v>5479</v>
      </c>
      <c r="ED297" s="10" t="s">
        <v>1476</v>
      </c>
      <c r="EE297" s="20">
        <v>37923</v>
      </c>
      <c r="EF297" s="21">
        <v>39365</v>
      </c>
      <c r="EG297" t="s">
        <v>942</v>
      </c>
      <c r="EH297" t="s">
        <v>5145</v>
      </c>
      <c r="EI297" s="22">
        <v>45409</v>
      </c>
      <c r="EJ297" t="b">
        <f>F297=H297</f>
        <v>1</v>
      </c>
    </row>
    <row r="298" spans="1:140" x14ac:dyDescent="0.2">
      <c r="A298" s="8" t="s">
        <v>1702</v>
      </c>
      <c r="B298" s="8" t="s">
        <v>119</v>
      </c>
      <c r="C298" s="8" t="s">
        <v>147</v>
      </c>
      <c r="D298" s="2" t="s">
        <v>1703</v>
      </c>
      <c r="E298" s="4">
        <v>0.57301865109787697</v>
      </c>
      <c r="F298" s="28" t="b">
        <v>0</v>
      </c>
      <c r="G298" s="29">
        <f t="shared" si="9"/>
        <v>5.0737140589492952E-7</v>
      </c>
      <c r="H298" s="5" t="b">
        <f t="shared" si="8"/>
        <v>0</v>
      </c>
      <c r="I298" s="8">
        <v>62</v>
      </c>
      <c r="J298">
        <v>1</v>
      </c>
      <c r="K298">
        <v>14</v>
      </c>
      <c r="L298">
        <v>905</v>
      </c>
      <c r="M298">
        <v>1</v>
      </c>
      <c r="N298">
        <v>1</v>
      </c>
      <c r="O298">
        <v>53.634325548938797</v>
      </c>
      <c r="P298">
        <v>5</v>
      </c>
      <c r="Q298">
        <v>5</v>
      </c>
      <c r="R298">
        <v>3</v>
      </c>
      <c r="S298" s="10">
        <v>67.7</v>
      </c>
      <c r="T298" s="8">
        <v>0.82289841219016902</v>
      </c>
      <c r="U298">
        <v>7.5957643648752104E-3</v>
      </c>
      <c r="V298">
        <v>-1.6774012700827301</v>
      </c>
      <c r="W298">
        <v>-0.69164620920088105</v>
      </c>
      <c r="X298">
        <v>-1.2456676951183301</v>
      </c>
      <c r="Y298">
        <v>-1.4044518876044501</v>
      </c>
      <c r="Z298">
        <v>0.108749676199799</v>
      </c>
      <c r="AA298">
        <v>1.4284752725705201</v>
      </c>
      <c r="AB298">
        <v>-4.5418899975194001E-2</v>
      </c>
      <c r="AC298">
        <v>1.7560081436822399E-2</v>
      </c>
      <c r="AD298" s="10">
        <v>-1.5098547968832201</v>
      </c>
      <c r="AE298" s="8">
        <v>0</v>
      </c>
      <c r="AF298">
        <v>0</v>
      </c>
      <c r="AG298">
        <v>0</v>
      </c>
      <c r="AH298">
        <v>0</v>
      </c>
      <c r="AI298">
        <v>0</v>
      </c>
      <c r="AJ298">
        <v>0</v>
      </c>
      <c r="AK298">
        <v>0</v>
      </c>
      <c r="AL298">
        <v>0</v>
      </c>
      <c r="AM298">
        <v>0</v>
      </c>
      <c r="AN298">
        <v>0</v>
      </c>
      <c r="AO298">
        <v>0</v>
      </c>
      <c r="AP298">
        <v>0</v>
      </c>
      <c r="AQ298">
        <v>0</v>
      </c>
      <c r="AR298">
        <v>0</v>
      </c>
      <c r="AS298">
        <v>0</v>
      </c>
      <c r="AT298">
        <v>0</v>
      </c>
      <c r="AU298">
        <v>0</v>
      </c>
      <c r="AV298">
        <v>0</v>
      </c>
      <c r="AW298">
        <v>1</v>
      </c>
      <c r="AX298">
        <v>0</v>
      </c>
      <c r="AY298">
        <v>1</v>
      </c>
      <c r="AZ298">
        <v>0</v>
      </c>
      <c r="BA298">
        <v>1</v>
      </c>
      <c r="BB298">
        <v>0</v>
      </c>
      <c r="BC298">
        <v>1</v>
      </c>
      <c r="BD298">
        <v>0</v>
      </c>
      <c r="BE298">
        <v>0</v>
      </c>
      <c r="BF298">
        <v>1</v>
      </c>
      <c r="BG298">
        <v>1</v>
      </c>
      <c r="BH298">
        <v>0</v>
      </c>
      <c r="BI298">
        <v>0</v>
      </c>
      <c r="BJ298">
        <v>0</v>
      </c>
      <c r="BK298">
        <v>0</v>
      </c>
      <c r="BL298">
        <v>0</v>
      </c>
      <c r="BM298">
        <v>1</v>
      </c>
      <c r="BN298">
        <v>0</v>
      </c>
      <c r="BO298">
        <v>0</v>
      </c>
      <c r="BP298">
        <v>0</v>
      </c>
      <c r="BQ298">
        <v>0</v>
      </c>
      <c r="BR298">
        <v>0</v>
      </c>
      <c r="BS298">
        <v>0</v>
      </c>
      <c r="BT298" s="10">
        <v>1</v>
      </c>
      <c r="BU298">
        <v>-4.2648743800000002</v>
      </c>
      <c r="BV298">
        <v>0.17994256</v>
      </c>
      <c r="BW298">
        <v>2.5512239999999999E-2</v>
      </c>
      <c r="BX298">
        <v>1.7140852600000001</v>
      </c>
      <c r="BY298">
        <v>1.2451467300000001</v>
      </c>
      <c r="BZ298">
        <v>4.38303536</v>
      </c>
      <c r="CA298">
        <v>1.0542348399999999</v>
      </c>
      <c r="CB298">
        <v>2.36271349</v>
      </c>
      <c r="CC298">
        <v>0</v>
      </c>
      <c r="CD298">
        <v>1.26633956</v>
      </c>
      <c r="CE298">
        <v>1.2966537600000001</v>
      </c>
      <c r="CF298">
        <v>-0.34830556000000001</v>
      </c>
      <c r="CG298">
        <v>0.60595251999999999</v>
      </c>
      <c r="CH298">
        <v>-0.27080598</v>
      </c>
      <c r="CI298">
        <v>0.69837139000000004</v>
      </c>
      <c r="CJ298">
        <v>2.3914729999999999E-2</v>
      </c>
      <c r="CK298">
        <v>-0.35324707</v>
      </c>
      <c r="CL298">
        <v>-4.8291489999999999E-2</v>
      </c>
      <c r="CM298">
        <v>0.58076517999999999</v>
      </c>
      <c r="CN298">
        <v>0.72541518999999999</v>
      </c>
      <c r="CO298">
        <v>-0.20022939000000001</v>
      </c>
      <c r="CP298">
        <v>-0.43475793000000001</v>
      </c>
      <c r="CQ298">
        <v>0.34422587999999998</v>
      </c>
      <c r="CR298">
        <v>-0.48495226000000002</v>
      </c>
      <c r="CS298">
        <v>0.18250256000000001</v>
      </c>
      <c r="CT298">
        <v>-0.16623276000000001</v>
      </c>
      <c r="CU298">
        <v>-9.4743999999999995E-2</v>
      </c>
      <c r="CV298">
        <v>-1.1689752</v>
      </c>
      <c r="CW298">
        <v>-0.52188942000000005</v>
      </c>
      <c r="CX298">
        <v>0.65815442999999996</v>
      </c>
      <c r="CY298">
        <v>9.3649330000000003E-2</v>
      </c>
      <c r="CZ298">
        <v>-0.16819777</v>
      </c>
      <c r="DA298">
        <v>-0.25450494000000001</v>
      </c>
      <c r="DB298">
        <v>0.25513289</v>
      </c>
      <c r="DC298">
        <v>2.5920289999999999E-2</v>
      </c>
      <c r="DD298">
        <v>-2.5292350000000002E-2</v>
      </c>
      <c r="DE298">
        <v>0.26950531</v>
      </c>
      <c r="DF298">
        <v>-0.26887736000000001</v>
      </c>
      <c r="DG298">
        <v>0.1029841</v>
      </c>
      <c r="DH298">
        <v>-0.10235616</v>
      </c>
      <c r="DI298">
        <v>-0.19042195000000001</v>
      </c>
      <c r="DJ298">
        <v>7.7531719999999998E-2</v>
      </c>
      <c r="DK298">
        <v>-0.19522661999999999</v>
      </c>
      <c r="DL298">
        <v>-0.13095082</v>
      </c>
      <c r="DM298">
        <v>-6.0513240000000003E-2</v>
      </c>
      <c r="DN298">
        <v>0.50020885000000004</v>
      </c>
      <c r="DO298">
        <v>0.35778246000000002</v>
      </c>
      <c r="DP298">
        <v>-0.64273818000000005</v>
      </c>
      <c r="DQ298">
        <v>0.94671483000000001</v>
      </c>
      <c r="DR298">
        <v>-0.66113116000000005</v>
      </c>
      <c r="DS298">
        <v>7.7932630000000003E-2</v>
      </c>
      <c r="DT298">
        <v>-0.79014932000000004</v>
      </c>
      <c r="DU298">
        <v>1.3610861400000001</v>
      </c>
      <c r="DV298" s="10">
        <v>-0.64824150000000003</v>
      </c>
      <c r="DW298" s="8" t="s">
        <v>1704</v>
      </c>
      <c r="DX298" t="s">
        <v>1705</v>
      </c>
      <c r="DY298" t="s">
        <v>5154</v>
      </c>
      <c r="DZ298" t="s">
        <v>5165</v>
      </c>
      <c r="EA298" t="s">
        <v>5323</v>
      </c>
      <c r="EB298" t="s">
        <v>5179</v>
      </c>
      <c r="EC298" t="s">
        <v>5234</v>
      </c>
      <c r="ED298" s="10" t="s">
        <v>570</v>
      </c>
      <c r="EE298" s="20">
        <v>35614</v>
      </c>
      <c r="EF298" s="21">
        <v>35871</v>
      </c>
      <c r="EG298" t="s">
        <v>1706</v>
      </c>
      <c r="EH298" t="s">
        <v>5145</v>
      </c>
      <c r="EI298" s="22">
        <v>44240</v>
      </c>
      <c r="EJ298" t="b">
        <f>F298=H298</f>
        <v>1</v>
      </c>
    </row>
    <row r="299" spans="1:140" x14ac:dyDescent="0.2">
      <c r="A299" s="8" t="s">
        <v>1707</v>
      </c>
      <c r="B299" s="8" t="s">
        <v>168</v>
      </c>
      <c r="C299" s="8" t="s">
        <v>245</v>
      </c>
      <c r="D299" s="2" t="s">
        <v>1708</v>
      </c>
      <c r="E299" s="4">
        <v>0.53030513582640504</v>
      </c>
      <c r="F299" s="28" t="b">
        <v>0</v>
      </c>
      <c r="G299" s="29">
        <f t="shared" si="9"/>
        <v>1.2352303804858803E-2</v>
      </c>
      <c r="H299" s="5" t="b">
        <f t="shared" si="8"/>
        <v>0</v>
      </c>
      <c r="I299" s="8">
        <v>66</v>
      </c>
      <c r="J299">
        <v>2</v>
      </c>
      <c r="K299">
        <v>40</v>
      </c>
      <c r="L299">
        <v>602</v>
      </c>
      <c r="M299">
        <v>5</v>
      </c>
      <c r="N299">
        <v>3</v>
      </c>
      <c r="O299">
        <v>58.335901246536203</v>
      </c>
      <c r="P299">
        <v>3</v>
      </c>
      <c r="Q299">
        <v>5</v>
      </c>
      <c r="R299">
        <v>2</v>
      </c>
      <c r="S299" s="10">
        <v>72</v>
      </c>
      <c r="T299" s="8">
        <v>1.19865111182038</v>
      </c>
      <c r="U299">
        <v>1.0203643463482399</v>
      </c>
      <c r="V299">
        <v>1.6819234379589401</v>
      </c>
      <c r="W299">
        <v>-1.04486892161332</v>
      </c>
      <c r="X299">
        <v>2.70451479144465E-2</v>
      </c>
      <c r="Y299">
        <v>-1.13192030619081E-2</v>
      </c>
      <c r="Z299">
        <v>0.27053416565753702</v>
      </c>
      <c r="AA299">
        <v>1.4284752725705201</v>
      </c>
      <c r="AB299">
        <v>-0.772121299578298</v>
      </c>
      <c r="AC299">
        <v>-0.68484317603607703</v>
      </c>
      <c r="AD299" s="10">
        <v>-0.58204120251411195</v>
      </c>
      <c r="AE299" s="8">
        <v>0</v>
      </c>
      <c r="AF299">
        <v>0</v>
      </c>
      <c r="AG299">
        <v>0</v>
      </c>
      <c r="AH299">
        <v>0</v>
      </c>
      <c r="AI299">
        <v>0</v>
      </c>
      <c r="AJ299">
        <v>0</v>
      </c>
      <c r="AK299">
        <v>0</v>
      </c>
      <c r="AL299">
        <v>0</v>
      </c>
      <c r="AM299">
        <v>0</v>
      </c>
      <c r="AN299">
        <v>0</v>
      </c>
      <c r="AO299">
        <v>0</v>
      </c>
      <c r="AP299">
        <v>0</v>
      </c>
      <c r="AQ299">
        <v>0</v>
      </c>
      <c r="AR299">
        <v>0</v>
      </c>
      <c r="AS299">
        <v>0</v>
      </c>
      <c r="AT299">
        <v>0</v>
      </c>
      <c r="AU299">
        <v>0</v>
      </c>
      <c r="AV299">
        <v>0</v>
      </c>
      <c r="AW299">
        <v>1</v>
      </c>
      <c r="AX299">
        <v>0</v>
      </c>
      <c r="AY299">
        <v>0</v>
      </c>
      <c r="AZ299">
        <v>1</v>
      </c>
      <c r="BA299">
        <v>1</v>
      </c>
      <c r="BB299">
        <v>0</v>
      </c>
      <c r="BC299">
        <v>0</v>
      </c>
      <c r="BD299">
        <v>1</v>
      </c>
      <c r="BE299">
        <v>1</v>
      </c>
      <c r="BF299">
        <v>0</v>
      </c>
      <c r="BG299">
        <v>0</v>
      </c>
      <c r="BH299">
        <v>1</v>
      </c>
      <c r="BI299">
        <v>0</v>
      </c>
      <c r="BJ299">
        <v>0</v>
      </c>
      <c r="BK299">
        <v>0</v>
      </c>
      <c r="BL299">
        <v>0</v>
      </c>
      <c r="BM299">
        <v>0</v>
      </c>
      <c r="BN299">
        <v>0</v>
      </c>
      <c r="BO299">
        <v>0</v>
      </c>
      <c r="BP299">
        <v>1</v>
      </c>
      <c r="BQ299">
        <v>0</v>
      </c>
      <c r="BR299">
        <v>0</v>
      </c>
      <c r="BS299">
        <v>0</v>
      </c>
      <c r="BT299" s="10">
        <v>1</v>
      </c>
      <c r="BU299">
        <v>-4.2648743800000002</v>
      </c>
      <c r="BV299">
        <v>0.17994256</v>
      </c>
      <c r="BW299">
        <v>2.5512239999999999E-2</v>
      </c>
      <c r="BX299">
        <v>1.7140852600000001</v>
      </c>
      <c r="BY299">
        <v>1.2451467300000001</v>
      </c>
      <c r="BZ299">
        <v>4.38303536</v>
      </c>
      <c r="CA299">
        <v>1.0542348399999999</v>
      </c>
      <c r="CB299">
        <v>2.36271349</v>
      </c>
      <c r="CC299">
        <v>0</v>
      </c>
      <c r="CD299">
        <v>1.26633956</v>
      </c>
      <c r="CE299">
        <v>1.2966537600000001</v>
      </c>
      <c r="CF299">
        <v>-0.34830556000000001</v>
      </c>
      <c r="CG299">
        <v>0.60595251999999999</v>
      </c>
      <c r="CH299">
        <v>-0.27080598</v>
      </c>
      <c r="CI299">
        <v>0.69837139000000004</v>
      </c>
      <c r="CJ299">
        <v>2.3914729999999999E-2</v>
      </c>
      <c r="CK299">
        <v>-0.35324707</v>
      </c>
      <c r="CL299">
        <v>-4.8291489999999999E-2</v>
      </c>
      <c r="CM299">
        <v>0.58076517999999999</v>
      </c>
      <c r="CN299">
        <v>0.72541518999999999</v>
      </c>
      <c r="CO299">
        <v>-0.20022939000000001</v>
      </c>
      <c r="CP299">
        <v>-0.43475793000000001</v>
      </c>
      <c r="CQ299">
        <v>0.34422587999999998</v>
      </c>
      <c r="CR299">
        <v>-0.48495226000000002</v>
      </c>
      <c r="CS299">
        <v>0.18250256000000001</v>
      </c>
      <c r="CT299">
        <v>-0.16623276000000001</v>
      </c>
      <c r="CU299">
        <v>-9.4743999999999995E-2</v>
      </c>
      <c r="CV299">
        <v>-1.1689752</v>
      </c>
      <c r="CW299">
        <v>-0.52188942000000005</v>
      </c>
      <c r="CX299">
        <v>0.65815442999999996</v>
      </c>
      <c r="CY299">
        <v>9.3649330000000003E-2</v>
      </c>
      <c r="CZ299">
        <v>-0.16819777</v>
      </c>
      <c r="DA299">
        <v>-0.25450494000000001</v>
      </c>
      <c r="DB299">
        <v>0.25513289</v>
      </c>
      <c r="DC299">
        <v>2.5920289999999999E-2</v>
      </c>
      <c r="DD299">
        <v>-2.5292350000000002E-2</v>
      </c>
      <c r="DE299">
        <v>0.26950531</v>
      </c>
      <c r="DF299">
        <v>-0.26887736000000001</v>
      </c>
      <c r="DG299">
        <v>0.1029841</v>
      </c>
      <c r="DH299">
        <v>-0.10235616</v>
      </c>
      <c r="DI299">
        <v>-0.19042195000000001</v>
      </c>
      <c r="DJ299">
        <v>7.7531719999999998E-2</v>
      </c>
      <c r="DK299">
        <v>-0.19522661999999999</v>
      </c>
      <c r="DL299">
        <v>-0.13095082</v>
      </c>
      <c r="DM299">
        <v>-6.0513240000000003E-2</v>
      </c>
      <c r="DN299">
        <v>0.50020885000000004</v>
      </c>
      <c r="DO299">
        <v>0.35778246000000002</v>
      </c>
      <c r="DP299">
        <v>-0.64273818000000005</v>
      </c>
      <c r="DQ299">
        <v>0.94671483000000001</v>
      </c>
      <c r="DR299">
        <v>-0.66113116000000005</v>
      </c>
      <c r="DS299">
        <v>7.7932630000000003E-2</v>
      </c>
      <c r="DT299">
        <v>-0.79014932000000004</v>
      </c>
      <c r="DU299">
        <v>1.3610861400000001</v>
      </c>
      <c r="DV299" s="10">
        <v>-0.64824150000000003</v>
      </c>
      <c r="DW299" s="8" t="s">
        <v>1709</v>
      </c>
      <c r="DX299" t="s">
        <v>1710</v>
      </c>
      <c r="DY299" t="s">
        <v>5165</v>
      </c>
      <c r="DZ299" t="s">
        <v>5165</v>
      </c>
      <c r="EA299" t="s">
        <v>5262</v>
      </c>
      <c r="EB299" t="s">
        <v>5196</v>
      </c>
      <c r="EC299" t="s">
        <v>5191</v>
      </c>
      <c r="ED299" s="10" t="s">
        <v>1332</v>
      </c>
      <c r="EE299" s="20">
        <v>34730</v>
      </c>
      <c r="EF299" s="21">
        <v>36896</v>
      </c>
      <c r="EG299" t="s">
        <v>1711</v>
      </c>
      <c r="EH299" t="s">
        <v>5147</v>
      </c>
      <c r="EI299" s="22">
        <v>45264</v>
      </c>
      <c r="EJ299" t="b">
        <f>F299=H299</f>
        <v>1</v>
      </c>
    </row>
    <row r="300" spans="1:140" x14ac:dyDescent="0.2">
      <c r="A300" s="8" t="s">
        <v>1712</v>
      </c>
      <c r="B300" s="8" t="s">
        <v>127</v>
      </c>
      <c r="C300" s="8" t="s">
        <v>195</v>
      </c>
      <c r="D300" s="2" t="s">
        <v>1713</v>
      </c>
      <c r="E300" s="4">
        <v>0.54016713811888095</v>
      </c>
      <c r="F300" s="28" t="b">
        <v>0</v>
      </c>
      <c r="G300" s="29">
        <f t="shared" si="9"/>
        <v>0.14759299057485689</v>
      </c>
      <c r="H300" s="5" t="b">
        <f t="shared" si="8"/>
        <v>0</v>
      </c>
      <c r="I300" s="8">
        <v>36</v>
      </c>
      <c r="J300">
        <v>0</v>
      </c>
      <c r="K300">
        <v>33</v>
      </c>
      <c r="L300">
        <v>461</v>
      </c>
      <c r="M300">
        <v>5</v>
      </c>
      <c r="N300">
        <v>1</v>
      </c>
      <c r="O300">
        <v>78.008569059440404</v>
      </c>
      <c r="P300">
        <v>1</v>
      </c>
      <c r="Q300">
        <v>2</v>
      </c>
      <c r="R300">
        <v>2</v>
      </c>
      <c r="S300" s="10">
        <v>68.3</v>
      </c>
      <c r="T300" s="8">
        <v>-1.61949413540622</v>
      </c>
      <c r="U300">
        <v>-1.00517281761849</v>
      </c>
      <c r="V300">
        <v>0.77748986271695397</v>
      </c>
      <c r="W300">
        <v>-1.20923988679535</v>
      </c>
      <c r="X300">
        <v>2.70451479144465E-2</v>
      </c>
      <c r="Y300">
        <v>-1.4044518876044501</v>
      </c>
      <c r="Z300">
        <v>0.94748434642540302</v>
      </c>
      <c r="AA300">
        <v>0.71867389489572897</v>
      </c>
      <c r="AB300">
        <v>-4.5418899975194001E-2</v>
      </c>
      <c r="AC300">
        <v>-0.68484317603607703</v>
      </c>
      <c r="AD300" s="10">
        <v>-1.3803924348782299</v>
      </c>
      <c r="AE300" s="8">
        <v>0</v>
      </c>
      <c r="AF300">
        <v>0</v>
      </c>
      <c r="AG300">
        <v>0</v>
      </c>
      <c r="AH300">
        <v>1</v>
      </c>
      <c r="AI300">
        <v>0</v>
      </c>
      <c r="AJ300">
        <v>0</v>
      </c>
      <c r="AK300">
        <v>0</v>
      </c>
      <c r="AL300">
        <v>0</v>
      </c>
      <c r="AM300">
        <v>0</v>
      </c>
      <c r="AN300">
        <v>0</v>
      </c>
      <c r="AO300">
        <v>0</v>
      </c>
      <c r="AP300">
        <v>0</v>
      </c>
      <c r="AQ300">
        <v>0</v>
      </c>
      <c r="AR300">
        <v>0</v>
      </c>
      <c r="AS300">
        <v>0</v>
      </c>
      <c r="AT300">
        <v>0</v>
      </c>
      <c r="AU300">
        <v>0</v>
      </c>
      <c r="AV300">
        <v>0</v>
      </c>
      <c r="AW300">
        <v>0</v>
      </c>
      <c r="AX300">
        <v>0</v>
      </c>
      <c r="AY300">
        <v>0</v>
      </c>
      <c r="AZ300">
        <v>1</v>
      </c>
      <c r="BA300">
        <v>1</v>
      </c>
      <c r="BB300">
        <v>0</v>
      </c>
      <c r="BC300">
        <v>1</v>
      </c>
      <c r="BD300">
        <v>0</v>
      </c>
      <c r="BE300">
        <v>0</v>
      </c>
      <c r="BF300">
        <v>1</v>
      </c>
      <c r="BG300">
        <v>1</v>
      </c>
      <c r="BH300">
        <v>0</v>
      </c>
      <c r="BI300">
        <v>0</v>
      </c>
      <c r="BJ300">
        <v>0</v>
      </c>
      <c r="BK300">
        <v>0</v>
      </c>
      <c r="BL300">
        <v>0</v>
      </c>
      <c r="BM300">
        <v>0</v>
      </c>
      <c r="BN300">
        <v>0</v>
      </c>
      <c r="BO300">
        <v>1</v>
      </c>
      <c r="BP300">
        <v>0</v>
      </c>
      <c r="BQ300">
        <v>0</v>
      </c>
      <c r="BR300">
        <v>0</v>
      </c>
      <c r="BS300">
        <v>1</v>
      </c>
      <c r="BT300" s="10">
        <v>0</v>
      </c>
      <c r="BU300">
        <v>-4.2648743800000002</v>
      </c>
      <c r="BV300">
        <v>0.17994256</v>
      </c>
      <c r="BW300">
        <v>2.5512239999999999E-2</v>
      </c>
      <c r="BX300">
        <v>1.7140852600000001</v>
      </c>
      <c r="BY300">
        <v>1.2451467300000001</v>
      </c>
      <c r="BZ300">
        <v>4.38303536</v>
      </c>
      <c r="CA300">
        <v>1.0542348399999999</v>
      </c>
      <c r="CB300">
        <v>2.36271349</v>
      </c>
      <c r="CC300">
        <v>0</v>
      </c>
      <c r="CD300">
        <v>1.26633956</v>
      </c>
      <c r="CE300">
        <v>1.2966537600000001</v>
      </c>
      <c r="CF300">
        <v>-0.34830556000000001</v>
      </c>
      <c r="CG300">
        <v>0.60595251999999999</v>
      </c>
      <c r="CH300">
        <v>-0.27080598</v>
      </c>
      <c r="CI300">
        <v>0.69837139000000004</v>
      </c>
      <c r="CJ300">
        <v>2.3914729999999999E-2</v>
      </c>
      <c r="CK300">
        <v>-0.35324707</v>
      </c>
      <c r="CL300">
        <v>-4.8291489999999999E-2</v>
      </c>
      <c r="CM300">
        <v>0.58076517999999999</v>
      </c>
      <c r="CN300">
        <v>0.72541518999999999</v>
      </c>
      <c r="CO300">
        <v>-0.20022939000000001</v>
      </c>
      <c r="CP300">
        <v>-0.43475793000000001</v>
      </c>
      <c r="CQ300">
        <v>0.34422587999999998</v>
      </c>
      <c r="CR300">
        <v>-0.48495226000000002</v>
      </c>
      <c r="CS300">
        <v>0.18250256000000001</v>
      </c>
      <c r="CT300">
        <v>-0.16623276000000001</v>
      </c>
      <c r="CU300">
        <v>-9.4743999999999995E-2</v>
      </c>
      <c r="CV300">
        <v>-1.1689752</v>
      </c>
      <c r="CW300">
        <v>-0.52188942000000005</v>
      </c>
      <c r="CX300">
        <v>0.65815442999999996</v>
      </c>
      <c r="CY300">
        <v>9.3649330000000003E-2</v>
      </c>
      <c r="CZ300">
        <v>-0.16819777</v>
      </c>
      <c r="DA300">
        <v>-0.25450494000000001</v>
      </c>
      <c r="DB300">
        <v>0.25513289</v>
      </c>
      <c r="DC300">
        <v>2.5920289999999999E-2</v>
      </c>
      <c r="DD300">
        <v>-2.5292350000000002E-2</v>
      </c>
      <c r="DE300">
        <v>0.26950531</v>
      </c>
      <c r="DF300">
        <v>-0.26887736000000001</v>
      </c>
      <c r="DG300">
        <v>0.1029841</v>
      </c>
      <c r="DH300">
        <v>-0.10235616</v>
      </c>
      <c r="DI300">
        <v>-0.19042195000000001</v>
      </c>
      <c r="DJ300">
        <v>7.7531719999999998E-2</v>
      </c>
      <c r="DK300">
        <v>-0.19522661999999999</v>
      </c>
      <c r="DL300">
        <v>-0.13095082</v>
      </c>
      <c r="DM300">
        <v>-6.0513240000000003E-2</v>
      </c>
      <c r="DN300">
        <v>0.50020885000000004</v>
      </c>
      <c r="DO300">
        <v>0.35778246000000002</v>
      </c>
      <c r="DP300">
        <v>-0.64273818000000005</v>
      </c>
      <c r="DQ300">
        <v>0.94671483000000001</v>
      </c>
      <c r="DR300">
        <v>-0.66113116000000005</v>
      </c>
      <c r="DS300">
        <v>7.7932630000000003E-2</v>
      </c>
      <c r="DT300">
        <v>-0.79014932000000004</v>
      </c>
      <c r="DU300">
        <v>1.3610861400000001</v>
      </c>
      <c r="DV300" s="10">
        <v>-0.64824150000000003</v>
      </c>
      <c r="DW300" s="8" t="s">
        <v>1714</v>
      </c>
      <c r="DX300" t="s">
        <v>1715</v>
      </c>
      <c r="DY300" t="s">
        <v>5153</v>
      </c>
      <c r="DZ300" t="s">
        <v>5153</v>
      </c>
      <c r="EA300" t="s">
        <v>5480</v>
      </c>
      <c r="EB300" t="s">
        <v>5481</v>
      </c>
      <c r="EC300" t="s">
        <v>5221</v>
      </c>
      <c r="ED300" s="10" t="s">
        <v>1429</v>
      </c>
      <c r="EE300" s="20">
        <v>34999</v>
      </c>
      <c r="EF300" s="21">
        <v>37909</v>
      </c>
      <c r="EG300" t="s">
        <v>1716</v>
      </c>
      <c r="EH300" t="s">
        <v>5145</v>
      </c>
      <c r="EI300" s="22">
        <v>43736</v>
      </c>
      <c r="EJ300" t="b">
        <f>F300=H300</f>
        <v>1</v>
      </c>
    </row>
    <row r="301" spans="1:140" x14ac:dyDescent="0.2">
      <c r="A301" s="8" t="s">
        <v>1717</v>
      </c>
      <c r="B301" s="8" t="s">
        <v>119</v>
      </c>
      <c r="C301" s="8" t="s">
        <v>120</v>
      </c>
      <c r="D301" s="2" t="s">
        <v>1718</v>
      </c>
      <c r="E301" s="4">
        <v>0.69543147996534804</v>
      </c>
      <c r="F301" s="28" t="b">
        <v>1</v>
      </c>
      <c r="G301" s="29">
        <f t="shared" si="9"/>
        <v>1.2475005744143263E-6</v>
      </c>
      <c r="H301" s="5" t="b">
        <f t="shared" si="8"/>
        <v>0</v>
      </c>
      <c r="I301" s="8">
        <v>39</v>
      </c>
      <c r="J301">
        <v>1</v>
      </c>
      <c r="K301">
        <v>26</v>
      </c>
      <c r="L301">
        <v>1383</v>
      </c>
      <c r="M301">
        <v>0</v>
      </c>
      <c r="N301">
        <v>2</v>
      </c>
      <c r="O301">
        <v>6.0490733160078101</v>
      </c>
      <c r="P301">
        <v>2</v>
      </c>
      <c r="Q301">
        <v>5</v>
      </c>
      <c r="R301">
        <v>1</v>
      </c>
      <c r="S301" s="10">
        <v>76.8</v>
      </c>
      <c r="T301" s="8">
        <v>-1.33767961068356</v>
      </c>
      <c r="U301">
        <v>7.5957643648752104E-3</v>
      </c>
      <c r="V301">
        <v>-0.126943712525036</v>
      </c>
      <c r="W301">
        <v>-0.134416979718538</v>
      </c>
      <c r="X301">
        <v>-1.5638459058765199</v>
      </c>
      <c r="Y301">
        <v>-0.70788554533318204</v>
      </c>
      <c r="Z301">
        <v>-1.52869194622404</v>
      </c>
      <c r="AA301">
        <v>1.4284752725705201</v>
      </c>
      <c r="AB301">
        <v>1.4079858992310099</v>
      </c>
      <c r="AC301">
        <v>0.71996333890972197</v>
      </c>
      <c r="AD301" s="10">
        <v>0.45365769352582502</v>
      </c>
      <c r="AE301" s="8">
        <v>0</v>
      </c>
      <c r="AF301">
        <v>0</v>
      </c>
      <c r="AG301">
        <v>0</v>
      </c>
      <c r="AH301">
        <v>0</v>
      </c>
      <c r="AI301">
        <v>0</v>
      </c>
      <c r="AJ301">
        <v>0</v>
      </c>
      <c r="AK301">
        <v>0</v>
      </c>
      <c r="AL301">
        <v>0</v>
      </c>
      <c r="AM301">
        <v>0</v>
      </c>
      <c r="AN301">
        <v>0</v>
      </c>
      <c r="AO301">
        <v>0</v>
      </c>
      <c r="AP301">
        <v>1</v>
      </c>
      <c r="AQ301">
        <v>0</v>
      </c>
      <c r="AR301">
        <v>0</v>
      </c>
      <c r="AS301">
        <v>0</v>
      </c>
      <c r="AT301">
        <v>0</v>
      </c>
      <c r="AU301">
        <v>0</v>
      </c>
      <c r="AV301">
        <v>0</v>
      </c>
      <c r="AW301">
        <v>0</v>
      </c>
      <c r="AX301">
        <v>0</v>
      </c>
      <c r="AY301">
        <v>1</v>
      </c>
      <c r="AZ301">
        <v>0</v>
      </c>
      <c r="BA301">
        <v>1</v>
      </c>
      <c r="BB301">
        <v>0</v>
      </c>
      <c r="BC301">
        <v>0</v>
      </c>
      <c r="BD301">
        <v>1</v>
      </c>
      <c r="BE301">
        <v>1</v>
      </c>
      <c r="BF301">
        <v>0</v>
      </c>
      <c r="BG301">
        <v>0</v>
      </c>
      <c r="BH301">
        <v>0</v>
      </c>
      <c r="BI301">
        <v>1</v>
      </c>
      <c r="BJ301">
        <v>0</v>
      </c>
      <c r="BK301">
        <v>0</v>
      </c>
      <c r="BL301">
        <v>0</v>
      </c>
      <c r="BM301">
        <v>0</v>
      </c>
      <c r="BN301">
        <v>0</v>
      </c>
      <c r="BO301">
        <v>1</v>
      </c>
      <c r="BP301">
        <v>0</v>
      </c>
      <c r="BQ301">
        <v>1</v>
      </c>
      <c r="BR301">
        <v>0</v>
      </c>
      <c r="BS301">
        <v>0</v>
      </c>
      <c r="BT301" s="10">
        <v>0</v>
      </c>
      <c r="BU301">
        <v>-4.2648743800000002</v>
      </c>
      <c r="BV301">
        <v>0.17994256</v>
      </c>
      <c r="BW301">
        <v>2.5512239999999999E-2</v>
      </c>
      <c r="BX301">
        <v>1.7140852600000001</v>
      </c>
      <c r="BY301">
        <v>1.2451467300000001</v>
      </c>
      <c r="BZ301">
        <v>4.38303536</v>
      </c>
      <c r="CA301">
        <v>1.0542348399999999</v>
      </c>
      <c r="CB301">
        <v>2.36271349</v>
      </c>
      <c r="CC301">
        <v>0</v>
      </c>
      <c r="CD301">
        <v>1.26633956</v>
      </c>
      <c r="CE301">
        <v>1.2966537600000001</v>
      </c>
      <c r="CF301">
        <v>-0.34830556000000001</v>
      </c>
      <c r="CG301">
        <v>0.60595251999999999</v>
      </c>
      <c r="CH301">
        <v>-0.27080598</v>
      </c>
      <c r="CI301">
        <v>0.69837139000000004</v>
      </c>
      <c r="CJ301">
        <v>2.3914729999999999E-2</v>
      </c>
      <c r="CK301">
        <v>-0.35324707</v>
      </c>
      <c r="CL301">
        <v>-4.8291489999999999E-2</v>
      </c>
      <c r="CM301">
        <v>0.58076517999999999</v>
      </c>
      <c r="CN301">
        <v>0.72541518999999999</v>
      </c>
      <c r="CO301">
        <v>-0.20022939000000001</v>
      </c>
      <c r="CP301">
        <v>-0.43475793000000001</v>
      </c>
      <c r="CQ301">
        <v>0.34422587999999998</v>
      </c>
      <c r="CR301">
        <v>-0.48495226000000002</v>
      </c>
      <c r="CS301">
        <v>0.18250256000000001</v>
      </c>
      <c r="CT301">
        <v>-0.16623276000000001</v>
      </c>
      <c r="CU301">
        <v>-9.4743999999999995E-2</v>
      </c>
      <c r="CV301">
        <v>-1.1689752</v>
      </c>
      <c r="CW301">
        <v>-0.52188942000000005</v>
      </c>
      <c r="CX301">
        <v>0.65815442999999996</v>
      </c>
      <c r="CY301">
        <v>9.3649330000000003E-2</v>
      </c>
      <c r="CZ301">
        <v>-0.16819777</v>
      </c>
      <c r="DA301">
        <v>-0.25450494000000001</v>
      </c>
      <c r="DB301">
        <v>0.25513289</v>
      </c>
      <c r="DC301">
        <v>2.5920289999999999E-2</v>
      </c>
      <c r="DD301">
        <v>-2.5292350000000002E-2</v>
      </c>
      <c r="DE301">
        <v>0.26950531</v>
      </c>
      <c r="DF301">
        <v>-0.26887736000000001</v>
      </c>
      <c r="DG301">
        <v>0.1029841</v>
      </c>
      <c r="DH301">
        <v>-0.10235616</v>
      </c>
      <c r="DI301">
        <v>-0.19042195000000001</v>
      </c>
      <c r="DJ301">
        <v>7.7531719999999998E-2</v>
      </c>
      <c r="DK301">
        <v>-0.19522661999999999</v>
      </c>
      <c r="DL301">
        <v>-0.13095082</v>
      </c>
      <c r="DM301">
        <v>-6.0513240000000003E-2</v>
      </c>
      <c r="DN301">
        <v>0.50020885000000004</v>
      </c>
      <c r="DO301">
        <v>0.35778246000000002</v>
      </c>
      <c r="DP301">
        <v>-0.64273818000000005</v>
      </c>
      <c r="DQ301">
        <v>0.94671483000000001</v>
      </c>
      <c r="DR301">
        <v>-0.66113116000000005</v>
      </c>
      <c r="DS301">
        <v>7.7932630000000003E-2</v>
      </c>
      <c r="DT301">
        <v>-0.79014932000000004</v>
      </c>
      <c r="DU301">
        <v>1.3610861400000001</v>
      </c>
      <c r="DV301" s="10">
        <v>-0.64824150000000003</v>
      </c>
      <c r="DW301" s="8" t="s">
        <v>1719</v>
      </c>
      <c r="DX301" t="s">
        <v>1720</v>
      </c>
      <c r="DY301" t="s">
        <v>5153</v>
      </c>
      <c r="DZ301" t="s">
        <v>5154</v>
      </c>
      <c r="EA301" t="s">
        <v>5278</v>
      </c>
      <c r="EB301" t="s">
        <v>5264</v>
      </c>
      <c r="EC301" t="s">
        <v>5409</v>
      </c>
      <c r="ED301" s="10" t="s">
        <v>249</v>
      </c>
      <c r="EE301" s="20">
        <v>34819</v>
      </c>
      <c r="EF301" s="21">
        <v>37749</v>
      </c>
      <c r="EG301" t="s">
        <v>1721</v>
      </c>
      <c r="EH301" t="s">
        <v>5142</v>
      </c>
      <c r="EI301" s="22">
        <v>45076</v>
      </c>
      <c r="EJ301" t="b">
        <f>F301=H301</f>
        <v>0</v>
      </c>
    </row>
    <row r="302" spans="1:140" x14ac:dyDescent="0.2">
      <c r="A302" s="8" t="s">
        <v>1722</v>
      </c>
      <c r="B302" s="8" t="s">
        <v>127</v>
      </c>
      <c r="C302" s="8" t="s">
        <v>363</v>
      </c>
      <c r="D302" s="2" t="s">
        <v>1723</v>
      </c>
      <c r="E302" s="4">
        <v>0.62402969152937904</v>
      </c>
      <c r="F302" s="28" t="b">
        <v>1</v>
      </c>
      <c r="G302" s="29">
        <f t="shared" si="9"/>
        <v>3.8338429266789433E-4</v>
      </c>
      <c r="H302" s="5" t="b">
        <f t="shared" si="8"/>
        <v>0</v>
      </c>
      <c r="I302" s="8">
        <v>44</v>
      </c>
      <c r="J302">
        <v>1</v>
      </c>
      <c r="K302">
        <v>18</v>
      </c>
      <c r="L302">
        <v>783</v>
      </c>
      <c r="M302">
        <v>1</v>
      </c>
      <c r="N302">
        <v>4</v>
      </c>
      <c r="O302">
        <v>98.289845764689602</v>
      </c>
      <c r="P302">
        <v>4</v>
      </c>
      <c r="Q302">
        <v>1</v>
      </c>
      <c r="R302">
        <v>3</v>
      </c>
      <c r="S302" s="10">
        <v>72.8</v>
      </c>
      <c r="T302" s="8">
        <v>-0.86798873614579497</v>
      </c>
      <c r="U302">
        <v>7.5957643648752104E-3</v>
      </c>
      <c r="V302">
        <v>-1.16058208423016</v>
      </c>
      <c r="W302">
        <v>-0.83386789538675099</v>
      </c>
      <c r="X302">
        <v>-1.2456676951183301</v>
      </c>
      <c r="Y302">
        <v>0.68524713920936597</v>
      </c>
      <c r="Z302">
        <v>1.6453771824349499</v>
      </c>
      <c r="AA302">
        <v>-1.4107302381286499</v>
      </c>
      <c r="AB302">
        <v>0.68128349962791002</v>
      </c>
      <c r="AC302">
        <v>-1.38724643350897</v>
      </c>
      <c r="AD302" s="10">
        <v>-0.40942471984078899</v>
      </c>
      <c r="AE302" s="8">
        <v>0</v>
      </c>
      <c r="AF302">
        <v>0</v>
      </c>
      <c r="AG302">
        <v>0</v>
      </c>
      <c r="AH302">
        <v>0</v>
      </c>
      <c r="AI302">
        <v>0</v>
      </c>
      <c r="AJ302">
        <v>0</v>
      </c>
      <c r="AK302">
        <v>0</v>
      </c>
      <c r="AL302">
        <v>0</v>
      </c>
      <c r="AM302">
        <v>0</v>
      </c>
      <c r="AN302">
        <v>0</v>
      </c>
      <c r="AO302">
        <v>0</v>
      </c>
      <c r="AP302">
        <v>0</v>
      </c>
      <c r="AQ302">
        <v>0</v>
      </c>
      <c r="AR302">
        <v>0</v>
      </c>
      <c r="AS302">
        <v>0</v>
      </c>
      <c r="AT302">
        <v>0</v>
      </c>
      <c r="AU302">
        <v>0</v>
      </c>
      <c r="AV302">
        <v>1</v>
      </c>
      <c r="AW302">
        <v>0</v>
      </c>
      <c r="AX302">
        <v>0</v>
      </c>
      <c r="AY302">
        <v>1</v>
      </c>
      <c r="AZ302">
        <v>0</v>
      </c>
      <c r="BA302">
        <v>0</v>
      </c>
      <c r="BB302">
        <v>1</v>
      </c>
      <c r="BC302">
        <v>0</v>
      </c>
      <c r="BD302">
        <v>1</v>
      </c>
      <c r="BE302">
        <v>0</v>
      </c>
      <c r="BF302">
        <v>1</v>
      </c>
      <c r="BG302">
        <v>0</v>
      </c>
      <c r="BH302">
        <v>0</v>
      </c>
      <c r="BI302">
        <v>0</v>
      </c>
      <c r="BJ302">
        <v>0</v>
      </c>
      <c r="BK302">
        <v>0</v>
      </c>
      <c r="BL302">
        <v>1</v>
      </c>
      <c r="BM302">
        <v>0</v>
      </c>
      <c r="BN302">
        <v>1</v>
      </c>
      <c r="BO302">
        <v>0</v>
      </c>
      <c r="BP302">
        <v>0</v>
      </c>
      <c r="BQ302">
        <v>0</v>
      </c>
      <c r="BR302">
        <v>0</v>
      </c>
      <c r="BS302">
        <v>1</v>
      </c>
      <c r="BT302" s="10">
        <v>0</v>
      </c>
      <c r="BU302">
        <v>-4.2648743800000002</v>
      </c>
      <c r="BV302">
        <v>0.17994256</v>
      </c>
      <c r="BW302">
        <v>2.5512239999999999E-2</v>
      </c>
      <c r="BX302">
        <v>1.7140852600000001</v>
      </c>
      <c r="BY302">
        <v>1.2451467300000001</v>
      </c>
      <c r="BZ302">
        <v>4.38303536</v>
      </c>
      <c r="CA302">
        <v>1.0542348399999999</v>
      </c>
      <c r="CB302">
        <v>2.36271349</v>
      </c>
      <c r="CC302">
        <v>0</v>
      </c>
      <c r="CD302">
        <v>1.26633956</v>
      </c>
      <c r="CE302">
        <v>1.2966537600000001</v>
      </c>
      <c r="CF302">
        <v>-0.34830556000000001</v>
      </c>
      <c r="CG302">
        <v>0.60595251999999999</v>
      </c>
      <c r="CH302">
        <v>-0.27080598</v>
      </c>
      <c r="CI302">
        <v>0.69837139000000004</v>
      </c>
      <c r="CJ302">
        <v>2.3914729999999999E-2</v>
      </c>
      <c r="CK302">
        <v>-0.35324707</v>
      </c>
      <c r="CL302">
        <v>-4.8291489999999999E-2</v>
      </c>
      <c r="CM302">
        <v>0.58076517999999999</v>
      </c>
      <c r="CN302">
        <v>0.72541518999999999</v>
      </c>
      <c r="CO302">
        <v>-0.20022939000000001</v>
      </c>
      <c r="CP302">
        <v>-0.43475793000000001</v>
      </c>
      <c r="CQ302">
        <v>0.34422587999999998</v>
      </c>
      <c r="CR302">
        <v>-0.48495226000000002</v>
      </c>
      <c r="CS302">
        <v>0.18250256000000001</v>
      </c>
      <c r="CT302">
        <v>-0.16623276000000001</v>
      </c>
      <c r="CU302">
        <v>-9.4743999999999995E-2</v>
      </c>
      <c r="CV302">
        <v>-1.1689752</v>
      </c>
      <c r="CW302">
        <v>-0.52188942000000005</v>
      </c>
      <c r="CX302">
        <v>0.65815442999999996</v>
      </c>
      <c r="CY302">
        <v>9.3649330000000003E-2</v>
      </c>
      <c r="CZ302">
        <v>-0.16819777</v>
      </c>
      <c r="DA302">
        <v>-0.25450494000000001</v>
      </c>
      <c r="DB302">
        <v>0.25513289</v>
      </c>
      <c r="DC302">
        <v>2.5920289999999999E-2</v>
      </c>
      <c r="DD302">
        <v>-2.5292350000000002E-2</v>
      </c>
      <c r="DE302">
        <v>0.26950531</v>
      </c>
      <c r="DF302">
        <v>-0.26887736000000001</v>
      </c>
      <c r="DG302">
        <v>0.1029841</v>
      </c>
      <c r="DH302">
        <v>-0.10235616</v>
      </c>
      <c r="DI302">
        <v>-0.19042195000000001</v>
      </c>
      <c r="DJ302">
        <v>7.7531719999999998E-2</v>
      </c>
      <c r="DK302">
        <v>-0.19522661999999999</v>
      </c>
      <c r="DL302">
        <v>-0.13095082</v>
      </c>
      <c r="DM302">
        <v>-6.0513240000000003E-2</v>
      </c>
      <c r="DN302">
        <v>0.50020885000000004</v>
      </c>
      <c r="DO302">
        <v>0.35778246000000002</v>
      </c>
      <c r="DP302">
        <v>-0.64273818000000005</v>
      </c>
      <c r="DQ302">
        <v>0.94671483000000001</v>
      </c>
      <c r="DR302">
        <v>-0.66113116000000005</v>
      </c>
      <c r="DS302">
        <v>7.7932630000000003E-2</v>
      </c>
      <c r="DT302">
        <v>-0.79014932000000004</v>
      </c>
      <c r="DU302">
        <v>1.3610861400000001</v>
      </c>
      <c r="DV302" s="10">
        <v>-0.64824150000000003</v>
      </c>
      <c r="DW302" s="8" t="s">
        <v>1724</v>
      </c>
      <c r="DX302" t="s">
        <v>1725</v>
      </c>
      <c r="DY302" t="s">
        <v>5158</v>
      </c>
      <c r="DZ302" t="s">
        <v>5153</v>
      </c>
      <c r="EA302" t="s">
        <v>5216</v>
      </c>
      <c r="EB302" t="s">
        <v>5365</v>
      </c>
      <c r="EC302" t="s">
        <v>5274</v>
      </c>
      <c r="ED302" s="10" t="s">
        <v>255</v>
      </c>
      <c r="EE302" s="20">
        <v>35438</v>
      </c>
      <c r="EF302" s="21">
        <v>39305</v>
      </c>
      <c r="EG302" t="s">
        <v>1726</v>
      </c>
      <c r="EH302" t="s">
        <v>5143</v>
      </c>
      <c r="EI302" s="22">
        <v>43885</v>
      </c>
      <c r="EJ302" t="b">
        <f>F302=H302</f>
        <v>0</v>
      </c>
    </row>
    <row r="303" spans="1:140" x14ac:dyDescent="0.2">
      <c r="A303" s="8" t="s">
        <v>1727</v>
      </c>
      <c r="B303" s="8" t="s">
        <v>119</v>
      </c>
      <c r="C303" s="8" t="s">
        <v>332</v>
      </c>
      <c r="D303" s="2" t="s">
        <v>1728</v>
      </c>
      <c r="E303" s="4">
        <v>0.60549167116062197</v>
      </c>
      <c r="F303" s="28" t="b">
        <v>1</v>
      </c>
      <c r="G303" s="29">
        <f t="shared" si="9"/>
        <v>3.3436972316268222E-2</v>
      </c>
      <c r="H303" s="5" t="b">
        <f t="shared" si="8"/>
        <v>0</v>
      </c>
      <c r="I303" s="8">
        <v>62</v>
      </c>
      <c r="J303">
        <v>0</v>
      </c>
      <c r="K303">
        <v>39</v>
      </c>
      <c r="L303">
        <v>370</v>
      </c>
      <c r="M303">
        <v>2</v>
      </c>
      <c r="N303">
        <v>2</v>
      </c>
      <c r="O303">
        <v>87.495835580311194</v>
      </c>
      <c r="P303">
        <v>2</v>
      </c>
      <c r="Q303">
        <v>4</v>
      </c>
      <c r="R303">
        <v>3</v>
      </c>
      <c r="S303" s="10">
        <v>74.2</v>
      </c>
      <c r="T303" s="8">
        <v>0.82289841219016902</v>
      </c>
      <c r="U303">
        <v>-1.00517281761849</v>
      </c>
      <c r="V303">
        <v>1.5527186414958001</v>
      </c>
      <c r="W303">
        <v>-1.3153232756716999</v>
      </c>
      <c r="X303">
        <v>-0.92748948436013701</v>
      </c>
      <c r="Y303">
        <v>-0.70788554533318204</v>
      </c>
      <c r="Z303">
        <v>1.27394778531312</v>
      </c>
      <c r="AA303">
        <v>-1.4107302381286499</v>
      </c>
      <c r="AB303">
        <v>1.4079858992310099</v>
      </c>
      <c r="AC303">
        <v>0.71996333890972197</v>
      </c>
      <c r="AD303" s="10">
        <v>-0.107345875162473</v>
      </c>
      <c r="AE303" s="8">
        <v>0</v>
      </c>
      <c r="AF303">
        <v>0</v>
      </c>
      <c r="AG303">
        <v>0</v>
      </c>
      <c r="AH303">
        <v>0</v>
      </c>
      <c r="AI303">
        <v>0</v>
      </c>
      <c r="AJ303">
        <v>0</v>
      </c>
      <c r="AK303">
        <v>0</v>
      </c>
      <c r="AL303">
        <v>0</v>
      </c>
      <c r="AM303">
        <v>0</v>
      </c>
      <c r="AN303">
        <v>0</v>
      </c>
      <c r="AO303">
        <v>0</v>
      </c>
      <c r="AP303">
        <v>0</v>
      </c>
      <c r="AQ303">
        <v>0</v>
      </c>
      <c r="AR303">
        <v>0</v>
      </c>
      <c r="AS303">
        <v>0</v>
      </c>
      <c r="AT303">
        <v>0</v>
      </c>
      <c r="AU303">
        <v>0</v>
      </c>
      <c r="AV303">
        <v>0</v>
      </c>
      <c r="AW303">
        <v>1</v>
      </c>
      <c r="AX303">
        <v>0</v>
      </c>
      <c r="AY303">
        <v>0</v>
      </c>
      <c r="AZ303">
        <v>1</v>
      </c>
      <c r="BA303">
        <v>0</v>
      </c>
      <c r="BB303">
        <v>1</v>
      </c>
      <c r="BC303">
        <v>0</v>
      </c>
      <c r="BD303">
        <v>1</v>
      </c>
      <c r="BE303">
        <v>1</v>
      </c>
      <c r="BF303">
        <v>0</v>
      </c>
      <c r="BG303">
        <v>0</v>
      </c>
      <c r="BH303">
        <v>1</v>
      </c>
      <c r="BI303">
        <v>0</v>
      </c>
      <c r="BJ303">
        <v>0</v>
      </c>
      <c r="BK303">
        <v>0</v>
      </c>
      <c r="BL303">
        <v>0</v>
      </c>
      <c r="BM303">
        <v>0</v>
      </c>
      <c r="BN303">
        <v>1</v>
      </c>
      <c r="BO303">
        <v>0</v>
      </c>
      <c r="BP303">
        <v>0</v>
      </c>
      <c r="BQ303">
        <v>0</v>
      </c>
      <c r="BR303">
        <v>1</v>
      </c>
      <c r="BS303">
        <v>0</v>
      </c>
      <c r="BT303" s="10">
        <v>0</v>
      </c>
      <c r="BU303">
        <v>-4.2648743800000002</v>
      </c>
      <c r="BV303">
        <v>0.17994256</v>
      </c>
      <c r="BW303">
        <v>2.5512239999999999E-2</v>
      </c>
      <c r="BX303">
        <v>1.7140852600000001</v>
      </c>
      <c r="BY303">
        <v>1.2451467300000001</v>
      </c>
      <c r="BZ303">
        <v>4.38303536</v>
      </c>
      <c r="CA303">
        <v>1.0542348399999999</v>
      </c>
      <c r="CB303">
        <v>2.36271349</v>
      </c>
      <c r="CC303">
        <v>0</v>
      </c>
      <c r="CD303">
        <v>1.26633956</v>
      </c>
      <c r="CE303">
        <v>1.2966537600000001</v>
      </c>
      <c r="CF303">
        <v>-0.34830556000000001</v>
      </c>
      <c r="CG303">
        <v>0.60595251999999999</v>
      </c>
      <c r="CH303">
        <v>-0.27080598</v>
      </c>
      <c r="CI303">
        <v>0.69837139000000004</v>
      </c>
      <c r="CJ303">
        <v>2.3914729999999999E-2</v>
      </c>
      <c r="CK303">
        <v>-0.35324707</v>
      </c>
      <c r="CL303">
        <v>-4.8291489999999999E-2</v>
      </c>
      <c r="CM303">
        <v>0.58076517999999999</v>
      </c>
      <c r="CN303">
        <v>0.72541518999999999</v>
      </c>
      <c r="CO303">
        <v>-0.20022939000000001</v>
      </c>
      <c r="CP303">
        <v>-0.43475793000000001</v>
      </c>
      <c r="CQ303">
        <v>0.34422587999999998</v>
      </c>
      <c r="CR303">
        <v>-0.48495226000000002</v>
      </c>
      <c r="CS303">
        <v>0.18250256000000001</v>
      </c>
      <c r="CT303">
        <v>-0.16623276000000001</v>
      </c>
      <c r="CU303">
        <v>-9.4743999999999995E-2</v>
      </c>
      <c r="CV303">
        <v>-1.1689752</v>
      </c>
      <c r="CW303">
        <v>-0.52188942000000005</v>
      </c>
      <c r="CX303">
        <v>0.65815442999999996</v>
      </c>
      <c r="CY303">
        <v>9.3649330000000003E-2</v>
      </c>
      <c r="CZ303">
        <v>-0.16819777</v>
      </c>
      <c r="DA303">
        <v>-0.25450494000000001</v>
      </c>
      <c r="DB303">
        <v>0.25513289</v>
      </c>
      <c r="DC303">
        <v>2.5920289999999999E-2</v>
      </c>
      <c r="DD303">
        <v>-2.5292350000000002E-2</v>
      </c>
      <c r="DE303">
        <v>0.26950531</v>
      </c>
      <c r="DF303">
        <v>-0.26887736000000001</v>
      </c>
      <c r="DG303">
        <v>0.1029841</v>
      </c>
      <c r="DH303">
        <v>-0.10235616</v>
      </c>
      <c r="DI303">
        <v>-0.19042195000000001</v>
      </c>
      <c r="DJ303">
        <v>7.7531719999999998E-2</v>
      </c>
      <c r="DK303">
        <v>-0.19522661999999999</v>
      </c>
      <c r="DL303">
        <v>-0.13095082</v>
      </c>
      <c r="DM303">
        <v>-6.0513240000000003E-2</v>
      </c>
      <c r="DN303">
        <v>0.50020885000000004</v>
      </c>
      <c r="DO303">
        <v>0.35778246000000002</v>
      </c>
      <c r="DP303">
        <v>-0.64273818000000005</v>
      </c>
      <c r="DQ303">
        <v>0.94671483000000001</v>
      </c>
      <c r="DR303">
        <v>-0.66113116000000005</v>
      </c>
      <c r="DS303">
        <v>7.7932630000000003E-2</v>
      </c>
      <c r="DT303">
        <v>-0.79014932000000004</v>
      </c>
      <c r="DU303">
        <v>1.3610861400000001</v>
      </c>
      <c r="DV303" s="10">
        <v>-0.64824150000000003</v>
      </c>
      <c r="DW303" s="8" t="s">
        <v>1729</v>
      </c>
      <c r="DX303" t="s">
        <v>1730</v>
      </c>
      <c r="DY303" t="s">
        <v>5158</v>
      </c>
      <c r="DZ303" t="s">
        <v>5158</v>
      </c>
      <c r="EA303" t="s">
        <v>5292</v>
      </c>
      <c r="EB303" t="s">
        <v>5246</v>
      </c>
      <c r="EC303" t="s">
        <v>5334</v>
      </c>
      <c r="ED303" s="10" t="s">
        <v>213</v>
      </c>
      <c r="EE303" s="20">
        <v>37990</v>
      </c>
      <c r="EF303" s="21">
        <v>39166</v>
      </c>
      <c r="EG303" t="s">
        <v>1731</v>
      </c>
      <c r="EH303" t="s">
        <v>5147</v>
      </c>
      <c r="EI303" s="22">
        <v>44005</v>
      </c>
      <c r="EJ303" t="b">
        <f>F303=H303</f>
        <v>0</v>
      </c>
    </row>
    <row r="304" spans="1:140" x14ac:dyDescent="0.2">
      <c r="A304" s="8" t="s">
        <v>1732</v>
      </c>
      <c r="B304" s="8" t="s">
        <v>168</v>
      </c>
      <c r="C304" s="8" t="s">
        <v>188</v>
      </c>
      <c r="D304" s="2" t="s">
        <v>1733</v>
      </c>
      <c r="E304" s="4">
        <v>0.57223724643286999</v>
      </c>
      <c r="F304" s="28" t="b">
        <v>0</v>
      </c>
      <c r="G304" s="29">
        <f t="shared" si="9"/>
        <v>1.0752353270444197E-3</v>
      </c>
      <c r="H304" s="5" t="b">
        <f t="shared" si="8"/>
        <v>0</v>
      </c>
      <c r="I304" s="8">
        <v>63</v>
      </c>
      <c r="J304">
        <v>4</v>
      </c>
      <c r="K304">
        <v>17</v>
      </c>
      <c r="L304">
        <v>517</v>
      </c>
      <c r="M304">
        <v>4</v>
      </c>
      <c r="N304">
        <v>4</v>
      </c>
      <c r="O304">
        <v>76.510289883101606</v>
      </c>
      <c r="P304">
        <v>1</v>
      </c>
      <c r="Q304">
        <v>5</v>
      </c>
      <c r="R304">
        <v>3</v>
      </c>
      <c r="S304" s="10">
        <v>80.2</v>
      </c>
      <c r="T304" s="8">
        <v>0.91683658709772198</v>
      </c>
      <c r="U304">
        <v>3.04590151031497</v>
      </c>
      <c r="V304">
        <v>-1.2897868806933099</v>
      </c>
      <c r="W304">
        <v>-1.1439578013329901</v>
      </c>
      <c r="X304">
        <v>-0.29113306284374801</v>
      </c>
      <c r="Y304">
        <v>0.68524713920936597</v>
      </c>
      <c r="Z304">
        <v>0.89592751799169201</v>
      </c>
      <c r="AA304">
        <v>1.4284752725705201</v>
      </c>
      <c r="AB304">
        <v>0.68128349962791002</v>
      </c>
      <c r="AC304">
        <v>1.42236659638262</v>
      </c>
      <c r="AD304" s="10">
        <v>1.1872777448874401</v>
      </c>
      <c r="AE304" s="8">
        <v>0</v>
      </c>
      <c r="AF304">
        <v>0</v>
      </c>
      <c r="AG304">
        <v>0</v>
      </c>
      <c r="AH304">
        <v>0</v>
      </c>
      <c r="AI304">
        <v>0</v>
      </c>
      <c r="AJ304">
        <v>0</v>
      </c>
      <c r="AK304">
        <v>0</v>
      </c>
      <c r="AL304">
        <v>0</v>
      </c>
      <c r="AM304">
        <v>0</v>
      </c>
      <c r="AN304">
        <v>0</v>
      </c>
      <c r="AO304">
        <v>0</v>
      </c>
      <c r="AP304">
        <v>0</v>
      </c>
      <c r="AQ304">
        <v>0</v>
      </c>
      <c r="AR304">
        <v>0</v>
      </c>
      <c r="AS304">
        <v>0</v>
      </c>
      <c r="AT304">
        <v>1</v>
      </c>
      <c r="AU304">
        <v>0</v>
      </c>
      <c r="AV304">
        <v>0</v>
      </c>
      <c r="AW304">
        <v>0</v>
      </c>
      <c r="AX304">
        <v>0</v>
      </c>
      <c r="AY304">
        <v>1</v>
      </c>
      <c r="AZ304">
        <v>0</v>
      </c>
      <c r="BA304">
        <v>0</v>
      </c>
      <c r="BB304">
        <v>1</v>
      </c>
      <c r="BC304">
        <v>0</v>
      </c>
      <c r="BD304">
        <v>1</v>
      </c>
      <c r="BE304">
        <v>0</v>
      </c>
      <c r="BF304">
        <v>1</v>
      </c>
      <c r="BG304">
        <v>0</v>
      </c>
      <c r="BH304">
        <v>1</v>
      </c>
      <c r="BI304">
        <v>0</v>
      </c>
      <c r="BJ304">
        <v>0</v>
      </c>
      <c r="BK304">
        <v>0</v>
      </c>
      <c r="BL304">
        <v>0</v>
      </c>
      <c r="BM304">
        <v>0</v>
      </c>
      <c r="BN304">
        <v>1</v>
      </c>
      <c r="BO304">
        <v>0</v>
      </c>
      <c r="BP304">
        <v>0</v>
      </c>
      <c r="BQ304">
        <v>0</v>
      </c>
      <c r="BR304">
        <v>0</v>
      </c>
      <c r="BS304">
        <v>0</v>
      </c>
      <c r="BT304" s="10">
        <v>1</v>
      </c>
      <c r="BU304">
        <v>-4.2648743800000002</v>
      </c>
      <c r="BV304">
        <v>0.17994256</v>
      </c>
      <c r="BW304">
        <v>2.5512239999999999E-2</v>
      </c>
      <c r="BX304">
        <v>1.7140852600000001</v>
      </c>
      <c r="BY304">
        <v>1.2451467300000001</v>
      </c>
      <c r="BZ304">
        <v>4.38303536</v>
      </c>
      <c r="CA304">
        <v>1.0542348399999999</v>
      </c>
      <c r="CB304">
        <v>2.36271349</v>
      </c>
      <c r="CC304">
        <v>0</v>
      </c>
      <c r="CD304">
        <v>1.26633956</v>
      </c>
      <c r="CE304">
        <v>1.2966537600000001</v>
      </c>
      <c r="CF304">
        <v>-0.34830556000000001</v>
      </c>
      <c r="CG304">
        <v>0.60595251999999999</v>
      </c>
      <c r="CH304">
        <v>-0.27080598</v>
      </c>
      <c r="CI304">
        <v>0.69837139000000004</v>
      </c>
      <c r="CJ304">
        <v>2.3914729999999999E-2</v>
      </c>
      <c r="CK304">
        <v>-0.35324707</v>
      </c>
      <c r="CL304">
        <v>-4.8291489999999999E-2</v>
      </c>
      <c r="CM304">
        <v>0.58076517999999999</v>
      </c>
      <c r="CN304">
        <v>0.72541518999999999</v>
      </c>
      <c r="CO304">
        <v>-0.20022939000000001</v>
      </c>
      <c r="CP304">
        <v>-0.43475793000000001</v>
      </c>
      <c r="CQ304">
        <v>0.34422587999999998</v>
      </c>
      <c r="CR304">
        <v>-0.48495226000000002</v>
      </c>
      <c r="CS304">
        <v>0.18250256000000001</v>
      </c>
      <c r="CT304">
        <v>-0.16623276000000001</v>
      </c>
      <c r="CU304">
        <v>-9.4743999999999995E-2</v>
      </c>
      <c r="CV304">
        <v>-1.1689752</v>
      </c>
      <c r="CW304">
        <v>-0.52188942000000005</v>
      </c>
      <c r="CX304">
        <v>0.65815442999999996</v>
      </c>
      <c r="CY304">
        <v>9.3649330000000003E-2</v>
      </c>
      <c r="CZ304">
        <v>-0.16819777</v>
      </c>
      <c r="DA304">
        <v>-0.25450494000000001</v>
      </c>
      <c r="DB304">
        <v>0.25513289</v>
      </c>
      <c r="DC304">
        <v>2.5920289999999999E-2</v>
      </c>
      <c r="DD304">
        <v>-2.5292350000000002E-2</v>
      </c>
      <c r="DE304">
        <v>0.26950531</v>
      </c>
      <c r="DF304">
        <v>-0.26887736000000001</v>
      </c>
      <c r="DG304">
        <v>0.1029841</v>
      </c>
      <c r="DH304">
        <v>-0.10235616</v>
      </c>
      <c r="DI304">
        <v>-0.19042195000000001</v>
      </c>
      <c r="DJ304">
        <v>7.7531719999999998E-2</v>
      </c>
      <c r="DK304">
        <v>-0.19522661999999999</v>
      </c>
      <c r="DL304">
        <v>-0.13095082</v>
      </c>
      <c r="DM304">
        <v>-6.0513240000000003E-2</v>
      </c>
      <c r="DN304">
        <v>0.50020885000000004</v>
      </c>
      <c r="DO304">
        <v>0.35778246000000002</v>
      </c>
      <c r="DP304">
        <v>-0.64273818000000005</v>
      </c>
      <c r="DQ304">
        <v>0.94671483000000001</v>
      </c>
      <c r="DR304">
        <v>-0.66113116000000005</v>
      </c>
      <c r="DS304">
        <v>7.7932630000000003E-2</v>
      </c>
      <c r="DT304">
        <v>-0.79014932000000004</v>
      </c>
      <c r="DU304">
        <v>1.3610861400000001</v>
      </c>
      <c r="DV304" s="10">
        <v>-0.64824150000000003</v>
      </c>
      <c r="DW304" s="8" t="s">
        <v>1734</v>
      </c>
      <c r="DX304" t="s">
        <v>1735</v>
      </c>
      <c r="DY304" t="s">
        <v>5158</v>
      </c>
      <c r="DZ304" t="s">
        <v>5165</v>
      </c>
      <c r="EA304" t="s">
        <v>5321</v>
      </c>
      <c r="EB304" t="s">
        <v>5429</v>
      </c>
      <c r="EC304" t="s">
        <v>5466</v>
      </c>
      <c r="ED304" s="10" t="s">
        <v>1311</v>
      </c>
      <c r="EE304" s="20">
        <v>35184</v>
      </c>
      <c r="EF304" s="21">
        <v>39344</v>
      </c>
      <c r="EG304" t="s">
        <v>1736</v>
      </c>
      <c r="EH304" t="s">
        <v>5147</v>
      </c>
      <c r="EI304" s="22">
        <v>43779</v>
      </c>
      <c r="EJ304" t="b">
        <f>F304=H304</f>
        <v>1</v>
      </c>
    </row>
    <row r="305" spans="1:140" x14ac:dyDescent="0.2">
      <c r="A305" s="8" t="s">
        <v>1737</v>
      </c>
      <c r="B305" s="8" t="s">
        <v>127</v>
      </c>
      <c r="C305" s="8" t="s">
        <v>147</v>
      </c>
      <c r="D305" s="2" t="s">
        <v>1738</v>
      </c>
      <c r="E305" s="4">
        <v>0.38711749204253099</v>
      </c>
      <c r="F305" s="28" t="b">
        <v>0</v>
      </c>
      <c r="G305" s="29">
        <f t="shared" si="9"/>
        <v>0.97581170310757559</v>
      </c>
      <c r="H305" s="5" t="b">
        <f t="shared" si="8"/>
        <v>1</v>
      </c>
      <c r="I305" s="8">
        <v>53</v>
      </c>
      <c r="J305">
        <v>1</v>
      </c>
      <c r="K305">
        <v>38</v>
      </c>
      <c r="L305">
        <v>1671</v>
      </c>
      <c r="M305">
        <v>10</v>
      </c>
      <c r="N305">
        <v>3</v>
      </c>
      <c r="O305">
        <v>18.558746021265598</v>
      </c>
      <c r="P305">
        <v>2</v>
      </c>
      <c r="Q305">
        <v>3</v>
      </c>
      <c r="R305">
        <v>4</v>
      </c>
      <c r="S305" s="10">
        <v>74</v>
      </c>
      <c r="T305" s="8">
        <v>-2.2545161977812998E-2</v>
      </c>
      <c r="U305">
        <v>7.5957643648752104E-3</v>
      </c>
      <c r="V305">
        <v>1.4235138450326601</v>
      </c>
      <c r="W305">
        <v>0.201319459802203</v>
      </c>
      <c r="X305">
        <v>1.61793620170542</v>
      </c>
      <c r="Y305">
        <v>-1.13192030619081E-2</v>
      </c>
      <c r="Z305">
        <v>-1.09822540860395</v>
      </c>
      <c r="AA305">
        <v>-0.70092886045385905</v>
      </c>
      <c r="AB305">
        <v>-4.5418899975194001E-2</v>
      </c>
      <c r="AC305">
        <v>1.42236659638262</v>
      </c>
      <c r="AD305" s="10">
        <v>-0.15049999583080401</v>
      </c>
      <c r="AE305" s="8">
        <v>0</v>
      </c>
      <c r="AF305">
        <v>0</v>
      </c>
      <c r="AG305">
        <v>0</v>
      </c>
      <c r="AH305">
        <v>1</v>
      </c>
      <c r="AI305">
        <v>0</v>
      </c>
      <c r="AJ305">
        <v>0</v>
      </c>
      <c r="AK305">
        <v>0</v>
      </c>
      <c r="AL305">
        <v>0</v>
      </c>
      <c r="AM305">
        <v>0</v>
      </c>
      <c r="AN305">
        <v>0</v>
      </c>
      <c r="AO305">
        <v>0</v>
      </c>
      <c r="AP305">
        <v>0</v>
      </c>
      <c r="AQ305">
        <v>0</v>
      </c>
      <c r="AR305">
        <v>0</v>
      </c>
      <c r="AS305">
        <v>0</v>
      </c>
      <c r="AT305">
        <v>0</v>
      </c>
      <c r="AU305">
        <v>0</v>
      </c>
      <c r="AV305">
        <v>0</v>
      </c>
      <c r="AW305">
        <v>0</v>
      </c>
      <c r="AX305">
        <v>0</v>
      </c>
      <c r="AY305">
        <v>1</v>
      </c>
      <c r="AZ305">
        <v>0</v>
      </c>
      <c r="BA305">
        <v>0</v>
      </c>
      <c r="BB305">
        <v>1</v>
      </c>
      <c r="BC305">
        <v>0</v>
      </c>
      <c r="BD305">
        <v>1</v>
      </c>
      <c r="BE305">
        <v>0</v>
      </c>
      <c r="BF305">
        <v>1</v>
      </c>
      <c r="BG305">
        <v>0</v>
      </c>
      <c r="BH305">
        <v>0</v>
      </c>
      <c r="BI305">
        <v>0</v>
      </c>
      <c r="BJ305">
        <v>1</v>
      </c>
      <c r="BK305">
        <v>0</v>
      </c>
      <c r="BL305">
        <v>0</v>
      </c>
      <c r="BM305">
        <v>1</v>
      </c>
      <c r="BN305">
        <v>0</v>
      </c>
      <c r="BO305">
        <v>0</v>
      </c>
      <c r="BP305">
        <v>0</v>
      </c>
      <c r="BQ305">
        <v>0</v>
      </c>
      <c r="BR305">
        <v>0</v>
      </c>
      <c r="BS305">
        <v>0</v>
      </c>
      <c r="BT305" s="10">
        <v>1</v>
      </c>
      <c r="BU305">
        <v>-4.2648743800000002</v>
      </c>
      <c r="BV305">
        <v>0.17994256</v>
      </c>
      <c r="BW305">
        <v>2.5512239999999999E-2</v>
      </c>
      <c r="BX305">
        <v>1.7140852600000001</v>
      </c>
      <c r="BY305">
        <v>1.2451467300000001</v>
      </c>
      <c r="BZ305">
        <v>4.38303536</v>
      </c>
      <c r="CA305">
        <v>1.0542348399999999</v>
      </c>
      <c r="CB305">
        <v>2.36271349</v>
      </c>
      <c r="CC305">
        <v>0</v>
      </c>
      <c r="CD305">
        <v>1.26633956</v>
      </c>
      <c r="CE305">
        <v>1.2966537600000001</v>
      </c>
      <c r="CF305">
        <v>-0.34830556000000001</v>
      </c>
      <c r="CG305">
        <v>0.60595251999999999</v>
      </c>
      <c r="CH305">
        <v>-0.27080598</v>
      </c>
      <c r="CI305">
        <v>0.69837139000000004</v>
      </c>
      <c r="CJ305">
        <v>2.3914729999999999E-2</v>
      </c>
      <c r="CK305">
        <v>-0.35324707</v>
      </c>
      <c r="CL305">
        <v>-4.8291489999999999E-2</v>
      </c>
      <c r="CM305">
        <v>0.58076517999999999</v>
      </c>
      <c r="CN305">
        <v>0.72541518999999999</v>
      </c>
      <c r="CO305">
        <v>-0.20022939000000001</v>
      </c>
      <c r="CP305">
        <v>-0.43475793000000001</v>
      </c>
      <c r="CQ305">
        <v>0.34422587999999998</v>
      </c>
      <c r="CR305">
        <v>-0.48495226000000002</v>
      </c>
      <c r="CS305">
        <v>0.18250256000000001</v>
      </c>
      <c r="CT305">
        <v>-0.16623276000000001</v>
      </c>
      <c r="CU305">
        <v>-9.4743999999999995E-2</v>
      </c>
      <c r="CV305">
        <v>-1.1689752</v>
      </c>
      <c r="CW305">
        <v>-0.52188942000000005</v>
      </c>
      <c r="CX305">
        <v>0.65815442999999996</v>
      </c>
      <c r="CY305">
        <v>9.3649330000000003E-2</v>
      </c>
      <c r="CZ305">
        <v>-0.16819777</v>
      </c>
      <c r="DA305">
        <v>-0.25450494000000001</v>
      </c>
      <c r="DB305">
        <v>0.25513289</v>
      </c>
      <c r="DC305">
        <v>2.5920289999999999E-2</v>
      </c>
      <c r="DD305">
        <v>-2.5292350000000002E-2</v>
      </c>
      <c r="DE305">
        <v>0.26950531</v>
      </c>
      <c r="DF305">
        <v>-0.26887736000000001</v>
      </c>
      <c r="DG305">
        <v>0.1029841</v>
      </c>
      <c r="DH305">
        <v>-0.10235616</v>
      </c>
      <c r="DI305">
        <v>-0.19042195000000001</v>
      </c>
      <c r="DJ305">
        <v>7.7531719999999998E-2</v>
      </c>
      <c r="DK305">
        <v>-0.19522661999999999</v>
      </c>
      <c r="DL305">
        <v>-0.13095082</v>
      </c>
      <c r="DM305">
        <v>-6.0513240000000003E-2</v>
      </c>
      <c r="DN305">
        <v>0.50020885000000004</v>
      </c>
      <c r="DO305">
        <v>0.35778246000000002</v>
      </c>
      <c r="DP305">
        <v>-0.64273818000000005</v>
      </c>
      <c r="DQ305">
        <v>0.94671483000000001</v>
      </c>
      <c r="DR305">
        <v>-0.66113116000000005</v>
      </c>
      <c r="DS305">
        <v>7.7932630000000003E-2</v>
      </c>
      <c r="DT305">
        <v>-0.79014932000000004</v>
      </c>
      <c r="DU305">
        <v>1.3610861400000001</v>
      </c>
      <c r="DV305" s="10">
        <v>-0.64824150000000003</v>
      </c>
      <c r="DW305" s="8" t="s">
        <v>1739</v>
      </c>
      <c r="DX305" t="s">
        <v>1740</v>
      </c>
      <c r="DY305" t="s">
        <v>5154</v>
      </c>
      <c r="DZ305" t="s">
        <v>5165</v>
      </c>
      <c r="EA305" t="s">
        <v>5245</v>
      </c>
      <c r="EB305" t="s">
        <v>5474</v>
      </c>
      <c r="EC305" t="s">
        <v>5172</v>
      </c>
      <c r="ED305" s="10" t="s">
        <v>722</v>
      </c>
      <c r="EE305" s="20">
        <v>36086</v>
      </c>
      <c r="EF305" s="21">
        <v>38428</v>
      </c>
      <c r="EG305" t="s">
        <v>1741</v>
      </c>
      <c r="EH305" t="s">
        <v>5144</v>
      </c>
      <c r="EI305" s="22">
        <v>45388</v>
      </c>
      <c r="EJ305" t="b">
        <f>F305=H305</f>
        <v>0</v>
      </c>
    </row>
    <row r="306" spans="1:140" x14ac:dyDescent="0.2">
      <c r="A306" s="8" t="s">
        <v>1742</v>
      </c>
      <c r="B306" s="8" t="s">
        <v>127</v>
      </c>
      <c r="C306" s="8" t="s">
        <v>468</v>
      </c>
      <c r="D306" s="2">
        <v>5179910627</v>
      </c>
      <c r="E306" s="4">
        <v>0.56961262267009705</v>
      </c>
      <c r="F306" s="28" t="b">
        <v>0</v>
      </c>
      <c r="G306" s="29">
        <f t="shared" si="9"/>
        <v>3.1775671377272867E-3</v>
      </c>
      <c r="H306" s="5" t="b">
        <f t="shared" si="8"/>
        <v>0</v>
      </c>
      <c r="I306" s="8">
        <v>42</v>
      </c>
      <c r="J306">
        <v>0</v>
      </c>
      <c r="K306">
        <v>40</v>
      </c>
      <c r="L306">
        <v>3104</v>
      </c>
      <c r="M306">
        <v>3</v>
      </c>
      <c r="N306">
        <v>1</v>
      </c>
      <c r="O306">
        <v>18.139644668382001</v>
      </c>
      <c r="P306">
        <v>3</v>
      </c>
      <c r="Q306">
        <v>2</v>
      </c>
      <c r="R306">
        <v>5</v>
      </c>
      <c r="S306" s="10">
        <v>72.099999999999994</v>
      </c>
      <c r="T306" s="8">
        <v>-1.0558650859609</v>
      </c>
      <c r="U306">
        <v>-1.00517281761849</v>
      </c>
      <c r="V306">
        <v>1.6819234379589401</v>
      </c>
      <c r="W306">
        <v>1.87184139672311</v>
      </c>
      <c r="X306">
        <v>-0.60931127360194304</v>
      </c>
      <c r="Y306">
        <v>-1.4044518876044501</v>
      </c>
      <c r="Z306">
        <v>-1.1126469776200401</v>
      </c>
      <c r="AA306">
        <v>-0.70092886045385905</v>
      </c>
      <c r="AB306">
        <v>1.4079858992310099</v>
      </c>
      <c r="AC306">
        <v>0.71996333890972197</v>
      </c>
      <c r="AD306" s="10">
        <v>-0.560464142179948</v>
      </c>
      <c r="AE306" s="8">
        <v>0</v>
      </c>
      <c r="AF306">
        <v>0</v>
      </c>
      <c r="AG306">
        <v>0</v>
      </c>
      <c r="AH306">
        <v>0</v>
      </c>
      <c r="AI306">
        <v>0</v>
      </c>
      <c r="AJ306">
        <v>0</v>
      </c>
      <c r="AK306">
        <v>0</v>
      </c>
      <c r="AL306">
        <v>0</v>
      </c>
      <c r="AM306">
        <v>0</v>
      </c>
      <c r="AN306">
        <v>0</v>
      </c>
      <c r="AO306">
        <v>0</v>
      </c>
      <c r="AP306">
        <v>0</v>
      </c>
      <c r="AQ306">
        <v>0</v>
      </c>
      <c r="AR306">
        <v>0</v>
      </c>
      <c r="AS306">
        <v>0</v>
      </c>
      <c r="AT306">
        <v>0</v>
      </c>
      <c r="AU306">
        <v>1</v>
      </c>
      <c r="AV306">
        <v>0</v>
      </c>
      <c r="AW306">
        <v>0</v>
      </c>
      <c r="AX306">
        <v>0</v>
      </c>
      <c r="AY306">
        <v>1</v>
      </c>
      <c r="AZ306">
        <v>0</v>
      </c>
      <c r="BA306">
        <v>0</v>
      </c>
      <c r="BB306">
        <v>1</v>
      </c>
      <c r="BC306">
        <v>0</v>
      </c>
      <c r="BD306">
        <v>1</v>
      </c>
      <c r="BE306">
        <v>0</v>
      </c>
      <c r="BF306">
        <v>1</v>
      </c>
      <c r="BG306">
        <v>0</v>
      </c>
      <c r="BH306">
        <v>0</v>
      </c>
      <c r="BI306">
        <v>0</v>
      </c>
      <c r="BJ306">
        <v>1</v>
      </c>
      <c r="BK306">
        <v>0</v>
      </c>
      <c r="BL306">
        <v>0</v>
      </c>
      <c r="BM306">
        <v>0</v>
      </c>
      <c r="BN306">
        <v>0</v>
      </c>
      <c r="BO306">
        <v>0</v>
      </c>
      <c r="BP306">
        <v>1</v>
      </c>
      <c r="BQ306">
        <v>0</v>
      </c>
      <c r="BR306">
        <v>0</v>
      </c>
      <c r="BS306">
        <v>0</v>
      </c>
      <c r="BT306" s="10">
        <v>1</v>
      </c>
      <c r="BU306">
        <v>-4.2648743800000002</v>
      </c>
      <c r="BV306">
        <v>0.17994256</v>
      </c>
      <c r="BW306">
        <v>2.5512239999999999E-2</v>
      </c>
      <c r="BX306">
        <v>1.7140852600000001</v>
      </c>
      <c r="BY306">
        <v>1.2451467300000001</v>
      </c>
      <c r="BZ306">
        <v>4.38303536</v>
      </c>
      <c r="CA306">
        <v>1.0542348399999999</v>
      </c>
      <c r="CB306">
        <v>2.36271349</v>
      </c>
      <c r="CC306">
        <v>0</v>
      </c>
      <c r="CD306">
        <v>1.26633956</v>
      </c>
      <c r="CE306">
        <v>1.2966537600000001</v>
      </c>
      <c r="CF306">
        <v>-0.34830556000000001</v>
      </c>
      <c r="CG306">
        <v>0.60595251999999999</v>
      </c>
      <c r="CH306">
        <v>-0.27080598</v>
      </c>
      <c r="CI306">
        <v>0.69837139000000004</v>
      </c>
      <c r="CJ306">
        <v>2.3914729999999999E-2</v>
      </c>
      <c r="CK306">
        <v>-0.35324707</v>
      </c>
      <c r="CL306">
        <v>-4.8291489999999999E-2</v>
      </c>
      <c r="CM306">
        <v>0.58076517999999999</v>
      </c>
      <c r="CN306">
        <v>0.72541518999999999</v>
      </c>
      <c r="CO306">
        <v>-0.20022939000000001</v>
      </c>
      <c r="CP306">
        <v>-0.43475793000000001</v>
      </c>
      <c r="CQ306">
        <v>0.34422587999999998</v>
      </c>
      <c r="CR306">
        <v>-0.48495226000000002</v>
      </c>
      <c r="CS306">
        <v>0.18250256000000001</v>
      </c>
      <c r="CT306">
        <v>-0.16623276000000001</v>
      </c>
      <c r="CU306">
        <v>-9.4743999999999995E-2</v>
      </c>
      <c r="CV306">
        <v>-1.1689752</v>
      </c>
      <c r="CW306">
        <v>-0.52188942000000005</v>
      </c>
      <c r="CX306">
        <v>0.65815442999999996</v>
      </c>
      <c r="CY306">
        <v>9.3649330000000003E-2</v>
      </c>
      <c r="CZ306">
        <v>-0.16819777</v>
      </c>
      <c r="DA306">
        <v>-0.25450494000000001</v>
      </c>
      <c r="DB306">
        <v>0.25513289</v>
      </c>
      <c r="DC306">
        <v>2.5920289999999999E-2</v>
      </c>
      <c r="DD306">
        <v>-2.5292350000000002E-2</v>
      </c>
      <c r="DE306">
        <v>0.26950531</v>
      </c>
      <c r="DF306">
        <v>-0.26887736000000001</v>
      </c>
      <c r="DG306">
        <v>0.1029841</v>
      </c>
      <c r="DH306">
        <v>-0.10235616</v>
      </c>
      <c r="DI306">
        <v>-0.19042195000000001</v>
      </c>
      <c r="DJ306">
        <v>7.7531719999999998E-2</v>
      </c>
      <c r="DK306">
        <v>-0.19522661999999999</v>
      </c>
      <c r="DL306">
        <v>-0.13095082</v>
      </c>
      <c r="DM306">
        <v>-6.0513240000000003E-2</v>
      </c>
      <c r="DN306">
        <v>0.50020885000000004</v>
      </c>
      <c r="DO306">
        <v>0.35778246000000002</v>
      </c>
      <c r="DP306">
        <v>-0.64273818000000005</v>
      </c>
      <c r="DQ306">
        <v>0.94671483000000001</v>
      </c>
      <c r="DR306">
        <v>-0.66113116000000005</v>
      </c>
      <c r="DS306">
        <v>7.7932630000000003E-2</v>
      </c>
      <c r="DT306">
        <v>-0.79014932000000004</v>
      </c>
      <c r="DU306">
        <v>1.3610861400000001</v>
      </c>
      <c r="DV306" s="10">
        <v>-0.64824150000000003</v>
      </c>
      <c r="DW306" s="8" t="s">
        <v>1743</v>
      </c>
      <c r="DX306" t="s">
        <v>1744</v>
      </c>
      <c r="DY306" t="s">
        <v>5165</v>
      </c>
      <c r="DZ306" t="s">
        <v>5165</v>
      </c>
      <c r="EA306" t="s">
        <v>5305</v>
      </c>
      <c r="EB306" t="s">
        <v>5217</v>
      </c>
      <c r="EC306" t="s">
        <v>5366</v>
      </c>
      <c r="ED306" s="10" t="s">
        <v>279</v>
      </c>
      <c r="EE306" s="20">
        <v>36065</v>
      </c>
      <c r="EF306" s="21">
        <v>38177</v>
      </c>
      <c r="EG306" t="s">
        <v>1745</v>
      </c>
      <c r="EH306" t="s">
        <v>5144</v>
      </c>
      <c r="EI306" s="22">
        <v>44485</v>
      </c>
      <c r="EJ306" t="b">
        <f>F306=H306</f>
        <v>1</v>
      </c>
    </row>
    <row r="307" spans="1:140" x14ac:dyDescent="0.2">
      <c r="A307" s="8" t="s">
        <v>1746</v>
      </c>
      <c r="B307" s="8" t="s">
        <v>168</v>
      </c>
      <c r="C307" s="8" t="s">
        <v>209</v>
      </c>
      <c r="D307" s="2" t="s">
        <v>1747</v>
      </c>
      <c r="E307" s="4">
        <v>0.29007700664456398</v>
      </c>
      <c r="F307" s="28" t="b">
        <v>0</v>
      </c>
      <c r="G307" s="29">
        <f t="shared" si="9"/>
        <v>5.270957030872489E-4</v>
      </c>
      <c r="H307" s="5" t="b">
        <f t="shared" si="8"/>
        <v>0</v>
      </c>
      <c r="I307" s="8">
        <v>37</v>
      </c>
      <c r="J307">
        <v>0</v>
      </c>
      <c r="K307">
        <v>15</v>
      </c>
      <c r="L307">
        <v>1073</v>
      </c>
      <c r="M307">
        <v>9</v>
      </c>
      <c r="N307">
        <v>4</v>
      </c>
      <c r="O307">
        <v>2.5385033222823998</v>
      </c>
      <c r="P307">
        <v>3</v>
      </c>
      <c r="Q307">
        <v>2</v>
      </c>
      <c r="R307">
        <v>5</v>
      </c>
      <c r="S307" s="10">
        <v>66.3</v>
      </c>
      <c r="T307" s="8">
        <v>-1.5255559604986699</v>
      </c>
      <c r="U307">
        <v>-1.00517281761849</v>
      </c>
      <c r="V307">
        <v>-1.5481964736195899</v>
      </c>
      <c r="W307">
        <v>-0.49579995281378098</v>
      </c>
      <c r="X307">
        <v>1.2997579909472201</v>
      </c>
      <c r="Y307">
        <v>0.68524713920936597</v>
      </c>
      <c r="Z307">
        <v>-1.6494931011284999</v>
      </c>
      <c r="AA307">
        <v>1.4284752725705201</v>
      </c>
      <c r="AB307">
        <v>-1.4988236991813999</v>
      </c>
      <c r="AC307">
        <v>0.71996333890972197</v>
      </c>
      <c r="AD307" s="10">
        <v>-1.8119336415615299</v>
      </c>
      <c r="AE307" s="8">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1</v>
      </c>
      <c r="AZ307">
        <v>0</v>
      </c>
      <c r="BA307">
        <v>1</v>
      </c>
      <c r="BB307">
        <v>0</v>
      </c>
      <c r="BC307">
        <v>0</v>
      </c>
      <c r="BD307">
        <v>1</v>
      </c>
      <c r="BE307">
        <v>0</v>
      </c>
      <c r="BF307">
        <v>1</v>
      </c>
      <c r="BG307">
        <v>0</v>
      </c>
      <c r="BH307">
        <v>0</v>
      </c>
      <c r="BI307">
        <v>1</v>
      </c>
      <c r="BJ307">
        <v>0</v>
      </c>
      <c r="BK307">
        <v>0</v>
      </c>
      <c r="BL307">
        <v>0</v>
      </c>
      <c r="BM307">
        <v>0</v>
      </c>
      <c r="BN307">
        <v>0</v>
      </c>
      <c r="BO307">
        <v>0</v>
      </c>
      <c r="BP307">
        <v>1</v>
      </c>
      <c r="BQ307">
        <v>1</v>
      </c>
      <c r="BR307">
        <v>0</v>
      </c>
      <c r="BS307">
        <v>0</v>
      </c>
      <c r="BT307" s="10">
        <v>0</v>
      </c>
      <c r="BU307">
        <v>-4.2648743800000002</v>
      </c>
      <c r="BV307">
        <v>0.17994256</v>
      </c>
      <c r="BW307">
        <v>2.5512239999999999E-2</v>
      </c>
      <c r="BX307">
        <v>1.7140852600000001</v>
      </c>
      <c r="BY307">
        <v>1.2451467300000001</v>
      </c>
      <c r="BZ307">
        <v>4.38303536</v>
      </c>
      <c r="CA307">
        <v>1.0542348399999999</v>
      </c>
      <c r="CB307">
        <v>2.36271349</v>
      </c>
      <c r="CC307">
        <v>0</v>
      </c>
      <c r="CD307">
        <v>1.26633956</v>
      </c>
      <c r="CE307">
        <v>1.2966537600000001</v>
      </c>
      <c r="CF307">
        <v>-0.34830556000000001</v>
      </c>
      <c r="CG307">
        <v>0.60595251999999999</v>
      </c>
      <c r="CH307">
        <v>-0.27080598</v>
      </c>
      <c r="CI307">
        <v>0.69837139000000004</v>
      </c>
      <c r="CJ307">
        <v>2.3914729999999999E-2</v>
      </c>
      <c r="CK307">
        <v>-0.35324707</v>
      </c>
      <c r="CL307">
        <v>-4.8291489999999999E-2</v>
      </c>
      <c r="CM307">
        <v>0.58076517999999999</v>
      </c>
      <c r="CN307">
        <v>0.72541518999999999</v>
      </c>
      <c r="CO307">
        <v>-0.20022939000000001</v>
      </c>
      <c r="CP307">
        <v>-0.43475793000000001</v>
      </c>
      <c r="CQ307">
        <v>0.34422587999999998</v>
      </c>
      <c r="CR307">
        <v>-0.48495226000000002</v>
      </c>
      <c r="CS307">
        <v>0.18250256000000001</v>
      </c>
      <c r="CT307">
        <v>-0.16623276000000001</v>
      </c>
      <c r="CU307">
        <v>-9.4743999999999995E-2</v>
      </c>
      <c r="CV307">
        <v>-1.1689752</v>
      </c>
      <c r="CW307">
        <v>-0.52188942000000005</v>
      </c>
      <c r="CX307">
        <v>0.65815442999999996</v>
      </c>
      <c r="CY307">
        <v>9.3649330000000003E-2</v>
      </c>
      <c r="CZ307">
        <v>-0.16819777</v>
      </c>
      <c r="DA307">
        <v>-0.25450494000000001</v>
      </c>
      <c r="DB307">
        <v>0.25513289</v>
      </c>
      <c r="DC307">
        <v>2.5920289999999999E-2</v>
      </c>
      <c r="DD307">
        <v>-2.5292350000000002E-2</v>
      </c>
      <c r="DE307">
        <v>0.26950531</v>
      </c>
      <c r="DF307">
        <v>-0.26887736000000001</v>
      </c>
      <c r="DG307">
        <v>0.1029841</v>
      </c>
      <c r="DH307">
        <v>-0.10235616</v>
      </c>
      <c r="DI307">
        <v>-0.19042195000000001</v>
      </c>
      <c r="DJ307">
        <v>7.7531719999999998E-2</v>
      </c>
      <c r="DK307">
        <v>-0.19522661999999999</v>
      </c>
      <c r="DL307">
        <v>-0.13095082</v>
      </c>
      <c r="DM307">
        <v>-6.0513240000000003E-2</v>
      </c>
      <c r="DN307">
        <v>0.50020885000000004</v>
      </c>
      <c r="DO307">
        <v>0.35778246000000002</v>
      </c>
      <c r="DP307">
        <v>-0.64273818000000005</v>
      </c>
      <c r="DQ307">
        <v>0.94671483000000001</v>
      </c>
      <c r="DR307">
        <v>-0.66113116000000005</v>
      </c>
      <c r="DS307">
        <v>7.7932630000000003E-2</v>
      </c>
      <c r="DT307">
        <v>-0.79014932000000004</v>
      </c>
      <c r="DU307">
        <v>1.3610861400000001</v>
      </c>
      <c r="DV307" s="10">
        <v>-0.64824150000000003</v>
      </c>
      <c r="DW307" s="8" t="s">
        <v>1748</v>
      </c>
      <c r="DX307" t="s">
        <v>1749</v>
      </c>
      <c r="DY307" t="s">
        <v>5165</v>
      </c>
      <c r="DZ307" t="s">
        <v>5154</v>
      </c>
      <c r="EA307" t="s">
        <v>5432</v>
      </c>
      <c r="EB307" t="s">
        <v>5315</v>
      </c>
      <c r="EC307" t="s">
        <v>5482</v>
      </c>
      <c r="ED307" s="10" t="s">
        <v>1645</v>
      </c>
      <c r="EE307" s="20">
        <v>37871</v>
      </c>
      <c r="EF307" s="21">
        <v>38605</v>
      </c>
      <c r="EG307" t="s">
        <v>1750</v>
      </c>
      <c r="EH307" t="s">
        <v>5142</v>
      </c>
      <c r="EI307" s="22">
        <v>44369</v>
      </c>
      <c r="EJ307" t="b">
        <f>F307=H307</f>
        <v>1</v>
      </c>
    </row>
    <row r="308" spans="1:140" x14ac:dyDescent="0.2">
      <c r="A308" s="8" t="s">
        <v>1751</v>
      </c>
      <c r="B308" s="8" t="s">
        <v>127</v>
      </c>
      <c r="C308" s="8" t="s">
        <v>332</v>
      </c>
      <c r="D308" s="2" t="s">
        <v>1752</v>
      </c>
      <c r="E308" s="4">
        <v>0.41120865514226002</v>
      </c>
      <c r="F308" s="28" t="b">
        <v>0</v>
      </c>
      <c r="G308" s="29">
        <f t="shared" si="9"/>
        <v>4.1295626626465728E-3</v>
      </c>
      <c r="H308" s="5" t="b">
        <f t="shared" si="8"/>
        <v>0</v>
      </c>
      <c r="I308" s="8">
        <v>58</v>
      </c>
      <c r="J308">
        <v>1</v>
      </c>
      <c r="K308">
        <v>18</v>
      </c>
      <c r="L308">
        <v>259</v>
      </c>
      <c r="M308">
        <v>5</v>
      </c>
      <c r="N308">
        <v>1</v>
      </c>
      <c r="O308">
        <v>77.845994237796802</v>
      </c>
      <c r="P308">
        <v>5</v>
      </c>
      <c r="Q308">
        <v>2</v>
      </c>
      <c r="R308">
        <v>5</v>
      </c>
      <c r="S308" s="10">
        <v>73</v>
      </c>
      <c r="T308" s="8">
        <v>0.447145712559954</v>
      </c>
      <c r="U308">
        <v>7.5957643648752104E-3</v>
      </c>
      <c r="V308">
        <v>-1.16058208423016</v>
      </c>
      <c r="W308">
        <v>-1.4447216950703199</v>
      </c>
      <c r="X308">
        <v>2.70451479144465E-2</v>
      </c>
      <c r="Y308">
        <v>-1.4044518876044501</v>
      </c>
      <c r="Z308">
        <v>0.94189003375024305</v>
      </c>
      <c r="AA308">
        <v>0.71867389489572897</v>
      </c>
      <c r="AB308">
        <v>0.68128349962791002</v>
      </c>
      <c r="AC308">
        <v>0.71996333890972197</v>
      </c>
      <c r="AD308" s="10">
        <v>-0.36627059917245802</v>
      </c>
      <c r="AE308" s="8">
        <v>0</v>
      </c>
      <c r="AF308">
        <v>0</v>
      </c>
      <c r="AG308">
        <v>0</v>
      </c>
      <c r="AH308">
        <v>0</v>
      </c>
      <c r="AI308">
        <v>0</v>
      </c>
      <c r="AJ308">
        <v>0</v>
      </c>
      <c r="AK308">
        <v>1</v>
      </c>
      <c r="AL308">
        <v>0</v>
      </c>
      <c r="AM308">
        <v>0</v>
      </c>
      <c r="AN308">
        <v>0</v>
      </c>
      <c r="AO308">
        <v>0</v>
      </c>
      <c r="AP308">
        <v>0</v>
      </c>
      <c r="AQ308">
        <v>0</v>
      </c>
      <c r="AR308">
        <v>0</v>
      </c>
      <c r="AS308">
        <v>0</v>
      </c>
      <c r="AT308">
        <v>0</v>
      </c>
      <c r="AU308">
        <v>0</v>
      </c>
      <c r="AV308">
        <v>0</v>
      </c>
      <c r="AW308">
        <v>0</v>
      </c>
      <c r="AX308">
        <v>0</v>
      </c>
      <c r="AY308">
        <v>0</v>
      </c>
      <c r="AZ308">
        <v>1</v>
      </c>
      <c r="BA308">
        <v>1</v>
      </c>
      <c r="BB308">
        <v>0</v>
      </c>
      <c r="BC308">
        <v>0</v>
      </c>
      <c r="BD308">
        <v>1</v>
      </c>
      <c r="BE308">
        <v>0</v>
      </c>
      <c r="BF308">
        <v>1</v>
      </c>
      <c r="BG308">
        <v>0</v>
      </c>
      <c r="BH308">
        <v>0</v>
      </c>
      <c r="BI308">
        <v>0</v>
      </c>
      <c r="BJ308">
        <v>0</v>
      </c>
      <c r="BK308">
        <v>0</v>
      </c>
      <c r="BL308">
        <v>1</v>
      </c>
      <c r="BM308">
        <v>0</v>
      </c>
      <c r="BN308">
        <v>1</v>
      </c>
      <c r="BO308">
        <v>0</v>
      </c>
      <c r="BP308">
        <v>0</v>
      </c>
      <c r="BQ308">
        <v>0</v>
      </c>
      <c r="BR308">
        <v>0</v>
      </c>
      <c r="BS308">
        <v>0</v>
      </c>
      <c r="BT308" s="10">
        <v>1</v>
      </c>
      <c r="BU308">
        <v>-4.2648743800000002</v>
      </c>
      <c r="BV308">
        <v>0.17994256</v>
      </c>
      <c r="BW308">
        <v>2.5512239999999999E-2</v>
      </c>
      <c r="BX308">
        <v>1.7140852600000001</v>
      </c>
      <c r="BY308">
        <v>1.2451467300000001</v>
      </c>
      <c r="BZ308">
        <v>4.38303536</v>
      </c>
      <c r="CA308">
        <v>1.0542348399999999</v>
      </c>
      <c r="CB308">
        <v>2.36271349</v>
      </c>
      <c r="CC308">
        <v>0</v>
      </c>
      <c r="CD308">
        <v>1.26633956</v>
      </c>
      <c r="CE308">
        <v>1.2966537600000001</v>
      </c>
      <c r="CF308">
        <v>-0.34830556000000001</v>
      </c>
      <c r="CG308">
        <v>0.60595251999999999</v>
      </c>
      <c r="CH308">
        <v>-0.27080598</v>
      </c>
      <c r="CI308">
        <v>0.69837139000000004</v>
      </c>
      <c r="CJ308">
        <v>2.3914729999999999E-2</v>
      </c>
      <c r="CK308">
        <v>-0.35324707</v>
      </c>
      <c r="CL308">
        <v>-4.8291489999999999E-2</v>
      </c>
      <c r="CM308">
        <v>0.58076517999999999</v>
      </c>
      <c r="CN308">
        <v>0.72541518999999999</v>
      </c>
      <c r="CO308">
        <v>-0.20022939000000001</v>
      </c>
      <c r="CP308">
        <v>-0.43475793000000001</v>
      </c>
      <c r="CQ308">
        <v>0.34422587999999998</v>
      </c>
      <c r="CR308">
        <v>-0.48495226000000002</v>
      </c>
      <c r="CS308">
        <v>0.18250256000000001</v>
      </c>
      <c r="CT308">
        <v>-0.16623276000000001</v>
      </c>
      <c r="CU308">
        <v>-9.4743999999999995E-2</v>
      </c>
      <c r="CV308">
        <v>-1.1689752</v>
      </c>
      <c r="CW308">
        <v>-0.52188942000000005</v>
      </c>
      <c r="CX308">
        <v>0.65815442999999996</v>
      </c>
      <c r="CY308">
        <v>9.3649330000000003E-2</v>
      </c>
      <c r="CZ308">
        <v>-0.16819777</v>
      </c>
      <c r="DA308">
        <v>-0.25450494000000001</v>
      </c>
      <c r="DB308">
        <v>0.25513289</v>
      </c>
      <c r="DC308">
        <v>2.5920289999999999E-2</v>
      </c>
      <c r="DD308">
        <v>-2.5292350000000002E-2</v>
      </c>
      <c r="DE308">
        <v>0.26950531</v>
      </c>
      <c r="DF308">
        <v>-0.26887736000000001</v>
      </c>
      <c r="DG308">
        <v>0.1029841</v>
      </c>
      <c r="DH308">
        <v>-0.10235616</v>
      </c>
      <c r="DI308">
        <v>-0.19042195000000001</v>
      </c>
      <c r="DJ308">
        <v>7.7531719999999998E-2</v>
      </c>
      <c r="DK308">
        <v>-0.19522661999999999</v>
      </c>
      <c r="DL308">
        <v>-0.13095082</v>
      </c>
      <c r="DM308">
        <v>-6.0513240000000003E-2</v>
      </c>
      <c r="DN308">
        <v>0.50020885000000004</v>
      </c>
      <c r="DO308">
        <v>0.35778246000000002</v>
      </c>
      <c r="DP308">
        <v>-0.64273818000000005</v>
      </c>
      <c r="DQ308">
        <v>0.94671483000000001</v>
      </c>
      <c r="DR308">
        <v>-0.66113116000000005</v>
      </c>
      <c r="DS308">
        <v>7.7932630000000003E-2</v>
      </c>
      <c r="DT308">
        <v>-0.79014932000000004</v>
      </c>
      <c r="DU308">
        <v>1.3610861400000001</v>
      </c>
      <c r="DV308" s="10">
        <v>-0.64824150000000003</v>
      </c>
      <c r="DW308" s="8" t="s">
        <v>1753</v>
      </c>
      <c r="DX308" t="s">
        <v>1754</v>
      </c>
      <c r="DY308" t="s">
        <v>5158</v>
      </c>
      <c r="DZ308" t="s">
        <v>5165</v>
      </c>
      <c r="EA308" t="s">
        <v>5215</v>
      </c>
      <c r="EB308" t="s">
        <v>5272</v>
      </c>
      <c r="EC308" t="s">
        <v>5177</v>
      </c>
      <c r="ED308" s="10" t="s">
        <v>673</v>
      </c>
      <c r="EE308" s="20">
        <v>35667</v>
      </c>
      <c r="EF308" s="21">
        <v>38874</v>
      </c>
      <c r="EG308" t="s">
        <v>1755</v>
      </c>
      <c r="EH308" t="s">
        <v>5143</v>
      </c>
      <c r="EI308" s="22">
        <v>44433</v>
      </c>
      <c r="EJ308" t="b">
        <f>F308=H308</f>
        <v>1</v>
      </c>
    </row>
    <row r="309" spans="1:140" x14ac:dyDescent="0.2">
      <c r="A309" s="8" t="s">
        <v>1756</v>
      </c>
      <c r="B309" s="8" t="s">
        <v>119</v>
      </c>
      <c r="C309" s="8" t="s">
        <v>202</v>
      </c>
      <c r="D309" s="2" t="s">
        <v>1757</v>
      </c>
      <c r="E309" s="4">
        <v>0.550851292301203</v>
      </c>
      <c r="F309" s="28" t="b">
        <v>0</v>
      </c>
      <c r="G309" s="29">
        <f t="shared" si="9"/>
        <v>0.99493021419068373</v>
      </c>
      <c r="H309" s="5" t="b">
        <f t="shared" si="8"/>
        <v>1</v>
      </c>
      <c r="I309" s="8">
        <v>55</v>
      </c>
      <c r="J309">
        <v>1</v>
      </c>
      <c r="K309">
        <v>33</v>
      </c>
      <c r="L309">
        <v>1471</v>
      </c>
      <c r="M309">
        <v>9</v>
      </c>
      <c r="N309">
        <v>3</v>
      </c>
      <c r="O309">
        <v>91.258979483934993</v>
      </c>
      <c r="P309">
        <v>5</v>
      </c>
      <c r="Q309">
        <v>5</v>
      </c>
      <c r="R309">
        <v>5</v>
      </c>
      <c r="S309" s="10">
        <v>79.599999999999994</v>
      </c>
      <c r="T309" s="8">
        <v>0.165331187837294</v>
      </c>
      <c r="U309">
        <v>7.5957643648752104E-3</v>
      </c>
      <c r="V309">
        <v>0.77748986271695397</v>
      </c>
      <c r="W309">
        <v>-3.1830845420534298E-2</v>
      </c>
      <c r="X309">
        <v>1.2997579909472201</v>
      </c>
      <c r="Y309">
        <v>-1.13192030619081E-2</v>
      </c>
      <c r="Z309">
        <v>1.40344018410931</v>
      </c>
      <c r="AA309">
        <v>1.4284752725705201</v>
      </c>
      <c r="AB309">
        <v>-0.772121299578298</v>
      </c>
      <c r="AC309">
        <v>-0.68484317603607703</v>
      </c>
      <c r="AD309" s="10">
        <v>1.0578153828824499</v>
      </c>
      <c r="AE309" s="8">
        <v>0</v>
      </c>
      <c r="AF309">
        <v>0</v>
      </c>
      <c r="AG309">
        <v>0</v>
      </c>
      <c r="AH309">
        <v>0</v>
      </c>
      <c r="AI309">
        <v>0</v>
      </c>
      <c r="AJ309">
        <v>0</v>
      </c>
      <c r="AK309">
        <v>1</v>
      </c>
      <c r="AL309">
        <v>0</v>
      </c>
      <c r="AM309">
        <v>0</v>
      </c>
      <c r="AN309">
        <v>0</v>
      </c>
      <c r="AO309">
        <v>0</v>
      </c>
      <c r="AP309">
        <v>0</v>
      </c>
      <c r="AQ309">
        <v>0</v>
      </c>
      <c r="AR309">
        <v>0</v>
      </c>
      <c r="AS309">
        <v>0</v>
      </c>
      <c r="AT309">
        <v>0</v>
      </c>
      <c r="AU309">
        <v>0</v>
      </c>
      <c r="AV309">
        <v>0</v>
      </c>
      <c r="AW309">
        <v>0</v>
      </c>
      <c r="AX309">
        <v>0</v>
      </c>
      <c r="AY309">
        <v>1</v>
      </c>
      <c r="AZ309">
        <v>0</v>
      </c>
      <c r="BA309">
        <v>0</v>
      </c>
      <c r="BB309">
        <v>1</v>
      </c>
      <c r="BC309">
        <v>0</v>
      </c>
      <c r="BD309">
        <v>1</v>
      </c>
      <c r="BE309">
        <v>0</v>
      </c>
      <c r="BF309">
        <v>1</v>
      </c>
      <c r="BG309">
        <v>0</v>
      </c>
      <c r="BH309">
        <v>0</v>
      </c>
      <c r="BI309">
        <v>0</v>
      </c>
      <c r="BJ309">
        <v>0</v>
      </c>
      <c r="BK309">
        <v>0</v>
      </c>
      <c r="BL309">
        <v>1</v>
      </c>
      <c r="BM309">
        <v>0</v>
      </c>
      <c r="BN309">
        <v>0</v>
      </c>
      <c r="BO309">
        <v>1</v>
      </c>
      <c r="BP309">
        <v>0</v>
      </c>
      <c r="BQ309">
        <v>1</v>
      </c>
      <c r="BR309">
        <v>0</v>
      </c>
      <c r="BS309">
        <v>0</v>
      </c>
      <c r="BT309" s="10">
        <v>0</v>
      </c>
      <c r="BU309">
        <v>-4.2648743800000002</v>
      </c>
      <c r="BV309">
        <v>0.17994256</v>
      </c>
      <c r="BW309">
        <v>2.5512239999999999E-2</v>
      </c>
      <c r="BX309">
        <v>1.7140852600000001</v>
      </c>
      <c r="BY309">
        <v>1.2451467300000001</v>
      </c>
      <c r="BZ309">
        <v>4.38303536</v>
      </c>
      <c r="CA309">
        <v>1.0542348399999999</v>
      </c>
      <c r="CB309">
        <v>2.36271349</v>
      </c>
      <c r="CC309">
        <v>0</v>
      </c>
      <c r="CD309">
        <v>1.26633956</v>
      </c>
      <c r="CE309">
        <v>1.2966537600000001</v>
      </c>
      <c r="CF309">
        <v>-0.34830556000000001</v>
      </c>
      <c r="CG309">
        <v>0.60595251999999999</v>
      </c>
      <c r="CH309">
        <v>-0.27080598</v>
      </c>
      <c r="CI309">
        <v>0.69837139000000004</v>
      </c>
      <c r="CJ309">
        <v>2.3914729999999999E-2</v>
      </c>
      <c r="CK309">
        <v>-0.35324707</v>
      </c>
      <c r="CL309">
        <v>-4.8291489999999999E-2</v>
      </c>
      <c r="CM309">
        <v>0.58076517999999999</v>
      </c>
      <c r="CN309">
        <v>0.72541518999999999</v>
      </c>
      <c r="CO309">
        <v>-0.20022939000000001</v>
      </c>
      <c r="CP309">
        <v>-0.43475793000000001</v>
      </c>
      <c r="CQ309">
        <v>0.34422587999999998</v>
      </c>
      <c r="CR309">
        <v>-0.48495226000000002</v>
      </c>
      <c r="CS309">
        <v>0.18250256000000001</v>
      </c>
      <c r="CT309">
        <v>-0.16623276000000001</v>
      </c>
      <c r="CU309">
        <v>-9.4743999999999995E-2</v>
      </c>
      <c r="CV309">
        <v>-1.1689752</v>
      </c>
      <c r="CW309">
        <v>-0.52188942000000005</v>
      </c>
      <c r="CX309">
        <v>0.65815442999999996</v>
      </c>
      <c r="CY309">
        <v>9.3649330000000003E-2</v>
      </c>
      <c r="CZ309">
        <v>-0.16819777</v>
      </c>
      <c r="DA309">
        <v>-0.25450494000000001</v>
      </c>
      <c r="DB309">
        <v>0.25513289</v>
      </c>
      <c r="DC309">
        <v>2.5920289999999999E-2</v>
      </c>
      <c r="DD309">
        <v>-2.5292350000000002E-2</v>
      </c>
      <c r="DE309">
        <v>0.26950531</v>
      </c>
      <c r="DF309">
        <v>-0.26887736000000001</v>
      </c>
      <c r="DG309">
        <v>0.1029841</v>
      </c>
      <c r="DH309">
        <v>-0.10235616</v>
      </c>
      <c r="DI309">
        <v>-0.19042195000000001</v>
      </c>
      <c r="DJ309">
        <v>7.7531719999999998E-2</v>
      </c>
      <c r="DK309">
        <v>-0.19522661999999999</v>
      </c>
      <c r="DL309">
        <v>-0.13095082</v>
      </c>
      <c r="DM309">
        <v>-6.0513240000000003E-2</v>
      </c>
      <c r="DN309">
        <v>0.50020885000000004</v>
      </c>
      <c r="DO309">
        <v>0.35778246000000002</v>
      </c>
      <c r="DP309">
        <v>-0.64273818000000005</v>
      </c>
      <c r="DQ309">
        <v>0.94671483000000001</v>
      </c>
      <c r="DR309">
        <v>-0.66113116000000005</v>
      </c>
      <c r="DS309">
        <v>7.7932630000000003E-2</v>
      </c>
      <c r="DT309">
        <v>-0.79014932000000004</v>
      </c>
      <c r="DU309">
        <v>1.3610861400000001</v>
      </c>
      <c r="DV309" s="10">
        <v>-0.64824150000000003</v>
      </c>
      <c r="DW309" s="8" t="s">
        <v>1758</v>
      </c>
      <c r="DX309" t="s">
        <v>1759</v>
      </c>
      <c r="DY309" t="s">
        <v>5153</v>
      </c>
      <c r="DZ309" t="s">
        <v>5154</v>
      </c>
      <c r="EA309" t="s">
        <v>5267</v>
      </c>
      <c r="EB309" t="s">
        <v>5459</v>
      </c>
      <c r="EC309" t="s">
        <v>5218</v>
      </c>
      <c r="ED309" s="10" t="s">
        <v>185</v>
      </c>
      <c r="EE309" s="20">
        <v>38018</v>
      </c>
      <c r="EF309" s="21">
        <v>39100</v>
      </c>
      <c r="EG309" t="s">
        <v>1760</v>
      </c>
      <c r="EH309" t="s">
        <v>5143</v>
      </c>
      <c r="EI309" s="22">
        <v>44136</v>
      </c>
      <c r="EJ309" t="b">
        <f>F309=H309</f>
        <v>0</v>
      </c>
    </row>
    <row r="310" spans="1:140" x14ac:dyDescent="0.2">
      <c r="A310" s="8" t="s">
        <v>1761</v>
      </c>
      <c r="B310" s="8" t="s">
        <v>127</v>
      </c>
      <c r="C310" s="8" t="s">
        <v>120</v>
      </c>
      <c r="D310" s="2" t="s">
        <v>1762</v>
      </c>
      <c r="E310" s="4">
        <v>0.47235866920798802</v>
      </c>
      <c r="F310" s="28" t="b">
        <v>0</v>
      </c>
      <c r="G310" s="29">
        <f t="shared" si="9"/>
        <v>0.15938030850986701</v>
      </c>
      <c r="H310" s="5" t="b">
        <f t="shared" si="8"/>
        <v>0</v>
      </c>
      <c r="I310" s="8">
        <v>51</v>
      </c>
      <c r="J310">
        <v>2</v>
      </c>
      <c r="K310">
        <v>20</v>
      </c>
      <c r="L310">
        <v>1217</v>
      </c>
      <c r="M310">
        <v>7</v>
      </c>
      <c r="N310">
        <v>2</v>
      </c>
      <c r="O310">
        <v>82.846001270660693</v>
      </c>
      <c r="P310">
        <v>3</v>
      </c>
      <c r="Q310">
        <v>4</v>
      </c>
      <c r="R310">
        <v>3</v>
      </c>
      <c r="S310" s="10">
        <v>77.5</v>
      </c>
      <c r="T310" s="8">
        <v>-0.21042151179292001</v>
      </c>
      <c r="U310">
        <v>1.0203643463482399</v>
      </c>
      <c r="V310">
        <v>-0.90217249130388599</v>
      </c>
      <c r="W310">
        <v>-0.32793173305341</v>
      </c>
      <c r="X310">
        <v>0.66340156943083595</v>
      </c>
      <c r="Y310">
        <v>-0.70788554533318204</v>
      </c>
      <c r="Z310">
        <v>1.1139437529981</v>
      </c>
      <c r="AA310">
        <v>8.8725172209350497E-3</v>
      </c>
      <c r="AB310">
        <v>-0.772121299578298</v>
      </c>
      <c r="AC310">
        <v>1.7560081436822399E-2</v>
      </c>
      <c r="AD310" s="10">
        <v>0.60469711586498298</v>
      </c>
      <c r="AE310" s="8">
        <v>0</v>
      </c>
      <c r="AF310">
        <v>0</v>
      </c>
      <c r="AG310">
        <v>0</v>
      </c>
      <c r="AH310">
        <v>0</v>
      </c>
      <c r="AI310">
        <v>0</v>
      </c>
      <c r="AJ310">
        <v>0</v>
      </c>
      <c r="AK310">
        <v>0</v>
      </c>
      <c r="AL310">
        <v>0</v>
      </c>
      <c r="AM310">
        <v>0</v>
      </c>
      <c r="AN310">
        <v>0</v>
      </c>
      <c r="AO310">
        <v>0</v>
      </c>
      <c r="AP310">
        <v>0</v>
      </c>
      <c r="AQ310">
        <v>0</v>
      </c>
      <c r="AR310">
        <v>0</v>
      </c>
      <c r="AS310">
        <v>0</v>
      </c>
      <c r="AT310">
        <v>0</v>
      </c>
      <c r="AU310">
        <v>0</v>
      </c>
      <c r="AV310">
        <v>1</v>
      </c>
      <c r="AW310">
        <v>0</v>
      </c>
      <c r="AX310">
        <v>0</v>
      </c>
      <c r="AY310">
        <v>0</v>
      </c>
      <c r="AZ310">
        <v>1</v>
      </c>
      <c r="BA310">
        <v>1</v>
      </c>
      <c r="BB310">
        <v>0</v>
      </c>
      <c r="BC310">
        <v>0</v>
      </c>
      <c r="BD310">
        <v>1</v>
      </c>
      <c r="BE310">
        <v>1</v>
      </c>
      <c r="BF310">
        <v>0</v>
      </c>
      <c r="BG310">
        <v>0</v>
      </c>
      <c r="BH310">
        <v>0</v>
      </c>
      <c r="BI310">
        <v>0</v>
      </c>
      <c r="BJ310">
        <v>1</v>
      </c>
      <c r="BK310">
        <v>0</v>
      </c>
      <c r="BL310">
        <v>0</v>
      </c>
      <c r="BM310">
        <v>0</v>
      </c>
      <c r="BN310">
        <v>0</v>
      </c>
      <c r="BO310">
        <v>1</v>
      </c>
      <c r="BP310">
        <v>0</v>
      </c>
      <c r="BQ310">
        <v>0</v>
      </c>
      <c r="BR310">
        <v>0</v>
      </c>
      <c r="BS310">
        <v>0</v>
      </c>
      <c r="BT310" s="10">
        <v>1</v>
      </c>
      <c r="BU310">
        <v>-4.2648743800000002</v>
      </c>
      <c r="BV310">
        <v>0.17994256</v>
      </c>
      <c r="BW310">
        <v>2.5512239999999999E-2</v>
      </c>
      <c r="BX310">
        <v>1.7140852600000001</v>
      </c>
      <c r="BY310">
        <v>1.2451467300000001</v>
      </c>
      <c r="BZ310">
        <v>4.38303536</v>
      </c>
      <c r="CA310">
        <v>1.0542348399999999</v>
      </c>
      <c r="CB310">
        <v>2.36271349</v>
      </c>
      <c r="CC310">
        <v>0</v>
      </c>
      <c r="CD310">
        <v>1.26633956</v>
      </c>
      <c r="CE310">
        <v>1.2966537600000001</v>
      </c>
      <c r="CF310">
        <v>-0.34830556000000001</v>
      </c>
      <c r="CG310">
        <v>0.60595251999999999</v>
      </c>
      <c r="CH310">
        <v>-0.27080598</v>
      </c>
      <c r="CI310">
        <v>0.69837139000000004</v>
      </c>
      <c r="CJ310">
        <v>2.3914729999999999E-2</v>
      </c>
      <c r="CK310">
        <v>-0.35324707</v>
      </c>
      <c r="CL310">
        <v>-4.8291489999999999E-2</v>
      </c>
      <c r="CM310">
        <v>0.58076517999999999</v>
      </c>
      <c r="CN310">
        <v>0.72541518999999999</v>
      </c>
      <c r="CO310">
        <v>-0.20022939000000001</v>
      </c>
      <c r="CP310">
        <v>-0.43475793000000001</v>
      </c>
      <c r="CQ310">
        <v>0.34422587999999998</v>
      </c>
      <c r="CR310">
        <v>-0.48495226000000002</v>
      </c>
      <c r="CS310">
        <v>0.18250256000000001</v>
      </c>
      <c r="CT310">
        <v>-0.16623276000000001</v>
      </c>
      <c r="CU310">
        <v>-9.4743999999999995E-2</v>
      </c>
      <c r="CV310">
        <v>-1.1689752</v>
      </c>
      <c r="CW310">
        <v>-0.52188942000000005</v>
      </c>
      <c r="CX310">
        <v>0.65815442999999996</v>
      </c>
      <c r="CY310">
        <v>9.3649330000000003E-2</v>
      </c>
      <c r="CZ310">
        <v>-0.16819777</v>
      </c>
      <c r="DA310">
        <v>-0.25450494000000001</v>
      </c>
      <c r="DB310">
        <v>0.25513289</v>
      </c>
      <c r="DC310">
        <v>2.5920289999999999E-2</v>
      </c>
      <c r="DD310">
        <v>-2.5292350000000002E-2</v>
      </c>
      <c r="DE310">
        <v>0.26950531</v>
      </c>
      <c r="DF310">
        <v>-0.26887736000000001</v>
      </c>
      <c r="DG310">
        <v>0.1029841</v>
      </c>
      <c r="DH310">
        <v>-0.10235616</v>
      </c>
      <c r="DI310">
        <v>-0.19042195000000001</v>
      </c>
      <c r="DJ310">
        <v>7.7531719999999998E-2</v>
      </c>
      <c r="DK310">
        <v>-0.19522661999999999</v>
      </c>
      <c r="DL310">
        <v>-0.13095082</v>
      </c>
      <c r="DM310">
        <v>-6.0513240000000003E-2</v>
      </c>
      <c r="DN310">
        <v>0.50020885000000004</v>
      </c>
      <c r="DO310">
        <v>0.35778246000000002</v>
      </c>
      <c r="DP310">
        <v>-0.64273818000000005</v>
      </c>
      <c r="DQ310">
        <v>0.94671483000000001</v>
      </c>
      <c r="DR310">
        <v>-0.66113116000000005</v>
      </c>
      <c r="DS310">
        <v>7.7932630000000003E-2</v>
      </c>
      <c r="DT310">
        <v>-0.79014932000000004</v>
      </c>
      <c r="DU310">
        <v>1.3610861400000001</v>
      </c>
      <c r="DV310" s="10">
        <v>-0.64824150000000003</v>
      </c>
      <c r="DW310" s="8" t="s">
        <v>1763</v>
      </c>
      <c r="DX310" t="s">
        <v>1764</v>
      </c>
      <c r="DY310" t="s">
        <v>5153</v>
      </c>
      <c r="DZ310" t="s">
        <v>5165</v>
      </c>
      <c r="EA310" t="s">
        <v>5372</v>
      </c>
      <c r="EB310" t="s">
        <v>5182</v>
      </c>
      <c r="EC310" t="s">
        <v>5351</v>
      </c>
      <c r="ED310" s="10" t="s">
        <v>1765</v>
      </c>
      <c r="EE310" s="20">
        <v>35758</v>
      </c>
      <c r="EF310" s="21">
        <v>38966</v>
      </c>
      <c r="EG310" t="s">
        <v>1766</v>
      </c>
      <c r="EH310" t="s">
        <v>5144</v>
      </c>
      <c r="EI310" s="22">
        <v>44515</v>
      </c>
      <c r="EJ310" t="b">
        <f>F310=H310</f>
        <v>1</v>
      </c>
    </row>
    <row r="311" spans="1:140" x14ac:dyDescent="0.2">
      <c r="A311" s="8" t="s">
        <v>1767</v>
      </c>
      <c r="B311" s="8" t="s">
        <v>127</v>
      </c>
      <c r="C311" s="8" t="s">
        <v>399</v>
      </c>
      <c r="D311" s="2" t="s">
        <v>1768</v>
      </c>
      <c r="E311" s="4">
        <v>0.61381520552357505</v>
      </c>
      <c r="F311" s="28" t="b">
        <v>1</v>
      </c>
      <c r="G311" s="29">
        <f t="shared" si="9"/>
        <v>0.13101157434695337</v>
      </c>
      <c r="H311" s="5" t="b">
        <f t="shared" si="8"/>
        <v>0</v>
      </c>
      <c r="I311" s="8">
        <v>62</v>
      </c>
      <c r="J311">
        <v>1</v>
      </c>
      <c r="K311">
        <v>32</v>
      </c>
      <c r="L311">
        <v>2192</v>
      </c>
      <c r="M311">
        <v>4</v>
      </c>
      <c r="N311">
        <v>2</v>
      </c>
      <c r="O311">
        <v>20.240936095120901</v>
      </c>
      <c r="P311">
        <v>1</v>
      </c>
      <c r="Q311">
        <v>1</v>
      </c>
      <c r="R311">
        <v>4</v>
      </c>
      <c r="S311" s="10">
        <v>72</v>
      </c>
      <c r="T311" s="8">
        <v>0.82289841219016902</v>
      </c>
      <c r="U311">
        <v>7.5957643648752104E-3</v>
      </c>
      <c r="V311">
        <v>0.64828506625381199</v>
      </c>
      <c r="W311">
        <v>0.80867600490743397</v>
      </c>
      <c r="X311">
        <v>-0.29113306284374801</v>
      </c>
      <c r="Y311">
        <v>-0.70788554533318204</v>
      </c>
      <c r="Z311">
        <v>-1.04034007828615</v>
      </c>
      <c r="AA311">
        <v>8.8725172209350497E-3</v>
      </c>
      <c r="AB311">
        <v>1.4079858992310099</v>
      </c>
      <c r="AC311">
        <v>1.42236659638262</v>
      </c>
      <c r="AD311" s="10">
        <v>-0.58204120251411195</v>
      </c>
      <c r="AE311" s="8">
        <v>0</v>
      </c>
      <c r="AF311">
        <v>0</v>
      </c>
      <c r="AG311">
        <v>0</v>
      </c>
      <c r="AH311">
        <v>0</v>
      </c>
      <c r="AI311">
        <v>0</v>
      </c>
      <c r="AJ311">
        <v>0</v>
      </c>
      <c r="AK311">
        <v>0</v>
      </c>
      <c r="AL311">
        <v>0</v>
      </c>
      <c r="AM311">
        <v>0</v>
      </c>
      <c r="AN311">
        <v>0</v>
      </c>
      <c r="AO311">
        <v>0</v>
      </c>
      <c r="AP311">
        <v>0</v>
      </c>
      <c r="AQ311">
        <v>0</v>
      </c>
      <c r="AR311">
        <v>0</v>
      </c>
      <c r="AS311">
        <v>1</v>
      </c>
      <c r="AT311">
        <v>0</v>
      </c>
      <c r="AU311">
        <v>0</v>
      </c>
      <c r="AV311">
        <v>0</v>
      </c>
      <c r="AW311">
        <v>0</v>
      </c>
      <c r="AX311">
        <v>0</v>
      </c>
      <c r="AY311">
        <v>1</v>
      </c>
      <c r="AZ311">
        <v>0</v>
      </c>
      <c r="BA311">
        <v>0</v>
      </c>
      <c r="BB311">
        <v>1</v>
      </c>
      <c r="BC311">
        <v>1</v>
      </c>
      <c r="BD311">
        <v>0</v>
      </c>
      <c r="BE311">
        <v>0</v>
      </c>
      <c r="BF311">
        <v>1</v>
      </c>
      <c r="BG311">
        <v>0</v>
      </c>
      <c r="BH311">
        <v>0</v>
      </c>
      <c r="BI311">
        <v>0</v>
      </c>
      <c r="BJ311">
        <v>0</v>
      </c>
      <c r="BK311">
        <v>1</v>
      </c>
      <c r="BL311">
        <v>0</v>
      </c>
      <c r="BM311">
        <v>0</v>
      </c>
      <c r="BN311">
        <v>0</v>
      </c>
      <c r="BO311">
        <v>1</v>
      </c>
      <c r="BP311">
        <v>0</v>
      </c>
      <c r="BQ311">
        <v>1</v>
      </c>
      <c r="BR311">
        <v>0</v>
      </c>
      <c r="BS311">
        <v>0</v>
      </c>
      <c r="BT311" s="10">
        <v>0</v>
      </c>
      <c r="BU311">
        <v>-4.2648743800000002</v>
      </c>
      <c r="BV311">
        <v>0.17994256</v>
      </c>
      <c r="BW311">
        <v>2.5512239999999999E-2</v>
      </c>
      <c r="BX311">
        <v>1.7140852600000001</v>
      </c>
      <c r="BY311">
        <v>1.2451467300000001</v>
      </c>
      <c r="BZ311">
        <v>4.38303536</v>
      </c>
      <c r="CA311">
        <v>1.0542348399999999</v>
      </c>
      <c r="CB311">
        <v>2.36271349</v>
      </c>
      <c r="CC311">
        <v>0</v>
      </c>
      <c r="CD311">
        <v>1.26633956</v>
      </c>
      <c r="CE311">
        <v>1.2966537600000001</v>
      </c>
      <c r="CF311">
        <v>-0.34830556000000001</v>
      </c>
      <c r="CG311">
        <v>0.60595251999999999</v>
      </c>
      <c r="CH311">
        <v>-0.27080598</v>
      </c>
      <c r="CI311">
        <v>0.69837139000000004</v>
      </c>
      <c r="CJ311">
        <v>2.3914729999999999E-2</v>
      </c>
      <c r="CK311">
        <v>-0.35324707</v>
      </c>
      <c r="CL311">
        <v>-4.8291489999999999E-2</v>
      </c>
      <c r="CM311">
        <v>0.58076517999999999</v>
      </c>
      <c r="CN311">
        <v>0.72541518999999999</v>
      </c>
      <c r="CO311">
        <v>-0.20022939000000001</v>
      </c>
      <c r="CP311">
        <v>-0.43475793000000001</v>
      </c>
      <c r="CQ311">
        <v>0.34422587999999998</v>
      </c>
      <c r="CR311">
        <v>-0.48495226000000002</v>
      </c>
      <c r="CS311">
        <v>0.18250256000000001</v>
      </c>
      <c r="CT311">
        <v>-0.16623276000000001</v>
      </c>
      <c r="CU311">
        <v>-9.4743999999999995E-2</v>
      </c>
      <c r="CV311">
        <v>-1.1689752</v>
      </c>
      <c r="CW311">
        <v>-0.52188942000000005</v>
      </c>
      <c r="CX311">
        <v>0.65815442999999996</v>
      </c>
      <c r="CY311">
        <v>9.3649330000000003E-2</v>
      </c>
      <c r="CZ311">
        <v>-0.16819777</v>
      </c>
      <c r="DA311">
        <v>-0.25450494000000001</v>
      </c>
      <c r="DB311">
        <v>0.25513289</v>
      </c>
      <c r="DC311">
        <v>2.5920289999999999E-2</v>
      </c>
      <c r="DD311">
        <v>-2.5292350000000002E-2</v>
      </c>
      <c r="DE311">
        <v>0.26950531</v>
      </c>
      <c r="DF311">
        <v>-0.26887736000000001</v>
      </c>
      <c r="DG311">
        <v>0.1029841</v>
      </c>
      <c r="DH311">
        <v>-0.10235616</v>
      </c>
      <c r="DI311">
        <v>-0.19042195000000001</v>
      </c>
      <c r="DJ311">
        <v>7.7531719999999998E-2</v>
      </c>
      <c r="DK311">
        <v>-0.19522661999999999</v>
      </c>
      <c r="DL311">
        <v>-0.13095082</v>
      </c>
      <c r="DM311">
        <v>-6.0513240000000003E-2</v>
      </c>
      <c r="DN311">
        <v>0.50020885000000004</v>
      </c>
      <c r="DO311">
        <v>0.35778246000000002</v>
      </c>
      <c r="DP311">
        <v>-0.64273818000000005</v>
      </c>
      <c r="DQ311">
        <v>0.94671483000000001</v>
      </c>
      <c r="DR311">
        <v>-0.66113116000000005</v>
      </c>
      <c r="DS311">
        <v>7.7932630000000003E-2</v>
      </c>
      <c r="DT311">
        <v>-0.79014932000000004</v>
      </c>
      <c r="DU311">
        <v>1.3610861400000001</v>
      </c>
      <c r="DV311" s="10">
        <v>-0.64824150000000003</v>
      </c>
      <c r="DW311" s="8" t="s">
        <v>1769</v>
      </c>
      <c r="DX311" t="s">
        <v>1770</v>
      </c>
      <c r="DY311" t="s">
        <v>5153</v>
      </c>
      <c r="DZ311" t="s">
        <v>5154</v>
      </c>
      <c r="EA311" t="s">
        <v>5300</v>
      </c>
      <c r="EB311" t="s">
        <v>5248</v>
      </c>
      <c r="EC311" t="s">
        <v>5483</v>
      </c>
      <c r="ED311" s="10" t="s">
        <v>373</v>
      </c>
      <c r="EE311" s="20">
        <v>36608</v>
      </c>
      <c r="EF311" s="21">
        <v>38979</v>
      </c>
      <c r="EG311" t="s">
        <v>1771</v>
      </c>
      <c r="EH311" t="s">
        <v>5146</v>
      </c>
      <c r="EI311" s="22">
        <v>43841</v>
      </c>
      <c r="EJ311" t="b">
        <f>F311=H311</f>
        <v>0</v>
      </c>
    </row>
    <row r="312" spans="1:140" x14ac:dyDescent="0.2">
      <c r="A312" s="8" t="s">
        <v>1772</v>
      </c>
      <c r="B312" s="8" t="s">
        <v>119</v>
      </c>
      <c r="C312" s="8" t="s">
        <v>188</v>
      </c>
      <c r="D312" s="2" t="s">
        <v>1773</v>
      </c>
      <c r="E312" s="4">
        <v>0.50738938627002805</v>
      </c>
      <c r="F312" s="28" t="b">
        <v>0</v>
      </c>
      <c r="G312" s="29">
        <f t="shared" si="9"/>
        <v>0.72955708197117697</v>
      </c>
      <c r="H312" s="5" t="b">
        <f t="shared" si="8"/>
        <v>1</v>
      </c>
      <c r="I312" s="8">
        <v>42</v>
      </c>
      <c r="J312">
        <v>0</v>
      </c>
      <c r="K312">
        <v>35</v>
      </c>
      <c r="L312">
        <v>1198</v>
      </c>
      <c r="M312">
        <v>8</v>
      </c>
      <c r="N312">
        <v>5</v>
      </c>
      <c r="O312">
        <v>56.194693135014298</v>
      </c>
      <c r="P312">
        <v>2</v>
      </c>
      <c r="Q312">
        <v>5</v>
      </c>
      <c r="R312">
        <v>1</v>
      </c>
      <c r="S312" s="10">
        <v>70.7</v>
      </c>
      <c r="T312" s="8">
        <v>-1.0558650859609</v>
      </c>
      <c r="U312">
        <v>-1.00517281761849</v>
      </c>
      <c r="V312">
        <v>1.0358994556432299</v>
      </c>
      <c r="W312">
        <v>-0.35008101204956998</v>
      </c>
      <c r="X312">
        <v>0.98157978018903103</v>
      </c>
      <c r="Y312">
        <v>1.38181348148064</v>
      </c>
      <c r="Z312">
        <v>0.19685370544026001</v>
      </c>
      <c r="AA312">
        <v>0.71867389489572897</v>
      </c>
      <c r="AB312">
        <v>-0.772121299578298</v>
      </c>
      <c r="AC312">
        <v>-0.68484317603607703</v>
      </c>
      <c r="AD312" s="10">
        <v>-0.86254298685826103</v>
      </c>
      <c r="AE312" s="8">
        <v>0</v>
      </c>
      <c r="AF312">
        <v>0</v>
      </c>
      <c r="AG312">
        <v>0</v>
      </c>
      <c r="AH312">
        <v>0</v>
      </c>
      <c r="AI312">
        <v>0</v>
      </c>
      <c r="AJ312">
        <v>0</v>
      </c>
      <c r="AK312">
        <v>0</v>
      </c>
      <c r="AL312">
        <v>0</v>
      </c>
      <c r="AM312">
        <v>1</v>
      </c>
      <c r="AN312">
        <v>0</v>
      </c>
      <c r="AO312">
        <v>0</v>
      </c>
      <c r="AP312">
        <v>0</v>
      </c>
      <c r="AQ312">
        <v>0</v>
      </c>
      <c r="AR312">
        <v>0</v>
      </c>
      <c r="AS312">
        <v>0</v>
      </c>
      <c r="AT312">
        <v>0</v>
      </c>
      <c r="AU312">
        <v>0</v>
      </c>
      <c r="AV312">
        <v>0</v>
      </c>
      <c r="AW312">
        <v>0</v>
      </c>
      <c r="AX312">
        <v>0</v>
      </c>
      <c r="AY312">
        <v>0</v>
      </c>
      <c r="AZ312">
        <v>1</v>
      </c>
      <c r="BA312">
        <v>1</v>
      </c>
      <c r="BB312">
        <v>0</v>
      </c>
      <c r="BC312">
        <v>1</v>
      </c>
      <c r="BD312">
        <v>0</v>
      </c>
      <c r="BE312">
        <v>0</v>
      </c>
      <c r="BF312">
        <v>1</v>
      </c>
      <c r="BG312">
        <v>1</v>
      </c>
      <c r="BH312">
        <v>0</v>
      </c>
      <c r="BI312">
        <v>0</v>
      </c>
      <c r="BJ312">
        <v>0</v>
      </c>
      <c r="BK312">
        <v>0</v>
      </c>
      <c r="BL312">
        <v>0</v>
      </c>
      <c r="BM312">
        <v>0</v>
      </c>
      <c r="BN312">
        <v>0</v>
      </c>
      <c r="BO312">
        <v>0</v>
      </c>
      <c r="BP312">
        <v>1</v>
      </c>
      <c r="BQ312">
        <v>1</v>
      </c>
      <c r="BR312">
        <v>0</v>
      </c>
      <c r="BS312">
        <v>0</v>
      </c>
      <c r="BT312" s="10">
        <v>0</v>
      </c>
      <c r="BU312">
        <v>-4.2648743800000002</v>
      </c>
      <c r="BV312">
        <v>0.17994256</v>
      </c>
      <c r="BW312">
        <v>2.5512239999999999E-2</v>
      </c>
      <c r="BX312">
        <v>1.7140852600000001</v>
      </c>
      <c r="BY312">
        <v>1.2451467300000001</v>
      </c>
      <c r="BZ312">
        <v>4.38303536</v>
      </c>
      <c r="CA312">
        <v>1.0542348399999999</v>
      </c>
      <c r="CB312">
        <v>2.36271349</v>
      </c>
      <c r="CC312">
        <v>0</v>
      </c>
      <c r="CD312">
        <v>1.26633956</v>
      </c>
      <c r="CE312">
        <v>1.2966537600000001</v>
      </c>
      <c r="CF312">
        <v>-0.34830556000000001</v>
      </c>
      <c r="CG312">
        <v>0.60595251999999999</v>
      </c>
      <c r="CH312">
        <v>-0.27080598</v>
      </c>
      <c r="CI312">
        <v>0.69837139000000004</v>
      </c>
      <c r="CJ312">
        <v>2.3914729999999999E-2</v>
      </c>
      <c r="CK312">
        <v>-0.35324707</v>
      </c>
      <c r="CL312">
        <v>-4.8291489999999999E-2</v>
      </c>
      <c r="CM312">
        <v>0.58076517999999999</v>
      </c>
      <c r="CN312">
        <v>0.72541518999999999</v>
      </c>
      <c r="CO312">
        <v>-0.20022939000000001</v>
      </c>
      <c r="CP312">
        <v>-0.43475793000000001</v>
      </c>
      <c r="CQ312">
        <v>0.34422587999999998</v>
      </c>
      <c r="CR312">
        <v>-0.48495226000000002</v>
      </c>
      <c r="CS312">
        <v>0.18250256000000001</v>
      </c>
      <c r="CT312">
        <v>-0.16623276000000001</v>
      </c>
      <c r="CU312">
        <v>-9.4743999999999995E-2</v>
      </c>
      <c r="CV312">
        <v>-1.1689752</v>
      </c>
      <c r="CW312">
        <v>-0.52188942000000005</v>
      </c>
      <c r="CX312">
        <v>0.65815442999999996</v>
      </c>
      <c r="CY312">
        <v>9.3649330000000003E-2</v>
      </c>
      <c r="CZ312">
        <v>-0.16819777</v>
      </c>
      <c r="DA312">
        <v>-0.25450494000000001</v>
      </c>
      <c r="DB312">
        <v>0.25513289</v>
      </c>
      <c r="DC312">
        <v>2.5920289999999999E-2</v>
      </c>
      <c r="DD312">
        <v>-2.5292350000000002E-2</v>
      </c>
      <c r="DE312">
        <v>0.26950531</v>
      </c>
      <c r="DF312">
        <v>-0.26887736000000001</v>
      </c>
      <c r="DG312">
        <v>0.1029841</v>
      </c>
      <c r="DH312">
        <v>-0.10235616</v>
      </c>
      <c r="DI312">
        <v>-0.19042195000000001</v>
      </c>
      <c r="DJ312">
        <v>7.7531719999999998E-2</v>
      </c>
      <c r="DK312">
        <v>-0.19522661999999999</v>
      </c>
      <c r="DL312">
        <v>-0.13095082</v>
      </c>
      <c r="DM312">
        <v>-6.0513240000000003E-2</v>
      </c>
      <c r="DN312">
        <v>0.50020885000000004</v>
      </c>
      <c r="DO312">
        <v>0.35778246000000002</v>
      </c>
      <c r="DP312">
        <v>-0.64273818000000005</v>
      </c>
      <c r="DQ312">
        <v>0.94671483000000001</v>
      </c>
      <c r="DR312">
        <v>-0.66113116000000005</v>
      </c>
      <c r="DS312">
        <v>7.7932630000000003E-2</v>
      </c>
      <c r="DT312">
        <v>-0.79014932000000004</v>
      </c>
      <c r="DU312">
        <v>1.3610861400000001</v>
      </c>
      <c r="DV312" s="10">
        <v>-0.64824150000000003</v>
      </c>
      <c r="DW312" s="8" t="s">
        <v>1774</v>
      </c>
      <c r="DX312" t="s">
        <v>1775</v>
      </c>
      <c r="DY312" t="s">
        <v>5165</v>
      </c>
      <c r="DZ312" t="s">
        <v>5154</v>
      </c>
      <c r="EA312" t="s">
        <v>5245</v>
      </c>
      <c r="EB312" t="s">
        <v>5447</v>
      </c>
      <c r="EC312" t="s">
        <v>5475</v>
      </c>
      <c r="ED312" s="10" t="s">
        <v>712</v>
      </c>
      <c r="EE312" s="20">
        <v>37964</v>
      </c>
      <c r="EF312" s="21">
        <v>39623</v>
      </c>
      <c r="EG312" t="s">
        <v>1776</v>
      </c>
      <c r="EH312" t="s">
        <v>5145</v>
      </c>
      <c r="EI312" s="22">
        <v>43863</v>
      </c>
      <c r="EJ312" t="b">
        <f>F312=H312</f>
        <v>0</v>
      </c>
    </row>
    <row r="313" spans="1:140" x14ac:dyDescent="0.2">
      <c r="A313" s="8" t="s">
        <v>1777</v>
      </c>
      <c r="B313" s="8" t="s">
        <v>127</v>
      </c>
      <c r="C313" s="8" t="s">
        <v>216</v>
      </c>
      <c r="D313" s="2" t="s">
        <v>1778</v>
      </c>
      <c r="E313" s="4">
        <v>0.51366394129216097</v>
      </c>
      <c r="F313" s="28" t="b">
        <v>0</v>
      </c>
      <c r="G313" s="29">
        <f t="shared" si="9"/>
        <v>0.98742438138578292</v>
      </c>
      <c r="H313" s="5" t="b">
        <f t="shared" si="8"/>
        <v>1</v>
      </c>
      <c r="I313" s="8">
        <v>62</v>
      </c>
      <c r="J313">
        <v>3</v>
      </c>
      <c r="K313">
        <v>31</v>
      </c>
      <c r="L313">
        <v>1356</v>
      </c>
      <c r="M313">
        <v>8</v>
      </c>
      <c r="N313">
        <v>5</v>
      </c>
      <c r="O313">
        <v>74.331970646080507</v>
      </c>
      <c r="P313">
        <v>5</v>
      </c>
      <c r="Q313">
        <v>1</v>
      </c>
      <c r="R313">
        <v>5</v>
      </c>
      <c r="S313" s="10">
        <v>76</v>
      </c>
      <c r="T313" s="8">
        <v>0.82289841219016902</v>
      </c>
      <c r="U313">
        <v>2.03313292833161</v>
      </c>
      <c r="V313">
        <v>0.51908026979067101</v>
      </c>
      <c r="W313">
        <v>-0.165892270923608</v>
      </c>
      <c r="X313">
        <v>0.98157978018903103</v>
      </c>
      <c r="Y313">
        <v>1.38181348148064</v>
      </c>
      <c r="Z313">
        <v>0.820970038137116</v>
      </c>
      <c r="AA313">
        <v>-0.70092886045385905</v>
      </c>
      <c r="AB313">
        <v>-0.772121299578298</v>
      </c>
      <c r="AC313">
        <v>-1.38724643350897</v>
      </c>
      <c r="AD313" s="10">
        <v>0.281041210852502</v>
      </c>
      <c r="AE313" s="8">
        <v>0</v>
      </c>
      <c r="AF313">
        <v>0</v>
      </c>
      <c r="AG313">
        <v>0</v>
      </c>
      <c r="AH313">
        <v>0</v>
      </c>
      <c r="AI313">
        <v>0</v>
      </c>
      <c r="AJ313">
        <v>0</v>
      </c>
      <c r="AK313">
        <v>1</v>
      </c>
      <c r="AL313">
        <v>0</v>
      </c>
      <c r="AM313">
        <v>0</v>
      </c>
      <c r="AN313">
        <v>0</v>
      </c>
      <c r="AO313">
        <v>0</v>
      </c>
      <c r="AP313">
        <v>0</v>
      </c>
      <c r="AQ313">
        <v>0</v>
      </c>
      <c r="AR313">
        <v>0</v>
      </c>
      <c r="AS313">
        <v>0</v>
      </c>
      <c r="AT313">
        <v>0</v>
      </c>
      <c r="AU313">
        <v>0</v>
      </c>
      <c r="AV313">
        <v>0</v>
      </c>
      <c r="AW313">
        <v>0</v>
      </c>
      <c r="AX313">
        <v>0</v>
      </c>
      <c r="AY313">
        <v>1</v>
      </c>
      <c r="AZ313">
        <v>0</v>
      </c>
      <c r="BA313">
        <v>0</v>
      </c>
      <c r="BB313">
        <v>1</v>
      </c>
      <c r="BC313">
        <v>1</v>
      </c>
      <c r="BD313">
        <v>0</v>
      </c>
      <c r="BE313">
        <v>1</v>
      </c>
      <c r="BF313">
        <v>0</v>
      </c>
      <c r="BG313">
        <v>0</v>
      </c>
      <c r="BH313">
        <v>0</v>
      </c>
      <c r="BI313">
        <v>0</v>
      </c>
      <c r="BJ313">
        <v>0</v>
      </c>
      <c r="BK313">
        <v>1</v>
      </c>
      <c r="BL313">
        <v>0</v>
      </c>
      <c r="BM313">
        <v>0</v>
      </c>
      <c r="BN313">
        <v>0</v>
      </c>
      <c r="BO313">
        <v>1</v>
      </c>
      <c r="BP313">
        <v>0</v>
      </c>
      <c r="BQ313">
        <v>0</v>
      </c>
      <c r="BR313">
        <v>0</v>
      </c>
      <c r="BS313">
        <v>1</v>
      </c>
      <c r="BT313" s="10">
        <v>0</v>
      </c>
      <c r="BU313">
        <v>-4.2648743800000002</v>
      </c>
      <c r="BV313">
        <v>0.17994256</v>
      </c>
      <c r="BW313">
        <v>2.5512239999999999E-2</v>
      </c>
      <c r="BX313">
        <v>1.7140852600000001</v>
      </c>
      <c r="BY313">
        <v>1.2451467300000001</v>
      </c>
      <c r="BZ313">
        <v>4.38303536</v>
      </c>
      <c r="CA313">
        <v>1.0542348399999999</v>
      </c>
      <c r="CB313">
        <v>2.36271349</v>
      </c>
      <c r="CC313">
        <v>0</v>
      </c>
      <c r="CD313">
        <v>1.26633956</v>
      </c>
      <c r="CE313">
        <v>1.2966537600000001</v>
      </c>
      <c r="CF313">
        <v>-0.34830556000000001</v>
      </c>
      <c r="CG313">
        <v>0.60595251999999999</v>
      </c>
      <c r="CH313">
        <v>-0.27080598</v>
      </c>
      <c r="CI313">
        <v>0.69837139000000004</v>
      </c>
      <c r="CJ313">
        <v>2.3914729999999999E-2</v>
      </c>
      <c r="CK313">
        <v>-0.35324707</v>
      </c>
      <c r="CL313">
        <v>-4.8291489999999999E-2</v>
      </c>
      <c r="CM313">
        <v>0.58076517999999999</v>
      </c>
      <c r="CN313">
        <v>0.72541518999999999</v>
      </c>
      <c r="CO313">
        <v>-0.20022939000000001</v>
      </c>
      <c r="CP313">
        <v>-0.43475793000000001</v>
      </c>
      <c r="CQ313">
        <v>0.34422587999999998</v>
      </c>
      <c r="CR313">
        <v>-0.48495226000000002</v>
      </c>
      <c r="CS313">
        <v>0.18250256000000001</v>
      </c>
      <c r="CT313">
        <v>-0.16623276000000001</v>
      </c>
      <c r="CU313">
        <v>-9.4743999999999995E-2</v>
      </c>
      <c r="CV313">
        <v>-1.1689752</v>
      </c>
      <c r="CW313">
        <v>-0.52188942000000005</v>
      </c>
      <c r="CX313">
        <v>0.65815442999999996</v>
      </c>
      <c r="CY313">
        <v>9.3649330000000003E-2</v>
      </c>
      <c r="CZ313">
        <v>-0.16819777</v>
      </c>
      <c r="DA313">
        <v>-0.25450494000000001</v>
      </c>
      <c r="DB313">
        <v>0.25513289</v>
      </c>
      <c r="DC313">
        <v>2.5920289999999999E-2</v>
      </c>
      <c r="DD313">
        <v>-2.5292350000000002E-2</v>
      </c>
      <c r="DE313">
        <v>0.26950531</v>
      </c>
      <c r="DF313">
        <v>-0.26887736000000001</v>
      </c>
      <c r="DG313">
        <v>0.1029841</v>
      </c>
      <c r="DH313">
        <v>-0.10235616</v>
      </c>
      <c r="DI313">
        <v>-0.19042195000000001</v>
      </c>
      <c r="DJ313">
        <v>7.7531719999999998E-2</v>
      </c>
      <c r="DK313">
        <v>-0.19522661999999999</v>
      </c>
      <c r="DL313">
        <v>-0.13095082</v>
      </c>
      <c r="DM313">
        <v>-6.0513240000000003E-2</v>
      </c>
      <c r="DN313">
        <v>0.50020885000000004</v>
      </c>
      <c r="DO313">
        <v>0.35778246000000002</v>
      </c>
      <c r="DP313">
        <v>-0.64273818000000005</v>
      </c>
      <c r="DQ313">
        <v>0.94671483000000001</v>
      </c>
      <c r="DR313">
        <v>-0.66113116000000005</v>
      </c>
      <c r="DS313">
        <v>7.7932630000000003E-2</v>
      </c>
      <c r="DT313">
        <v>-0.79014932000000004</v>
      </c>
      <c r="DU313">
        <v>1.3610861400000001</v>
      </c>
      <c r="DV313" s="10">
        <v>-0.64824150000000003</v>
      </c>
      <c r="DW313" s="8" t="s">
        <v>1779</v>
      </c>
      <c r="DX313" t="s">
        <v>1780</v>
      </c>
      <c r="DY313" t="s">
        <v>5153</v>
      </c>
      <c r="DZ313" t="s">
        <v>5153</v>
      </c>
      <c r="EA313" t="s">
        <v>5366</v>
      </c>
      <c r="EB313" t="s">
        <v>5426</v>
      </c>
      <c r="EC313" t="s">
        <v>5213</v>
      </c>
      <c r="ED313" s="10" t="s">
        <v>1781</v>
      </c>
      <c r="EE313" s="20">
        <v>36833</v>
      </c>
      <c r="EF313" s="21">
        <v>38577</v>
      </c>
      <c r="EG313" t="s">
        <v>1782</v>
      </c>
      <c r="EH313" t="s">
        <v>5146</v>
      </c>
      <c r="EI313" s="22">
        <v>44982</v>
      </c>
      <c r="EJ313" t="b">
        <f>F313=H313</f>
        <v>0</v>
      </c>
    </row>
    <row r="314" spans="1:140" x14ac:dyDescent="0.2">
      <c r="A314" s="8" t="s">
        <v>1783</v>
      </c>
      <c r="B314" s="8" t="s">
        <v>119</v>
      </c>
      <c r="C314" s="8" t="s">
        <v>181</v>
      </c>
      <c r="D314" s="2" t="s">
        <v>1784</v>
      </c>
      <c r="E314" s="4">
        <v>0.55670358749681903</v>
      </c>
      <c r="F314" s="28" t="b">
        <v>0</v>
      </c>
      <c r="G314" s="29">
        <f t="shared" si="9"/>
        <v>4.9211524919107876E-6</v>
      </c>
      <c r="H314" s="5" t="b">
        <f t="shared" si="8"/>
        <v>0</v>
      </c>
      <c r="I314" s="8">
        <v>65</v>
      </c>
      <c r="J314">
        <v>3</v>
      </c>
      <c r="K314">
        <v>21</v>
      </c>
      <c r="L314">
        <v>723</v>
      </c>
      <c r="M314">
        <v>1</v>
      </c>
      <c r="N314">
        <v>5</v>
      </c>
      <c r="O314">
        <v>21.6267937484097</v>
      </c>
      <c r="P314">
        <v>5</v>
      </c>
      <c r="Q314">
        <v>4</v>
      </c>
      <c r="R314">
        <v>4</v>
      </c>
      <c r="S314" s="10">
        <v>69.400000000000006</v>
      </c>
      <c r="T314" s="8">
        <v>1.1047129369128199</v>
      </c>
      <c r="U314">
        <v>2.03313292833161</v>
      </c>
      <c r="V314">
        <v>-0.77296769484074401</v>
      </c>
      <c r="W314">
        <v>-0.90381298695357204</v>
      </c>
      <c r="X314">
        <v>-1.2456676951183301</v>
      </c>
      <c r="Y314">
        <v>1.38181348148064</v>
      </c>
      <c r="Z314">
        <v>-0.99265175264396499</v>
      </c>
      <c r="AA314">
        <v>-0.70092886045385905</v>
      </c>
      <c r="AB314">
        <v>-0.772121299578298</v>
      </c>
      <c r="AC314">
        <v>1.42236659638262</v>
      </c>
      <c r="AD314" s="10">
        <v>-1.1430447712024101</v>
      </c>
      <c r="AE314" s="8">
        <v>0</v>
      </c>
      <c r="AF314">
        <v>0</v>
      </c>
      <c r="AG314">
        <v>0</v>
      </c>
      <c r="AH314">
        <v>0</v>
      </c>
      <c r="AI314">
        <v>0</v>
      </c>
      <c r="AJ314">
        <v>1</v>
      </c>
      <c r="AK314">
        <v>0</v>
      </c>
      <c r="AL314">
        <v>0</v>
      </c>
      <c r="AM314">
        <v>0</v>
      </c>
      <c r="AN314">
        <v>0</v>
      </c>
      <c r="AO314">
        <v>0</v>
      </c>
      <c r="AP314">
        <v>0</v>
      </c>
      <c r="AQ314">
        <v>0</v>
      </c>
      <c r="AR314">
        <v>0</v>
      </c>
      <c r="AS314">
        <v>0</v>
      </c>
      <c r="AT314">
        <v>0</v>
      </c>
      <c r="AU314">
        <v>0</v>
      </c>
      <c r="AV314">
        <v>0</v>
      </c>
      <c r="AW314">
        <v>0</v>
      </c>
      <c r="AX314">
        <v>0</v>
      </c>
      <c r="AY314">
        <v>1</v>
      </c>
      <c r="AZ314">
        <v>0</v>
      </c>
      <c r="BA314">
        <v>0</v>
      </c>
      <c r="BB314">
        <v>1</v>
      </c>
      <c r="BC314">
        <v>0</v>
      </c>
      <c r="BD314">
        <v>1</v>
      </c>
      <c r="BE314">
        <v>0</v>
      </c>
      <c r="BF314">
        <v>1</v>
      </c>
      <c r="BG314">
        <v>0</v>
      </c>
      <c r="BH314">
        <v>0</v>
      </c>
      <c r="BI314">
        <v>0</v>
      </c>
      <c r="BJ314">
        <v>1</v>
      </c>
      <c r="BK314">
        <v>0</v>
      </c>
      <c r="BL314">
        <v>0</v>
      </c>
      <c r="BM314">
        <v>0</v>
      </c>
      <c r="BN314">
        <v>0</v>
      </c>
      <c r="BO314">
        <v>1</v>
      </c>
      <c r="BP314">
        <v>0</v>
      </c>
      <c r="BQ314">
        <v>0</v>
      </c>
      <c r="BR314">
        <v>1</v>
      </c>
      <c r="BS314">
        <v>0</v>
      </c>
      <c r="BT314" s="10">
        <v>0</v>
      </c>
      <c r="BU314">
        <v>-4.2648743800000002</v>
      </c>
      <c r="BV314">
        <v>0.17994256</v>
      </c>
      <c r="BW314">
        <v>2.5512239999999999E-2</v>
      </c>
      <c r="BX314">
        <v>1.7140852600000001</v>
      </c>
      <c r="BY314">
        <v>1.2451467300000001</v>
      </c>
      <c r="BZ314">
        <v>4.38303536</v>
      </c>
      <c r="CA314">
        <v>1.0542348399999999</v>
      </c>
      <c r="CB314">
        <v>2.36271349</v>
      </c>
      <c r="CC314">
        <v>0</v>
      </c>
      <c r="CD314">
        <v>1.26633956</v>
      </c>
      <c r="CE314">
        <v>1.2966537600000001</v>
      </c>
      <c r="CF314">
        <v>-0.34830556000000001</v>
      </c>
      <c r="CG314">
        <v>0.60595251999999999</v>
      </c>
      <c r="CH314">
        <v>-0.27080598</v>
      </c>
      <c r="CI314">
        <v>0.69837139000000004</v>
      </c>
      <c r="CJ314">
        <v>2.3914729999999999E-2</v>
      </c>
      <c r="CK314">
        <v>-0.35324707</v>
      </c>
      <c r="CL314">
        <v>-4.8291489999999999E-2</v>
      </c>
      <c r="CM314">
        <v>0.58076517999999999</v>
      </c>
      <c r="CN314">
        <v>0.72541518999999999</v>
      </c>
      <c r="CO314">
        <v>-0.20022939000000001</v>
      </c>
      <c r="CP314">
        <v>-0.43475793000000001</v>
      </c>
      <c r="CQ314">
        <v>0.34422587999999998</v>
      </c>
      <c r="CR314">
        <v>-0.48495226000000002</v>
      </c>
      <c r="CS314">
        <v>0.18250256000000001</v>
      </c>
      <c r="CT314">
        <v>-0.16623276000000001</v>
      </c>
      <c r="CU314">
        <v>-9.4743999999999995E-2</v>
      </c>
      <c r="CV314">
        <v>-1.1689752</v>
      </c>
      <c r="CW314">
        <v>-0.52188942000000005</v>
      </c>
      <c r="CX314">
        <v>0.65815442999999996</v>
      </c>
      <c r="CY314">
        <v>9.3649330000000003E-2</v>
      </c>
      <c r="CZ314">
        <v>-0.16819777</v>
      </c>
      <c r="DA314">
        <v>-0.25450494000000001</v>
      </c>
      <c r="DB314">
        <v>0.25513289</v>
      </c>
      <c r="DC314">
        <v>2.5920289999999999E-2</v>
      </c>
      <c r="DD314">
        <v>-2.5292350000000002E-2</v>
      </c>
      <c r="DE314">
        <v>0.26950531</v>
      </c>
      <c r="DF314">
        <v>-0.26887736000000001</v>
      </c>
      <c r="DG314">
        <v>0.1029841</v>
      </c>
      <c r="DH314">
        <v>-0.10235616</v>
      </c>
      <c r="DI314">
        <v>-0.19042195000000001</v>
      </c>
      <c r="DJ314">
        <v>7.7531719999999998E-2</v>
      </c>
      <c r="DK314">
        <v>-0.19522661999999999</v>
      </c>
      <c r="DL314">
        <v>-0.13095082</v>
      </c>
      <c r="DM314">
        <v>-6.0513240000000003E-2</v>
      </c>
      <c r="DN314">
        <v>0.50020885000000004</v>
      </c>
      <c r="DO314">
        <v>0.35778246000000002</v>
      </c>
      <c r="DP314">
        <v>-0.64273818000000005</v>
      </c>
      <c r="DQ314">
        <v>0.94671483000000001</v>
      </c>
      <c r="DR314">
        <v>-0.66113116000000005</v>
      </c>
      <c r="DS314">
        <v>7.7932630000000003E-2</v>
      </c>
      <c r="DT314">
        <v>-0.79014932000000004</v>
      </c>
      <c r="DU314">
        <v>1.3610861400000001</v>
      </c>
      <c r="DV314" s="10">
        <v>-0.64824150000000003</v>
      </c>
      <c r="DW314" s="8" t="s">
        <v>1785</v>
      </c>
      <c r="DX314" t="s">
        <v>1786</v>
      </c>
      <c r="DY314" t="s">
        <v>5153</v>
      </c>
      <c r="DZ314" t="s">
        <v>5158</v>
      </c>
      <c r="EA314" t="s">
        <v>5195</v>
      </c>
      <c r="EB314" t="s">
        <v>5170</v>
      </c>
      <c r="EC314" t="s">
        <v>5175</v>
      </c>
      <c r="ED314" s="10" t="s">
        <v>354</v>
      </c>
      <c r="EE314" s="20">
        <v>37076</v>
      </c>
      <c r="EF314" s="21">
        <v>39015</v>
      </c>
      <c r="EG314" t="s">
        <v>1787</v>
      </c>
      <c r="EH314" t="s">
        <v>5144</v>
      </c>
      <c r="EI314" s="22">
        <v>44014</v>
      </c>
      <c r="EJ314" t="b">
        <f>F314=H314</f>
        <v>1</v>
      </c>
    </row>
    <row r="315" spans="1:140" x14ac:dyDescent="0.2">
      <c r="A315" s="8" t="s">
        <v>1788</v>
      </c>
      <c r="B315" s="8" t="s">
        <v>119</v>
      </c>
      <c r="C315" s="8" t="s">
        <v>363</v>
      </c>
      <c r="D315" s="2" t="s">
        <v>1789</v>
      </c>
      <c r="E315" s="4">
        <v>0.60556488052001201</v>
      </c>
      <c r="F315" s="28" t="b">
        <v>1</v>
      </c>
      <c r="G315" s="29">
        <f t="shared" si="9"/>
        <v>3.2735503798030058E-6</v>
      </c>
      <c r="H315" s="5" t="b">
        <f t="shared" si="8"/>
        <v>0</v>
      </c>
      <c r="I315" s="8">
        <v>48</v>
      </c>
      <c r="J315">
        <v>0</v>
      </c>
      <c r="K315">
        <v>24</v>
      </c>
      <c r="L315">
        <v>2348</v>
      </c>
      <c r="M315">
        <v>1</v>
      </c>
      <c r="N315">
        <v>5</v>
      </c>
      <c r="O315">
        <v>21.115773593339298</v>
      </c>
      <c r="P315">
        <v>5</v>
      </c>
      <c r="Q315">
        <v>3</v>
      </c>
      <c r="R315">
        <v>1</v>
      </c>
      <c r="S315" s="10">
        <v>75.7</v>
      </c>
      <c r="T315" s="8">
        <v>-0.49223603651558001</v>
      </c>
      <c r="U315">
        <v>-1.00517281761849</v>
      </c>
      <c r="V315">
        <v>-0.38535330545132002</v>
      </c>
      <c r="W315">
        <v>0.99053324298116896</v>
      </c>
      <c r="X315">
        <v>-1.2456676951183301</v>
      </c>
      <c r="Y315">
        <v>1.38181348148064</v>
      </c>
      <c r="Z315">
        <v>-1.0102363115680999</v>
      </c>
      <c r="AA315">
        <v>0.71867389489572897</v>
      </c>
      <c r="AB315">
        <v>-1.4988236991813999</v>
      </c>
      <c r="AC315">
        <v>-0.68484317603607703</v>
      </c>
      <c r="AD315" s="10">
        <v>0.216310029850007</v>
      </c>
      <c r="AE315" s="8">
        <v>0</v>
      </c>
      <c r="AF315">
        <v>0</v>
      </c>
      <c r="AG315">
        <v>0</v>
      </c>
      <c r="AH315">
        <v>0</v>
      </c>
      <c r="AI315">
        <v>0</v>
      </c>
      <c r="AJ315">
        <v>0</v>
      </c>
      <c r="AK315">
        <v>0</v>
      </c>
      <c r="AL315">
        <v>0</v>
      </c>
      <c r="AM315">
        <v>0</v>
      </c>
      <c r="AN315">
        <v>0</v>
      </c>
      <c r="AO315">
        <v>0</v>
      </c>
      <c r="AP315">
        <v>0</v>
      </c>
      <c r="AQ315">
        <v>0</v>
      </c>
      <c r="AR315">
        <v>0</v>
      </c>
      <c r="AS315">
        <v>0</v>
      </c>
      <c r="AT315">
        <v>1</v>
      </c>
      <c r="AU315">
        <v>0</v>
      </c>
      <c r="AV315">
        <v>0</v>
      </c>
      <c r="AW315">
        <v>0</v>
      </c>
      <c r="AX315">
        <v>0</v>
      </c>
      <c r="AY315">
        <v>1</v>
      </c>
      <c r="AZ315">
        <v>0</v>
      </c>
      <c r="BA315">
        <v>1</v>
      </c>
      <c r="BB315">
        <v>0</v>
      </c>
      <c r="BC315">
        <v>1</v>
      </c>
      <c r="BD315">
        <v>0</v>
      </c>
      <c r="BE315">
        <v>0</v>
      </c>
      <c r="BF315">
        <v>1</v>
      </c>
      <c r="BG315">
        <v>0</v>
      </c>
      <c r="BH315">
        <v>0</v>
      </c>
      <c r="BI315">
        <v>0</v>
      </c>
      <c r="BJ315">
        <v>0</v>
      </c>
      <c r="BK315">
        <v>1</v>
      </c>
      <c r="BL315">
        <v>0</v>
      </c>
      <c r="BM315">
        <v>1</v>
      </c>
      <c r="BN315">
        <v>0</v>
      </c>
      <c r="BO315">
        <v>0</v>
      </c>
      <c r="BP315">
        <v>0</v>
      </c>
      <c r="BQ315">
        <v>0</v>
      </c>
      <c r="BR315">
        <v>0</v>
      </c>
      <c r="BS315">
        <v>1</v>
      </c>
      <c r="BT315" s="10">
        <v>0</v>
      </c>
      <c r="BU315">
        <v>-4.2648743800000002</v>
      </c>
      <c r="BV315">
        <v>0.17994256</v>
      </c>
      <c r="BW315">
        <v>2.5512239999999999E-2</v>
      </c>
      <c r="BX315">
        <v>1.7140852600000001</v>
      </c>
      <c r="BY315">
        <v>1.2451467300000001</v>
      </c>
      <c r="BZ315">
        <v>4.38303536</v>
      </c>
      <c r="CA315">
        <v>1.0542348399999999</v>
      </c>
      <c r="CB315">
        <v>2.36271349</v>
      </c>
      <c r="CC315">
        <v>0</v>
      </c>
      <c r="CD315">
        <v>1.26633956</v>
      </c>
      <c r="CE315">
        <v>1.2966537600000001</v>
      </c>
      <c r="CF315">
        <v>-0.34830556000000001</v>
      </c>
      <c r="CG315">
        <v>0.60595251999999999</v>
      </c>
      <c r="CH315">
        <v>-0.27080598</v>
      </c>
      <c r="CI315">
        <v>0.69837139000000004</v>
      </c>
      <c r="CJ315">
        <v>2.3914729999999999E-2</v>
      </c>
      <c r="CK315">
        <v>-0.35324707</v>
      </c>
      <c r="CL315">
        <v>-4.8291489999999999E-2</v>
      </c>
      <c r="CM315">
        <v>0.58076517999999999</v>
      </c>
      <c r="CN315">
        <v>0.72541518999999999</v>
      </c>
      <c r="CO315">
        <v>-0.20022939000000001</v>
      </c>
      <c r="CP315">
        <v>-0.43475793000000001</v>
      </c>
      <c r="CQ315">
        <v>0.34422587999999998</v>
      </c>
      <c r="CR315">
        <v>-0.48495226000000002</v>
      </c>
      <c r="CS315">
        <v>0.18250256000000001</v>
      </c>
      <c r="CT315">
        <v>-0.16623276000000001</v>
      </c>
      <c r="CU315">
        <v>-9.4743999999999995E-2</v>
      </c>
      <c r="CV315">
        <v>-1.1689752</v>
      </c>
      <c r="CW315">
        <v>-0.52188942000000005</v>
      </c>
      <c r="CX315">
        <v>0.65815442999999996</v>
      </c>
      <c r="CY315">
        <v>9.3649330000000003E-2</v>
      </c>
      <c r="CZ315">
        <v>-0.16819777</v>
      </c>
      <c r="DA315">
        <v>-0.25450494000000001</v>
      </c>
      <c r="DB315">
        <v>0.25513289</v>
      </c>
      <c r="DC315">
        <v>2.5920289999999999E-2</v>
      </c>
      <c r="DD315">
        <v>-2.5292350000000002E-2</v>
      </c>
      <c r="DE315">
        <v>0.26950531</v>
      </c>
      <c r="DF315">
        <v>-0.26887736000000001</v>
      </c>
      <c r="DG315">
        <v>0.1029841</v>
      </c>
      <c r="DH315">
        <v>-0.10235616</v>
      </c>
      <c r="DI315">
        <v>-0.19042195000000001</v>
      </c>
      <c r="DJ315">
        <v>7.7531719999999998E-2</v>
      </c>
      <c r="DK315">
        <v>-0.19522661999999999</v>
      </c>
      <c r="DL315">
        <v>-0.13095082</v>
      </c>
      <c r="DM315">
        <v>-6.0513240000000003E-2</v>
      </c>
      <c r="DN315">
        <v>0.50020885000000004</v>
      </c>
      <c r="DO315">
        <v>0.35778246000000002</v>
      </c>
      <c r="DP315">
        <v>-0.64273818000000005</v>
      </c>
      <c r="DQ315">
        <v>0.94671483000000001</v>
      </c>
      <c r="DR315">
        <v>-0.66113116000000005</v>
      </c>
      <c r="DS315">
        <v>7.7932630000000003E-2</v>
      </c>
      <c r="DT315">
        <v>-0.79014932000000004</v>
      </c>
      <c r="DU315">
        <v>1.3610861400000001</v>
      </c>
      <c r="DV315" s="10">
        <v>-0.64824150000000003</v>
      </c>
      <c r="DW315" s="8" t="s">
        <v>1790</v>
      </c>
      <c r="DX315" t="s">
        <v>1791</v>
      </c>
      <c r="DY315" t="s">
        <v>5154</v>
      </c>
      <c r="DZ315" t="s">
        <v>5153</v>
      </c>
      <c r="EA315" t="s">
        <v>5213</v>
      </c>
      <c r="EB315" t="s">
        <v>5474</v>
      </c>
      <c r="EC315" t="s">
        <v>5475</v>
      </c>
      <c r="ED315" s="10" t="s">
        <v>165</v>
      </c>
      <c r="EE315" s="20">
        <v>37461</v>
      </c>
      <c r="EF315" s="21">
        <v>39639</v>
      </c>
      <c r="EG315" t="s">
        <v>1792</v>
      </c>
      <c r="EH315" t="s">
        <v>5146</v>
      </c>
      <c r="EI315" s="22">
        <v>44170</v>
      </c>
      <c r="EJ315" t="b">
        <f>F315=H315</f>
        <v>0</v>
      </c>
    </row>
    <row r="316" spans="1:140" x14ac:dyDescent="0.2">
      <c r="A316" s="8" t="s">
        <v>1793</v>
      </c>
      <c r="B316" s="8" t="s">
        <v>168</v>
      </c>
      <c r="C316" s="8" t="s">
        <v>275</v>
      </c>
      <c r="D316" s="2" t="s">
        <v>1794</v>
      </c>
      <c r="E316" s="4">
        <v>0.31486525737332399</v>
      </c>
      <c r="F316" s="28" t="b">
        <v>0</v>
      </c>
      <c r="G316" s="29">
        <f t="shared" si="9"/>
        <v>1.9975983039679304E-3</v>
      </c>
      <c r="H316" s="5" t="b">
        <f t="shared" si="8"/>
        <v>0</v>
      </c>
      <c r="I316" s="8">
        <v>68</v>
      </c>
      <c r="J316">
        <v>0</v>
      </c>
      <c r="K316">
        <v>40</v>
      </c>
      <c r="L316">
        <v>506</v>
      </c>
      <c r="M316">
        <v>7</v>
      </c>
      <c r="N316">
        <v>3</v>
      </c>
      <c r="O316">
        <v>16.149295353328899</v>
      </c>
      <c r="P316">
        <v>2</v>
      </c>
      <c r="Q316">
        <v>5</v>
      </c>
      <c r="R316">
        <v>3</v>
      </c>
      <c r="S316" s="10">
        <v>68.400000000000006</v>
      </c>
      <c r="T316" s="8">
        <v>1.3865274616354899</v>
      </c>
      <c r="U316">
        <v>-1.00517281761849</v>
      </c>
      <c r="V316">
        <v>1.6819234379589401</v>
      </c>
      <c r="W316">
        <v>-1.15678106812024</v>
      </c>
      <c r="X316">
        <v>0.66340156943083595</v>
      </c>
      <c r="Y316">
        <v>-1.13192030619081E-2</v>
      </c>
      <c r="Z316">
        <v>-1.18113628173632</v>
      </c>
      <c r="AA316">
        <v>8.8725172209350497E-3</v>
      </c>
      <c r="AB316">
        <v>-4.5418899975194001E-2</v>
      </c>
      <c r="AC316">
        <v>-1.38724643350897</v>
      </c>
      <c r="AD316" s="10">
        <v>-1.3588153745440601</v>
      </c>
      <c r="AE316" s="8">
        <v>0</v>
      </c>
      <c r="AF316">
        <v>0</v>
      </c>
      <c r="AG316">
        <v>0</v>
      </c>
      <c r="AH316">
        <v>0</v>
      </c>
      <c r="AI316">
        <v>0</v>
      </c>
      <c r="AJ316">
        <v>0</v>
      </c>
      <c r="AK316">
        <v>0</v>
      </c>
      <c r="AL316">
        <v>0</v>
      </c>
      <c r="AM316">
        <v>1</v>
      </c>
      <c r="AN316">
        <v>0</v>
      </c>
      <c r="AO316">
        <v>0</v>
      </c>
      <c r="AP316">
        <v>0</v>
      </c>
      <c r="AQ316">
        <v>0</v>
      </c>
      <c r="AR316">
        <v>0</v>
      </c>
      <c r="AS316">
        <v>0</v>
      </c>
      <c r="AT316">
        <v>0</v>
      </c>
      <c r="AU316">
        <v>0</v>
      </c>
      <c r="AV316">
        <v>0</v>
      </c>
      <c r="AW316">
        <v>0</v>
      </c>
      <c r="AX316">
        <v>0</v>
      </c>
      <c r="AY316">
        <v>1</v>
      </c>
      <c r="AZ316">
        <v>0</v>
      </c>
      <c r="BA316">
        <v>0</v>
      </c>
      <c r="BB316">
        <v>1</v>
      </c>
      <c r="BC316">
        <v>0</v>
      </c>
      <c r="BD316">
        <v>1</v>
      </c>
      <c r="BE316">
        <v>0</v>
      </c>
      <c r="BF316">
        <v>1</v>
      </c>
      <c r="BG316">
        <v>0</v>
      </c>
      <c r="BH316">
        <v>0</v>
      </c>
      <c r="BI316">
        <v>1</v>
      </c>
      <c r="BJ316">
        <v>0</v>
      </c>
      <c r="BK316">
        <v>0</v>
      </c>
      <c r="BL316">
        <v>0</v>
      </c>
      <c r="BM316">
        <v>0</v>
      </c>
      <c r="BN316">
        <v>1</v>
      </c>
      <c r="BO316">
        <v>0</v>
      </c>
      <c r="BP316">
        <v>0</v>
      </c>
      <c r="BQ316">
        <v>0</v>
      </c>
      <c r="BR316">
        <v>0</v>
      </c>
      <c r="BS316">
        <v>0</v>
      </c>
      <c r="BT316" s="10">
        <v>1</v>
      </c>
      <c r="BU316">
        <v>-4.2648743800000002</v>
      </c>
      <c r="BV316">
        <v>0.17994256</v>
      </c>
      <c r="BW316">
        <v>2.5512239999999999E-2</v>
      </c>
      <c r="BX316">
        <v>1.7140852600000001</v>
      </c>
      <c r="BY316">
        <v>1.2451467300000001</v>
      </c>
      <c r="BZ316">
        <v>4.38303536</v>
      </c>
      <c r="CA316">
        <v>1.0542348399999999</v>
      </c>
      <c r="CB316">
        <v>2.36271349</v>
      </c>
      <c r="CC316">
        <v>0</v>
      </c>
      <c r="CD316">
        <v>1.26633956</v>
      </c>
      <c r="CE316">
        <v>1.2966537600000001</v>
      </c>
      <c r="CF316">
        <v>-0.34830556000000001</v>
      </c>
      <c r="CG316">
        <v>0.60595251999999999</v>
      </c>
      <c r="CH316">
        <v>-0.27080598</v>
      </c>
      <c r="CI316">
        <v>0.69837139000000004</v>
      </c>
      <c r="CJ316">
        <v>2.3914729999999999E-2</v>
      </c>
      <c r="CK316">
        <v>-0.35324707</v>
      </c>
      <c r="CL316">
        <v>-4.8291489999999999E-2</v>
      </c>
      <c r="CM316">
        <v>0.58076517999999999</v>
      </c>
      <c r="CN316">
        <v>0.72541518999999999</v>
      </c>
      <c r="CO316">
        <v>-0.20022939000000001</v>
      </c>
      <c r="CP316">
        <v>-0.43475793000000001</v>
      </c>
      <c r="CQ316">
        <v>0.34422587999999998</v>
      </c>
      <c r="CR316">
        <v>-0.48495226000000002</v>
      </c>
      <c r="CS316">
        <v>0.18250256000000001</v>
      </c>
      <c r="CT316">
        <v>-0.16623276000000001</v>
      </c>
      <c r="CU316">
        <v>-9.4743999999999995E-2</v>
      </c>
      <c r="CV316">
        <v>-1.1689752</v>
      </c>
      <c r="CW316">
        <v>-0.52188942000000005</v>
      </c>
      <c r="CX316">
        <v>0.65815442999999996</v>
      </c>
      <c r="CY316">
        <v>9.3649330000000003E-2</v>
      </c>
      <c r="CZ316">
        <v>-0.16819777</v>
      </c>
      <c r="DA316">
        <v>-0.25450494000000001</v>
      </c>
      <c r="DB316">
        <v>0.25513289</v>
      </c>
      <c r="DC316">
        <v>2.5920289999999999E-2</v>
      </c>
      <c r="DD316">
        <v>-2.5292350000000002E-2</v>
      </c>
      <c r="DE316">
        <v>0.26950531</v>
      </c>
      <c r="DF316">
        <v>-0.26887736000000001</v>
      </c>
      <c r="DG316">
        <v>0.1029841</v>
      </c>
      <c r="DH316">
        <v>-0.10235616</v>
      </c>
      <c r="DI316">
        <v>-0.19042195000000001</v>
      </c>
      <c r="DJ316">
        <v>7.7531719999999998E-2</v>
      </c>
      <c r="DK316">
        <v>-0.19522661999999999</v>
      </c>
      <c r="DL316">
        <v>-0.13095082</v>
      </c>
      <c r="DM316">
        <v>-6.0513240000000003E-2</v>
      </c>
      <c r="DN316">
        <v>0.50020885000000004</v>
      </c>
      <c r="DO316">
        <v>0.35778246000000002</v>
      </c>
      <c r="DP316">
        <v>-0.64273818000000005</v>
      </c>
      <c r="DQ316">
        <v>0.94671483000000001</v>
      </c>
      <c r="DR316">
        <v>-0.66113116000000005</v>
      </c>
      <c r="DS316">
        <v>7.7932630000000003E-2</v>
      </c>
      <c r="DT316">
        <v>-0.79014932000000004</v>
      </c>
      <c r="DU316">
        <v>1.3610861400000001</v>
      </c>
      <c r="DV316" s="10">
        <v>-0.64824150000000003</v>
      </c>
      <c r="DW316" s="8" t="s">
        <v>1795</v>
      </c>
      <c r="DX316" t="s">
        <v>1796</v>
      </c>
      <c r="DY316" t="s">
        <v>5158</v>
      </c>
      <c r="DZ316" t="s">
        <v>5165</v>
      </c>
      <c r="EA316" t="s">
        <v>5320</v>
      </c>
      <c r="EB316" t="s">
        <v>5484</v>
      </c>
      <c r="EC316" t="s">
        <v>5236</v>
      </c>
      <c r="ED316" s="10" t="s">
        <v>977</v>
      </c>
      <c r="EE316" s="20">
        <v>36829</v>
      </c>
      <c r="EF316" s="21">
        <v>37277</v>
      </c>
      <c r="EG316" t="s">
        <v>1797</v>
      </c>
      <c r="EH316" t="s">
        <v>5142</v>
      </c>
      <c r="EI316" s="22">
        <v>44306</v>
      </c>
      <c r="EJ316" t="b">
        <f>F316=H316</f>
        <v>1</v>
      </c>
    </row>
    <row r="317" spans="1:140" x14ac:dyDescent="0.2">
      <c r="A317" s="8" t="s">
        <v>1798</v>
      </c>
      <c r="B317" s="8" t="s">
        <v>127</v>
      </c>
      <c r="C317" s="8" t="s">
        <v>216</v>
      </c>
      <c r="D317" s="2" t="s">
        <v>1799</v>
      </c>
      <c r="E317" s="4">
        <v>0.52148352867083403</v>
      </c>
      <c r="F317" s="28" t="b">
        <v>0</v>
      </c>
      <c r="G317" s="29">
        <f t="shared" si="9"/>
        <v>8.0938541278154248E-4</v>
      </c>
      <c r="H317" s="5" t="b">
        <f t="shared" si="8"/>
        <v>0</v>
      </c>
      <c r="I317" s="8">
        <v>51</v>
      </c>
      <c r="J317">
        <v>1</v>
      </c>
      <c r="K317">
        <v>16</v>
      </c>
      <c r="L317">
        <v>1327</v>
      </c>
      <c r="M317">
        <v>4</v>
      </c>
      <c r="N317">
        <v>2</v>
      </c>
      <c r="O317">
        <v>99.075097668750601</v>
      </c>
      <c r="P317">
        <v>5</v>
      </c>
      <c r="Q317">
        <v>1</v>
      </c>
      <c r="R317">
        <v>2</v>
      </c>
      <c r="S317" s="10">
        <v>76</v>
      </c>
      <c r="T317" s="8">
        <v>-0.21042151179292001</v>
      </c>
      <c r="U317">
        <v>7.5957643648752104E-3</v>
      </c>
      <c r="V317">
        <v>-1.4189916771564499</v>
      </c>
      <c r="W317">
        <v>-0.19969906518090499</v>
      </c>
      <c r="X317">
        <v>-0.29113306284374801</v>
      </c>
      <c r="Y317">
        <v>-0.70788554533318204</v>
      </c>
      <c r="Z317">
        <v>1.67239824655589</v>
      </c>
      <c r="AA317">
        <v>-1.4107302381286499</v>
      </c>
      <c r="AB317">
        <v>-0.772121299578298</v>
      </c>
      <c r="AC317">
        <v>0.71996333890972197</v>
      </c>
      <c r="AD317" s="10">
        <v>0.281041210852502</v>
      </c>
      <c r="AE317" s="8">
        <v>0</v>
      </c>
      <c r="AF317">
        <v>0</v>
      </c>
      <c r="AG317">
        <v>0</v>
      </c>
      <c r="AH317">
        <v>0</v>
      </c>
      <c r="AI317">
        <v>0</v>
      </c>
      <c r="AJ317">
        <v>0</v>
      </c>
      <c r="AK317">
        <v>0</v>
      </c>
      <c r="AL317">
        <v>0</v>
      </c>
      <c r="AM317">
        <v>0</v>
      </c>
      <c r="AN317">
        <v>0</v>
      </c>
      <c r="AO317">
        <v>0</v>
      </c>
      <c r="AP317">
        <v>0</v>
      </c>
      <c r="AQ317">
        <v>1</v>
      </c>
      <c r="AR317">
        <v>0</v>
      </c>
      <c r="AS317">
        <v>0</v>
      </c>
      <c r="AT317">
        <v>0</v>
      </c>
      <c r="AU317">
        <v>0</v>
      </c>
      <c r="AV317">
        <v>0</v>
      </c>
      <c r="AW317">
        <v>0</v>
      </c>
      <c r="AX317">
        <v>0</v>
      </c>
      <c r="AY317">
        <v>1</v>
      </c>
      <c r="AZ317">
        <v>0</v>
      </c>
      <c r="BA317">
        <v>1</v>
      </c>
      <c r="BB317">
        <v>0</v>
      </c>
      <c r="BC317">
        <v>0</v>
      </c>
      <c r="BD317">
        <v>1</v>
      </c>
      <c r="BE317">
        <v>0</v>
      </c>
      <c r="BF317">
        <v>1</v>
      </c>
      <c r="BG317">
        <v>0</v>
      </c>
      <c r="BH317">
        <v>0</v>
      </c>
      <c r="BI317">
        <v>1</v>
      </c>
      <c r="BJ317">
        <v>0</v>
      </c>
      <c r="BK317">
        <v>0</v>
      </c>
      <c r="BL317">
        <v>0</v>
      </c>
      <c r="BM317">
        <v>0</v>
      </c>
      <c r="BN317">
        <v>0</v>
      </c>
      <c r="BO317">
        <v>0</v>
      </c>
      <c r="BP317">
        <v>1</v>
      </c>
      <c r="BQ317">
        <v>0</v>
      </c>
      <c r="BR317">
        <v>0</v>
      </c>
      <c r="BS317">
        <v>0</v>
      </c>
      <c r="BT317" s="10">
        <v>1</v>
      </c>
      <c r="BU317">
        <v>-4.2648743800000002</v>
      </c>
      <c r="BV317">
        <v>0.17994256</v>
      </c>
      <c r="BW317">
        <v>2.5512239999999999E-2</v>
      </c>
      <c r="BX317">
        <v>1.7140852600000001</v>
      </c>
      <c r="BY317">
        <v>1.2451467300000001</v>
      </c>
      <c r="BZ317">
        <v>4.38303536</v>
      </c>
      <c r="CA317">
        <v>1.0542348399999999</v>
      </c>
      <c r="CB317">
        <v>2.36271349</v>
      </c>
      <c r="CC317">
        <v>0</v>
      </c>
      <c r="CD317">
        <v>1.26633956</v>
      </c>
      <c r="CE317">
        <v>1.2966537600000001</v>
      </c>
      <c r="CF317">
        <v>-0.34830556000000001</v>
      </c>
      <c r="CG317">
        <v>0.60595251999999999</v>
      </c>
      <c r="CH317">
        <v>-0.27080598</v>
      </c>
      <c r="CI317">
        <v>0.69837139000000004</v>
      </c>
      <c r="CJ317">
        <v>2.3914729999999999E-2</v>
      </c>
      <c r="CK317">
        <v>-0.35324707</v>
      </c>
      <c r="CL317">
        <v>-4.8291489999999999E-2</v>
      </c>
      <c r="CM317">
        <v>0.58076517999999999</v>
      </c>
      <c r="CN317">
        <v>0.72541518999999999</v>
      </c>
      <c r="CO317">
        <v>-0.20022939000000001</v>
      </c>
      <c r="CP317">
        <v>-0.43475793000000001</v>
      </c>
      <c r="CQ317">
        <v>0.34422587999999998</v>
      </c>
      <c r="CR317">
        <v>-0.48495226000000002</v>
      </c>
      <c r="CS317">
        <v>0.18250256000000001</v>
      </c>
      <c r="CT317">
        <v>-0.16623276000000001</v>
      </c>
      <c r="CU317">
        <v>-9.4743999999999995E-2</v>
      </c>
      <c r="CV317">
        <v>-1.1689752</v>
      </c>
      <c r="CW317">
        <v>-0.52188942000000005</v>
      </c>
      <c r="CX317">
        <v>0.65815442999999996</v>
      </c>
      <c r="CY317">
        <v>9.3649330000000003E-2</v>
      </c>
      <c r="CZ317">
        <v>-0.16819777</v>
      </c>
      <c r="DA317">
        <v>-0.25450494000000001</v>
      </c>
      <c r="DB317">
        <v>0.25513289</v>
      </c>
      <c r="DC317">
        <v>2.5920289999999999E-2</v>
      </c>
      <c r="DD317">
        <v>-2.5292350000000002E-2</v>
      </c>
      <c r="DE317">
        <v>0.26950531</v>
      </c>
      <c r="DF317">
        <v>-0.26887736000000001</v>
      </c>
      <c r="DG317">
        <v>0.1029841</v>
      </c>
      <c r="DH317">
        <v>-0.10235616</v>
      </c>
      <c r="DI317">
        <v>-0.19042195000000001</v>
      </c>
      <c r="DJ317">
        <v>7.7531719999999998E-2</v>
      </c>
      <c r="DK317">
        <v>-0.19522661999999999</v>
      </c>
      <c r="DL317">
        <v>-0.13095082</v>
      </c>
      <c r="DM317">
        <v>-6.0513240000000003E-2</v>
      </c>
      <c r="DN317">
        <v>0.50020885000000004</v>
      </c>
      <c r="DO317">
        <v>0.35778246000000002</v>
      </c>
      <c r="DP317">
        <v>-0.64273818000000005</v>
      </c>
      <c r="DQ317">
        <v>0.94671483000000001</v>
      </c>
      <c r="DR317">
        <v>-0.66113116000000005</v>
      </c>
      <c r="DS317">
        <v>7.7932630000000003E-2</v>
      </c>
      <c r="DT317">
        <v>-0.79014932000000004</v>
      </c>
      <c r="DU317">
        <v>1.3610861400000001</v>
      </c>
      <c r="DV317" s="10">
        <v>-0.64824150000000003</v>
      </c>
      <c r="DW317" s="8" t="s">
        <v>1800</v>
      </c>
      <c r="DX317" t="s">
        <v>1801</v>
      </c>
      <c r="DY317" t="s">
        <v>5165</v>
      </c>
      <c r="DZ317" t="s">
        <v>5165</v>
      </c>
      <c r="EA317" t="s">
        <v>5199</v>
      </c>
      <c r="EB317" t="s">
        <v>5222</v>
      </c>
      <c r="EC317" t="s">
        <v>5405</v>
      </c>
      <c r="ED317" s="10" t="s">
        <v>591</v>
      </c>
      <c r="EE317" s="20">
        <v>37852</v>
      </c>
      <c r="EF317" s="21">
        <v>38337</v>
      </c>
      <c r="EG317" t="s">
        <v>1802</v>
      </c>
      <c r="EH317" t="s">
        <v>5142</v>
      </c>
      <c r="EI317" s="22">
        <v>44854</v>
      </c>
      <c r="EJ317" t="b">
        <f>F317=H317</f>
        <v>1</v>
      </c>
    </row>
    <row r="318" spans="1:140" x14ac:dyDescent="0.2">
      <c r="A318" s="8" t="s">
        <v>1803</v>
      </c>
      <c r="B318" s="8" t="s">
        <v>127</v>
      </c>
      <c r="C318" s="8" t="s">
        <v>147</v>
      </c>
      <c r="D318" s="2" t="s">
        <v>1804</v>
      </c>
      <c r="E318" s="4">
        <v>0.52532370906117198</v>
      </c>
      <c r="F318" s="28" t="b">
        <v>0</v>
      </c>
      <c r="G318" s="29">
        <f t="shared" si="9"/>
        <v>0.9993364611167691</v>
      </c>
      <c r="H318" s="5" t="b">
        <f t="shared" si="8"/>
        <v>1</v>
      </c>
      <c r="I318" s="8">
        <v>44</v>
      </c>
      <c r="J318">
        <v>1</v>
      </c>
      <c r="K318">
        <v>35</v>
      </c>
      <c r="L318">
        <v>852</v>
      </c>
      <c r="M318">
        <v>9</v>
      </c>
      <c r="N318">
        <v>5</v>
      </c>
      <c r="O318">
        <v>92.928521197252905</v>
      </c>
      <c r="P318">
        <v>1</v>
      </c>
      <c r="Q318">
        <v>4</v>
      </c>
      <c r="R318">
        <v>2</v>
      </c>
      <c r="S318" s="10">
        <v>79.7</v>
      </c>
      <c r="T318" s="8">
        <v>-0.86798873614579497</v>
      </c>
      <c r="U318">
        <v>7.5957643648752104E-3</v>
      </c>
      <c r="V318">
        <v>1.0358994556432299</v>
      </c>
      <c r="W318">
        <v>-0.75343104008490602</v>
      </c>
      <c r="X318">
        <v>1.2997579909472201</v>
      </c>
      <c r="Y318">
        <v>1.38181348148064</v>
      </c>
      <c r="Z318">
        <v>1.4608902755447299</v>
      </c>
      <c r="AA318">
        <v>-1.4107302381286499</v>
      </c>
      <c r="AB318">
        <v>-1.4988236991813999</v>
      </c>
      <c r="AC318">
        <v>1.42236659638262</v>
      </c>
      <c r="AD318" s="10">
        <v>1.07939244321662</v>
      </c>
      <c r="AE318" s="8">
        <v>0</v>
      </c>
      <c r="AF318">
        <v>0</v>
      </c>
      <c r="AG318">
        <v>0</v>
      </c>
      <c r="AH318">
        <v>0</v>
      </c>
      <c r="AI318">
        <v>0</v>
      </c>
      <c r="AJ318">
        <v>0</v>
      </c>
      <c r="AK318">
        <v>0</v>
      </c>
      <c r="AL318">
        <v>0</v>
      </c>
      <c r="AM318">
        <v>0</v>
      </c>
      <c r="AN318">
        <v>0</v>
      </c>
      <c r="AO318">
        <v>0</v>
      </c>
      <c r="AP318">
        <v>0</v>
      </c>
      <c r="AQ318">
        <v>0</v>
      </c>
      <c r="AR318">
        <v>0</v>
      </c>
      <c r="AS318">
        <v>0</v>
      </c>
      <c r="AT318">
        <v>0</v>
      </c>
      <c r="AU318">
        <v>1</v>
      </c>
      <c r="AV318">
        <v>0</v>
      </c>
      <c r="AW318">
        <v>0</v>
      </c>
      <c r="AX318">
        <v>0</v>
      </c>
      <c r="AY318">
        <v>0</v>
      </c>
      <c r="AZ318">
        <v>1</v>
      </c>
      <c r="BA318">
        <v>1</v>
      </c>
      <c r="BB318">
        <v>0</v>
      </c>
      <c r="BC318">
        <v>1</v>
      </c>
      <c r="BD318">
        <v>0</v>
      </c>
      <c r="BE318">
        <v>0</v>
      </c>
      <c r="BF318">
        <v>1</v>
      </c>
      <c r="BG318">
        <v>0</v>
      </c>
      <c r="BH318">
        <v>0</v>
      </c>
      <c r="BI318">
        <v>0</v>
      </c>
      <c r="BJ318">
        <v>0</v>
      </c>
      <c r="BK318">
        <v>0</v>
      </c>
      <c r="BL318">
        <v>1</v>
      </c>
      <c r="BM318">
        <v>0</v>
      </c>
      <c r="BN318">
        <v>0</v>
      </c>
      <c r="BO318">
        <v>1</v>
      </c>
      <c r="BP318">
        <v>0</v>
      </c>
      <c r="BQ318">
        <v>0</v>
      </c>
      <c r="BR318">
        <v>0</v>
      </c>
      <c r="BS318">
        <v>0</v>
      </c>
      <c r="BT318" s="10">
        <v>1</v>
      </c>
      <c r="BU318">
        <v>-4.2648743800000002</v>
      </c>
      <c r="BV318">
        <v>0.17994256</v>
      </c>
      <c r="BW318">
        <v>2.5512239999999999E-2</v>
      </c>
      <c r="BX318">
        <v>1.7140852600000001</v>
      </c>
      <c r="BY318">
        <v>1.2451467300000001</v>
      </c>
      <c r="BZ318">
        <v>4.38303536</v>
      </c>
      <c r="CA318">
        <v>1.0542348399999999</v>
      </c>
      <c r="CB318">
        <v>2.36271349</v>
      </c>
      <c r="CC318">
        <v>0</v>
      </c>
      <c r="CD318">
        <v>1.26633956</v>
      </c>
      <c r="CE318">
        <v>1.2966537600000001</v>
      </c>
      <c r="CF318">
        <v>-0.34830556000000001</v>
      </c>
      <c r="CG318">
        <v>0.60595251999999999</v>
      </c>
      <c r="CH318">
        <v>-0.27080598</v>
      </c>
      <c r="CI318">
        <v>0.69837139000000004</v>
      </c>
      <c r="CJ318">
        <v>2.3914729999999999E-2</v>
      </c>
      <c r="CK318">
        <v>-0.35324707</v>
      </c>
      <c r="CL318">
        <v>-4.8291489999999999E-2</v>
      </c>
      <c r="CM318">
        <v>0.58076517999999999</v>
      </c>
      <c r="CN318">
        <v>0.72541518999999999</v>
      </c>
      <c r="CO318">
        <v>-0.20022939000000001</v>
      </c>
      <c r="CP318">
        <v>-0.43475793000000001</v>
      </c>
      <c r="CQ318">
        <v>0.34422587999999998</v>
      </c>
      <c r="CR318">
        <v>-0.48495226000000002</v>
      </c>
      <c r="CS318">
        <v>0.18250256000000001</v>
      </c>
      <c r="CT318">
        <v>-0.16623276000000001</v>
      </c>
      <c r="CU318">
        <v>-9.4743999999999995E-2</v>
      </c>
      <c r="CV318">
        <v>-1.1689752</v>
      </c>
      <c r="CW318">
        <v>-0.52188942000000005</v>
      </c>
      <c r="CX318">
        <v>0.65815442999999996</v>
      </c>
      <c r="CY318">
        <v>9.3649330000000003E-2</v>
      </c>
      <c r="CZ318">
        <v>-0.16819777</v>
      </c>
      <c r="DA318">
        <v>-0.25450494000000001</v>
      </c>
      <c r="DB318">
        <v>0.25513289</v>
      </c>
      <c r="DC318">
        <v>2.5920289999999999E-2</v>
      </c>
      <c r="DD318">
        <v>-2.5292350000000002E-2</v>
      </c>
      <c r="DE318">
        <v>0.26950531</v>
      </c>
      <c r="DF318">
        <v>-0.26887736000000001</v>
      </c>
      <c r="DG318">
        <v>0.1029841</v>
      </c>
      <c r="DH318">
        <v>-0.10235616</v>
      </c>
      <c r="DI318">
        <v>-0.19042195000000001</v>
      </c>
      <c r="DJ318">
        <v>7.7531719999999998E-2</v>
      </c>
      <c r="DK318">
        <v>-0.19522661999999999</v>
      </c>
      <c r="DL318">
        <v>-0.13095082</v>
      </c>
      <c r="DM318">
        <v>-6.0513240000000003E-2</v>
      </c>
      <c r="DN318">
        <v>0.50020885000000004</v>
      </c>
      <c r="DO318">
        <v>0.35778246000000002</v>
      </c>
      <c r="DP318">
        <v>-0.64273818000000005</v>
      </c>
      <c r="DQ318">
        <v>0.94671483000000001</v>
      </c>
      <c r="DR318">
        <v>-0.66113116000000005</v>
      </c>
      <c r="DS318">
        <v>7.7932630000000003E-2</v>
      </c>
      <c r="DT318">
        <v>-0.79014932000000004</v>
      </c>
      <c r="DU318">
        <v>1.3610861400000001</v>
      </c>
      <c r="DV318" s="10">
        <v>-0.64824150000000003</v>
      </c>
      <c r="DW318" s="8" t="s">
        <v>1805</v>
      </c>
      <c r="DX318" t="s">
        <v>1806</v>
      </c>
      <c r="DY318" t="s">
        <v>5153</v>
      </c>
      <c r="DZ318" t="s">
        <v>5165</v>
      </c>
      <c r="EA318" t="s">
        <v>5335</v>
      </c>
      <c r="EB318" t="s">
        <v>5246</v>
      </c>
      <c r="EC318" t="s">
        <v>5397</v>
      </c>
      <c r="ED318" s="10" t="s">
        <v>761</v>
      </c>
      <c r="EE318" s="20">
        <v>36266</v>
      </c>
      <c r="EF318" s="21">
        <v>39297</v>
      </c>
      <c r="EG318" t="s">
        <v>1807</v>
      </c>
      <c r="EH318" t="s">
        <v>5143</v>
      </c>
      <c r="EI318" s="22">
        <v>44782</v>
      </c>
      <c r="EJ318" t="b">
        <f>F318=H318</f>
        <v>0</v>
      </c>
    </row>
    <row r="319" spans="1:140" x14ac:dyDescent="0.2">
      <c r="A319" s="8" t="s">
        <v>1808</v>
      </c>
      <c r="B319" s="8" t="s">
        <v>119</v>
      </c>
      <c r="C319" s="8" t="s">
        <v>188</v>
      </c>
      <c r="D319" s="2" t="s">
        <v>1809</v>
      </c>
      <c r="E319" s="4">
        <v>0.26575722226326898</v>
      </c>
      <c r="F319" s="28" t="b">
        <v>0</v>
      </c>
      <c r="G319" s="29">
        <f t="shared" si="9"/>
        <v>1.3455284531539697E-4</v>
      </c>
      <c r="H319" s="5" t="b">
        <f t="shared" si="8"/>
        <v>0</v>
      </c>
      <c r="I319" s="8">
        <v>58</v>
      </c>
      <c r="J319">
        <v>2</v>
      </c>
      <c r="K319">
        <v>21</v>
      </c>
      <c r="L319">
        <v>941</v>
      </c>
      <c r="M319">
        <v>7</v>
      </c>
      <c r="N319">
        <v>1</v>
      </c>
      <c r="O319">
        <v>13.136944464968099</v>
      </c>
      <c r="P319">
        <v>5</v>
      </c>
      <c r="Q319">
        <v>5</v>
      </c>
      <c r="R319">
        <v>2</v>
      </c>
      <c r="S319" s="10">
        <v>81.2</v>
      </c>
      <c r="T319" s="8">
        <v>0.447145712559954</v>
      </c>
      <c r="U319">
        <v>1.0203643463482399</v>
      </c>
      <c r="V319">
        <v>-0.77296769484074401</v>
      </c>
      <c r="W319">
        <v>-0.64967915426078804</v>
      </c>
      <c r="X319">
        <v>0.66340156943083595</v>
      </c>
      <c r="Y319">
        <v>-1.4044518876044501</v>
      </c>
      <c r="Z319">
        <v>-1.2847933707394901</v>
      </c>
      <c r="AA319">
        <v>-1.4107302381286499</v>
      </c>
      <c r="AB319">
        <v>-0.772121299578298</v>
      </c>
      <c r="AC319">
        <v>-0.68484317603607703</v>
      </c>
      <c r="AD319" s="10">
        <v>1.4030483482291001</v>
      </c>
      <c r="AE319" s="8">
        <v>0</v>
      </c>
      <c r="AF319">
        <v>0</v>
      </c>
      <c r="AG319">
        <v>0</v>
      </c>
      <c r="AH319">
        <v>0</v>
      </c>
      <c r="AI319">
        <v>0</v>
      </c>
      <c r="AJ319">
        <v>0</v>
      </c>
      <c r="AK319">
        <v>0</v>
      </c>
      <c r="AL319">
        <v>0</v>
      </c>
      <c r="AM319">
        <v>0</v>
      </c>
      <c r="AN319">
        <v>0</v>
      </c>
      <c r="AO319">
        <v>0</v>
      </c>
      <c r="AP319">
        <v>0</v>
      </c>
      <c r="AQ319">
        <v>0</v>
      </c>
      <c r="AR319">
        <v>0</v>
      </c>
      <c r="AS319">
        <v>1</v>
      </c>
      <c r="AT319">
        <v>0</v>
      </c>
      <c r="AU319">
        <v>0</v>
      </c>
      <c r="AV319">
        <v>0</v>
      </c>
      <c r="AW319">
        <v>0</v>
      </c>
      <c r="AX319">
        <v>0</v>
      </c>
      <c r="AY319">
        <v>0</v>
      </c>
      <c r="AZ319">
        <v>1</v>
      </c>
      <c r="BA319">
        <v>0</v>
      </c>
      <c r="BB319">
        <v>1</v>
      </c>
      <c r="BC319">
        <v>1</v>
      </c>
      <c r="BD319">
        <v>0</v>
      </c>
      <c r="BE319">
        <v>1</v>
      </c>
      <c r="BF319">
        <v>0</v>
      </c>
      <c r="BG319">
        <v>1</v>
      </c>
      <c r="BH319">
        <v>0</v>
      </c>
      <c r="BI319">
        <v>0</v>
      </c>
      <c r="BJ319">
        <v>0</v>
      </c>
      <c r="BK319">
        <v>0</v>
      </c>
      <c r="BL319">
        <v>0</v>
      </c>
      <c r="BM319">
        <v>0</v>
      </c>
      <c r="BN319">
        <v>0</v>
      </c>
      <c r="BO319">
        <v>1</v>
      </c>
      <c r="BP319">
        <v>0</v>
      </c>
      <c r="BQ319">
        <v>1</v>
      </c>
      <c r="BR319">
        <v>0</v>
      </c>
      <c r="BS319">
        <v>0</v>
      </c>
      <c r="BT319" s="10">
        <v>0</v>
      </c>
      <c r="BU319">
        <v>-4.2648743800000002</v>
      </c>
      <c r="BV319">
        <v>0.17994256</v>
      </c>
      <c r="BW319">
        <v>2.5512239999999999E-2</v>
      </c>
      <c r="BX319">
        <v>1.7140852600000001</v>
      </c>
      <c r="BY319">
        <v>1.2451467300000001</v>
      </c>
      <c r="BZ319">
        <v>4.38303536</v>
      </c>
      <c r="CA319">
        <v>1.0542348399999999</v>
      </c>
      <c r="CB319">
        <v>2.36271349</v>
      </c>
      <c r="CC319">
        <v>0</v>
      </c>
      <c r="CD319">
        <v>1.26633956</v>
      </c>
      <c r="CE319">
        <v>1.2966537600000001</v>
      </c>
      <c r="CF319">
        <v>-0.34830556000000001</v>
      </c>
      <c r="CG319">
        <v>0.60595251999999999</v>
      </c>
      <c r="CH319">
        <v>-0.27080598</v>
      </c>
      <c r="CI319">
        <v>0.69837139000000004</v>
      </c>
      <c r="CJ319">
        <v>2.3914729999999999E-2</v>
      </c>
      <c r="CK319">
        <v>-0.35324707</v>
      </c>
      <c r="CL319">
        <v>-4.8291489999999999E-2</v>
      </c>
      <c r="CM319">
        <v>0.58076517999999999</v>
      </c>
      <c r="CN319">
        <v>0.72541518999999999</v>
      </c>
      <c r="CO319">
        <v>-0.20022939000000001</v>
      </c>
      <c r="CP319">
        <v>-0.43475793000000001</v>
      </c>
      <c r="CQ319">
        <v>0.34422587999999998</v>
      </c>
      <c r="CR319">
        <v>-0.48495226000000002</v>
      </c>
      <c r="CS319">
        <v>0.18250256000000001</v>
      </c>
      <c r="CT319">
        <v>-0.16623276000000001</v>
      </c>
      <c r="CU319">
        <v>-9.4743999999999995E-2</v>
      </c>
      <c r="CV319">
        <v>-1.1689752</v>
      </c>
      <c r="CW319">
        <v>-0.52188942000000005</v>
      </c>
      <c r="CX319">
        <v>0.65815442999999996</v>
      </c>
      <c r="CY319">
        <v>9.3649330000000003E-2</v>
      </c>
      <c r="CZ319">
        <v>-0.16819777</v>
      </c>
      <c r="DA319">
        <v>-0.25450494000000001</v>
      </c>
      <c r="DB319">
        <v>0.25513289</v>
      </c>
      <c r="DC319">
        <v>2.5920289999999999E-2</v>
      </c>
      <c r="DD319">
        <v>-2.5292350000000002E-2</v>
      </c>
      <c r="DE319">
        <v>0.26950531</v>
      </c>
      <c r="DF319">
        <v>-0.26887736000000001</v>
      </c>
      <c r="DG319">
        <v>0.1029841</v>
      </c>
      <c r="DH319">
        <v>-0.10235616</v>
      </c>
      <c r="DI319">
        <v>-0.19042195000000001</v>
      </c>
      <c r="DJ319">
        <v>7.7531719999999998E-2</v>
      </c>
      <c r="DK319">
        <v>-0.19522661999999999</v>
      </c>
      <c r="DL319">
        <v>-0.13095082</v>
      </c>
      <c r="DM319">
        <v>-6.0513240000000003E-2</v>
      </c>
      <c r="DN319">
        <v>0.50020885000000004</v>
      </c>
      <c r="DO319">
        <v>0.35778246000000002</v>
      </c>
      <c r="DP319">
        <v>-0.64273818000000005</v>
      </c>
      <c r="DQ319">
        <v>0.94671483000000001</v>
      </c>
      <c r="DR319">
        <v>-0.66113116000000005</v>
      </c>
      <c r="DS319">
        <v>7.7932630000000003E-2</v>
      </c>
      <c r="DT319">
        <v>-0.79014932000000004</v>
      </c>
      <c r="DU319">
        <v>1.3610861400000001</v>
      </c>
      <c r="DV319" s="10">
        <v>-0.64824150000000003</v>
      </c>
      <c r="DW319" s="8" t="s">
        <v>1810</v>
      </c>
      <c r="DX319" t="s">
        <v>1811</v>
      </c>
      <c r="DY319" t="s">
        <v>5153</v>
      </c>
      <c r="DZ319" t="s">
        <v>5154</v>
      </c>
      <c r="EA319" t="s">
        <v>5215</v>
      </c>
      <c r="EB319" t="s">
        <v>5179</v>
      </c>
      <c r="EC319" t="s">
        <v>5197</v>
      </c>
      <c r="ED319" s="10" t="s">
        <v>206</v>
      </c>
      <c r="EE319" s="20">
        <v>35136</v>
      </c>
      <c r="EF319" s="21">
        <v>38464</v>
      </c>
      <c r="EG319" t="s">
        <v>1812</v>
      </c>
      <c r="EH319" t="s">
        <v>5145</v>
      </c>
      <c r="EI319" s="22">
        <v>44929</v>
      </c>
      <c r="EJ319" t="b">
        <f>F319=H319</f>
        <v>1</v>
      </c>
    </row>
    <row r="320" spans="1:140" x14ac:dyDescent="0.2">
      <c r="A320" s="8" t="s">
        <v>1813</v>
      </c>
      <c r="B320" s="8" t="s">
        <v>168</v>
      </c>
      <c r="C320" s="8" t="s">
        <v>209</v>
      </c>
      <c r="D320" s="2" t="s">
        <v>1814</v>
      </c>
      <c r="E320" s="4">
        <v>0.48238755119847898</v>
      </c>
      <c r="F320" s="28" t="b">
        <v>0</v>
      </c>
      <c r="G320" s="29">
        <f t="shared" si="9"/>
        <v>0.9919402062679985</v>
      </c>
      <c r="H320" s="5" t="b">
        <f t="shared" si="8"/>
        <v>1</v>
      </c>
      <c r="I320" s="8">
        <v>49</v>
      </c>
      <c r="J320">
        <v>2</v>
      </c>
      <c r="K320">
        <v>25</v>
      </c>
      <c r="L320">
        <v>1961</v>
      </c>
      <c r="M320">
        <v>9</v>
      </c>
      <c r="N320">
        <v>3</v>
      </c>
      <c r="O320">
        <v>72.027108932573199</v>
      </c>
      <c r="P320">
        <v>5</v>
      </c>
      <c r="Q320">
        <v>4</v>
      </c>
      <c r="R320">
        <v>4</v>
      </c>
      <c r="S320" s="10">
        <v>68.400000000000006</v>
      </c>
      <c r="T320" s="8">
        <v>-0.39829786160802699</v>
      </c>
      <c r="U320">
        <v>1.0203643463482399</v>
      </c>
      <c r="V320">
        <v>-0.25614850898817798</v>
      </c>
      <c r="W320">
        <v>0.53938740237517202</v>
      </c>
      <c r="X320">
        <v>1.2997579909472201</v>
      </c>
      <c r="Y320">
        <v>-1.13192030619081E-2</v>
      </c>
      <c r="Z320">
        <v>0.74165814366287997</v>
      </c>
      <c r="AA320">
        <v>1.4284752725705201</v>
      </c>
      <c r="AB320">
        <v>-0.772121299578298</v>
      </c>
      <c r="AC320">
        <v>1.42236659638262</v>
      </c>
      <c r="AD320" s="10">
        <v>-1.3588153745440601</v>
      </c>
      <c r="AE320" s="8">
        <v>0</v>
      </c>
      <c r="AF320">
        <v>0</v>
      </c>
      <c r="AG320">
        <v>0</v>
      </c>
      <c r="AH320">
        <v>0</v>
      </c>
      <c r="AI320">
        <v>0</v>
      </c>
      <c r="AJ320">
        <v>0</v>
      </c>
      <c r="AK320">
        <v>0</v>
      </c>
      <c r="AL320">
        <v>0</v>
      </c>
      <c r="AM320">
        <v>0</v>
      </c>
      <c r="AN320">
        <v>0</v>
      </c>
      <c r="AO320">
        <v>1</v>
      </c>
      <c r="AP320">
        <v>0</v>
      </c>
      <c r="AQ320">
        <v>0</v>
      </c>
      <c r="AR320">
        <v>0</v>
      </c>
      <c r="AS320">
        <v>0</v>
      </c>
      <c r="AT320">
        <v>0</v>
      </c>
      <c r="AU320">
        <v>0</v>
      </c>
      <c r="AV320">
        <v>0</v>
      </c>
      <c r="AW320">
        <v>0</v>
      </c>
      <c r="AX320">
        <v>0</v>
      </c>
      <c r="AY320">
        <v>0</v>
      </c>
      <c r="AZ320">
        <v>1</v>
      </c>
      <c r="BA320">
        <v>0</v>
      </c>
      <c r="BB320">
        <v>1</v>
      </c>
      <c r="BC320">
        <v>1</v>
      </c>
      <c r="BD320">
        <v>0</v>
      </c>
      <c r="BE320">
        <v>0</v>
      </c>
      <c r="BF320">
        <v>1</v>
      </c>
      <c r="BG320">
        <v>0</v>
      </c>
      <c r="BH320">
        <v>0</v>
      </c>
      <c r="BI320">
        <v>1</v>
      </c>
      <c r="BJ320">
        <v>0</v>
      </c>
      <c r="BK320">
        <v>0</v>
      </c>
      <c r="BL320">
        <v>0</v>
      </c>
      <c r="BM320">
        <v>1</v>
      </c>
      <c r="BN320">
        <v>0</v>
      </c>
      <c r="BO320">
        <v>0</v>
      </c>
      <c r="BP320">
        <v>0</v>
      </c>
      <c r="BQ320">
        <v>0</v>
      </c>
      <c r="BR320">
        <v>1</v>
      </c>
      <c r="BS320">
        <v>0</v>
      </c>
      <c r="BT320" s="10">
        <v>0</v>
      </c>
      <c r="BU320">
        <v>-4.2648743800000002</v>
      </c>
      <c r="BV320">
        <v>0.17994256</v>
      </c>
      <c r="BW320">
        <v>2.5512239999999999E-2</v>
      </c>
      <c r="BX320">
        <v>1.7140852600000001</v>
      </c>
      <c r="BY320">
        <v>1.2451467300000001</v>
      </c>
      <c r="BZ320">
        <v>4.38303536</v>
      </c>
      <c r="CA320">
        <v>1.0542348399999999</v>
      </c>
      <c r="CB320">
        <v>2.36271349</v>
      </c>
      <c r="CC320">
        <v>0</v>
      </c>
      <c r="CD320">
        <v>1.26633956</v>
      </c>
      <c r="CE320">
        <v>1.2966537600000001</v>
      </c>
      <c r="CF320">
        <v>-0.34830556000000001</v>
      </c>
      <c r="CG320">
        <v>0.60595251999999999</v>
      </c>
      <c r="CH320">
        <v>-0.27080598</v>
      </c>
      <c r="CI320">
        <v>0.69837139000000004</v>
      </c>
      <c r="CJ320">
        <v>2.3914729999999999E-2</v>
      </c>
      <c r="CK320">
        <v>-0.35324707</v>
      </c>
      <c r="CL320">
        <v>-4.8291489999999999E-2</v>
      </c>
      <c r="CM320">
        <v>0.58076517999999999</v>
      </c>
      <c r="CN320">
        <v>0.72541518999999999</v>
      </c>
      <c r="CO320">
        <v>-0.20022939000000001</v>
      </c>
      <c r="CP320">
        <v>-0.43475793000000001</v>
      </c>
      <c r="CQ320">
        <v>0.34422587999999998</v>
      </c>
      <c r="CR320">
        <v>-0.48495226000000002</v>
      </c>
      <c r="CS320">
        <v>0.18250256000000001</v>
      </c>
      <c r="CT320">
        <v>-0.16623276000000001</v>
      </c>
      <c r="CU320">
        <v>-9.4743999999999995E-2</v>
      </c>
      <c r="CV320">
        <v>-1.1689752</v>
      </c>
      <c r="CW320">
        <v>-0.52188942000000005</v>
      </c>
      <c r="CX320">
        <v>0.65815442999999996</v>
      </c>
      <c r="CY320">
        <v>9.3649330000000003E-2</v>
      </c>
      <c r="CZ320">
        <v>-0.16819777</v>
      </c>
      <c r="DA320">
        <v>-0.25450494000000001</v>
      </c>
      <c r="DB320">
        <v>0.25513289</v>
      </c>
      <c r="DC320">
        <v>2.5920289999999999E-2</v>
      </c>
      <c r="DD320">
        <v>-2.5292350000000002E-2</v>
      </c>
      <c r="DE320">
        <v>0.26950531</v>
      </c>
      <c r="DF320">
        <v>-0.26887736000000001</v>
      </c>
      <c r="DG320">
        <v>0.1029841</v>
      </c>
      <c r="DH320">
        <v>-0.10235616</v>
      </c>
      <c r="DI320">
        <v>-0.19042195000000001</v>
      </c>
      <c r="DJ320">
        <v>7.7531719999999998E-2</v>
      </c>
      <c r="DK320">
        <v>-0.19522661999999999</v>
      </c>
      <c r="DL320">
        <v>-0.13095082</v>
      </c>
      <c r="DM320">
        <v>-6.0513240000000003E-2</v>
      </c>
      <c r="DN320">
        <v>0.50020885000000004</v>
      </c>
      <c r="DO320">
        <v>0.35778246000000002</v>
      </c>
      <c r="DP320">
        <v>-0.64273818000000005</v>
      </c>
      <c r="DQ320">
        <v>0.94671483000000001</v>
      </c>
      <c r="DR320">
        <v>-0.66113116000000005</v>
      </c>
      <c r="DS320">
        <v>7.7932630000000003E-2</v>
      </c>
      <c r="DT320">
        <v>-0.79014932000000004</v>
      </c>
      <c r="DU320">
        <v>1.3610861400000001</v>
      </c>
      <c r="DV320" s="10">
        <v>-0.64824150000000003</v>
      </c>
      <c r="DW320" s="8" t="s">
        <v>1815</v>
      </c>
      <c r="DX320" t="s">
        <v>1816</v>
      </c>
      <c r="DY320" t="s">
        <v>5154</v>
      </c>
      <c r="DZ320" t="s">
        <v>5158</v>
      </c>
      <c r="EA320" t="s">
        <v>5171</v>
      </c>
      <c r="EB320" t="s">
        <v>5461</v>
      </c>
      <c r="EC320" t="s">
        <v>5297</v>
      </c>
      <c r="ED320" s="10" t="s">
        <v>977</v>
      </c>
      <c r="EE320" s="20">
        <v>36535</v>
      </c>
      <c r="EF320" s="21">
        <v>38946</v>
      </c>
      <c r="EG320" t="s">
        <v>1817</v>
      </c>
      <c r="EH320" t="s">
        <v>5142</v>
      </c>
      <c r="EI320" s="22">
        <v>44631</v>
      </c>
      <c r="EJ320" t="b">
        <f>F320=H320</f>
        <v>0</v>
      </c>
    </row>
    <row r="321" spans="1:140" x14ac:dyDescent="0.2">
      <c r="A321" s="8" t="s">
        <v>1818</v>
      </c>
      <c r="B321" s="8" t="s">
        <v>119</v>
      </c>
      <c r="C321" s="8" t="s">
        <v>188</v>
      </c>
      <c r="D321" s="2" t="s">
        <v>1819</v>
      </c>
      <c r="E321" s="4">
        <v>0.45563026571203902</v>
      </c>
      <c r="F321" s="28" t="b">
        <v>0</v>
      </c>
      <c r="G321" s="29">
        <f t="shared" si="9"/>
        <v>0.97093858873136751</v>
      </c>
      <c r="H321" s="5" t="b">
        <f t="shared" si="8"/>
        <v>1</v>
      </c>
      <c r="I321" s="8">
        <v>69</v>
      </c>
      <c r="J321">
        <v>1</v>
      </c>
      <c r="K321">
        <v>29</v>
      </c>
      <c r="L321">
        <v>1897</v>
      </c>
      <c r="M321">
        <v>9</v>
      </c>
      <c r="N321">
        <v>3</v>
      </c>
      <c r="O321">
        <v>41.981799522686401</v>
      </c>
      <c r="P321">
        <v>5</v>
      </c>
      <c r="Q321">
        <v>2</v>
      </c>
      <c r="R321">
        <v>3</v>
      </c>
      <c r="S321" s="10">
        <v>75.400000000000006</v>
      </c>
      <c r="T321" s="8">
        <v>1.48046563654304</v>
      </c>
      <c r="U321">
        <v>7.5957643648752104E-3</v>
      </c>
      <c r="V321">
        <v>0.260670676864387</v>
      </c>
      <c r="W321">
        <v>0.464779304703896</v>
      </c>
      <c r="X321">
        <v>1.2997579909472201</v>
      </c>
      <c r="Y321">
        <v>-1.13192030619081E-2</v>
      </c>
      <c r="Z321">
        <v>-0.29222184809440899</v>
      </c>
      <c r="AA321">
        <v>0.71867389489572897</v>
      </c>
      <c r="AB321">
        <v>1.4079858992310099</v>
      </c>
      <c r="AC321">
        <v>-0.68484317603607703</v>
      </c>
      <c r="AD321" s="10">
        <v>0.15157884884751099</v>
      </c>
      <c r="AE321" s="8">
        <v>0</v>
      </c>
      <c r="AF321">
        <v>0</v>
      </c>
      <c r="AG321">
        <v>0</v>
      </c>
      <c r="AH321">
        <v>0</v>
      </c>
      <c r="AI321">
        <v>0</v>
      </c>
      <c r="AJ321">
        <v>0</v>
      </c>
      <c r="AK321">
        <v>0</v>
      </c>
      <c r="AL321">
        <v>0</v>
      </c>
      <c r="AM321">
        <v>0</v>
      </c>
      <c r="AN321">
        <v>0</v>
      </c>
      <c r="AO321">
        <v>0</v>
      </c>
      <c r="AP321">
        <v>0</v>
      </c>
      <c r="AQ321">
        <v>0</v>
      </c>
      <c r="AR321">
        <v>0</v>
      </c>
      <c r="AS321">
        <v>0</v>
      </c>
      <c r="AT321">
        <v>0</v>
      </c>
      <c r="AU321">
        <v>1</v>
      </c>
      <c r="AV321">
        <v>0</v>
      </c>
      <c r="AW321">
        <v>0</v>
      </c>
      <c r="AX321">
        <v>0</v>
      </c>
      <c r="AY321">
        <v>0</v>
      </c>
      <c r="AZ321">
        <v>1</v>
      </c>
      <c r="BA321">
        <v>1</v>
      </c>
      <c r="BB321">
        <v>0</v>
      </c>
      <c r="BC321">
        <v>1</v>
      </c>
      <c r="BD321">
        <v>0</v>
      </c>
      <c r="BE321">
        <v>1</v>
      </c>
      <c r="BF321">
        <v>0</v>
      </c>
      <c r="BG321">
        <v>0</v>
      </c>
      <c r="BH321">
        <v>1</v>
      </c>
      <c r="BI321">
        <v>0</v>
      </c>
      <c r="BJ321">
        <v>0</v>
      </c>
      <c r="BK321">
        <v>0</v>
      </c>
      <c r="BL321">
        <v>0</v>
      </c>
      <c r="BM321">
        <v>1</v>
      </c>
      <c r="BN321">
        <v>0</v>
      </c>
      <c r="BO321">
        <v>0</v>
      </c>
      <c r="BP321">
        <v>0</v>
      </c>
      <c r="BQ321">
        <v>1</v>
      </c>
      <c r="BR321">
        <v>0</v>
      </c>
      <c r="BS321">
        <v>0</v>
      </c>
      <c r="BT321" s="10">
        <v>0</v>
      </c>
      <c r="BU321">
        <v>-4.2648743800000002</v>
      </c>
      <c r="BV321">
        <v>0.17994256</v>
      </c>
      <c r="BW321">
        <v>2.5512239999999999E-2</v>
      </c>
      <c r="BX321">
        <v>1.7140852600000001</v>
      </c>
      <c r="BY321">
        <v>1.2451467300000001</v>
      </c>
      <c r="BZ321">
        <v>4.38303536</v>
      </c>
      <c r="CA321">
        <v>1.0542348399999999</v>
      </c>
      <c r="CB321">
        <v>2.36271349</v>
      </c>
      <c r="CC321">
        <v>0</v>
      </c>
      <c r="CD321">
        <v>1.26633956</v>
      </c>
      <c r="CE321">
        <v>1.2966537600000001</v>
      </c>
      <c r="CF321">
        <v>-0.34830556000000001</v>
      </c>
      <c r="CG321">
        <v>0.60595251999999999</v>
      </c>
      <c r="CH321">
        <v>-0.27080598</v>
      </c>
      <c r="CI321">
        <v>0.69837139000000004</v>
      </c>
      <c r="CJ321">
        <v>2.3914729999999999E-2</v>
      </c>
      <c r="CK321">
        <v>-0.35324707</v>
      </c>
      <c r="CL321">
        <v>-4.8291489999999999E-2</v>
      </c>
      <c r="CM321">
        <v>0.58076517999999999</v>
      </c>
      <c r="CN321">
        <v>0.72541518999999999</v>
      </c>
      <c r="CO321">
        <v>-0.20022939000000001</v>
      </c>
      <c r="CP321">
        <v>-0.43475793000000001</v>
      </c>
      <c r="CQ321">
        <v>0.34422587999999998</v>
      </c>
      <c r="CR321">
        <v>-0.48495226000000002</v>
      </c>
      <c r="CS321">
        <v>0.18250256000000001</v>
      </c>
      <c r="CT321">
        <v>-0.16623276000000001</v>
      </c>
      <c r="CU321">
        <v>-9.4743999999999995E-2</v>
      </c>
      <c r="CV321">
        <v>-1.1689752</v>
      </c>
      <c r="CW321">
        <v>-0.52188942000000005</v>
      </c>
      <c r="CX321">
        <v>0.65815442999999996</v>
      </c>
      <c r="CY321">
        <v>9.3649330000000003E-2</v>
      </c>
      <c r="CZ321">
        <v>-0.16819777</v>
      </c>
      <c r="DA321">
        <v>-0.25450494000000001</v>
      </c>
      <c r="DB321">
        <v>0.25513289</v>
      </c>
      <c r="DC321">
        <v>2.5920289999999999E-2</v>
      </c>
      <c r="DD321">
        <v>-2.5292350000000002E-2</v>
      </c>
      <c r="DE321">
        <v>0.26950531</v>
      </c>
      <c r="DF321">
        <v>-0.26887736000000001</v>
      </c>
      <c r="DG321">
        <v>0.1029841</v>
      </c>
      <c r="DH321">
        <v>-0.10235616</v>
      </c>
      <c r="DI321">
        <v>-0.19042195000000001</v>
      </c>
      <c r="DJ321">
        <v>7.7531719999999998E-2</v>
      </c>
      <c r="DK321">
        <v>-0.19522661999999999</v>
      </c>
      <c r="DL321">
        <v>-0.13095082</v>
      </c>
      <c r="DM321">
        <v>-6.0513240000000003E-2</v>
      </c>
      <c r="DN321">
        <v>0.50020885000000004</v>
      </c>
      <c r="DO321">
        <v>0.35778246000000002</v>
      </c>
      <c r="DP321">
        <v>-0.64273818000000005</v>
      </c>
      <c r="DQ321">
        <v>0.94671483000000001</v>
      </c>
      <c r="DR321">
        <v>-0.66113116000000005</v>
      </c>
      <c r="DS321">
        <v>7.7932630000000003E-2</v>
      </c>
      <c r="DT321">
        <v>-0.79014932000000004</v>
      </c>
      <c r="DU321">
        <v>1.3610861400000001</v>
      </c>
      <c r="DV321" s="10">
        <v>-0.64824150000000003</v>
      </c>
      <c r="DW321" s="8" t="s">
        <v>1820</v>
      </c>
      <c r="DX321" t="s">
        <v>1821</v>
      </c>
      <c r="DY321" t="s">
        <v>5154</v>
      </c>
      <c r="DZ321" t="s">
        <v>5154</v>
      </c>
      <c r="EA321" t="s">
        <v>5195</v>
      </c>
      <c r="EB321" t="s">
        <v>5485</v>
      </c>
      <c r="EC321" t="s">
        <v>5334</v>
      </c>
      <c r="ED321" s="10" t="s">
        <v>1822</v>
      </c>
      <c r="EE321" s="20">
        <v>35328</v>
      </c>
      <c r="EF321" s="21">
        <v>38333</v>
      </c>
      <c r="EG321" t="s">
        <v>1823</v>
      </c>
      <c r="EH321" t="s">
        <v>5147</v>
      </c>
      <c r="EI321" s="22">
        <v>44762</v>
      </c>
      <c r="EJ321" t="b">
        <f>F321=H321</f>
        <v>0</v>
      </c>
    </row>
    <row r="322" spans="1:140" x14ac:dyDescent="0.2">
      <c r="A322" s="8" t="s">
        <v>1824</v>
      </c>
      <c r="B322" s="8" t="s">
        <v>119</v>
      </c>
      <c r="C322" s="8" t="s">
        <v>363</v>
      </c>
      <c r="D322" s="2" t="s">
        <v>1825</v>
      </c>
      <c r="E322" s="4">
        <v>0.37270169565759897</v>
      </c>
      <c r="F322" s="28" t="b">
        <v>0</v>
      </c>
      <c r="G322" s="29">
        <f t="shared" si="9"/>
        <v>0.64179998260296789</v>
      </c>
      <c r="H322" s="5" t="b">
        <f t="shared" si="8"/>
        <v>1</v>
      </c>
      <c r="I322" s="8">
        <v>43</v>
      </c>
      <c r="J322">
        <v>1</v>
      </c>
      <c r="K322">
        <v>36</v>
      </c>
      <c r="L322">
        <v>2761</v>
      </c>
      <c r="M322">
        <v>8</v>
      </c>
      <c r="N322">
        <v>3</v>
      </c>
      <c r="O322">
        <v>3.0175144954665201</v>
      </c>
      <c r="P322">
        <v>3</v>
      </c>
      <c r="Q322">
        <v>2</v>
      </c>
      <c r="R322">
        <v>1</v>
      </c>
      <c r="S322" s="10">
        <v>77.900000000000006</v>
      </c>
      <c r="T322" s="8">
        <v>-0.96192691105334804</v>
      </c>
      <c r="U322">
        <v>7.5957643648752104E-3</v>
      </c>
      <c r="V322">
        <v>1.1651042521063699</v>
      </c>
      <c r="W322">
        <v>1.4719886232661199</v>
      </c>
      <c r="X322">
        <v>0.98157978018903103</v>
      </c>
      <c r="Y322">
        <v>-1.13192030619081E-2</v>
      </c>
      <c r="Z322">
        <v>-1.63300999353167</v>
      </c>
      <c r="AA322">
        <v>-0.70092886045385905</v>
      </c>
      <c r="AB322">
        <v>-4.5418899975194001E-2</v>
      </c>
      <c r="AC322">
        <v>1.42236659638262</v>
      </c>
      <c r="AD322" s="10">
        <v>0.69100535720164602</v>
      </c>
      <c r="AE322" s="8">
        <v>0</v>
      </c>
      <c r="AF322">
        <v>0</v>
      </c>
      <c r="AG322">
        <v>0</v>
      </c>
      <c r="AH322">
        <v>0</v>
      </c>
      <c r="AI322">
        <v>0</v>
      </c>
      <c r="AJ322">
        <v>0</v>
      </c>
      <c r="AK322">
        <v>1</v>
      </c>
      <c r="AL322">
        <v>0</v>
      </c>
      <c r="AM322">
        <v>0</v>
      </c>
      <c r="AN322">
        <v>0</v>
      </c>
      <c r="AO322">
        <v>0</v>
      </c>
      <c r="AP322">
        <v>0</v>
      </c>
      <c r="AQ322">
        <v>0</v>
      </c>
      <c r="AR322">
        <v>0</v>
      </c>
      <c r="AS322">
        <v>0</v>
      </c>
      <c r="AT322">
        <v>0</v>
      </c>
      <c r="AU322">
        <v>0</v>
      </c>
      <c r="AV322">
        <v>0</v>
      </c>
      <c r="AW322">
        <v>0</v>
      </c>
      <c r="AX322">
        <v>0</v>
      </c>
      <c r="AY322">
        <v>1</v>
      </c>
      <c r="AZ322">
        <v>0</v>
      </c>
      <c r="BA322">
        <v>1</v>
      </c>
      <c r="BB322">
        <v>0</v>
      </c>
      <c r="BC322">
        <v>1</v>
      </c>
      <c r="BD322">
        <v>0</v>
      </c>
      <c r="BE322">
        <v>1</v>
      </c>
      <c r="BF322">
        <v>0</v>
      </c>
      <c r="BG322">
        <v>0</v>
      </c>
      <c r="BH322">
        <v>0</v>
      </c>
      <c r="BI322">
        <v>0</v>
      </c>
      <c r="BJ322">
        <v>0</v>
      </c>
      <c r="BK322">
        <v>1</v>
      </c>
      <c r="BL322">
        <v>0</v>
      </c>
      <c r="BM322">
        <v>0</v>
      </c>
      <c r="BN322">
        <v>0</v>
      </c>
      <c r="BO322">
        <v>0</v>
      </c>
      <c r="BP322">
        <v>1</v>
      </c>
      <c r="BQ322">
        <v>0</v>
      </c>
      <c r="BR322">
        <v>1</v>
      </c>
      <c r="BS322">
        <v>0</v>
      </c>
      <c r="BT322" s="10">
        <v>0</v>
      </c>
      <c r="BU322">
        <v>-4.2648743800000002</v>
      </c>
      <c r="BV322">
        <v>0.17994256</v>
      </c>
      <c r="BW322">
        <v>2.5512239999999999E-2</v>
      </c>
      <c r="BX322">
        <v>1.7140852600000001</v>
      </c>
      <c r="BY322">
        <v>1.2451467300000001</v>
      </c>
      <c r="BZ322">
        <v>4.38303536</v>
      </c>
      <c r="CA322">
        <v>1.0542348399999999</v>
      </c>
      <c r="CB322">
        <v>2.36271349</v>
      </c>
      <c r="CC322">
        <v>0</v>
      </c>
      <c r="CD322">
        <v>1.26633956</v>
      </c>
      <c r="CE322">
        <v>1.2966537600000001</v>
      </c>
      <c r="CF322">
        <v>-0.34830556000000001</v>
      </c>
      <c r="CG322">
        <v>0.60595251999999999</v>
      </c>
      <c r="CH322">
        <v>-0.27080598</v>
      </c>
      <c r="CI322">
        <v>0.69837139000000004</v>
      </c>
      <c r="CJ322">
        <v>2.3914729999999999E-2</v>
      </c>
      <c r="CK322">
        <v>-0.35324707</v>
      </c>
      <c r="CL322">
        <v>-4.8291489999999999E-2</v>
      </c>
      <c r="CM322">
        <v>0.58076517999999999</v>
      </c>
      <c r="CN322">
        <v>0.72541518999999999</v>
      </c>
      <c r="CO322">
        <v>-0.20022939000000001</v>
      </c>
      <c r="CP322">
        <v>-0.43475793000000001</v>
      </c>
      <c r="CQ322">
        <v>0.34422587999999998</v>
      </c>
      <c r="CR322">
        <v>-0.48495226000000002</v>
      </c>
      <c r="CS322">
        <v>0.18250256000000001</v>
      </c>
      <c r="CT322">
        <v>-0.16623276000000001</v>
      </c>
      <c r="CU322">
        <v>-9.4743999999999995E-2</v>
      </c>
      <c r="CV322">
        <v>-1.1689752</v>
      </c>
      <c r="CW322">
        <v>-0.52188942000000005</v>
      </c>
      <c r="CX322">
        <v>0.65815442999999996</v>
      </c>
      <c r="CY322">
        <v>9.3649330000000003E-2</v>
      </c>
      <c r="CZ322">
        <v>-0.16819777</v>
      </c>
      <c r="DA322">
        <v>-0.25450494000000001</v>
      </c>
      <c r="DB322">
        <v>0.25513289</v>
      </c>
      <c r="DC322">
        <v>2.5920289999999999E-2</v>
      </c>
      <c r="DD322">
        <v>-2.5292350000000002E-2</v>
      </c>
      <c r="DE322">
        <v>0.26950531</v>
      </c>
      <c r="DF322">
        <v>-0.26887736000000001</v>
      </c>
      <c r="DG322">
        <v>0.1029841</v>
      </c>
      <c r="DH322">
        <v>-0.10235616</v>
      </c>
      <c r="DI322">
        <v>-0.19042195000000001</v>
      </c>
      <c r="DJ322">
        <v>7.7531719999999998E-2</v>
      </c>
      <c r="DK322">
        <v>-0.19522661999999999</v>
      </c>
      <c r="DL322">
        <v>-0.13095082</v>
      </c>
      <c r="DM322">
        <v>-6.0513240000000003E-2</v>
      </c>
      <c r="DN322">
        <v>0.50020885000000004</v>
      </c>
      <c r="DO322">
        <v>0.35778246000000002</v>
      </c>
      <c r="DP322">
        <v>-0.64273818000000005</v>
      </c>
      <c r="DQ322">
        <v>0.94671483000000001</v>
      </c>
      <c r="DR322">
        <v>-0.66113116000000005</v>
      </c>
      <c r="DS322">
        <v>7.7932630000000003E-2</v>
      </c>
      <c r="DT322">
        <v>-0.79014932000000004</v>
      </c>
      <c r="DU322">
        <v>1.3610861400000001</v>
      </c>
      <c r="DV322" s="10">
        <v>-0.64824150000000003</v>
      </c>
      <c r="DW322" s="8" t="s">
        <v>1826</v>
      </c>
      <c r="DX322" t="s">
        <v>1827</v>
      </c>
      <c r="DY322" t="s">
        <v>5165</v>
      </c>
      <c r="DZ322" t="s">
        <v>5158</v>
      </c>
      <c r="EA322" t="s">
        <v>5257</v>
      </c>
      <c r="EB322" t="s">
        <v>5322</v>
      </c>
      <c r="EC322" t="s">
        <v>5223</v>
      </c>
      <c r="ED322" s="10" t="s">
        <v>312</v>
      </c>
      <c r="EE322" s="20">
        <v>37102</v>
      </c>
      <c r="EF322" s="21">
        <v>39224</v>
      </c>
      <c r="EG322" t="s">
        <v>1828</v>
      </c>
      <c r="EH322" t="s">
        <v>5146</v>
      </c>
      <c r="EI322" s="22">
        <v>45161</v>
      </c>
      <c r="EJ322" t="b">
        <f>F322=H322</f>
        <v>0</v>
      </c>
    </row>
    <row r="323" spans="1:140" x14ac:dyDescent="0.2">
      <c r="A323" s="8" t="s">
        <v>1829</v>
      </c>
      <c r="B323" s="8" t="s">
        <v>127</v>
      </c>
      <c r="C323" s="8" t="s">
        <v>147</v>
      </c>
      <c r="D323" s="2" t="s">
        <v>1830</v>
      </c>
      <c r="E323" s="4">
        <v>0.47832204491409602</v>
      </c>
      <c r="F323" s="28" t="b">
        <v>0</v>
      </c>
      <c r="G323" s="29">
        <f t="shared" si="9"/>
        <v>4.6294473274585435E-4</v>
      </c>
      <c r="H323" s="5" t="b">
        <f t="shared" ref="H323:H386" si="10">IF(G323&gt;threshold,TRUE,FALSE)</f>
        <v>0</v>
      </c>
      <c r="I323" s="8">
        <v>61</v>
      </c>
      <c r="J323">
        <v>0</v>
      </c>
      <c r="K323">
        <v>20</v>
      </c>
      <c r="L323">
        <v>987</v>
      </c>
      <c r="M323">
        <v>4</v>
      </c>
      <c r="N323">
        <v>3</v>
      </c>
      <c r="O323">
        <v>35.136022457048</v>
      </c>
      <c r="P323">
        <v>5</v>
      </c>
      <c r="Q323">
        <v>3</v>
      </c>
      <c r="R323">
        <v>5</v>
      </c>
      <c r="S323" s="10">
        <v>72.099999999999994</v>
      </c>
      <c r="T323" s="8">
        <v>0.72896023728261505</v>
      </c>
      <c r="U323">
        <v>-1.00517281761849</v>
      </c>
      <c r="V323">
        <v>-0.90217249130388599</v>
      </c>
      <c r="W323">
        <v>-0.59605458405955802</v>
      </c>
      <c r="X323">
        <v>-0.29113306284374801</v>
      </c>
      <c r="Y323">
        <v>-1.13192030619081E-2</v>
      </c>
      <c r="Z323">
        <v>-0.52778979780790203</v>
      </c>
      <c r="AA323">
        <v>-1.4107302381286499</v>
      </c>
      <c r="AB323">
        <v>0.68128349962791002</v>
      </c>
      <c r="AC323">
        <v>-1.38724643350897</v>
      </c>
      <c r="AD323" s="10">
        <v>-0.560464142179948</v>
      </c>
      <c r="AE323" s="8">
        <v>0</v>
      </c>
      <c r="AF323">
        <v>0</v>
      </c>
      <c r="AG323">
        <v>0</v>
      </c>
      <c r="AH323">
        <v>1</v>
      </c>
      <c r="AI323">
        <v>0</v>
      </c>
      <c r="AJ323">
        <v>0</v>
      </c>
      <c r="AK323">
        <v>0</v>
      </c>
      <c r="AL323">
        <v>0</v>
      </c>
      <c r="AM323">
        <v>0</v>
      </c>
      <c r="AN323">
        <v>0</v>
      </c>
      <c r="AO323">
        <v>0</v>
      </c>
      <c r="AP323">
        <v>0</v>
      </c>
      <c r="AQ323">
        <v>0</v>
      </c>
      <c r="AR323">
        <v>0</v>
      </c>
      <c r="AS323">
        <v>0</v>
      </c>
      <c r="AT323">
        <v>0</v>
      </c>
      <c r="AU323">
        <v>0</v>
      </c>
      <c r="AV323">
        <v>0</v>
      </c>
      <c r="AW323">
        <v>0</v>
      </c>
      <c r="AX323">
        <v>0</v>
      </c>
      <c r="AY323">
        <v>0</v>
      </c>
      <c r="AZ323">
        <v>1</v>
      </c>
      <c r="BA323">
        <v>1</v>
      </c>
      <c r="BB323">
        <v>0</v>
      </c>
      <c r="BC323">
        <v>0</v>
      </c>
      <c r="BD323">
        <v>1</v>
      </c>
      <c r="BE323">
        <v>0</v>
      </c>
      <c r="BF323">
        <v>1</v>
      </c>
      <c r="BG323">
        <v>0</v>
      </c>
      <c r="BH323">
        <v>0</v>
      </c>
      <c r="BI323">
        <v>1</v>
      </c>
      <c r="BJ323">
        <v>0</v>
      </c>
      <c r="BK323">
        <v>0</v>
      </c>
      <c r="BL323">
        <v>0</v>
      </c>
      <c r="BM323">
        <v>0</v>
      </c>
      <c r="BN323">
        <v>0</v>
      </c>
      <c r="BO323">
        <v>1</v>
      </c>
      <c r="BP323">
        <v>0</v>
      </c>
      <c r="BQ323">
        <v>0</v>
      </c>
      <c r="BR323">
        <v>0</v>
      </c>
      <c r="BS323">
        <v>1</v>
      </c>
      <c r="BT323" s="10">
        <v>0</v>
      </c>
      <c r="BU323">
        <v>-4.2648743800000002</v>
      </c>
      <c r="BV323">
        <v>0.17994256</v>
      </c>
      <c r="BW323">
        <v>2.5512239999999999E-2</v>
      </c>
      <c r="BX323">
        <v>1.7140852600000001</v>
      </c>
      <c r="BY323">
        <v>1.2451467300000001</v>
      </c>
      <c r="BZ323">
        <v>4.38303536</v>
      </c>
      <c r="CA323">
        <v>1.0542348399999999</v>
      </c>
      <c r="CB323">
        <v>2.36271349</v>
      </c>
      <c r="CC323">
        <v>0</v>
      </c>
      <c r="CD323">
        <v>1.26633956</v>
      </c>
      <c r="CE323">
        <v>1.2966537600000001</v>
      </c>
      <c r="CF323">
        <v>-0.34830556000000001</v>
      </c>
      <c r="CG323">
        <v>0.60595251999999999</v>
      </c>
      <c r="CH323">
        <v>-0.27080598</v>
      </c>
      <c r="CI323">
        <v>0.69837139000000004</v>
      </c>
      <c r="CJ323">
        <v>2.3914729999999999E-2</v>
      </c>
      <c r="CK323">
        <v>-0.35324707</v>
      </c>
      <c r="CL323">
        <v>-4.8291489999999999E-2</v>
      </c>
      <c r="CM323">
        <v>0.58076517999999999</v>
      </c>
      <c r="CN323">
        <v>0.72541518999999999</v>
      </c>
      <c r="CO323">
        <v>-0.20022939000000001</v>
      </c>
      <c r="CP323">
        <v>-0.43475793000000001</v>
      </c>
      <c r="CQ323">
        <v>0.34422587999999998</v>
      </c>
      <c r="CR323">
        <v>-0.48495226000000002</v>
      </c>
      <c r="CS323">
        <v>0.18250256000000001</v>
      </c>
      <c r="CT323">
        <v>-0.16623276000000001</v>
      </c>
      <c r="CU323">
        <v>-9.4743999999999995E-2</v>
      </c>
      <c r="CV323">
        <v>-1.1689752</v>
      </c>
      <c r="CW323">
        <v>-0.52188942000000005</v>
      </c>
      <c r="CX323">
        <v>0.65815442999999996</v>
      </c>
      <c r="CY323">
        <v>9.3649330000000003E-2</v>
      </c>
      <c r="CZ323">
        <v>-0.16819777</v>
      </c>
      <c r="DA323">
        <v>-0.25450494000000001</v>
      </c>
      <c r="DB323">
        <v>0.25513289</v>
      </c>
      <c r="DC323">
        <v>2.5920289999999999E-2</v>
      </c>
      <c r="DD323">
        <v>-2.5292350000000002E-2</v>
      </c>
      <c r="DE323">
        <v>0.26950531</v>
      </c>
      <c r="DF323">
        <v>-0.26887736000000001</v>
      </c>
      <c r="DG323">
        <v>0.1029841</v>
      </c>
      <c r="DH323">
        <v>-0.10235616</v>
      </c>
      <c r="DI323">
        <v>-0.19042195000000001</v>
      </c>
      <c r="DJ323">
        <v>7.7531719999999998E-2</v>
      </c>
      <c r="DK323">
        <v>-0.19522661999999999</v>
      </c>
      <c r="DL323">
        <v>-0.13095082</v>
      </c>
      <c r="DM323">
        <v>-6.0513240000000003E-2</v>
      </c>
      <c r="DN323">
        <v>0.50020885000000004</v>
      </c>
      <c r="DO323">
        <v>0.35778246000000002</v>
      </c>
      <c r="DP323">
        <v>-0.64273818000000005</v>
      </c>
      <c r="DQ323">
        <v>0.94671483000000001</v>
      </c>
      <c r="DR323">
        <v>-0.66113116000000005</v>
      </c>
      <c r="DS323">
        <v>7.7932630000000003E-2</v>
      </c>
      <c r="DT323">
        <v>-0.79014932000000004</v>
      </c>
      <c r="DU323">
        <v>1.3610861400000001</v>
      </c>
      <c r="DV323" s="10">
        <v>-0.64824150000000003</v>
      </c>
      <c r="DW323" s="8" t="s">
        <v>1831</v>
      </c>
      <c r="DX323" t="s">
        <v>1832</v>
      </c>
      <c r="DY323" t="s">
        <v>5153</v>
      </c>
      <c r="DZ323" t="s">
        <v>5153</v>
      </c>
      <c r="EA323" t="s">
        <v>5192</v>
      </c>
      <c r="EB323" t="s">
        <v>5474</v>
      </c>
      <c r="EC323" t="s">
        <v>5171</v>
      </c>
      <c r="ED323" s="10" t="s">
        <v>408</v>
      </c>
      <c r="EE323" s="20">
        <v>37738</v>
      </c>
      <c r="EF323" s="21">
        <v>38774</v>
      </c>
      <c r="EG323" t="s">
        <v>1833</v>
      </c>
      <c r="EH323" t="s">
        <v>5142</v>
      </c>
      <c r="EI323" s="22">
        <v>44530</v>
      </c>
      <c r="EJ323" t="b">
        <f>F323=H323</f>
        <v>1</v>
      </c>
    </row>
    <row r="324" spans="1:140" x14ac:dyDescent="0.2">
      <c r="A324" s="8" t="s">
        <v>1834</v>
      </c>
      <c r="B324" s="8" t="s">
        <v>127</v>
      </c>
      <c r="C324" s="8" t="s">
        <v>245</v>
      </c>
      <c r="D324" s="2" t="s">
        <v>1835</v>
      </c>
      <c r="E324" s="4">
        <v>0.217655955976677</v>
      </c>
      <c r="F324" s="28" t="b">
        <v>0</v>
      </c>
      <c r="G324" s="29">
        <f t="shared" si="9"/>
        <v>1.3655210848255812E-3</v>
      </c>
      <c r="H324" s="5" t="b">
        <f t="shared" si="10"/>
        <v>0</v>
      </c>
      <c r="I324" s="8">
        <v>61</v>
      </c>
      <c r="J324">
        <v>2</v>
      </c>
      <c r="K324">
        <v>14</v>
      </c>
      <c r="L324">
        <v>263</v>
      </c>
      <c r="M324">
        <v>8</v>
      </c>
      <c r="N324">
        <v>1</v>
      </c>
      <c r="O324">
        <v>79.102977988338694</v>
      </c>
      <c r="P324">
        <v>1</v>
      </c>
      <c r="Q324">
        <v>5</v>
      </c>
      <c r="R324">
        <v>2</v>
      </c>
      <c r="S324" s="10">
        <v>72.900000000000006</v>
      </c>
      <c r="T324" s="8">
        <v>0.72896023728261505</v>
      </c>
      <c r="U324">
        <v>1.0203643463482399</v>
      </c>
      <c r="V324">
        <v>-1.6774012700827301</v>
      </c>
      <c r="W324">
        <v>-1.44005868896586</v>
      </c>
      <c r="X324">
        <v>0.98157978018903103</v>
      </c>
      <c r="Y324">
        <v>-1.4044518876044501</v>
      </c>
      <c r="Z324">
        <v>0.98514371877375895</v>
      </c>
      <c r="AA324">
        <v>0.71867389489572897</v>
      </c>
      <c r="AB324">
        <v>-1.4988236991813999</v>
      </c>
      <c r="AC324">
        <v>-1.38724643350897</v>
      </c>
      <c r="AD324" s="10">
        <v>-0.38784765950662198</v>
      </c>
      <c r="AE324" s="8">
        <v>1</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1</v>
      </c>
      <c r="AZ324">
        <v>0</v>
      </c>
      <c r="BA324">
        <v>1</v>
      </c>
      <c r="BB324">
        <v>0</v>
      </c>
      <c r="BC324">
        <v>0</v>
      </c>
      <c r="BD324">
        <v>1</v>
      </c>
      <c r="BE324">
        <v>0</v>
      </c>
      <c r="BF324">
        <v>1</v>
      </c>
      <c r="BG324">
        <v>0</v>
      </c>
      <c r="BH324">
        <v>0</v>
      </c>
      <c r="BI324">
        <v>0</v>
      </c>
      <c r="BJ324">
        <v>1</v>
      </c>
      <c r="BK324">
        <v>0</v>
      </c>
      <c r="BL324">
        <v>0</v>
      </c>
      <c r="BM324">
        <v>0</v>
      </c>
      <c r="BN324">
        <v>1</v>
      </c>
      <c r="BO324">
        <v>0</v>
      </c>
      <c r="BP324">
        <v>0</v>
      </c>
      <c r="BQ324">
        <v>0</v>
      </c>
      <c r="BR324">
        <v>0</v>
      </c>
      <c r="BS324">
        <v>1</v>
      </c>
      <c r="BT324" s="10">
        <v>0</v>
      </c>
      <c r="BU324">
        <v>-4.2648743800000002</v>
      </c>
      <c r="BV324">
        <v>0.17994256</v>
      </c>
      <c r="BW324">
        <v>2.5512239999999999E-2</v>
      </c>
      <c r="BX324">
        <v>1.7140852600000001</v>
      </c>
      <c r="BY324">
        <v>1.2451467300000001</v>
      </c>
      <c r="BZ324">
        <v>4.38303536</v>
      </c>
      <c r="CA324">
        <v>1.0542348399999999</v>
      </c>
      <c r="CB324">
        <v>2.36271349</v>
      </c>
      <c r="CC324">
        <v>0</v>
      </c>
      <c r="CD324">
        <v>1.26633956</v>
      </c>
      <c r="CE324">
        <v>1.2966537600000001</v>
      </c>
      <c r="CF324">
        <v>-0.34830556000000001</v>
      </c>
      <c r="CG324">
        <v>0.60595251999999999</v>
      </c>
      <c r="CH324">
        <v>-0.27080598</v>
      </c>
      <c r="CI324">
        <v>0.69837139000000004</v>
      </c>
      <c r="CJ324">
        <v>2.3914729999999999E-2</v>
      </c>
      <c r="CK324">
        <v>-0.35324707</v>
      </c>
      <c r="CL324">
        <v>-4.8291489999999999E-2</v>
      </c>
      <c r="CM324">
        <v>0.58076517999999999</v>
      </c>
      <c r="CN324">
        <v>0.72541518999999999</v>
      </c>
      <c r="CO324">
        <v>-0.20022939000000001</v>
      </c>
      <c r="CP324">
        <v>-0.43475793000000001</v>
      </c>
      <c r="CQ324">
        <v>0.34422587999999998</v>
      </c>
      <c r="CR324">
        <v>-0.48495226000000002</v>
      </c>
      <c r="CS324">
        <v>0.18250256000000001</v>
      </c>
      <c r="CT324">
        <v>-0.16623276000000001</v>
      </c>
      <c r="CU324">
        <v>-9.4743999999999995E-2</v>
      </c>
      <c r="CV324">
        <v>-1.1689752</v>
      </c>
      <c r="CW324">
        <v>-0.52188942000000005</v>
      </c>
      <c r="CX324">
        <v>0.65815442999999996</v>
      </c>
      <c r="CY324">
        <v>9.3649330000000003E-2</v>
      </c>
      <c r="CZ324">
        <v>-0.16819777</v>
      </c>
      <c r="DA324">
        <v>-0.25450494000000001</v>
      </c>
      <c r="DB324">
        <v>0.25513289</v>
      </c>
      <c r="DC324">
        <v>2.5920289999999999E-2</v>
      </c>
      <c r="DD324">
        <v>-2.5292350000000002E-2</v>
      </c>
      <c r="DE324">
        <v>0.26950531</v>
      </c>
      <c r="DF324">
        <v>-0.26887736000000001</v>
      </c>
      <c r="DG324">
        <v>0.1029841</v>
      </c>
      <c r="DH324">
        <v>-0.10235616</v>
      </c>
      <c r="DI324">
        <v>-0.19042195000000001</v>
      </c>
      <c r="DJ324">
        <v>7.7531719999999998E-2</v>
      </c>
      <c r="DK324">
        <v>-0.19522661999999999</v>
      </c>
      <c r="DL324">
        <v>-0.13095082</v>
      </c>
      <c r="DM324">
        <v>-6.0513240000000003E-2</v>
      </c>
      <c r="DN324">
        <v>0.50020885000000004</v>
      </c>
      <c r="DO324">
        <v>0.35778246000000002</v>
      </c>
      <c r="DP324">
        <v>-0.64273818000000005</v>
      </c>
      <c r="DQ324">
        <v>0.94671483000000001</v>
      </c>
      <c r="DR324">
        <v>-0.66113116000000005</v>
      </c>
      <c r="DS324">
        <v>7.7932630000000003E-2</v>
      </c>
      <c r="DT324">
        <v>-0.79014932000000004</v>
      </c>
      <c r="DU324">
        <v>1.3610861400000001</v>
      </c>
      <c r="DV324" s="10">
        <v>-0.64824150000000003</v>
      </c>
      <c r="DW324" s="8" t="s">
        <v>1836</v>
      </c>
      <c r="DX324" t="s">
        <v>1837</v>
      </c>
      <c r="DY324" t="s">
        <v>5158</v>
      </c>
      <c r="DZ324" t="s">
        <v>5153</v>
      </c>
      <c r="EA324" t="s">
        <v>5325</v>
      </c>
      <c r="EB324" t="s">
        <v>5233</v>
      </c>
      <c r="EC324" t="s">
        <v>5221</v>
      </c>
      <c r="ED324" s="10" t="s">
        <v>879</v>
      </c>
      <c r="EE324" s="20">
        <v>38018</v>
      </c>
      <c r="EF324" s="21">
        <v>39740</v>
      </c>
      <c r="EG324" t="s">
        <v>1838</v>
      </c>
      <c r="EH324" t="s">
        <v>5144</v>
      </c>
      <c r="EI324" s="22">
        <v>45159</v>
      </c>
      <c r="EJ324" t="b">
        <f>F324=H324</f>
        <v>1</v>
      </c>
    </row>
    <row r="325" spans="1:140" x14ac:dyDescent="0.2">
      <c r="A325" s="8" t="s">
        <v>1839</v>
      </c>
      <c r="B325" s="8" t="s">
        <v>127</v>
      </c>
      <c r="C325" s="8" t="s">
        <v>332</v>
      </c>
      <c r="D325" s="2" t="s">
        <v>1840</v>
      </c>
      <c r="E325" s="4">
        <v>0.51745116834538996</v>
      </c>
      <c r="F325" s="28" t="b">
        <v>0</v>
      </c>
      <c r="G325" s="29">
        <f t="shared" si="9"/>
        <v>1.2339011017635968E-4</v>
      </c>
      <c r="H325" s="5" t="b">
        <f t="shared" si="10"/>
        <v>0</v>
      </c>
      <c r="I325" s="8">
        <v>68</v>
      </c>
      <c r="J325">
        <v>0</v>
      </c>
      <c r="K325">
        <v>35</v>
      </c>
      <c r="L325">
        <v>903</v>
      </c>
      <c r="M325">
        <v>3</v>
      </c>
      <c r="N325">
        <v>1</v>
      </c>
      <c r="O325">
        <v>66.833917506028598</v>
      </c>
      <c r="P325">
        <v>2</v>
      </c>
      <c r="Q325">
        <v>4</v>
      </c>
      <c r="R325">
        <v>3</v>
      </c>
      <c r="S325" s="10">
        <v>81.5</v>
      </c>
      <c r="T325" s="8">
        <v>1.3865274616354899</v>
      </c>
      <c r="U325">
        <v>-1.00517281761849</v>
      </c>
      <c r="V325">
        <v>1.0358994556432299</v>
      </c>
      <c r="W325">
        <v>-0.693977712253108</v>
      </c>
      <c r="X325">
        <v>-0.60931127360194304</v>
      </c>
      <c r="Y325">
        <v>-1.4044518876044501</v>
      </c>
      <c r="Z325">
        <v>0.562956815078686</v>
      </c>
      <c r="AA325">
        <v>-1.4107302381286499</v>
      </c>
      <c r="AB325">
        <v>-1.4988236991813999</v>
      </c>
      <c r="AC325">
        <v>-1.38724643350897</v>
      </c>
      <c r="AD325" s="10">
        <v>1.4677795292315901</v>
      </c>
      <c r="AE325" s="8">
        <v>0</v>
      </c>
      <c r="AF325">
        <v>0</v>
      </c>
      <c r="AG325">
        <v>0</v>
      </c>
      <c r="AH325">
        <v>0</v>
      </c>
      <c r="AI325">
        <v>0</v>
      </c>
      <c r="AJ325">
        <v>0</v>
      </c>
      <c r="AK325">
        <v>0</v>
      </c>
      <c r="AL325">
        <v>0</v>
      </c>
      <c r="AM325">
        <v>0</v>
      </c>
      <c r="AN325">
        <v>0</v>
      </c>
      <c r="AO325">
        <v>0</v>
      </c>
      <c r="AP325">
        <v>1</v>
      </c>
      <c r="AQ325">
        <v>0</v>
      </c>
      <c r="AR325">
        <v>0</v>
      </c>
      <c r="AS325">
        <v>0</v>
      </c>
      <c r="AT325">
        <v>0</v>
      </c>
      <c r="AU325">
        <v>0</v>
      </c>
      <c r="AV325">
        <v>0</v>
      </c>
      <c r="AW325">
        <v>0</v>
      </c>
      <c r="AX325">
        <v>0</v>
      </c>
      <c r="AY325">
        <v>0</v>
      </c>
      <c r="AZ325">
        <v>1</v>
      </c>
      <c r="BA325">
        <v>1</v>
      </c>
      <c r="BB325">
        <v>0</v>
      </c>
      <c r="BC325">
        <v>0</v>
      </c>
      <c r="BD325">
        <v>1</v>
      </c>
      <c r="BE325">
        <v>1</v>
      </c>
      <c r="BF325">
        <v>0</v>
      </c>
      <c r="BG325">
        <v>1</v>
      </c>
      <c r="BH325">
        <v>0</v>
      </c>
      <c r="BI325">
        <v>0</v>
      </c>
      <c r="BJ325">
        <v>0</v>
      </c>
      <c r="BK325">
        <v>0</v>
      </c>
      <c r="BL325">
        <v>0</v>
      </c>
      <c r="BM325">
        <v>1</v>
      </c>
      <c r="BN325">
        <v>0</v>
      </c>
      <c r="BO325">
        <v>0</v>
      </c>
      <c r="BP325">
        <v>0</v>
      </c>
      <c r="BQ325">
        <v>0</v>
      </c>
      <c r="BR325">
        <v>0</v>
      </c>
      <c r="BS325">
        <v>1</v>
      </c>
      <c r="BT325" s="10">
        <v>0</v>
      </c>
      <c r="BU325">
        <v>-4.2648743800000002</v>
      </c>
      <c r="BV325">
        <v>0.17994256</v>
      </c>
      <c r="BW325">
        <v>2.5512239999999999E-2</v>
      </c>
      <c r="BX325">
        <v>1.7140852600000001</v>
      </c>
      <c r="BY325">
        <v>1.2451467300000001</v>
      </c>
      <c r="BZ325">
        <v>4.38303536</v>
      </c>
      <c r="CA325">
        <v>1.0542348399999999</v>
      </c>
      <c r="CB325">
        <v>2.36271349</v>
      </c>
      <c r="CC325">
        <v>0</v>
      </c>
      <c r="CD325">
        <v>1.26633956</v>
      </c>
      <c r="CE325">
        <v>1.2966537600000001</v>
      </c>
      <c r="CF325">
        <v>-0.34830556000000001</v>
      </c>
      <c r="CG325">
        <v>0.60595251999999999</v>
      </c>
      <c r="CH325">
        <v>-0.27080598</v>
      </c>
      <c r="CI325">
        <v>0.69837139000000004</v>
      </c>
      <c r="CJ325">
        <v>2.3914729999999999E-2</v>
      </c>
      <c r="CK325">
        <v>-0.35324707</v>
      </c>
      <c r="CL325">
        <v>-4.8291489999999999E-2</v>
      </c>
      <c r="CM325">
        <v>0.58076517999999999</v>
      </c>
      <c r="CN325">
        <v>0.72541518999999999</v>
      </c>
      <c r="CO325">
        <v>-0.20022939000000001</v>
      </c>
      <c r="CP325">
        <v>-0.43475793000000001</v>
      </c>
      <c r="CQ325">
        <v>0.34422587999999998</v>
      </c>
      <c r="CR325">
        <v>-0.48495226000000002</v>
      </c>
      <c r="CS325">
        <v>0.18250256000000001</v>
      </c>
      <c r="CT325">
        <v>-0.16623276000000001</v>
      </c>
      <c r="CU325">
        <v>-9.4743999999999995E-2</v>
      </c>
      <c r="CV325">
        <v>-1.1689752</v>
      </c>
      <c r="CW325">
        <v>-0.52188942000000005</v>
      </c>
      <c r="CX325">
        <v>0.65815442999999996</v>
      </c>
      <c r="CY325">
        <v>9.3649330000000003E-2</v>
      </c>
      <c r="CZ325">
        <v>-0.16819777</v>
      </c>
      <c r="DA325">
        <v>-0.25450494000000001</v>
      </c>
      <c r="DB325">
        <v>0.25513289</v>
      </c>
      <c r="DC325">
        <v>2.5920289999999999E-2</v>
      </c>
      <c r="DD325">
        <v>-2.5292350000000002E-2</v>
      </c>
      <c r="DE325">
        <v>0.26950531</v>
      </c>
      <c r="DF325">
        <v>-0.26887736000000001</v>
      </c>
      <c r="DG325">
        <v>0.1029841</v>
      </c>
      <c r="DH325">
        <v>-0.10235616</v>
      </c>
      <c r="DI325">
        <v>-0.19042195000000001</v>
      </c>
      <c r="DJ325">
        <v>7.7531719999999998E-2</v>
      </c>
      <c r="DK325">
        <v>-0.19522661999999999</v>
      </c>
      <c r="DL325">
        <v>-0.13095082</v>
      </c>
      <c r="DM325">
        <v>-6.0513240000000003E-2</v>
      </c>
      <c r="DN325">
        <v>0.50020885000000004</v>
      </c>
      <c r="DO325">
        <v>0.35778246000000002</v>
      </c>
      <c r="DP325">
        <v>-0.64273818000000005</v>
      </c>
      <c r="DQ325">
        <v>0.94671483000000001</v>
      </c>
      <c r="DR325">
        <v>-0.66113116000000005</v>
      </c>
      <c r="DS325">
        <v>7.7932630000000003E-2</v>
      </c>
      <c r="DT325">
        <v>-0.79014932000000004</v>
      </c>
      <c r="DU325">
        <v>1.3610861400000001</v>
      </c>
      <c r="DV325" s="10">
        <v>-0.64824150000000003</v>
      </c>
      <c r="DW325" s="8" t="s">
        <v>1841</v>
      </c>
      <c r="DX325" t="s">
        <v>1842</v>
      </c>
      <c r="DY325" t="s">
        <v>5154</v>
      </c>
      <c r="DZ325" t="s">
        <v>5153</v>
      </c>
      <c r="EA325" t="s">
        <v>5314</v>
      </c>
      <c r="EB325" t="s">
        <v>5282</v>
      </c>
      <c r="EC325" t="s">
        <v>5257</v>
      </c>
      <c r="ED325" s="10" t="s">
        <v>379</v>
      </c>
      <c r="EE325" s="20">
        <v>35464</v>
      </c>
      <c r="EF325" s="21">
        <v>36172</v>
      </c>
      <c r="EG325" t="s">
        <v>1843</v>
      </c>
      <c r="EH325" t="s">
        <v>5145</v>
      </c>
      <c r="EI325" s="22">
        <v>45061</v>
      </c>
      <c r="EJ325" t="b">
        <f>F325=H325</f>
        <v>1</v>
      </c>
    </row>
    <row r="326" spans="1:140" x14ac:dyDescent="0.2">
      <c r="A326" s="8" t="s">
        <v>1844</v>
      </c>
      <c r="B326" s="8" t="s">
        <v>119</v>
      </c>
      <c r="C326" s="8" t="s">
        <v>332</v>
      </c>
      <c r="D326" s="2" t="s">
        <v>1845</v>
      </c>
      <c r="E326" s="4">
        <v>0.51230892985069498</v>
      </c>
      <c r="F326" s="28" t="b">
        <v>0</v>
      </c>
      <c r="G326" s="29">
        <f t="shared" ref="G326:G389" si="11">1/(1+EXP(-(SUMPRODUCT(T326:BT326,BV326:DV326)+BU326)))</f>
        <v>0.48983245444159518</v>
      </c>
      <c r="H326" s="5" t="b">
        <f t="shared" si="10"/>
        <v>0</v>
      </c>
      <c r="I326" s="8">
        <v>64</v>
      </c>
      <c r="J326">
        <v>0</v>
      </c>
      <c r="K326">
        <v>35</v>
      </c>
      <c r="L326">
        <v>1512</v>
      </c>
      <c r="M326">
        <v>7</v>
      </c>
      <c r="N326">
        <v>3</v>
      </c>
      <c r="O326">
        <v>38.654464925347497</v>
      </c>
      <c r="P326">
        <v>1</v>
      </c>
      <c r="Q326">
        <v>2</v>
      </c>
      <c r="R326">
        <v>2</v>
      </c>
      <c r="S326" s="10">
        <v>83.5</v>
      </c>
      <c r="T326" s="8">
        <v>1.0107747620052701</v>
      </c>
      <c r="U326">
        <v>-1.00517281761849</v>
      </c>
      <c r="V326">
        <v>1.0358994556432299</v>
      </c>
      <c r="W326">
        <v>1.59649671501268E-2</v>
      </c>
      <c r="X326">
        <v>0.66340156943083595</v>
      </c>
      <c r="Y326">
        <v>-1.13192030619081E-2</v>
      </c>
      <c r="Z326">
        <v>-0.40671774557844598</v>
      </c>
      <c r="AA326">
        <v>0.71867389489572897</v>
      </c>
      <c r="AB326">
        <v>-4.5418899975194001E-2</v>
      </c>
      <c r="AC326">
        <v>-1.38724643350897</v>
      </c>
      <c r="AD326" s="10">
        <v>1.8993207359149</v>
      </c>
      <c r="AE326" s="8">
        <v>0</v>
      </c>
      <c r="AF326">
        <v>0</v>
      </c>
      <c r="AG326">
        <v>1</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1</v>
      </c>
      <c r="BA326">
        <v>1</v>
      </c>
      <c r="BB326">
        <v>0</v>
      </c>
      <c r="BC326">
        <v>0</v>
      </c>
      <c r="BD326">
        <v>1</v>
      </c>
      <c r="BE326">
        <v>0</v>
      </c>
      <c r="BF326">
        <v>1</v>
      </c>
      <c r="BG326">
        <v>0</v>
      </c>
      <c r="BH326">
        <v>0</v>
      </c>
      <c r="BI326">
        <v>0</v>
      </c>
      <c r="BJ326">
        <v>0</v>
      </c>
      <c r="BK326">
        <v>1</v>
      </c>
      <c r="BL326">
        <v>0</v>
      </c>
      <c r="BM326">
        <v>0</v>
      </c>
      <c r="BN326">
        <v>0</v>
      </c>
      <c r="BO326">
        <v>1</v>
      </c>
      <c r="BP326">
        <v>0</v>
      </c>
      <c r="BQ326">
        <v>0</v>
      </c>
      <c r="BR326">
        <v>0</v>
      </c>
      <c r="BS326">
        <v>1</v>
      </c>
      <c r="BT326" s="10">
        <v>0</v>
      </c>
      <c r="BU326">
        <v>-4.2648743800000002</v>
      </c>
      <c r="BV326">
        <v>0.17994256</v>
      </c>
      <c r="BW326">
        <v>2.5512239999999999E-2</v>
      </c>
      <c r="BX326">
        <v>1.7140852600000001</v>
      </c>
      <c r="BY326">
        <v>1.2451467300000001</v>
      </c>
      <c r="BZ326">
        <v>4.38303536</v>
      </c>
      <c r="CA326">
        <v>1.0542348399999999</v>
      </c>
      <c r="CB326">
        <v>2.36271349</v>
      </c>
      <c r="CC326">
        <v>0</v>
      </c>
      <c r="CD326">
        <v>1.26633956</v>
      </c>
      <c r="CE326">
        <v>1.2966537600000001</v>
      </c>
      <c r="CF326">
        <v>-0.34830556000000001</v>
      </c>
      <c r="CG326">
        <v>0.60595251999999999</v>
      </c>
      <c r="CH326">
        <v>-0.27080598</v>
      </c>
      <c r="CI326">
        <v>0.69837139000000004</v>
      </c>
      <c r="CJ326">
        <v>2.3914729999999999E-2</v>
      </c>
      <c r="CK326">
        <v>-0.35324707</v>
      </c>
      <c r="CL326">
        <v>-4.8291489999999999E-2</v>
      </c>
      <c r="CM326">
        <v>0.58076517999999999</v>
      </c>
      <c r="CN326">
        <v>0.72541518999999999</v>
      </c>
      <c r="CO326">
        <v>-0.20022939000000001</v>
      </c>
      <c r="CP326">
        <v>-0.43475793000000001</v>
      </c>
      <c r="CQ326">
        <v>0.34422587999999998</v>
      </c>
      <c r="CR326">
        <v>-0.48495226000000002</v>
      </c>
      <c r="CS326">
        <v>0.18250256000000001</v>
      </c>
      <c r="CT326">
        <v>-0.16623276000000001</v>
      </c>
      <c r="CU326">
        <v>-9.4743999999999995E-2</v>
      </c>
      <c r="CV326">
        <v>-1.1689752</v>
      </c>
      <c r="CW326">
        <v>-0.52188942000000005</v>
      </c>
      <c r="CX326">
        <v>0.65815442999999996</v>
      </c>
      <c r="CY326">
        <v>9.3649330000000003E-2</v>
      </c>
      <c r="CZ326">
        <v>-0.16819777</v>
      </c>
      <c r="DA326">
        <v>-0.25450494000000001</v>
      </c>
      <c r="DB326">
        <v>0.25513289</v>
      </c>
      <c r="DC326">
        <v>2.5920289999999999E-2</v>
      </c>
      <c r="DD326">
        <v>-2.5292350000000002E-2</v>
      </c>
      <c r="DE326">
        <v>0.26950531</v>
      </c>
      <c r="DF326">
        <v>-0.26887736000000001</v>
      </c>
      <c r="DG326">
        <v>0.1029841</v>
      </c>
      <c r="DH326">
        <v>-0.10235616</v>
      </c>
      <c r="DI326">
        <v>-0.19042195000000001</v>
      </c>
      <c r="DJ326">
        <v>7.7531719999999998E-2</v>
      </c>
      <c r="DK326">
        <v>-0.19522661999999999</v>
      </c>
      <c r="DL326">
        <v>-0.13095082</v>
      </c>
      <c r="DM326">
        <v>-6.0513240000000003E-2</v>
      </c>
      <c r="DN326">
        <v>0.50020885000000004</v>
      </c>
      <c r="DO326">
        <v>0.35778246000000002</v>
      </c>
      <c r="DP326">
        <v>-0.64273818000000005</v>
      </c>
      <c r="DQ326">
        <v>0.94671483000000001</v>
      </c>
      <c r="DR326">
        <v>-0.66113116000000005</v>
      </c>
      <c r="DS326">
        <v>7.7932630000000003E-2</v>
      </c>
      <c r="DT326">
        <v>-0.79014932000000004</v>
      </c>
      <c r="DU326">
        <v>1.3610861400000001</v>
      </c>
      <c r="DV326" s="10">
        <v>-0.64824150000000003</v>
      </c>
      <c r="DW326" s="8" t="s">
        <v>1846</v>
      </c>
      <c r="DX326" t="s">
        <v>1847</v>
      </c>
      <c r="DY326" t="s">
        <v>5153</v>
      </c>
      <c r="DZ326" t="s">
        <v>5153</v>
      </c>
      <c r="EA326" t="s">
        <v>5308</v>
      </c>
      <c r="EB326" t="s">
        <v>5217</v>
      </c>
      <c r="EC326" t="s">
        <v>5288</v>
      </c>
      <c r="ED326" s="10" t="s">
        <v>448</v>
      </c>
      <c r="EE326" s="20">
        <v>36580</v>
      </c>
      <c r="EF326" s="21">
        <v>37685</v>
      </c>
      <c r="EG326" t="s">
        <v>1848</v>
      </c>
      <c r="EH326" t="s">
        <v>5146</v>
      </c>
      <c r="EI326" s="22">
        <v>44702</v>
      </c>
      <c r="EJ326" t="b">
        <f>F326=H326</f>
        <v>1</v>
      </c>
    </row>
    <row r="327" spans="1:140" x14ac:dyDescent="0.2">
      <c r="A327" s="8" t="s">
        <v>1849</v>
      </c>
      <c r="B327" s="8" t="s">
        <v>168</v>
      </c>
      <c r="C327" s="8" t="s">
        <v>128</v>
      </c>
      <c r="D327" s="2" t="s">
        <v>1850</v>
      </c>
      <c r="E327" s="4">
        <v>0.68347294470320497</v>
      </c>
      <c r="F327" s="28" t="b">
        <v>1</v>
      </c>
      <c r="G327" s="29">
        <f t="shared" si="11"/>
        <v>0.99021729141810189</v>
      </c>
      <c r="H327" s="5" t="b">
        <f t="shared" si="10"/>
        <v>1</v>
      </c>
      <c r="I327" s="8">
        <v>48</v>
      </c>
      <c r="J327">
        <v>2</v>
      </c>
      <c r="K327">
        <v>37</v>
      </c>
      <c r="L327">
        <v>4003</v>
      </c>
      <c r="M327">
        <v>5</v>
      </c>
      <c r="N327">
        <v>4</v>
      </c>
      <c r="O327">
        <v>84.236472351602501</v>
      </c>
      <c r="P327">
        <v>1</v>
      </c>
      <c r="Q327">
        <v>3</v>
      </c>
      <c r="R327">
        <v>1</v>
      </c>
      <c r="S327" s="10">
        <v>76</v>
      </c>
      <c r="T327" s="8">
        <v>-0.49223603651558001</v>
      </c>
      <c r="U327">
        <v>1.0203643463482399</v>
      </c>
      <c r="V327">
        <v>1.2943090485695199</v>
      </c>
      <c r="W327">
        <v>2.91985201869932</v>
      </c>
      <c r="X327">
        <v>2.70451479144465E-2</v>
      </c>
      <c r="Y327">
        <v>0.68524713920936597</v>
      </c>
      <c r="Z327">
        <v>1.1617908298942301</v>
      </c>
      <c r="AA327">
        <v>0.71867389489572897</v>
      </c>
      <c r="AB327">
        <v>0.68128349962791002</v>
      </c>
      <c r="AC327">
        <v>-0.68484317603607703</v>
      </c>
      <c r="AD327" s="10">
        <v>0.281041210852502</v>
      </c>
      <c r="AE327" s="8">
        <v>0</v>
      </c>
      <c r="AF327">
        <v>0</v>
      </c>
      <c r="AG327">
        <v>0</v>
      </c>
      <c r="AH327">
        <v>0</v>
      </c>
      <c r="AI327">
        <v>0</v>
      </c>
      <c r="AJ327">
        <v>0</v>
      </c>
      <c r="AK327">
        <v>0</v>
      </c>
      <c r="AL327">
        <v>0</v>
      </c>
      <c r="AM327">
        <v>0</v>
      </c>
      <c r="AN327">
        <v>0</v>
      </c>
      <c r="AO327">
        <v>0</v>
      </c>
      <c r="AP327">
        <v>0</v>
      </c>
      <c r="AQ327">
        <v>0</v>
      </c>
      <c r="AR327">
        <v>0</v>
      </c>
      <c r="AS327">
        <v>1</v>
      </c>
      <c r="AT327">
        <v>0</v>
      </c>
      <c r="AU327">
        <v>0</v>
      </c>
      <c r="AV327">
        <v>0</v>
      </c>
      <c r="AW327">
        <v>0</v>
      </c>
      <c r="AX327">
        <v>0</v>
      </c>
      <c r="AY327">
        <v>1</v>
      </c>
      <c r="AZ327">
        <v>0</v>
      </c>
      <c r="BA327">
        <v>1</v>
      </c>
      <c r="BB327">
        <v>0</v>
      </c>
      <c r="BC327">
        <v>1</v>
      </c>
      <c r="BD327">
        <v>0</v>
      </c>
      <c r="BE327">
        <v>1</v>
      </c>
      <c r="BF327">
        <v>0</v>
      </c>
      <c r="BG327">
        <v>0</v>
      </c>
      <c r="BH327">
        <v>0</v>
      </c>
      <c r="BI327">
        <v>0</v>
      </c>
      <c r="BJ327">
        <v>1</v>
      </c>
      <c r="BK327">
        <v>0</v>
      </c>
      <c r="BL327">
        <v>0</v>
      </c>
      <c r="BM327">
        <v>1</v>
      </c>
      <c r="BN327">
        <v>0</v>
      </c>
      <c r="BO327">
        <v>0</v>
      </c>
      <c r="BP327">
        <v>0</v>
      </c>
      <c r="BQ327">
        <v>0</v>
      </c>
      <c r="BR327">
        <v>0</v>
      </c>
      <c r="BS327">
        <v>0</v>
      </c>
      <c r="BT327" s="10">
        <v>1</v>
      </c>
      <c r="BU327">
        <v>-4.2648743800000002</v>
      </c>
      <c r="BV327">
        <v>0.17994256</v>
      </c>
      <c r="BW327">
        <v>2.5512239999999999E-2</v>
      </c>
      <c r="BX327">
        <v>1.7140852600000001</v>
      </c>
      <c r="BY327">
        <v>1.2451467300000001</v>
      </c>
      <c r="BZ327">
        <v>4.38303536</v>
      </c>
      <c r="CA327">
        <v>1.0542348399999999</v>
      </c>
      <c r="CB327">
        <v>2.36271349</v>
      </c>
      <c r="CC327">
        <v>0</v>
      </c>
      <c r="CD327">
        <v>1.26633956</v>
      </c>
      <c r="CE327">
        <v>1.2966537600000001</v>
      </c>
      <c r="CF327">
        <v>-0.34830556000000001</v>
      </c>
      <c r="CG327">
        <v>0.60595251999999999</v>
      </c>
      <c r="CH327">
        <v>-0.27080598</v>
      </c>
      <c r="CI327">
        <v>0.69837139000000004</v>
      </c>
      <c r="CJ327">
        <v>2.3914729999999999E-2</v>
      </c>
      <c r="CK327">
        <v>-0.35324707</v>
      </c>
      <c r="CL327">
        <v>-4.8291489999999999E-2</v>
      </c>
      <c r="CM327">
        <v>0.58076517999999999</v>
      </c>
      <c r="CN327">
        <v>0.72541518999999999</v>
      </c>
      <c r="CO327">
        <v>-0.20022939000000001</v>
      </c>
      <c r="CP327">
        <v>-0.43475793000000001</v>
      </c>
      <c r="CQ327">
        <v>0.34422587999999998</v>
      </c>
      <c r="CR327">
        <v>-0.48495226000000002</v>
      </c>
      <c r="CS327">
        <v>0.18250256000000001</v>
      </c>
      <c r="CT327">
        <v>-0.16623276000000001</v>
      </c>
      <c r="CU327">
        <v>-9.4743999999999995E-2</v>
      </c>
      <c r="CV327">
        <v>-1.1689752</v>
      </c>
      <c r="CW327">
        <v>-0.52188942000000005</v>
      </c>
      <c r="CX327">
        <v>0.65815442999999996</v>
      </c>
      <c r="CY327">
        <v>9.3649330000000003E-2</v>
      </c>
      <c r="CZ327">
        <v>-0.16819777</v>
      </c>
      <c r="DA327">
        <v>-0.25450494000000001</v>
      </c>
      <c r="DB327">
        <v>0.25513289</v>
      </c>
      <c r="DC327">
        <v>2.5920289999999999E-2</v>
      </c>
      <c r="DD327">
        <v>-2.5292350000000002E-2</v>
      </c>
      <c r="DE327">
        <v>0.26950531</v>
      </c>
      <c r="DF327">
        <v>-0.26887736000000001</v>
      </c>
      <c r="DG327">
        <v>0.1029841</v>
      </c>
      <c r="DH327">
        <v>-0.10235616</v>
      </c>
      <c r="DI327">
        <v>-0.19042195000000001</v>
      </c>
      <c r="DJ327">
        <v>7.7531719999999998E-2</v>
      </c>
      <c r="DK327">
        <v>-0.19522661999999999</v>
      </c>
      <c r="DL327">
        <v>-0.13095082</v>
      </c>
      <c r="DM327">
        <v>-6.0513240000000003E-2</v>
      </c>
      <c r="DN327">
        <v>0.50020885000000004</v>
      </c>
      <c r="DO327">
        <v>0.35778246000000002</v>
      </c>
      <c r="DP327">
        <v>-0.64273818000000005</v>
      </c>
      <c r="DQ327">
        <v>0.94671483000000001</v>
      </c>
      <c r="DR327">
        <v>-0.66113116000000005</v>
      </c>
      <c r="DS327">
        <v>7.7932630000000003E-2</v>
      </c>
      <c r="DT327">
        <v>-0.79014932000000004</v>
      </c>
      <c r="DU327">
        <v>1.3610861400000001</v>
      </c>
      <c r="DV327" s="10">
        <v>-0.64824150000000003</v>
      </c>
      <c r="DW327" s="8" t="s">
        <v>1851</v>
      </c>
      <c r="DX327" t="s">
        <v>1852</v>
      </c>
      <c r="DY327" t="s">
        <v>5154</v>
      </c>
      <c r="DZ327" t="s">
        <v>5165</v>
      </c>
      <c r="EA327" t="s">
        <v>5486</v>
      </c>
      <c r="EB327" t="s">
        <v>5487</v>
      </c>
      <c r="EC327" t="s">
        <v>5407</v>
      </c>
      <c r="ED327" s="10" t="s">
        <v>915</v>
      </c>
      <c r="EE327" s="20">
        <v>37588</v>
      </c>
      <c r="EF327" s="21">
        <v>38726</v>
      </c>
      <c r="EG327" t="s">
        <v>1853</v>
      </c>
      <c r="EH327" t="s">
        <v>5144</v>
      </c>
      <c r="EI327" s="22">
        <v>44180</v>
      </c>
      <c r="EJ327" t="b">
        <f>F327=H327</f>
        <v>1</v>
      </c>
    </row>
    <row r="328" spans="1:140" x14ac:dyDescent="0.2">
      <c r="A328" s="8" t="s">
        <v>1854</v>
      </c>
      <c r="B328" s="8" t="s">
        <v>168</v>
      </c>
      <c r="C328" s="8" t="s">
        <v>188</v>
      </c>
      <c r="D328" s="2" t="s">
        <v>1855</v>
      </c>
      <c r="E328" s="4">
        <v>0.605585819796986</v>
      </c>
      <c r="F328" s="28" t="b">
        <v>1</v>
      </c>
      <c r="G328" s="29">
        <f t="shared" si="11"/>
        <v>1.8354588492582117E-4</v>
      </c>
      <c r="H328" s="5" t="b">
        <f t="shared" si="10"/>
        <v>0</v>
      </c>
      <c r="I328" s="8">
        <v>70</v>
      </c>
      <c r="J328">
        <v>0</v>
      </c>
      <c r="K328">
        <v>17</v>
      </c>
      <c r="L328">
        <v>816</v>
      </c>
      <c r="M328">
        <v>2</v>
      </c>
      <c r="N328">
        <v>3</v>
      </c>
      <c r="O328">
        <v>47.426243231826803</v>
      </c>
      <c r="P328">
        <v>2</v>
      </c>
      <c r="Q328">
        <v>5</v>
      </c>
      <c r="R328">
        <v>5</v>
      </c>
      <c r="S328" s="10">
        <v>77.099999999999994</v>
      </c>
      <c r="T328" s="8">
        <v>1.5744038114505901</v>
      </c>
      <c r="U328">
        <v>-1.00517281761849</v>
      </c>
      <c r="V328">
        <v>-1.2897868806933099</v>
      </c>
      <c r="W328">
        <v>-0.79539809502499903</v>
      </c>
      <c r="X328">
        <v>-0.92748948436013701</v>
      </c>
      <c r="Y328">
        <v>-1.13192030619081E-2</v>
      </c>
      <c r="Z328">
        <v>-0.10487475373309101</v>
      </c>
      <c r="AA328">
        <v>8.8725172209350497E-3</v>
      </c>
      <c r="AB328">
        <v>0.68128349962791002</v>
      </c>
      <c r="AC328">
        <v>0.71996333890972197</v>
      </c>
      <c r="AD328" s="10">
        <v>0.51838887452832005</v>
      </c>
      <c r="AE328" s="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1</v>
      </c>
      <c r="AY328">
        <v>0</v>
      </c>
      <c r="AZ328">
        <v>1</v>
      </c>
      <c r="BA328">
        <v>1</v>
      </c>
      <c r="BB328">
        <v>0</v>
      </c>
      <c r="BC328">
        <v>1</v>
      </c>
      <c r="BD328">
        <v>0</v>
      </c>
      <c r="BE328">
        <v>1</v>
      </c>
      <c r="BF328">
        <v>0</v>
      </c>
      <c r="BG328">
        <v>0</v>
      </c>
      <c r="BH328">
        <v>0</v>
      </c>
      <c r="BI328">
        <v>1</v>
      </c>
      <c r="BJ328">
        <v>0</v>
      </c>
      <c r="BK328">
        <v>0</v>
      </c>
      <c r="BL328">
        <v>0</v>
      </c>
      <c r="BM328">
        <v>0</v>
      </c>
      <c r="BN328">
        <v>0</v>
      </c>
      <c r="BO328">
        <v>1</v>
      </c>
      <c r="BP328">
        <v>0</v>
      </c>
      <c r="BQ328">
        <v>1</v>
      </c>
      <c r="BR328">
        <v>0</v>
      </c>
      <c r="BS328">
        <v>0</v>
      </c>
      <c r="BT328" s="10">
        <v>0</v>
      </c>
      <c r="BU328">
        <v>-4.2648743800000002</v>
      </c>
      <c r="BV328">
        <v>0.17994256</v>
      </c>
      <c r="BW328">
        <v>2.5512239999999999E-2</v>
      </c>
      <c r="BX328">
        <v>1.7140852600000001</v>
      </c>
      <c r="BY328">
        <v>1.2451467300000001</v>
      </c>
      <c r="BZ328">
        <v>4.38303536</v>
      </c>
      <c r="CA328">
        <v>1.0542348399999999</v>
      </c>
      <c r="CB328">
        <v>2.36271349</v>
      </c>
      <c r="CC328">
        <v>0</v>
      </c>
      <c r="CD328">
        <v>1.26633956</v>
      </c>
      <c r="CE328">
        <v>1.2966537600000001</v>
      </c>
      <c r="CF328">
        <v>-0.34830556000000001</v>
      </c>
      <c r="CG328">
        <v>0.60595251999999999</v>
      </c>
      <c r="CH328">
        <v>-0.27080598</v>
      </c>
      <c r="CI328">
        <v>0.69837139000000004</v>
      </c>
      <c r="CJ328">
        <v>2.3914729999999999E-2</v>
      </c>
      <c r="CK328">
        <v>-0.35324707</v>
      </c>
      <c r="CL328">
        <v>-4.8291489999999999E-2</v>
      </c>
      <c r="CM328">
        <v>0.58076517999999999</v>
      </c>
      <c r="CN328">
        <v>0.72541518999999999</v>
      </c>
      <c r="CO328">
        <v>-0.20022939000000001</v>
      </c>
      <c r="CP328">
        <v>-0.43475793000000001</v>
      </c>
      <c r="CQ328">
        <v>0.34422587999999998</v>
      </c>
      <c r="CR328">
        <v>-0.48495226000000002</v>
      </c>
      <c r="CS328">
        <v>0.18250256000000001</v>
      </c>
      <c r="CT328">
        <v>-0.16623276000000001</v>
      </c>
      <c r="CU328">
        <v>-9.4743999999999995E-2</v>
      </c>
      <c r="CV328">
        <v>-1.1689752</v>
      </c>
      <c r="CW328">
        <v>-0.52188942000000005</v>
      </c>
      <c r="CX328">
        <v>0.65815442999999996</v>
      </c>
      <c r="CY328">
        <v>9.3649330000000003E-2</v>
      </c>
      <c r="CZ328">
        <v>-0.16819777</v>
      </c>
      <c r="DA328">
        <v>-0.25450494000000001</v>
      </c>
      <c r="DB328">
        <v>0.25513289</v>
      </c>
      <c r="DC328">
        <v>2.5920289999999999E-2</v>
      </c>
      <c r="DD328">
        <v>-2.5292350000000002E-2</v>
      </c>
      <c r="DE328">
        <v>0.26950531</v>
      </c>
      <c r="DF328">
        <v>-0.26887736000000001</v>
      </c>
      <c r="DG328">
        <v>0.1029841</v>
      </c>
      <c r="DH328">
        <v>-0.10235616</v>
      </c>
      <c r="DI328">
        <v>-0.19042195000000001</v>
      </c>
      <c r="DJ328">
        <v>7.7531719999999998E-2</v>
      </c>
      <c r="DK328">
        <v>-0.19522661999999999</v>
      </c>
      <c r="DL328">
        <v>-0.13095082</v>
      </c>
      <c r="DM328">
        <v>-6.0513240000000003E-2</v>
      </c>
      <c r="DN328">
        <v>0.50020885000000004</v>
      </c>
      <c r="DO328">
        <v>0.35778246000000002</v>
      </c>
      <c r="DP328">
        <v>-0.64273818000000005</v>
      </c>
      <c r="DQ328">
        <v>0.94671483000000001</v>
      </c>
      <c r="DR328">
        <v>-0.66113116000000005</v>
      </c>
      <c r="DS328">
        <v>7.7932630000000003E-2</v>
      </c>
      <c r="DT328">
        <v>-0.79014932000000004</v>
      </c>
      <c r="DU328">
        <v>1.3610861400000001</v>
      </c>
      <c r="DV328" s="10">
        <v>-0.64824150000000003</v>
      </c>
      <c r="DW328" s="8" t="s">
        <v>1856</v>
      </c>
      <c r="DX328" t="s">
        <v>1857</v>
      </c>
      <c r="DY328" t="s">
        <v>5153</v>
      </c>
      <c r="DZ328" t="s">
        <v>5154</v>
      </c>
      <c r="EA328" t="s">
        <v>5380</v>
      </c>
      <c r="EB328" t="s">
        <v>5488</v>
      </c>
      <c r="EC328" t="s">
        <v>5364</v>
      </c>
      <c r="ED328" s="10" t="s">
        <v>728</v>
      </c>
      <c r="EE328" s="20">
        <v>36236</v>
      </c>
      <c r="EF328" s="21">
        <v>37370</v>
      </c>
      <c r="EG328" t="s">
        <v>1858</v>
      </c>
      <c r="EH328" t="s">
        <v>5142</v>
      </c>
      <c r="EI328" s="22">
        <v>45463</v>
      </c>
      <c r="EJ328" t="b">
        <f>F328=H328</f>
        <v>0</v>
      </c>
    </row>
    <row r="329" spans="1:140" x14ac:dyDescent="0.2">
      <c r="A329" s="8" t="s">
        <v>1859</v>
      </c>
      <c r="B329" s="8" t="s">
        <v>168</v>
      </c>
      <c r="C329" s="8" t="s">
        <v>128</v>
      </c>
      <c r="D329" s="2" t="s">
        <v>1860</v>
      </c>
      <c r="E329" s="4">
        <v>0.33980688581866397</v>
      </c>
      <c r="F329" s="28" t="b">
        <v>0</v>
      </c>
      <c r="G329" s="29">
        <f t="shared" si="11"/>
        <v>0.92345660881343861</v>
      </c>
      <c r="H329" s="5" t="b">
        <f t="shared" si="10"/>
        <v>1</v>
      </c>
      <c r="I329" s="8">
        <v>69</v>
      </c>
      <c r="J329">
        <v>0</v>
      </c>
      <c r="K329">
        <v>33</v>
      </c>
      <c r="L329">
        <v>2468</v>
      </c>
      <c r="M329">
        <v>10</v>
      </c>
      <c r="N329">
        <v>5</v>
      </c>
      <c r="O329">
        <v>7.4034429093321403</v>
      </c>
      <c r="P329">
        <v>2</v>
      </c>
      <c r="Q329">
        <v>4</v>
      </c>
      <c r="R329">
        <v>4</v>
      </c>
      <c r="S329" s="10">
        <v>73</v>
      </c>
      <c r="T329" s="8">
        <v>1.48046563654304</v>
      </c>
      <c r="U329">
        <v>-1.00517281761849</v>
      </c>
      <c r="V329">
        <v>0.77748986271695397</v>
      </c>
      <c r="W329">
        <v>1.1304234261148101</v>
      </c>
      <c r="X329">
        <v>1.61793620170542</v>
      </c>
      <c r="Y329">
        <v>1.38181348148064</v>
      </c>
      <c r="Z329">
        <v>-1.4820871466235499</v>
      </c>
      <c r="AA329">
        <v>1.4284752725705201</v>
      </c>
      <c r="AB329">
        <v>-1.4988236991813999</v>
      </c>
      <c r="AC329">
        <v>-0.68484317603607703</v>
      </c>
      <c r="AD329" s="10">
        <v>-0.36627059917245802</v>
      </c>
      <c r="AE329" s="8">
        <v>0</v>
      </c>
      <c r="AF329">
        <v>0</v>
      </c>
      <c r="AG329">
        <v>0</v>
      </c>
      <c r="AH329">
        <v>0</v>
      </c>
      <c r="AI329">
        <v>0</v>
      </c>
      <c r="AJ329">
        <v>0</v>
      </c>
      <c r="AK329">
        <v>0</v>
      </c>
      <c r="AL329">
        <v>0</v>
      </c>
      <c r="AM329">
        <v>0</v>
      </c>
      <c r="AN329">
        <v>1</v>
      </c>
      <c r="AO329">
        <v>0</v>
      </c>
      <c r="AP329">
        <v>0</v>
      </c>
      <c r="AQ329">
        <v>0</v>
      </c>
      <c r="AR329">
        <v>0</v>
      </c>
      <c r="AS329">
        <v>0</v>
      </c>
      <c r="AT329">
        <v>0</v>
      </c>
      <c r="AU329">
        <v>0</v>
      </c>
      <c r="AV329">
        <v>0</v>
      </c>
      <c r="AW329">
        <v>0</v>
      </c>
      <c r="AX329">
        <v>0</v>
      </c>
      <c r="AY329">
        <v>0</v>
      </c>
      <c r="AZ329">
        <v>1</v>
      </c>
      <c r="BA329">
        <v>0</v>
      </c>
      <c r="BB329">
        <v>1</v>
      </c>
      <c r="BC329">
        <v>1</v>
      </c>
      <c r="BD329">
        <v>0</v>
      </c>
      <c r="BE329">
        <v>1</v>
      </c>
      <c r="BF329">
        <v>0</v>
      </c>
      <c r="BG329">
        <v>0</v>
      </c>
      <c r="BH329">
        <v>0</v>
      </c>
      <c r="BI329">
        <v>0</v>
      </c>
      <c r="BJ329">
        <v>0</v>
      </c>
      <c r="BK329">
        <v>0</v>
      </c>
      <c r="BL329">
        <v>1</v>
      </c>
      <c r="BM329">
        <v>0</v>
      </c>
      <c r="BN329">
        <v>1</v>
      </c>
      <c r="BO329">
        <v>0</v>
      </c>
      <c r="BP329">
        <v>0</v>
      </c>
      <c r="BQ329">
        <v>0</v>
      </c>
      <c r="BR329">
        <v>0</v>
      </c>
      <c r="BS329">
        <v>1</v>
      </c>
      <c r="BT329" s="10">
        <v>0</v>
      </c>
      <c r="BU329">
        <v>-4.2648743800000002</v>
      </c>
      <c r="BV329">
        <v>0.17994256</v>
      </c>
      <c r="BW329">
        <v>2.5512239999999999E-2</v>
      </c>
      <c r="BX329">
        <v>1.7140852600000001</v>
      </c>
      <c r="BY329">
        <v>1.2451467300000001</v>
      </c>
      <c r="BZ329">
        <v>4.38303536</v>
      </c>
      <c r="CA329">
        <v>1.0542348399999999</v>
      </c>
      <c r="CB329">
        <v>2.36271349</v>
      </c>
      <c r="CC329">
        <v>0</v>
      </c>
      <c r="CD329">
        <v>1.26633956</v>
      </c>
      <c r="CE329">
        <v>1.2966537600000001</v>
      </c>
      <c r="CF329">
        <v>-0.34830556000000001</v>
      </c>
      <c r="CG329">
        <v>0.60595251999999999</v>
      </c>
      <c r="CH329">
        <v>-0.27080598</v>
      </c>
      <c r="CI329">
        <v>0.69837139000000004</v>
      </c>
      <c r="CJ329">
        <v>2.3914729999999999E-2</v>
      </c>
      <c r="CK329">
        <v>-0.35324707</v>
      </c>
      <c r="CL329">
        <v>-4.8291489999999999E-2</v>
      </c>
      <c r="CM329">
        <v>0.58076517999999999</v>
      </c>
      <c r="CN329">
        <v>0.72541518999999999</v>
      </c>
      <c r="CO329">
        <v>-0.20022939000000001</v>
      </c>
      <c r="CP329">
        <v>-0.43475793000000001</v>
      </c>
      <c r="CQ329">
        <v>0.34422587999999998</v>
      </c>
      <c r="CR329">
        <v>-0.48495226000000002</v>
      </c>
      <c r="CS329">
        <v>0.18250256000000001</v>
      </c>
      <c r="CT329">
        <v>-0.16623276000000001</v>
      </c>
      <c r="CU329">
        <v>-9.4743999999999995E-2</v>
      </c>
      <c r="CV329">
        <v>-1.1689752</v>
      </c>
      <c r="CW329">
        <v>-0.52188942000000005</v>
      </c>
      <c r="CX329">
        <v>0.65815442999999996</v>
      </c>
      <c r="CY329">
        <v>9.3649330000000003E-2</v>
      </c>
      <c r="CZ329">
        <v>-0.16819777</v>
      </c>
      <c r="DA329">
        <v>-0.25450494000000001</v>
      </c>
      <c r="DB329">
        <v>0.25513289</v>
      </c>
      <c r="DC329">
        <v>2.5920289999999999E-2</v>
      </c>
      <c r="DD329">
        <v>-2.5292350000000002E-2</v>
      </c>
      <c r="DE329">
        <v>0.26950531</v>
      </c>
      <c r="DF329">
        <v>-0.26887736000000001</v>
      </c>
      <c r="DG329">
        <v>0.1029841</v>
      </c>
      <c r="DH329">
        <v>-0.10235616</v>
      </c>
      <c r="DI329">
        <v>-0.19042195000000001</v>
      </c>
      <c r="DJ329">
        <v>7.7531719999999998E-2</v>
      </c>
      <c r="DK329">
        <v>-0.19522661999999999</v>
      </c>
      <c r="DL329">
        <v>-0.13095082</v>
      </c>
      <c r="DM329">
        <v>-6.0513240000000003E-2</v>
      </c>
      <c r="DN329">
        <v>0.50020885000000004</v>
      </c>
      <c r="DO329">
        <v>0.35778246000000002</v>
      </c>
      <c r="DP329">
        <v>-0.64273818000000005</v>
      </c>
      <c r="DQ329">
        <v>0.94671483000000001</v>
      </c>
      <c r="DR329">
        <v>-0.66113116000000005</v>
      </c>
      <c r="DS329">
        <v>7.7932630000000003E-2</v>
      </c>
      <c r="DT329">
        <v>-0.79014932000000004</v>
      </c>
      <c r="DU329">
        <v>1.3610861400000001</v>
      </c>
      <c r="DV329" s="10">
        <v>-0.64824150000000003</v>
      </c>
      <c r="DW329" s="8" t="s">
        <v>1861</v>
      </c>
      <c r="DX329" t="s">
        <v>1862</v>
      </c>
      <c r="DY329" t="s">
        <v>5158</v>
      </c>
      <c r="DZ329" t="s">
        <v>5153</v>
      </c>
      <c r="EA329" t="s">
        <v>5232</v>
      </c>
      <c r="EB329" t="s">
        <v>5391</v>
      </c>
      <c r="EC329" t="s">
        <v>5207</v>
      </c>
      <c r="ED329" s="10" t="s">
        <v>199</v>
      </c>
      <c r="EE329" s="20">
        <v>36331</v>
      </c>
      <c r="EF329" s="21">
        <v>37576</v>
      </c>
      <c r="EG329" t="s">
        <v>1863</v>
      </c>
      <c r="EH329" t="s">
        <v>5143</v>
      </c>
      <c r="EI329" s="22">
        <v>44688</v>
      </c>
      <c r="EJ329" t="b">
        <f>F329=H329</f>
        <v>0</v>
      </c>
    </row>
    <row r="330" spans="1:140" x14ac:dyDescent="0.2">
      <c r="A330" s="8" t="s">
        <v>1864</v>
      </c>
      <c r="B330" s="8" t="s">
        <v>168</v>
      </c>
      <c r="C330" s="8" t="s">
        <v>1307</v>
      </c>
      <c r="D330" s="2" t="s">
        <v>1865</v>
      </c>
      <c r="E330" s="4">
        <v>0.58633129938647899</v>
      </c>
      <c r="F330" s="28" t="b">
        <v>0</v>
      </c>
      <c r="G330" s="29">
        <f t="shared" si="11"/>
        <v>4.7328605595639315E-6</v>
      </c>
      <c r="H330" s="5" t="b">
        <f t="shared" si="10"/>
        <v>0</v>
      </c>
      <c r="I330" s="8">
        <v>63</v>
      </c>
      <c r="J330">
        <v>2</v>
      </c>
      <c r="K330">
        <v>30</v>
      </c>
      <c r="L330">
        <v>1571</v>
      </c>
      <c r="M330">
        <v>1</v>
      </c>
      <c r="N330">
        <v>3</v>
      </c>
      <c r="O330">
        <v>8.1656496932395903</v>
      </c>
      <c r="P330">
        <v>1</v>
      </c>
      <c r="Q330">
        <v>5</v>
      </c>
      <c r="R330">
        <v>4</v>
      </c>
      <c r="S330" s="10">
        <v>82.2</v>
      </c>
      <c r="T330" s="8">
        <v>0.91683658709772198</v>
      </c>
      <c r="U330">
        <v>1.0203643463482399</v>
      </c>
      <c r="V330">
        <v>0.38987547332752898</v>
      </c>
      <c r="W330">
        <v>8.4744307190834395E-2</v>
      </c>
      <c r="X330">
        <v>-1.2456676951183301</v>
      </c>
      <c r="Y330">
        <v>-1.13192030619081E-2</v>
      </c>
      <c r="Z330">
        <v>-1.4558590811137899</v>
      </c>
      <c r="AA330">
        <v>0.71867389489572897</v>
      </c>
      <c r="AB330">
        <v>-1.4988236991813999</v>
      </c>
      <c r="AC330">
        <v>-0.68484317603607703</v>
      </c>
      <c r="AD330" s="10">
        <v>1.6188189515707501</v>
      </c>
      <c r="AE330" s="8">
        <v>0</v>
      </c>
      <c r="AF330">
        <v>0</v>
      </c>
      <c r="AG330">
        <v>0</v>
      </c>
      <c r="AH330">
        <v>0</v>
      </c>
      <c r="AI330">
        <v>0</v>
      </c>
      <c r="AJ330">
        <v>0</v>
      </c>
      <c r="AK330">
        <v>1</v>
      </c>
      <c r="AL330">
        <v>0</v>
      </c>
      <c r="AM330">
        <v>0</v>
      </c>
      <c r="AN330">
        <v>0</v>
      </c>
      <c r="AO330">
        <v>0</v>
      </c>
      <c r="AP330">
        <v>0</v>
      </c>
      <c r="AQ330">
        <v>0</v>
      </c>
      <c r="AR330">
        <v>0</v>
      </c>
      <c r="AS330">
        <v>0</v>
      </c>
      <c r="AT330">
        <v>0</v>
      </c>
      <c r="AU330">
        <v>0</v>
      </c>
      <c r="AV330">
        <v>0</v>
      </c>
      <c r="AW330">
        <v>0</v>
      </c>
      <c r="AX330">
        <v>0</v>
      </c>
      <c r="AY330">
        <v>0</v>
      </c>
      <c r="AZ330">
        <v>1</v>
      </c>
      <c r="BA330">
        <v>0</v>
      </c>
      <c r="BB330">
        <v>1</v>
      </c>
      <c r="BC330">
        <v>1</v>
      </c>
      <c r="BD330">
        <v>0</v>
      </c>
      <c r="BE330">
        <v>1</v>
      </c>
      <c r="BF330">
        <v>0</v>
      </c>
      <c r="BG330">
        <v>1</v>
      </c>
      <c r="BH330">
        <v>0</v>
      </c>
      <c r="BI330">
        <v>0</v>
      </c>
      <c r="BJ330">
        <v>0</v>
      </c>
      <c r="BK330">
        <v>0</v>
      </c>
      <c r="BL330">
        <v>0</v>
      </c>
      <c r="BM330">
        <v>0</v>
      </c>
      <c r="BN330">
        <v>0</v>
      </c>
      <c r="BO330">
        <v>1</v>
      </c>
      <c r="BP330">
        <v>0</v>
      </c>
      <c r="BQ330">
        <v>0</v>
      </c>
      <c r="BR330">
        <v>0</v>
      </c>
      <c r="BS330">
        <v>1</v>
      </c>
      <c r="BT330" s="10">
        <v>0</v>
      </c>
      <c r="BU330">
        <v>-4.2648743800000002</v>
      </c>
      <c r="BV330">
        <v>0.17994256</v>
      </c>
      <c r="BW330">
        <v>2.5512239999999999E-2</v>
      </c>
      <c r="BX330">
        <v>1.7140852600000001</v>
      </c>
      <c r="BY330">
        <v>1.2451467300000001</v>
      </c>
      <c r="BZ330">
        <v>4.38303536</v>
      </c>
      <c r="CA330">
        <v>1.0542348399999999</v>
      </c>
      <c r="CB330">
        <v>2.36271349</v>
      </c>
      <c r="CC330">
        <v>0</v>
      </c>
      <c r="CD330">
        <v>1.26633956</v>
      </c>
      <c r="CE330">
        <v>1.2966537600000001</v>
      </c>
      <c r="CF330">
        <v>-0.34830556000000001</v>
      </c>
      <c r="CG330">
        <v>0.60595251999999999</v>
      </c>
      <c r="CH330">
        <v>-0.27080598</v>
      </c>
      <c r="CI330">
        <v>0.69837139000000004</v>
      </c>
      <c r="CJ330">
        <v>2.3914729999999999E-2</v>
      </c>
      <c r="CK330">
        <v>-0.35324707</v>
      </c>
      <c r="CL330">
        <v>-4.8291489999999999E-2</v>
      </c>
      <c r="CM330">
        <v>0.58076517999999999</v>
      </c>
      <c r="CN330">
        <v>0.72541518999999999</v>
      </c>
      <c r="CO330">
        <v>-0.20022939000000001</v>
      </c>
      <c r="CP330">
        <v>-0.43475793000000001</v>
      </c>
      <c r="CQ330">
        <v>0.34422587999999998</v>
      </c>
      <c r="CR330">
        <v>-0.48495226000000002</v>
      </c>
      <c r="CS330">
        <v>0.18250256000000001</v>
      </c>
      <c r="CT330">
        <v>-0.16623276000000001</v>
      </c>
      <c r="CU330">
        <v>-9.4743999999999995E-2</v>
      </c>
      <c r="CV330">
        <v>-1.1689752</v>
      </c>
      <c r="CW330">
        <v>-0.52188942000000005</v>
      </c>
      <c r="CX330">
        <v>0.65815442999999996</v>
      </c>
      <c r="CY330">
        <v>9.3649330000000003E-2</v>
      </c>
      <c r="CZ330">
        <v>-0.16819777</v>
      </c>
      <c r="DA330">
        <v>-0.25450494000000001</v>
      </c>
      <c r="DB330">
        <v>0.25513289</v>
      </c>
      <c r="DC330">
        <v>2.5920289999999999E-2</v>
      </c>
      <c r="DD330">
        <v>-2.5292350000000002E-2</v>
      </c>
      <c r="DE330">
        <v>0.26950531</v>
      </c>
      <c r="DF330">
        <v>-0.26887736000000001</v>
      </c>
      <c r="DG330">
        <v>0.1029841</v>
      </c>
      <c r="DH330">
        <v>-0.10235616</v>
      </c>
      <c r="DI330">
        <v>-0.19042195000000001</v>
      </c>
      <c r="DJ330">
        <v>7.7531719999999998E-2</v>
      </c>
      <c r="DK330">
        <v>-0.19522661999999999</v>
      </c>
      <c r="DL330">
        <v>-0.13095082</v>
      </c>
      <c r="DM330">
        <v>-6.0513240000000003E-2</v>
      </c>
      <c r="DN330">
        <v>0.50020885000000004</v>
      </c>
      <c r="DO330">
        <v>0.35778246000000002</v>
      </c>
      <c r="DP330">
        <v>-0.64273818000000005</v>
      </c>
      <c r="DQ330">
        <v>0.94671483000000001</v>
      </c>
      <c r="DR330">
        <v>-0.66113116000000005</v>
      </c>
      <c r="DS330">
        <v>7.7932630000000003E-2</v>
      </c>
      <c r="DT330">
        <v>-0.79014932000000004</v>
      </c>
      <c r="DU330">
        <v>1.3610861400000001</v>
      </c>
      <c r="DV330" s="10">
        <v>-0.64824150000000003</v>
      </c>
      <c r="DW330" s="8" t="s">
        <v>1866</v>
      </c>
      <c r="DX330" t="s">
        <v>1867</v>
      </c>
      <c r="DY330" t="s">
        <v>5153</v>
      </c>
      <c r="DZ330" t="s">
        <v>5153</v>
      </c>
      <c r="EA330" t="s">
        <v>5254</v>
      </c>
      <c r="EB330" t="s">
        <v>5179</v>
      </c>
      <c r="EC330" t="s">
        <v>5268</v>
      </c>
      <c r="ED330" s="10" t="s">
        <v>185</v>
      </c>
      <c r="EE330" s="20">
        <v>34851</v>
      </c>
      <c r="EF330" s="21">
        <v>36042</v>
      </c>
      <c r="EG330" t="s">
        <v>1868</v>
      </c>
      <c r="EH330" t="s">
        <v>5145</v>
      </c>
      <c r="EI330" s="22">
        <v>44674</v>
      </c>
      <c r="EJ330" t="b">
        <f>F330=H330</f>
        <v>1</v>
      </c>
    </row>
    <row r="331" spans="1:140" x14ac:dyDescent="0.2">
      <c r="A331" s="8" t="s">
        <v>1869</v>
      </c>
      <c r="B331" s="8" t="s">
        <v>119</v>
      </c>
      <c r="C331" s="8" t="s">
        <v>147</v>
      </c>
      <c r="D331" s="2" t="s">
        <v>1870</v>
      </c>
      <c r="E331" s="4">
        <v>0.52609453529384997</v>
      </c>
      <c r="F331" s="28" t="b">
        <v>0</v>
      </c>
      <c r="G331" s="29">
        <f t="shared" si="11"/>
        <v>2.1141335547540928E-5</v>
      </c>
      <c r="H331" s="5" t="b">
        <f t="shared" si="10"/>
        <v>0</v>
      </c>
      <c r="I331" s="8">
        <v>49</v>
      </c>
      <c r="J331">
        <v>1</v>
      </c>
      <c r="K331">
        <v>19</v>
      </c>
      <c r="L331">
        <v>1763</v>
      </c>
      <c r="M331">
        <v>2</v>
      </c>
      <c r="N331">
        <v>3</v>
      </c>
      <c r="O331">
        <v>3.8806009802587602</v>
      </c>
      <c r="P331">
        <v>3</v>
      </c>
      <c r="Q331">
        <v>2</v>
      </c>
      <c r="R331">
        <v>4</v>
      </c>
      <c r="S331" s="10">
        <v>72.900000000000006</v>
      </c>
      <c r="T331" s="8">
        <v>-0.39829786160802699</v>
      </c>
      <c r="U331">
        <v>7.5957643648752104E-3</v>
      </c>
      <c r="V331">
        <v>-1.03137728776702</v>
      </c>
      <c r="W331">
        <v>0.30856860020466198</v>
      </c>
      <c r="X331">
        <v>-0.92748948436013701</v>
      </c>
      <c r="Y331">
        <v>-1.13192030619081E-2</v>
      </c>
      <c r="Z331">
        <v>-1.6033105873578299</v>
      </c>
      <c r="AA331">
        <v>8.8725172209350497E-3</v>
      </c>
      <c r="AB331">
        <v>1.4079858992310099</v>
      </c>
      <c r="AC331">
        <v>0.71996333890972197</v>
      </c>
      <c r="AD331" s="10">
        <v>-0.38784765950662198</v>
      </c>
      <c r="AE331" s="8">
        <v>0</v>
      </c>
      <c r="AF331">
        <v>0</v>
      </c>
      <c r="AG331">
        <v>0</v>
      </c>
      <c r="AH331">
        <v>0</v>
      </c>
      <c r="AI331">
        <v>0</v>
      </c>
      <c r="AJ331">
        <v>0</v>
      </c>
      <c r="AK331">
        <v>1</v>
      </c>
      <c r="AL331">
        <v>0</v>
      </c>
      <c r="AM331">
        <v>0</v>
      </c>
      <c r="AN331">
        <v>0</v>
      </c>
      <c r="AO331">
        <v>0</v>
      </c>
      <c r="AP331">
        <v>0</v>
      </c>
      <c r="AQ331">
        <v>0</v>
      </c>
      <c r="AR331">
        <v>0</v>
      </c>
      <c r="AS331">
        <v>0</v>
      </c>
      <c r="AT331">
        <v>0</v>
      </c>
      <c r="AU331">
        <v>0</v>
      </c>
      <c r="AV331">
        <v>0</v>
      </c>
      <c r="AW331">
        <v>0</v>
      </c>
      <c r="AX331">
        <v>0</v>
      </c>
      <c r="AY331">
        <v>1</v>
      </c>
      <c r="AZ331">
        <v>0</v>
      </c>
      <c r="BA331">
        <v>1</v>
      </c>
      <c r="BB331">
        <v>0</v>
      </c>
      <c r="BC331">
        <v>1</v>
      </c>
      <c r="BD331">
        <v>0</v>
      </c>
      <c r="BE331">
        <v>1</v>
      </c>
      <c r="BF331">
        <v>0</v>
      </c>
      <c r="BG331">
        <v>1</v>
      </c>
      <c r="BH331">
        <v>0</v>
      </c>
      <c r="BI331">
        <v>0</v>
      </c>
      <c r="BJ331">
        <v>0</v>
      </c>
      <c r="BK331">
        <v>0</v>
      </c>
      <c r="BL331">
        <v>0</v>
      </c>
      <c r="BM331">
        <v>0</v>
      </c>
      <c r="BN331">
        <v>1</v>
      </c>
      <c r="BO331">
        <v>0</v>
      </c>
      <c r="BP331">
        <v>0</v>
      </c>
      <c r="BQ331">
        <v>1</v>
      </c>
      <c r="BR331">
        <v>0</v>
      </c>
      <c r="BS331">
        <v>0</v>
      </c>
      <c r="BT331" s="10">
        <v>0</v>
      </c>
      <c r="BU331">
        <v>-4.2648743800000002</v>
      </c>
      <c r="BV331">
        <v>0.17994256</v>
      </c>
      <c r="BW331">
        <v>2.5512239999999999E-2</v>
      </c>
      <c r="BX331">
        <v>1.7140852600000001</v>
      </c>
      <c r="BY331">
        <v>1.2451467300000001</v>
      </c>
      <c r="BZ331">
        <v>4.38303536</v>
      </c>
      <c r="CA331">
        <v>1.0542348399999999</v>
      </c>
      <c r="CB331">
        <v>2.36271349</v>
      </c>
      <c r="CC331">
        <v>0</v>
      </c>
      <c r="CD331">
        <v>1.26633956</v>
      </c>
      <c r="CE331">
        <v>1.2966537600000001</v>
      </c>
      <c r="CF331">
        <v>-0.34830556000000001</v>
      </c>
      <c r="CG331">
        <v>0.60595251999999999</v>
      </c>
      <c r="CH331">
        <v>-0.27080598</v>
      </c>
      <c r="CI331">
        <v>0.69837139000000004</v>
      </c>
      <c r="CJ331">
        <v>2.3914729999999999E-2</v>
      </c>
      <c r="CK331">
        <v>-0.35324707</v>
      </c>
      <c r="CL331">
        <v>-4.8291489999999999E-2</v>
      </c>
      <c r="CM331">
        <v>0.58076517999999999</v>
      </c>
      <c r="CN331">
        <v>0.72541518999999999</v>
      </c>
      <c r="CO331">
        <v>-0.20022939000000001</v>
      </c>
      <c r="CP331">
        <v>-0.43475793000000001</v>
      </c>
      <c r="CQ331">
        <v>0.34422587999999998</v>
      </c>
      <c r="CR331">
        <v>-0.48495226000000002</v>
      </c>
      <c r="CS331">
        <v>0.18250256000000001</v>
      </c>
      <c r="CT331">
        <v>-0.16623276000000001</v>
      </c>
      <c r="CU331">
        <v>-9.4743999999999995E-2</v>
      </c>
      <c r="CV331">
        <v>-1.1689752</v>
      </c>
      <c r="CW331">
        <v>-0.52188942000000005</v>
      </c>
      <c r="CX331">
        <v>0.65815442999999996</v>
      </c>
      <c r="CY331">
        <v>9.3649330000000003E-2</v>
      </c>
      <c r="CZ331">
        <v>-0.16819777</v>
      </c>
      <c r="DA331">
        <v>-0.25450494000000001</v>
      </c>
      <c r="DB331">
        <v>0.25513289</v>
      </c>
      <c r="DC331">
        <v>2.5920289999999999E-2</v>
      </c>
      <c r="DD331">
        <v>-2.5292350000000002E-2</v>
      </c>
      <c r="DE331">
        <v>0.26950531</v>
      </c>
      <c r="DF331">
        <v>-0.26887736000000001</v>
      </c>
      <c r="DG331">
        <v>0.1029841</v>
      </c>
      <c r="DH331">
        <v>-0.10235616</v>
      </c>
      <c r="DI331">
        <v>-0.19042195000000001</v>
      </c>
      <c r="DJ331">
        <v>7.7531719999999998E-2</v>
      </c>
      <c r="DK331">
        <v>-0.19522661999999999</v>
      </c>
      <c r="DL331">
        <v>-0.13095082</v>
      </c>
      <c r="DM331">
        <v>-6.0513240000000003E-2</v>
      </c>
      <c r="DN331">
        <v>0.50020885000000004</v>
      </c>
      <c r="DO331">
        <v>0.35778246000000002</v>
      </c>
      <c r="DP331">
        <v>-0.64273818000000005</v>
      </c>
      <c r="DQ331">
        <v>0.94671483000000001</v>
      </c>
      <c r="DR331">
        <v>-0.66113116000000005</v>
      </c>
      <c r="DS331">
        <v>7.7932630000000003E-2</v>
      </c>
      <c r="DT331">
        <v>-0.79014932000000004</v>
      </c>
      <c r="DU331">
        <v>1.3610861400000001</v>
      </c>
      <c r="DV331" s="10">
        <v>-0.64824150000000003</v>
      </c>
      <c r="DW331" s="8" t="s">
        <v>1871</v>
      </c>
      <c r="DX331" t="s">
        <v>1872</v>
      </c>
      <c r="DY331" t="s">
        <v>5158</v>
      </c>
      <c r="DZ331" t="s">
        <v>5154</v>
      </c>
      <c r="EA331" t="s">
        <v>5432</v>
      </c>
      <c r="EB331" t="s">
        <v>5241</v>
      </c>
      <c r="EC331" t="s">
        <v>5280</v>
      </c>
      <c r="ED331" s="10" t="s">
        <v>151</v>
      </c>
      <c r="EE331" s="20">
        <v>35416</v>
      </c>
      <c r="EF331" s="21">
        <v>37981</v>
      </c>
      <c r="EG331" t="s">
        <v>1873</v>
      </c>
      <c r="EH331" t="s">
        <v>5145</v>
      </c>
      <c r="EI331" s="22">
        <v>44693</v>
      </c>
      <c r="EJ331" t="b">
        <f>F331=H331</f>
        <v>1</v>
      </c>
    </row>
    <row r="332" spans="1:140" x14ac:dyDescent="0.2">
      <c r="A332" s="8" t="s">
        <v>1874</v>
      </c>
      <c r="B332" s="8" t="s">
        <v>119</v>
      </c>
      <c r="C332" s="8" t="s">
        <v>128</v>
      </c>
      <c r="D332" s="2" t="s">
        <v>1875</v>
      </c>
      <c r="E332" s="4">
        <v>0.53976384390714205</v>
      </c>
      <c r="F332" s="28" t="b">
        <v>0</v>
      </c>
      <c r="G332" s="29">
        <f t="shared" si="11"/>
        <v>0.42366184816854657</v>
      </c>
      <c r="H332" s="5" t="b">
        <f t="shared" si="10"/>
        <v>0</v>
      </c>
      <c r="I332" s="8">
        <v>57</v>
      </c>
      <c r="J332">
        <v>0</v>
      </c>
      <c r="K332">
        <v>35</v>
      </c>
      <c r="L332">
        <v>2074</v>
      </c>
      <c r="M332">
        <v>6</v>
      </c>
      <c r="N332">
        <v>3</v>
      </c>
      <c r="O332">
        <v>99.048588620237993</v>
      </c>
      <c r="P332">
        <v>4</v>
      </c>
      <c r="Q332">
        <v>2</v>
      </c>
      <c r="R332">
        <v>4</v>
      </c>
      <c r="S332" s="10">
        <v>70.8</v>
      </c>
      <c r="T332" s="8">
        <v>0.35320753765240098</v>
      </c>
      <c r="U332">
        <v>-1.00517281761849</v>
      </c>
      <c r="V332">
        <v>1.0358994556432299</v>
      </c>
      <c r="W332">
        <v>0.67111732482601905</v>
      </c>
      <c r="X332">
        <v>0.34522335867264098</v>
      </c>
      <c r="Y332">
        <v>-1.13192030619081E-2</v>
      </c>
      <c r="Z332">
        <v>1.6714860517609</v>
      </c>
      <c r="AA332">
        <v>0.71867389489572897</v>
      </c>
      <c r="AB332">
        <v>-1.4988236991813999</v>
      </c>
      <c r="AC332">
        <v>-1.38724643350897</v>
      </c>
      <c r="AD332" s="10">
        <v>-0.84096592652409696</v>
      </c>
      <c r="AE332" s="8">
        <v>0</v>
      </c>
      <c r="AF332">
        <v>0</v>
      </c>
      <c r="AG332">
        <v>0</v>
      </c>
      <c r="AH332">
        <v>0</v>
      </c>
      <c r="AI332">
        <v>0</v>
      </c>
      <c r="AJ332">
        <v>0</v>
      </c>
      <c r="AK332">
        <v>0</v>
      </c>
      <c r="AL332">
        <v>0</v>
      </c>
      <c r="AM332">
        <v>0</v>
      </c>
      <c r="AN332">
        <v>0</v>
      </c>
      <c r="AO332">
        <v>0</v>
      </c>
      <c r="AP332">
        <v>0</v>
      </c>
      <c r="AQ332">
        <v>0</v>
      </c>
      <c r="AR332">
        <v>0</v>
      </c>
      <c r="AS332">
        <v>0</v>
      </c>
      <c r="AT332">
        <v>0</v>
      </c>
      <c r="AU332">
        <v>0</v>
      </c>
      <c r="AV332">
        <v>1</v>
      </c>
      <c r="AW332">
        <v>0</v>
      </c>
      <c r="AX332">
        <v>0</v>
      </c>
      <c r="AY332">
        <v>1</v>
      </c>
      <c r="AZ332">
        <v>0</v>
      </c>
      <c r="BA332">
        <v>0</v>
      </c>
      <c r="BB332">
        <v>1</v>
      </c>
      <c r="BC332">
        <v>0</v>
      </c>
      <c r="BD332">
        <v>1</v>
      </c>
      <c r="BE332">
        <v>1</v>
      </c>
      <c r="BF332">
        <v>0</v>
      </c>
      <c r="BG332">
        <v>0</v>
      </c>
      <c r="BH332">
        <v>0</v>
      </c>
      <c r="BI332">
        <v>0</v>
      </c>
      <c r="BJ332">
        <v>0</v>
      </c>
      <c r="BK332">
        <v>0</v>
      </c>
      <c r="BL332">
        <v>1</v>
      </c>
      <c r="BM332">
        <v>0</v>
      </c>
      <c r="BN332">
        <v>0</v>
      </c>
      <c r="BO332">
        <v>0</v>
      </c>
      <c r="BP332">
        <v>1</v>
      </c>
      <c r="BQ332">
        <v>0</v>
      </c>
      <c r="BR332">
        <v>1</v>
      </c>
      <c r="BS332">
        <v>0</v>
      </c>
      <c r="BT332" s="10">
        <v>0</v>
      </c>
      <c r="BU332">
        <v>-4.2648743800000002</v>
      </c>
      <c r="BV332">
        <v>0.17994256</v>
      </c>
      <c r="BW332">
        <v>2.5512239999999999E-2</v>
      </c>
      <c r="BX332">
        <v>1.7140852600000001</v>
      </c>
      <c r="BY332">
        <v>1.2451467300000001</v>
      </c>
      <c r="BZ332">
        <v>4.38303536</v>
      </c>
      <c r="CA332">
        <v>1.0542348399999999</v>
      </c>
      <c r="CB332">
        <v>2.36271349</v>
      </c>
      <c r="CC332">
        <v>0</v>
      </c>
      <c r="CD332">
        <v>1.26633956</v>
      </c>
      <c r="CE332">
        <v>1.2966537600000001</v>
      </c>
      <c r="CF332">
        <v>-0.34830556000000001</v>
      </c>
      <c r="CG332">
        <v>0.60595251999999999</v>
      </c>
      <c r="CH332">
        <v>-0.27080598</v>
      </c>
      <c r="CI332">
        <v>0.69837139000000004</v>
      </c>
      <c r="CJ332">
        <v>2.3914729999999999E-2</v>
      </c>
      <c r="CK332">
        <v>-0.35324707</v>
      </c>
      <c r="CL332">
        <v>-4.8291489999999999E-2</v>
      </c>
      <c r="CM332">
        <v>0.58076517999999999</v>
      </c>
      <c r="CN332">
        <v>0.72541518999999999</v>
      </c>
      <c r="CO332">
        <v>-0.20022939000000001</v>
      </c>
      <c r="CP332">
        <v>-0.43475793000000001</v>
      </c>
      <c r="CQ332">
        <v>0.34422587999999998</v>
      </c>
      <c r="CR332">
        <v>-0.48495226000000002</v>
      </c>
      <c r="CS332">
        <v>0.18250256000000001</v>
      </c>
      <c r="CT332">
        <v>-0.16623276000000001</v>
      </c>
      <c r="CU332">
        <v>-9.4743999999999995E-2</v>
      </c>
      <c r="CV332">
        <v>-1.1689752</v>
      </c>
      <c r="CW332">
        <v>-0.52188942000000005</v>
      </c>
      <c r="CX332">
        <v>0.65815442999999996</v>
      </c>
      <c r="CY332">
        <v>9.3649330000000003E-2</v>
      </c>
      <c r="CZ332">
        <v>-0.16819777</v>
      </c>
      <c r="DA332">
        <v>-0.25450494000000001</v>
      </c>
      <c r="DB332">
        <v>0.25513289</v>
      </c>
      <c r="DC332">
        <v>2.5920289999999999E-2</v>
      </c>
      <c r="DD332">
        <v>-2.5292350000000002E-2</v>
      </c>
      <c r="DE332">
        <v>0.26950531</v>
      </c>
      <c r="DF332">
        <v>-0.26887736000000001</v>
      </c>
      <c r="DG332">
        <v>0.1029841</v>
      </c>
      <c r="DH332">
        <v>-0.10235616</v>
      </c>
      <c r="DI332">
        <v>-0.19042195000000001</v>
      </c>
      <c r="DJ332">
        <v>7.7531719999999998E-2</v>
      </c>
      <c r="DK332">
        <v>-0.19522661999999999</v>
      </c>
      <c r="DL332">
        <v>-0.13095082</v>
      </c>
      <c r="DM332">
        <v>-6.0513240000000003E-2</v>
      </c>
      <c r="DN332">
        <v>0.50020885000000004</v>
      </c>
      <c r="DO332">
        <v>0.35778246000000002</v>
      </c>
      <c r="DP332">
        <v>-0.64273818000000005</v>
      </c>
      <c r="DQ332">
        <v>0.94671483000000001</v>
      </c>
      <c r="DR332">
        <v>-0.66113116000000005</v>
      </c>
      <c r="DS332">
        <v>7.7932630000000003E-2</v>
      </c>
      <c r="DT332">
        <v>-0.79014932000000004</v>
      </c>
      <c r="DU332">
        <v>1.3610861400000001</v>
      </c>
      <c r="DV332" s="10">
        <v>-0.64824150000000003</v>
      </c>
      <c r="DW332" s="8" t="s">
        <v>1876</v>
      </c>
      <c r="DX332" t="s">
        <v>1877</v>
      </c>
      <c r="DY332" t="s">
        <v>5165</v>
      </c>
      <c r="DZ332" t="s">
        <v>5158</v>
      </c>
      <c r="EA332" t="s">
        <v>5489</v>
      </c>
      <c r="EB332" t="s">
        <v>5272</v>
      </c>
      <c r="EC332" t="s">
        <v>5168</v>
      </c>
      <c r="ED332" s="10" t="s">
        <v>728</v>
      </c>
      <c r="EE332" s="20">
        <v>35146</v>
      </c>
      <c r="EF332" s="21">
        <v>38988</v>
      </c>
      <c r="EG332" t="s">
        <v>1878</v>
      </c>
      <c r="EH332" t="s">
        <v>5143</v>
      </c>
      <c r="EI332" s="22">
        <v>43895</v>
      </c>
      <c r="EJ332" t="b">
        <f>F332=H332</f>
        <v>1</v>
      </c>
    </row>
    <row r="333" spans="1:140" x14ac:dyDescent="0.2">
      <c r="A333" s="8" t="s">
        <v>1879</v>
      </c>
      <c r="B333" s="8" t="s">
        <v>119</v>
      </c>
      <c r="C333" s="8" t="s">
        <v>275</v>
      </c>
      <c r="D333" s="2" t="s">
        <v>1880</v>
      </c>
      <c r="E333" s="4">
        <v>0.65715459467187498</v>
      </c>
      <c r="F333" s="28" t="b">
        <v>1</v>
      </c>
      <c r="G333" s="29">
        <f t="shared" si="11"/>
        <v>0.59689712471745304</v>
      </c>
      <c r="H333" s="5" t="b">
        <f t="shared" si="10"/>
        <v>1</v>
      </c>
      <c r="I333" s="8">
        <v>45</v>
      </c>
      <c r="J333">
        <v>0</v>
      </c>
      <c r="K333">
        <v>30</v>
      </c>
      <c r="L333">
        <v>2630</v>
      </c>
      <c r="M333">
        <v>4</v>
      </c>
      <c r="N333">
        <v>5</v>
      </c>
      <c r="O333">
        <v>73.577297335937899</v>
      </c>
      <c r="P333">
        <v>1</v>
      </c>
      <c r="Q333">
        <v>3</v>
      </c>
      <c r="R333">
        <v>2</v>
      </c>
      <c r="S333" s="10">
        <v>68.099999999999994</v>
      </c>
      <c r="T333" s="8">
        <v>-0.77405056123824101</v>
      </c>
      <c r="U333">
        <v>-1.00517281761849</v>
      </c>
      <c r="V333">
        <v>0.38987547332752898</v>
      </c>
      <c r="W333">
        <v>1.3192751733452199</v>
      </c>
      <c r="X333">
        <v>-0.29113306284374801</v>
      </c>
      <c r="Y333">
        <v>1.38181348148064</v>
      </c>
      <c r="Z333">
        <v>0.79500120469874302</v>
      </c>
      <c r="AA333">
        <v>8.8725172209350497E-3</v>
      </c>
      <c r="AB333">
        <v>0.68128349962791002</v>
      </c>
      <c r="AC333">
        <v>-0.68484317603607703</v>
      </c>
      <c r="AD333" s="10">
        <v>-1.4235465555465601</v>
      </c>
      <c r="AE333" s="8">
        <v>0</v>
      </c>
      <c r="AF333">
        <v>0</v>
      </c>
      <c r="AG333">
        <v>0</v>
      </c>
      <c r="AH333">
        <v>0</v>
      </c>
      <c r="AI333">
        <v>0</v>
      </c>
      <c r="AJ333">
        <v>0</v>
      </c>
      <c r="AK333">
        <v>0</v>
      </c>
      <c r="AL333">
        <v>0</v>
      </c>
      <c r="AM333">
        <v>0</v>
      </c>
      <c r="AN333">
        <v>0</v>
      </c>
      <c r="AO333">
        <v>0</v>
      </c>
      <c r="AP333">
        <v>0</v>
      </c>
      <c r="AQ333">
        <v>0</v>
      </c>
      <c r="AR333">
        <v>0</v>
      </c>
      <c r="AS333">
        <v>1</v>
      </c>
      <c r="AT333">
        <v>0</v>
      </c>
      <c r="AU333">
        <v>0</v>
      </c>
      <c r="AV333">
        <v>0</v>
      </c>
      <c r="AW333">
        <v>0</v>
      </c>
      <c r="AX333">
        <v>0</v>
      </c>
      <c r="AY333">
        <v>0</v>
      </c>
      <c r="AZ333">
        <v>1</v>
      </c>
      <c r="BA333">
        <v>1</v>
      </c>
      <c r="BB333">
        <v>0</v>
      </c>
      <c r="BC333">
        <v>0</v>
      </c>
      <c r="BD333">
        <v>1</v>
      </c>
      <c r="BE333">
        <v>1</v>
      </c>
      <c r="BF333">
        <v>0</v>
      </c>
      <c r="BG333">
        <v>0</v>
      </c>
      <c r="BH333">
        <v>0</v>
      </c>
      <c r="BI333">
        <v>1</v>
      </c>
      <c r="BJ333">
        <v>0</v>
      </c>
      <c r="BK333">
        <v>0</v>
      </c>
      <c r="BL333">
        <v>0</v>
      </c>
      <c r="BM333">
        <v>0</v>
      </c>
      <c r="BN333">
        <v>0</v>
      </c>
      <c r="BO333">
        <v>1</v>
      </c>
      <c r="BP333">
        <v>0</v>
      </c>
      <c r="BQ333">
        <v>0</v>
      </c>
      <c r="BR333">
        <v>1</v>
      </c>
      <c r="BS333">
        <v>0</v>
      </c>
      <c r="BT333" s="10">
        <v>0</v>
      </c>
      <c r="BU333">
        <v>-4.2648743800000002</v>
      </c>
      <c r="BV333">
        <v>0.17994256</v>
      </c>
      <c r="BW333">
        <v>2.5512239999999999E-2</v>
      </c>
      <c r="BX333">
        <v>1.7140852600000001</v>
      </c>
      <c r="BY333">
        <v>1.2451467300000001</v>
      </c>
      <c r="BZ333">
        <v>4.38303536</v>
      </c>
      <c r="CA333">
        <v>1.0542348399999999</v>
      </c>
      <c r="CB333">
        <v>2.36271349</v>
      </c>
      <c r="CC333">
        <v>0</v>
      </c>
      <c r="CD333">
        <v>1.26633956</v>
      </c>
      <c r="CE333">
        <v>1.2966537600000001</v>
      </c>
      <c r="CF333">
        <v>-0.34830556000000001</v>
      </c>
      <c r="CG333">
        <v>0.60595251999999999</v>
      </c>
      <c r="CH333">
        <v>-0.27080598</v>
      </c>
      <c r="CI333">
        <v>0.69837139000000004</v>
      </c>
      <c r="CJ333">
        <v>2.3914729999999999E-2</v>
      </c>
      <c r="CK333">
        <v>-0.35324707</v>
      </c>
      <c r="CL333">
        <v>-4.8291489999999999E-2</v>
      </c>
      <c r="CM333">
        <v>0.58076517999999999</v>
      </c>
      <c r="CN333">
        <v>0.72541518999999999</v>
      </c>
      <c r="CO333">
        <v>-0.20022939000000001</v>
      </c>
      <c r="CP333">
        <v>-0.43475793000000001</v>
      </c>
      <c r="CQ333">
        <v>0.34422587999999998</v>
      </c>
      <c r="CR333">
        <v>-0.48495226000000002</v>
      </c>
      <c r="CS333">
        <v>0.18250256000000001</v>
      </c>
      <c r="CT333">
        <v>-0.16623276000000001</v>
      </c>
      <c r="CU333">
        <v>-9.4743999999999995E-2</v>
      </c>
      <c r="CV333">
        <v>-1.1689752</v>
      </c>
      <c r="CW333">
        <v>-0.52188942000000005</v>
      </c>
      <c r="CX333">
        <v>0.65815442999999996</v>
      </c>
      <c r="CY333">
        <v>9.3649330000000003E-2</v>
      </c>
      <c r="CZ333">
        <v>-0.16819777</v>
      </c>
      <c r="DA333">
        <v>-0.25450494000000001</v>
      </c>
      <c r="DB333">
        <v>0.25513289</v>
      </c>
      <c r="DC333">
        <v>2.5920289999999999E-2</v>
      </c>
      <c r="DD333">
        <v>-2.5292350000000002E-2</v>
      </c>
      <c r="DE333">
        <v>0.26950531</v>
      </c>
      <c r="DF333">
        <v>-0.26887736000000001</v>
      </c>
      <c r="DG333">
        <v>0.1029841</v>
      </c>
      <c r="DH333">
        <v>-0.10235616</v>
      </c>
      <c r="DI333">
        <v>-0.19042195000000001</v>
      </c>
      <c r="DJ333">
        <v>7.7531719999999998E-2</v>
      </c>
      <c r="DK333">
        <v>-0.19522661999999999</v>
      </c>
      <c r="DL333">
        <v>-0.13095082</v>
      </c>
      <c r="DM333">
        <v>-6.0513240000000003E-2</v>
      </c>
      <c r="DN333">
        <v>0.50020885000000004</v>
      </c>
      <c r="DO333">
        <v>0.35778246000000002</v>
      </c>
      <c r="DP333">
        <v>-0.64273818000000005</v>
      </c>
      <c r="DQ333">
        <v>0.94671483000000001</v>
      </c>
      <c r="DR333">
        <v>-0.66113116000000005</v>
      </c>
      <c r="DS333">
        <v>7.7932630000000003E-2</v>
      </c>
      <c r="DT333">
        <v>-0.79014932000000004</v>
      </c>
      <c r="DU333">
        <v>1.3610861400000001</v>
      </c>
      <c r="DV333" s="10">
        <v>-0.64824150000000003</v>
      </c>
      <c r="DW333" s="8" t="s">
        <v>1881</v>
      </c>
      <c r="DX333" t="s">
        <v>1882</v>
      </c>
      <c r="DY333" t="s">
        <v>5153</v>
      </c>
      <c r="DZ333" t="s">
        <v>5158</v>
      </c>
      <c r="EA333" t="s">
        <v>5486</v>
      </c>
      <c r="EB333" t="s">
        <v>5468</v>
      </c>
      <c r="EC333" t="s">
        <v>5360</v>
      </c>
      <c r="ED333" s="10" t="s">
        <v>514</v>
      </c>
      <c r="EE333" s="20">
        <v>36131</v>
      </c>
      <c r="EF333" s="21">
        <v>39171</v>
      </c>
      <c r="EG333" t="s">
        <v>1883</v>
      </c>
      <c r="EH333" t="s">
        <v>5142</v>
      </c>
      <c r="EI333" s="22">
        <v>44940</v>
      </c>
      <c r="EJ333" t="b">
        <f>F333=H333</f>
        <v>1</v>
      </c>
    </row>
    <row r="334" spans="1:140" x14ac:dyDescent="0.2">
      <c r="A334" s="8" t="s">
        <v>1884</v>
      </c>
      <c r="B334" s="8" t="s">
        <v>168</v>
      </c>
      <c r="C334" s="8" t="s">
        <v>181</v>
      </c>
      <c r="D334" s="2" t="s">
        <v>1885</v>
      </c>
      <c r="E334" s="4">
        <v>0.37216383654669499</v>
      </c>
      <c r="F334" s="28" t="b">
        <v>0</v>
      </c>
      <c r="G334" s="29">
        <f t="shared" si="11"/>
        <v>2.0017340580676063E-6</v>
      </c>
      <c r="H334" s="5" t="b">
        <f t="shared" si="10"/>
        <v>0</v>
      </c>
      <c r="I334" s="8">
        <v>67</v>
      </c>
      <c r="J334">
        <v>2</v>
      </c>
      <c r="K334">
        <v>15</v>
      </c>
      <c r="L334">
        <v>1751</v>
      </c>
      <c r="M334">
        <v>4</v>
      </c>
      <c r="N334">
        <v>1</v>
      </c>
      <c r="O334">
        <v>6.9152516066810898</v>
      </c>
      <c r="P334">
        <v>5</v>
      </c>
      <c r="Q334">
        <v>4</v>
      </c>
      <c r="R334">
        <v>4</v>
      </c>
      <c r="S334" s="10">
        <v>71.5</v>
      </c>
      <c r="T334" s="8">
        <v>1.2925892867279301</v>
      </c>
      <c r="U334">
        <v>1.0203643463482399</v>
      </c>
      <c r="V334">
        <v>-1.5481964736195899</v>
      </c>
      <c r="W334">
        <v>0.29457958189129801</v>
      </c>
      <c r="X334">
        <v>-0.29113306284374801</v>
      </c>
      <c r="Y334">
        <v>-1.4044518876044501</v>
      </c>
      <c r="Z334">
        <v>-1.4988861488596401</v>
      </c>
      <c r="AA334">
        <v>8.8725172209350497E-3</v>
      </c>
      <c r="AB334">
        <v>-4.5418899975194001E-2</v>
      </c>
      <c r="AC334">
        <v>0.71996333890972197</v>
      </c>
      <c r="AD334" s="10">
        <v>-0.68992650418493895</v>
      </c>
      <c r="AE334" s="8">
        <v>0</v>
      </c>
      <c r="AF334">
        <v>0</v>
      </c>
      <c r="AG334">
        <v>0</v>
      </c>
      <c r="AH334">
        <v>0</v>
      </c>
      <c r="AI334">
        <v>1</v>
      </c>
      <c r="AJ334">
        <v>0</v>
      </c>
      <c r="AK334">
        <v>0</v>
      </c>
      <c r="AL334">
        <v>0</v>
      </c>
      <c r="AM334">
        <v>0</v>
      </c>
      <c r="AN334">
        <v>0</v>
      </c>
      <c r="AO334">
        <v>0</v>
      </c>
      <c r="AP334">
        <v>0</v>
      </c>
      <c r="AQ334">
        <v>0</v>
      </c>
      <c r="AR334">
        <v>0</v>
      </c>
      <c r="AS334">
        <v>0</v>
      </c>
      <c r="AT334">
        <v>0</v>
      </c>
      <c r="AU334">
        <v>0</v>
      </c>
      <c r="AV334">
        <v>0</v>
      </c>
      <c r="AW334">
        <v>0</v>
      </c>
      <c r="AX334">
        <v>0</v>
      </c>
      <c r="AY334">
        <v>1</v>
      </c>
      <c r="AZ334">
        <v>0</v>
      </c>
      <c r="BA334">
        <v>1</v>
      </c>
      <c r="BB334">
        <v>0</v>
      </c>
      <c r="BC334">
        <v>1</v>
      </c>
      <c r="BD334">
        <v>0</v>
      </c>
      <c r="BE334">
        <v>0</v>
      </c>
      <c r="BF334">
        <v>1</v>
      </c>
      <c r="BG334">
        <v>0</v>
      </c>
      <c r="BH334">
        <v>1</v>
      </c>
      <c r="BI334">
        <v>0</v>
      </c>
      <c r="BJ334">
        <v>0</v>
      </c>
      <c r="BK334">
        <v>0</v>
      </c>
      <c r="BL334">
        <v>0</v>
      </c>
      <c r="BM334">
        <v>0</v>
      </c>
      <c r="BN334">
        <v>0</v>
      </c>
      <c r="BO334">
        <v>0</v>
      </c>
      <c r="BP334">
        <v>1</v>
      </c>
      <c r="BQ334">
        <v>0</v>
      </c>
      <c r="BR334">
        <v>0</v>
      </c>
      <c r="BS334">
        <v>0</v>
      </c>
      <c r="BT334" s="10">
        <v>1</v>
      </c>
      <c r="BU334">
        <v>-4.2648743800000002</v>
      </c>
      <c r="BV334">
        <v>0.17994256</v>
      </c>
      <c r="BW334">
        <v>2.5512239999999999E-2</v>
      </c>
      <c r="BX334">
        <v>1.7140852600000001</v>
      </c>
      <c r="BY334">
        <v>1.2451467300000001</v>
      </c>
      <c r="BZ334">
        <v>4.38303536</v>
      </c>
      <c r="CA334">
        <v>1.0542348399999999</v>
      </c>
      <c r="CB334">
        <v>2.36271349</v>
      </c>
      <c r="CC334">
        <v>0</v>
      </c>
      <c r="CD334">
        <v>1.26633956</v>
      </c>
      <c r="CE334">
        <v>1.2966537600000001</v>
      </c>
      <c r="CF334">
        <v>-0.34830556000000001</v>
      </c>
      <c r="CG334">
        <v>0.60595251999999999</v>
      </c>
      <c r="CH334">
        <v>-0.27080598</v>
      </c>
      <c r="CI334">
        <v>0.69837139000000004</v>
      </c>
      <c r="CJ334">
        <v>2.3914729999999999E-2</v>
      </c>
      <c r="CK334">
        <v>-0.35324707</v>
      </c>
      <c r="CL334">
        <v>-4.8291489999999999E-2</v>
      </c>
      <c r="CM334">
        <v>0.58076517999999999</v>
      </c>
      <c r="CN334">
        <v>0.72541518999999999</v>
      </c>
      <c r="CO334">
        <v>-0.20022939000000001</v>
      </c>
      <c r="CP334">
        <v>-0.43475793000000001</v>
      </c>
      <c r="CQ334">
        <v>0.34422587999999998</v>
      </c>
      <c r="CR334">
        <v>-0.48495226000000002</v>
      </c>
      <c r="CS334">
        <v>0.18250256000000001</v>
      </c>
      <c r="CT334">
        <v>-0.16623276000000001</v>
      </c>
      <c r="CU334">
        <v>-9.4743999999999995E-2</v>
      </c>
      <c r="CV334">
        <v>-1.1689752</v>
      </c>
      <c r="CW334">
        <v>-0.52188942000000005</v>
      </c>
      <c r="CX334">
        <v>0.65815442999999996</v>
      </c>
      <c r="CY334">
        <v>9.3649330000000003E-2</v>
      </c>
      <c r="CZ334">
        <v>-0.16819777</v>
      </c>
      <c r="DA334">
        <v>-0.25450494000000001</v>
      </c>
      <c r="DB334">
        <v>0.25513289</v>
      </c>
      <c r="DC334">
        <v>2.5920289999999999E-2</v>
      </c>
      <c r="DD334">
        <v>-2.5292350000000002E-2</v>
      </c>
      <c r="DE334">
        <v>0.26950531</v>
      </c>
      <c r="DF334">
        <v>-0.26887736000000001</v>
      </c>
      <c r="DG334">
        <v>0.1029841</v>
      </c>
      <c r="DH334">
        <v>-0.10235616</v>
      </c>
      <c r="DI334">
        <v>-0.19042195000000001</v>
      </c>
      <c r="DJ334">
        <v>7.7531719999999998E-2</v>
      </c>
      <c r="DK334">
        <v>-0.19522661999999999</v>
      </c>
      <c r="DL334">
        <v>-0.13095082</v>
      </c>
      <c r="DM334">
        <v>-6.0513240000000003E-2</v>
      </c>
      <c r="DN334">
        <v>0.50020885000000004</v>
      </c>
      <c r="DO334">
        <v>0.35778246000000002</v>
      </c>
      <c r="DP334">
        <v>-0.64273818000000005</v>
      </c>
      <c r="DQ334">
        <v>0.94671483000000001</v>
      </c>
      <c r="DR334">
        <v>-0.66113116000000005</v>
      </c>
      <c r="DS334">
        <v>7.7932630000000003E-2</v>
      </c>
      <c r="DT334">
        <v>-0.79014932000000004</v>
      </c>
      <c r="DU334">
        <v>1.3610861400000001</v>
      </c>
      <c r="DV334" s="10">
        <v>-0.64824150000000003</v>
      </c>
      <c r="DW334" s="8" t="s">
        <v>1886</v>
      </c>
      <c r="DX334" t="s">
        <v>1887</v>
      </c>
      <c r="DY334" t="s">
        <v>5165</v>
      </c>
      <c r="DZ334" t="s">
        <v>5165</v>
      </c>
      <c r="EA334" t="s">
        <v>5215</v>
      </c>
      <c r="EB334" t="s">
        <v>5490</v>
      </c>
      <c r="EC334" t="s">
        <v>5187</v>
      </c>
      <c r="ED334" s="10" t="s">
        <v>1888</v>
      </c>
      <c r="EE334" s="20">
        <v>34609</v>
      </c>
      <c r="EF334" s="21">
        <v>35912</v>
      </c>
      <c r="EG334" t="s">
        <v>1889</v>
      </c>
      <c r="EH334" t="s">
        <v>5147</v>
      </c>
      <c r="EI334" s="22">
        <v>44450</v>
      </c>
      <c r="EJ334" t="b">
        <f>F334=H334</f>
        <v>1</v>
      </c>
    </row>
    <row r="335" spans="1:140" x14ac:dyDescent="0.2">
      <c r="A335" s="8" t="s">
        <v>1890</v>
      </c>
      <c r="B335" s="8" t="s">
        <v>168</v>
      </c>
      <c r="C335" s="8" t="s">
        <v>399</v>
      </c>
      <c r="D335" s="2" t="s">
        <v>1891</v>
      </c>
      <c r="E335" s="4">
        <v>0.64667870237290004</v>
      </c>
      <c r="F335" s="28" t="b">
        <v>1</v>
      </c>
      <c r="G335" s="29">
        <f t="shared" si="11"/>
        <v>2.755260692648755E-3</v>
      </c>
      <c r="H335" s="5" t="b">
        <f t="shared" si="10"/>
        <v>0</v>
      </c>
      <c r="I335" s="8">
        <v>46</v>
      </c>
      <c r="J335">
        <v>0</v>
      </c>
      <c r="K335">
        <v>35</v>
      </c>
      <c r="L335">
        <v>847</v>
      </c>
      <c r="M335">
        <v>3</v>
      </c>
      <c r="N335">
        <v>4</v>
      </c>
      <c r="O335">
        <v>53.981017853117002</v>
      </c>
      <c r="P335">
        <v>2</v>
      </c>
      <c r="Q335">
        <v>5</v>
      </c>
      <c r="R335">
        <v>2</v>
      </c>
      <c r="S335" s="10">
        <v>76.400000000000006</v>
      </c>
      <c r="T335" s="8">
        <v>-0.68011238633068705</v>
      </c>
      <c r="U335">
        <v>-1.00517281761849</v>
      </c>
      <c r="V335">
        <v>1.0358994556432299</v>
      </c>
      <c r="W335">
        <v>-0.75925979771547503</v>
      </c>
      <c r="X335">
        <v>-0.60931127360194304</v>
      </c>
      <c r="Y335">
        <v>0.68524713920936597</v>
      </c>
      <c r="Z335">
        <v>0.120679599493187</v>
      </c>
      <c r="AA335">
        <v>0.71867389489572897</v>
      </c>
      <c r="AB335">
        <v>-1.4988236991813999</v>
      </c>
      <c r="AC335">
        <v>0.71996333890972197</v>
      </c>
      <c r="AD335" s="10">
        <v>0.36734945218916498</v>
      </c>
      <c r="AE335" s="8">
        <v>0</v>
      </c>
      <c r="AF335">
        <v>0</v>
      </c>
      <c r="AG335">
        <v>0</v>
      </c>
      <c r="AH335">
        <v>0</v>
      </c>
      <c r="AI335">
        <v>0</v>
      </c>
      <c r="AJ335">
        <v>0</v>
      </c>
      <c r="AK335">
        <v>0</v>
      </c>
      <c r="AL335">
        <v>0</v>
      </c>
      <c r="AM335">
        <v>0</v>
      </c>
      <c r="AN335">
        <v>0</v>
      </c>
      <c r="AO335">
        <v>0</v>
      </c>
      <c r="AP335">
        <v>0</v>
      </c>
      <c r="AQ335">
        <v>0</v>
      </c>
      <c r="AR335">
        <v>0</v>
      </c>
      <c r="AS335">
        <v>1</v>
      </c>
      <c r="AT335">
        <v>0</v>
      </c>
      <c r="AU335">
        <v>0</v>
      </c>
      <c r="AV335">
        <v>0</v>
      </c>
      <c r="AW335">
        <v>0</v>
      </c>
      <c r="AX335">
        <v>0</v>
      </c>
      <c r="AY335">
        <v>1</v>
      </c>
      <c r="AZ335">
        <v>0</v>
      </c>
      <c r="BA335">
        <v>1</v>
      </c>
      <c r="BB335">
        <v>0</v>
      </c>
      <c r="BC335">
        <v>0</v>
      </c>
      <c r="BD335">
        <v>1</v>
      </c>
      <c r="BE335">
        <v>1</v>
      </c>
      <c r="BF335">
        <v>0</v>
      </c>
      <c r="BG335">
        <v>0</v>
      </c>
      <c r="BH335">
        <v>0</v>
      </c>
      <c r="BI335">
        <v>0</v>
      </c>
      <c r="BJ335">
        <v>0</v>
      </c>
      <c r="BK335">
        <v>0</v>
      </c>
      <c r="BL335">
        <v>1</v>
      </c>
      <c r="BM335">
        <v>1</v>
      </c>
      <c r="BN335">
        <v>0</v>
      </c>
      <c r="BO335">
        <v>0</v>
      </c>
      <c r="BP335">
        <v>0</v>
      </c>
      <c r="BQ335">
        <v>1</v>
      </c>
      <c r="BR335">
        <v>0</v>
      </c>
      <c r="BS335">
        <v>0</v>
      </c>
      <c r="BT335" s="10">
        <v>0</v>
      </c>
      <c r="BU335">
        <v>-4.2648743800000002</v>
      </c>
      <c r="BV335">
        <v>0.17994256</v>
      </c>
      <c r="BW335">
        <v>2.5512239999999999E-2</v>
      </c>
      <c r="BX335">
        <v>1.7140852600000001</v>
      </c>
      <c r="BY335">
        <v>1.2451467300000001</v>
      </c>
      <c r="BZ335">
        <v>4.38303536</v>
      </c>
      <c r="CA335">
        <v>1.0542348399999999</v>
      </c>
      <c r="CB335">
        <v>2.36271349</v>
      </c>
      <c r="CC335">
        <v>0</v>
      </c>
      <c r="CD335">
        <v>1.26633956</v>
      </c>
      <c r="CE335">
        <v>1.2966537600000001</v>
      </c>
      <c r="CF335">
        <v>-0.34830556000000001</v>
      </c>
      <c r="CG335">
        <v>0.60595251999999999</v>
      </c>
      <c r="CH335">
        <v>-0.27080598</v>
      </c>
      <c r="CI335">
        <v>0.69837139000000004</v>
      </c>
      <c r="CJ335">
        <v>2.3914729999999999E-2</v>
      </c>
      <c r="CK335">
        <v>-0.35324707</v>
      </c>
      <c r="CL335">
        <v>-4.8291489999999999E-2</v>
      </c>
      <c r="CM335">
        <v>0.58076517999999999</v>
      </c>
      <c r="CN335">
        <v>0.72541518999999999</v>
      </c>
      <c r="CO335">
        <v>-0.20022939000000001</v>
      </c>
      <c r="CP335">
        <v>-0.43475793000000001</v>
      </c>
      <c r="CQ335">
        <v>0.34422587999999998</v>
      </c>
      <c r="CR335">
        <v>-0.48495226000000002</v>
      </c>
      <c r="CS335">
        <v>0.18250256000000001</v>
      </c>
      <c r="CT335">
        <v>-0.16623276000000001</v>
      </c>
      <c r="CU335">
        <v>-9.4743999999999995E-2</v>
      </c>
      <c r="CV335">
        <v>-1.1689752</v>
      </c>
      <c r="CW335">
        <v>-0.52188942000000005</v>
      </c>
      <c r="CX335">
        <v>0.65815442999999996</v>
      </c>
      <c r="CY335">
        <v>9.3649330000000003E-2</v>
      </c>
      <c r="CZ335">
        <v>-0.16819777</v>
      </c>
      <c r="DA335">
        <v>-0.25450494000000001</v>
      </c>
      <c r="DB335">
        <v>0.25513289</v>
      </c>
      <c r="DC335">
        <v>2.5920289999999999E-2</v>
      </c>
      <c r="DD335">
        <v>-2.5292350000000002E-2</v>
      </c>
      <c r="DE335">
        <v>0.26950531</v>
      </c>
      <c r="DF335">
        <v>-0.26887736000000001</v>
      </c>
      <c r="DG335">
        <v>0.1029841</v>
      </c>
      <c r="DH335">
        <v>-0.10235616</v>
      </c>
      <c r="DI335">
        <v>-0.19042195000000001</v>
      </c>
      <c r="DJ335">
        <v>7.7531719999999998E-2</v>
      </c>
      <c r="DK335">
        <v>-0.19522661999999999</v>
      </c>
      <c r="DL335">
        <v>-0.13095082</v>
      </c>
      <c r="DM335">
        <v>-6.0513240000000003E-2</v>
      </c>
      <c r="DN335">
        <v>0.50020885000000004</v>
      </c>
      <c r="DO335">
        <v>0.35778246000000002</v>
      </c>
      <c r="DP335">
        <v>-0.64273818000000005</v>
      </c>
      <c r="DQ335">
        <v>0.94671483000000001</v>
      </c>
      <c r="DR335">
        <v>-0.66113116000000005</v>
      </c>
      <c r="DS335">
        <v>7.7932630000000003E-2</v>
      </c>
      <c r="DT335">
        <v>-0.79014932000000004</v>
      </c>
      <c r="DU335">
        <v>1.3610861400000001</v>
      </c>
      <c r="DV335" s="10">
        <v>-0.64824150000000003</v>
      </c>
      <c r="DW335" s="8" t="s">
        <v>1892</v>
      </c>
      <c r="DX335" t="s">
        <v>1893</v>
      </c>
      <c r="DY335" t="s">
        <v>5154</v>
      </c>
      <c r="DZ335" t="s">
        <v>5154</v>
      </c>
      <c r="EA335" t="s">
        <v>5402</v>
      </c>
      <c r="EB335" t="s">
        <v>5256</v>
      </c>
      <c r="EC335" t="s">
        <v>5471</v>
      </c>
      <c r="ED335" s="10" t="s">
        <v>1894</v>
      </c>
      <c r="EE335" s="20">
        <v>35194</v>
      </c>
      <c r="EF335" s="21">
        <v>39065</v>
      </c>
      <c r="EG335" t="s">
        <v>1895</v>
      </c>
      <c r="EH335" t="s">
        <v>5143</v>
      </c>
      <c r="EI335" s="22">
        <v>44185</v>
      </c>
      <c r="EJ335" t="b">
        <f>F335=H335</f>
        <v>0</v>
      </c>
    </row>
    <row r="336" spans="1:140" x14ac:dyDescent="0.2">
      <c r="A336" s="8" t="s">
        <v>1896</v>
      </c>
      <c r="B336" s="8" t="s">
        <v>119</v>
      </c>
      <c r="C336" s="8" t="s">
        <v>181</v>
      </c>
      <c r="D336" s="2" t="s">
        <v>1897</v>
      </c>
      <c r="E336" s="4">
        <v>0.63680522907679704</v>
      </c>
      <c r="F336" s="28" t="b">
        <v>1</v>
      </c>
      <c r="G336" s="29">
        <f t="shared" si="11"/>
        <v>7.778532339457402E-5</v>
      </c>
      <c r="H336" s="5" t="b">
        <f t="shared" si="10"/>
        <v>0</v>
      </c>
      <c r="I336" s="8">
        <v>35</v>
      </c>
      <c r="J336">
        <v>1</v>
      </c>
      <c r="K336">
        <v>31</v>
      </c>
      <c r="L336">
        <v>1402</v>
      </c>
      <c r="M336">
        <v>1</v>
      </c>
      <c r="N336">
        <v>5</v>
      </c>
      <c r="O336">
        <v>2.5692812050653799</v>
      </c>
      <c r="P336">
        <v>5</v>
      </c>
      <c r="Q336">
        <v>2</v>
      </c>
      <c r="R336">
        <v>5</v>
      </c>
      <c r="S336" s="10">
        <v>79.3</v>
      </c>
      <c r="T336" s="8">
        <v>-1.7134323103137701</v>
      </c>
      <c r="U336">
        <v>7.5957643648752104E-3</v>
      </c>
      <c r="V336">
        <v>0.51908026979067101</v>
      </c>
      <c r="W336">
        <v>-0.112267700722378</v>
      </c>
      <c r="X336">
        <v>-1.2456676951183301</v>
      </c>
      <c r="Y336">
        <v>1.38181348148064</v>
      </c>
      <c r="Z336">
        <v>-1.6484340127775099</v>
      </c>
      <c r="AA336">
        <v>-0.70092886045385905</v>
      </c>
      <c r="AB336">
        <v>1.4079858992310099</v>
      </c>
      <c r="AC336">
        <v>1.42236659638262</v>
      </c>
      <c r="AD336" s="10">
        <v>0.99308420187995905</v>
      </c>
      <c r="AE336" s="8">
        <v>0</v>
      </c>
      <c r="AF336">
        <v>0</v>
      </c>
      <c r="AG336">
        <v>0</v>
      </c>
      <c r="AH336">
        <v>0</v>
      </c>
      <c r="AI336">
        <v>0</v>
      </c>
      <c r="AJ336">
        <v>1</v>
      </c>
      <c r="AK336">
        <v>0</v>
      </c>
      <c r="AL336">
        <v>0</v>
      </c>
      <c r="AM336">
        <v>0</v>
      </c>
      <c r="AN336">
        <v>0</v>
      </c>
      <c r="AO336">
        <v>0</v>
      </c>
      <c r="AP336">
        <v>0</v>
      </c>
      <c r="AQ336">
        <v>0</v>
      </c>
      <c r="AR336">
        <v>0</v>
      </c>
      <c r="AS336">
        <v>0</v>
      </c>
      <c r="AT336">
        <v>0</v>
      </c>
      <c r="AU336">
        <v>0</v>
      </c>
      <c r="AV336">
        <v>0</v>
      </c>
      <c r="AW336">
        <v>0</v>
      </c>
      <c r="AX336">
        <v>0</v>
      </c>
      <c r="AY336">
        <v>0</v>
      </c>
      <c r="AZ336">
        <v>1</v>
      </c>
      <c r="BA336">
        <v>1</v>
      </c>
      <c r="BB336">
        <v>0</v>
      </c>
      <c r="BC336">
        <v>1</v>
      </c>
      <c r="BD336">
        <v>0</v>
      </c>
      <c r="BE336">
        <v>0</v>
      </c>
      <c r="BF336">
        <v>1</v>
      </c>
      <c r="BG336">
        <v>0</v>
      </c>
      <c r="BH336">
        <v>0</v>
      </c>
      <c r="BI336">
        <v>0</v>
      </c>
      <c r="BJ336">
        <v>1</v>
      </c>
      <c r="BK336">
        <v>0</v>
      </c>
      <c r="BL336">
        <v>0</v>
      </c>
      <c r="BM336">
        <v>0</v>
      </c>
      <c r="BN336">
        <v>1</v>
      </c>
      <c r="BO336">
        <v>0</v>
      </c>
      <c r="BP336">
        <v>0</v>
      </c>
      <c r="BQ336">
        <v>0</v>
      </c>
      <c r="BR336">
        <v>0</v>
      </c>
      <c r="BS336">
        <v>0</v>
      </c>
      <c r="BT336" s="10">
        <v>1</v>
      </c>
      <c r="BU336">
        <v>-4.2648743800000002</v>
      </c>
      <c r="BV336">
        <v>0.17994256</v>
      </c>
      <c r="BW336">
        <v>2.5512239999999999E-2</v>
      </c>
      <c r="BX336">
        <v>1.7140852600000001</v>
      </c>
      <c r="BY336">
        <v>1.2451467300000001</v>
      </c>
      <c r="BZ336">
        <v>4.38303536</v>
      </c>
      <c r="CA336">
        <v>1.0542348399999999</v>
      </c>
      <c r="CB336">
        <v>2.36271349</v>
      </c>
      <c r="CC336">
        <v>0</v>
      </c>
      <c r="CD336">
        <v>1.26633956</v>
      </c>
      <c r="CE336">
        <v>1.2966537600000001</v>
      </c>
      <c r="CF336">
        <v>-0.34830556000000001</v>
      </c>
      <c r="CG336">
        <v>0.60595251999999999</v>
      </c>
      <c r="CH336">
        <v>-0.27080598</v>
      </c>
      <c r="CI336">
        <v>0.69837139000000004</v>
      </c>
      <c r="CJ336">
        <v>2.3914729999999999E-2</v>
      </c>
      <c r="CK336">
        <v>-0.35324707</v>
      </c>
      <c r="CL336">
        <v>-4.8291489999999999E-2</v>
      </c>
      <c r="CM336">
        <v>0.58076517999999999</v>
      </c>
      <c r="CN336">
        <v>0.72541518999999999</v>
      </c>
      <c r="CO336">
        <v>-0.20022939000000001</v>
      </c>
      <c r="CP336">
        <v>-0.43475793000000001</v>
      </c>
      <c r="CQ336">
        <v>0.34422587999999998</v>
      </c>
      <c r="CR336">
        <v>-0.48495226000000002</v>
      </c>
      <c r="CS336">
        <v>0.18250256000000001</v>
      </c>
      <c r="CT336">
        <v>-0.16623276000000001</v>
      </c>
      <c r="CU336">
        <v>-9.4743999999999995E-2</v>
      </c>
      <c r="CV336">
        <v>-1.1689752</v>
      </c>
      <c r="CW336">
        <v>-0.52188942000000005</v>
      </c>
      <c r="CX336">
        <v>0.65815442999999996</v>
      </c>
      <c r="CY336">
        <v>9.3649330000000003E-2</v>
      </c>
      <c r="CZ336">
        <v>-0.16819777</v>
      </c>
      <c r="DA336">
        <v>-0.25450494000000001</v>
      </c>
      <c r="DB336">
        <v>0.25513289</v>
      </c>
      <c r="DC336">
        <v>2.5920289999999999E-2</v>
      </c>
      <c r="DD336">
        <v>-2.5292350000000002E-2</v>
      </c>
      <c r="DE336">
        <v>0.26950531</v>
      </c>
      <c r="DF336">
        <v>-0.26887736000000001</v>
      </c>
      <c r="DG336">
        <v>0.1029841</v>
      </c>
      <c r="DH336">
        <v>-0.10235616</v>
      </c>
      <c r="DI336">
        <v>-0.19042195000000001</v>
      </c>
      <c r="DJ336">
        <v>7.7531719999999998E-2</v>
      </c>
      <c r="DK336">
        <v>-0.19522661999999999</v>
      </c>
      <c r="DL336">
        <v>-0.13095082</v>
      </c>
      <c r="DM336">
        <v>-6.0513240000000003E-2</v>
      </c>
      <c r="DN336">
        <v>0.50020885000000004</v>
      </c>
      <c r="DO336">
        <v>0.35778246000000002</v>
      </c>
      <c r="DP336">
        <v>-0.64273818000000005</v>
      </c>
      <c r="DQ336">
        <v>0.94671483000000001</v>
      </c>
      <c r="DR336">
        <v>-0.66113116000000005</v>
      </c>
      <c r="DS336">
        <v>7.7932630000000003E-2</v>
      </c>
      <c r="DT336">
        <v>-0.79014932000000004</v>
      </c>
      <c r="DU336">
        <v>1.3610861400000001</v>
      </c>
      <c r="DV336" s="10">
        <v>-0.64824150000000003</v>
      </c>
      <c r="DW336" s="8" t="s">
        <v>1898</v>
      </c>
      <c r="DX336" t="s">
        <v>1899</v>
      </c>
      <c r="DY336" t="s">
        <v>5158</v>
      </c>
      <c r="DZ336" t="s">
        <v>5165</v>
      </c>
      <c r="EA336" t="s">
        <v>5273</v>
      </c>
      <c r="EB336" t="s">
        <v>5458</v>
      </c>
      <c r="EC336" t="s">
        <v>5210</v>
      </c>
      <c r="ED336" s="10" t="s">
        <v>1114</v>
      </c>
      <c r="EE336" s="20">
        <v>35482</v>
      </c>
      <c r="EF336" s="21">
        <v>36547</v>
      </c>
      <c r="EG336" t="s">
        <v>1900</v>
      </c>
      <c r="EH336" t="s">
        <v>5144</v>
      </c>
      <c r="EI336" s="22">
        <v>44064</v>
      </c>
      <c r="EJ336" t="b">
        <f>F336=H336</f>
        <v>0</v>
      </c>
    </row>
    <row r="337" spans="1:140" x14ac:dyDescent="0.2">
      <c r="A337" s="8" t="s">
        <v>1901</v>
      </c>
      <c r="B337" s="8" t="s">
        <v>127</v>
      </c>
      <c r="C337" s="8" t="s">
        <v>147</v>
      </c>
      <c r="D337" s="2" t="s">
        <v>1902</v>
      </c>
      <c r="E337" s="4">
        <v>0.57163439205950195</v>
      </c>
      <c r="F337" s="28" t="b">
        <v>0</v>
      </c>
      <c r="G337" s="29">
        <f t="shared" si="11"/>
        <v>0.98684069181078637</v>
      </c>
      <c r="H337" s="5" t="b">
        <f t="shared" si="10"/>
        <v>1</v>
      </c>
      <c r="I337" s="8">
        <v>69</v>
      </c>
      <c r="J337">
        <v>0</v>
      </c>
      <c r="K337">
        <v>36</v>
      </c>
      <c r="L337">
        <v>647</v>
      </c>
      <c r="M337">
        <v>7</v>
      </c>
      <c r="N337">
        <v>3</v>
      </c>
      <c r="O337">
        <v>95.625529363084596</v>
      </c>
      <c r="P337">
        <v>2</v>
      </c>
      <c r="Q337">
        <v>1</v>
      </c>
      <c r="R337">
        <v>4</v>
      </c>
      <c r="S337" s="10">
        <v>76.400000000000006</v>
      </c>
      <c r="T337" s="8">
        <v>1.48046563654304</v>
      </c>
      <c r="U337">
        <v>-1.00517281761849</v>
      </c>
      <c r="V337">
        <v>1.1651042521063699</v>
      </c>
      <c r="W337">
        <v>-0.99241010293821197</v>
      </c>
      <c r="X337">
        <v>0.66340156943083595</v>
      </c>
      <c r="Y337">
        <v>-1.13192030619081E-2</v>
      </c>
      <c r="Z337">
        <v>1.5536962021610801</v>
      </c>
      <c r="AA337">
        <v>8.8725172209350497E-3</v>
      </c>
      <c r="AB337">
        <v>1.4079858992310099</v>
      </c>
      <c r="AC337">
        <v>1.7560081436822399E-2</v>
      </c>
      <c r="AD337" s="10">
        <v>0.36734945218916498</v>
      </c>
      <c r="AE337" s="8">
        <v>0</v>
      </c>
      <c r="AF337">
        <v>0</v>
      </c>
      <c r="AG337">
        <v>0</v>
      </c>
      <c r="AH337">
        <v>0</v>
      </c>
      <c r="AI337">
        <v>0</v>
      </c>
      <c r="AJ337">
        <v>1</v>
      </c>
      <c r="AK337">
        <v>0</v>
      </c>
      <c r="AL337">
        <v>0</v>
      </c>
      <c r="AM337">
        <v>0</v>
      </c>
      <c r="AN337">
        <v>0</v>
      </c>
      <c r="AO337">
        <v>0</v>
      </c>
      <c r="AP337">
        <v>0</v>
      </c>
      <c r="AQ337">
        <v>0</v>
      </c>
      <c r="AR337">
        <v>0</v>
      </c>
      <c r="AS337">
        <v>0</v>
      </c>
      <c r="AT337">
        <v>0</v>
      </c>
      <c r="AU337">
        <v>0</v>
      </c>
      <c r="AV337">
        <v>0</v>
      </c>
      <c r="AW337">
        <v>0</v>
      </c>
      <c r="AX337">
        <v>0</v>
      </c>
      <c r="AY337">
        <v>1</v>
      </c>
      <c r="AZ337">
        <v>0</v>
      </c>
      <c r="BA337">
        <v>1</v>
      </c>
      <c r="BB337">
        <v>0</v>
      </c>
      <c r="BC337">
        <v>1</v>
      </c>
      <c r="BD337">
        <v>0</v>
      </c>
      <c r="BE337">
        <v>1</v>
      </c>
      <c r="BF337">
        <v>0</v>
      </c>
      <c r="BG337">
        <v>0</v>
      </c>
      <c r="BH337">
        <v>0</v>
      </c>
      <c r="BI337">
        <v>1</v>
      </c>
      <c r="BJ337">
        <v>0</v>
      </c>
      <c r="BK337">
        <v>0</v>
      </c>
      <c r="BL337">
        <v>0</v>
      </c>
      <c r="BM337">
        <v>0</v>
      </c>
      <c r="BN337">
        <v>1</v>
      </c>
      <c r="BO337">
        <v>0</v>
      </c>
      <c r="BP337">
        <v>0</v>
      </c>
      <c r="BQ337">
        <v>1</v>
      </c>
      <c r="BR337">
        <v>0</v>
      </c>
      <c r="BS337">
        <v>0</v>
      </c>
      <c r="BT337" s="10">
        <v>0</v>
      </c>
      <c r="BU337">
        <v>-4.2648743800000002</v>
      </c>
      <c r="BV337">
        <v>0.17994256</v>
      </c>
      <c r="BW337">
        <v>2.5512239999999999E-2</v>
      </c>
      <c r="BX337">
        <v>1.7140852600000001</v>
      </c>
      <c r="BY337">
        <v>1.2451467300000001</v>
      </c>
      <c r="BZ337">
        <v>4.38303536</v>
      </c>
      <c r="CA337">
        <v>1.0542348399999999</v>
      </c>
      <c r="CB337">
        <v>2.36271349</v>
      </c>
      <c r="CC337">
        <v>0</v>
      </c>
      <c r="CD337">
        <v>1.26633956</v>
      </c>
      <c r="CE337">
        <v>1.2966537600000001</v>
      </c>
      <c r="CF337">
        <v>-0.34830556000000001</v>
      </c>
      <c r="CG337">
        <v>0.60595251999999999</v>
      </c>
      <c r="CH337">
        <v>-0.27080598</v>
      </c>
      <c r="CI337">
        <v>0.69837139000000004</v>
      </c>
      <c r="CJ337">
        <v>2.3914729999999999E-2</v>
      </c>
      <c r="CK337">
        <v>-0.35324707</v>
      </c>
      <c r="CL337">
        <v>-4.8291489999999999E-2</v>
      </c>
      <c r="CM337">
        <v>0.58076517999999999</v>
      </c>
      <c r="CN337">
        <v>0.72541518999999999</v>
      </c>
      <c r="CO337">
        <v>-0.20022939000000001</v>
      </c>
      <c r="CP337">
        <v>-0.43475793000000001</v>
      </c>
      <c r="CQ337">
        <v>0.34422587999999998</v>
      </c>
      <c r="CR337">
        <v>-0.48495226000000002</v>
      </c>
      <c r="CS337">
        <v>0.18250256000000001</v>
      </c>
      <c r="CT337">
        <v>-0.16623276000000001</v>
      </c>
      <c r="CU337">
        <v>-9.4743999999999995E-2</v>
      </c>
      <c r="CV337">
        <v>-1.1689752</v>
      </c>
      <c r="CW337">
        <v>-0.52188942000000005</v>
      </c>
      <c r="CX337">
        <v>0.65815442999999996</v>
      </c>
      <c r="CY337">
        <v>9.3649330000000003E-2</v>
      </c>
      <c r="CZ337">
        <v>-0.16819777</v>
      </c>
      <c r="DA337">
        <v>-0.25450494000000001</v>
      </c>
      <c r="DB337">
        <v>0.25513289</v>
      </c>
      <c r="DC337">
        <v>2.5920289999999999E-2</v>
      </c>
      <c r="DD337">
        <v>-2.5292350000000002E-2</v>
      </c>
      <c r="DE337">
        <v>0.26950531</v>
      </c>
      <c r="DF337">
        <v>-0.26887736000000001</v>
      </c>
      <c r="DG337">
        <v>0.1029841</v>
      </c>
      <c r="DH337">
        <v>-0.10235616</v>
      </c>
      <c r="DI337">
        <v>-0.19042195000000001</v>
      </c>
      <c r="DJ337">
        <v>7.7531719999999998E-2</v>
      </c>
      <c r="DK337">
        <v>-0.19522661999999999</v>
      </c>
      <c r="DL337">
        <v>-0.13095082</v>
      </c>
      <c r="DM337">
        <v>-6.0513240000000003E-2</v>
      </c>
      <c r="DN337">
        <v>0.50020885000000004</v>
      </c>
      <c r="DO337">
        <v>0.35778246000000002</v>
      </c>
      <c r="DP337">
        <v>-0.64273818000000005</v>
      </c>
      <c r="DQ337">
        <v>0.94671483000000001</v>
      </c>
      <c r="DR337">
        <v>-0.66113116000000005</v>
      </c>
      <c r="DS337">
        <v>7.7932630000000003E-2</v>
      </c>
      <c r="DT337">
        <v>-0.79014932000000004</v>
      </c>
      <c r="DU337">
        <v>1.3610861400000001</v>
      </c>
      <c r="DV337" s="10">
        <v>-0.64824150000000003</v>
      </c>
      <c r="DW337" s="8" t="s">
        <v>1903</v>
      </c>
      <c r="DX337" t="s">
        <v>1904</v>
      </c>
      <c r="DY337" t="s">
        <v>5158</v>
      </c>
      <c r="DZ337" t="s">
        <v>5154</v>
      </c>
      <c r="EA337" t="s">
        <v>5317</v>
      </c>
      <c r="EB337" t="s">
        <v>5198</v>
      </c>
      <c r="EC337" t="s">
        <v>5199</v>
      </c>
      <c r="ED337" s="10" t="s">
        <v>814</v>
      </c>
      <c r="EE337" s="20">
        <v>36336</v>
      </c>
      <c r="EF337" s="21">
        <v>38401</v>
      </c>
      <c r="EG337" t="s">
        <v>1905</v>
      </c>
      <c r="EH337" t="s">
        <v>5142</v>
      </c>
      <c r="EI337" s="22">
        <v>44719</v>
      </c>
      <c r="EJ337" t="b">
        <f>F337=H337</f>
        <v>0</v>
      </c>
    </row>
    <row r="338" spans="1:140" x14ac:dyDescent="0.2">
      <c r="A338" s="8" t="s">
        <v>1906</v>
      </c>
      <c r="B338" s="8" t="s">
        <v>119</v>
      </c>
      <c r="C338" s="8" t="s">
        <v>147</v>
      </c>
      <c r="D338" s="2" t="s">
        <v>1907</v>
      </c>
      <c r="E338" s="4">
        <v>0.225787650272295</v>
      </c>
      <c r="F338" s="28" t="b">
        <v>0</v>
      </c>
      <c r="G338" s="29">
        <f t="shared" si="11"/>
        <v>2.8470931723870649E-3</v>
      </c>
      <c r="H338" s="5" t="b">
        <f t="shared" si="10"/>
        <v>0</v>
      </c>
      <c r="I338" s="8">
        <v>51</v>
      </c>
      <c r="J338">
        <v>0</v>
      </c>
      <c r="K338">
        <v>34</v>
      </c>
      <c r="L338">
        <v>1672</v>
      </c>
      <c r="M338">
        <v>9</v>
      </c>
      <c r="N338">
        <v>1</v>
      </c>
      <c r="O338">
        <v>14.560491802814299</v>
      </c>
      <c r="P338">
        <v>4</v>
      </c>
      <c r="Q338">
        <v>5</v>
      </c>
      <c r="R338">
        <v>5</v>
      </c>
      <c r="S338" s="10">
        <v>81.400000000000006</v>
      </c>
      <c r="T338" s="8">
        <v>-0.21042151179292001</v>
      </c>
      <c r="U338">
        <v>-1.00517281761849</v>
      </c>
      <c r="V338">
        <v>0.90669465918009495</v>
      </c>
      <c r="W338">
        <v>0.20248521132831601</v>
      </c>
      <c r="X338">
        <v>1.2997579909472201</v>
      </c>
      <c r="Y338">
        <v>-1.4044518876044501</v>
      </c>
      <c r="Z338">
        <v>-1.23580811684045</v>
      </c>
      <c r="AA338">
        <v>-1.4107302381286499</v>
      </c>
      <c r="AB338">
        <v>-1.4988236991813999</v>
      </c>
      <c r="AC338">
        <v>-1.38724643350897</v>
      </c>
      <c r="AD338" s="10">
        <v>1.44620246889743</v>
      </c>
      <c r="AE338" s="8">
        <v>0</v>
      </c>
      <c r="AF338">
        <v>0</v>
      </c>
      <c r="AG338">
        <v>0</v>
      </c>
      <c r="AH338">
        <v>0</v>
      </c>
      <c r="AI338">
        <v>0</v>
      </c>
      <c r="AJ338">
        <v>0</v>
      </c>
      <c r="AK338">
        <v>0</v>
      </c>
      <c r="AL338">
        <v>0</v>
      </c>
      <c r="AM338">
        <v>0</v>
      </c>
      <c r="AN338">
        <v>0</v>
      </c>
      <c r="AO338">
        <v>0</v>
      </c>
      <c r="AP338">
        <v>0</v>
      </c>
      <c r="AQ338">
        <v>0</v>
      </c>
      <c r="AR338">
        <v>0</v>
      </c>
      <c r="AS338">
        <v>1</v>
      </c>
      <c r="AT338">
        <v>0</v>
      </c>
      <c r="AU338">
        <v>0</v>
      </c>
      <c r="AV338">
        <v>0</v>
      </c>
      <c r="AW338">
        <v>0</v>
      </c>
      <c r="AX338">
        <v>0</v>
      </c>
      <c r="AY338">
        <v>1</v>
      </c>
      <c r="AZ338">
        <v>0</v>
      </c>
      <c r="BA338">
        <v>0</v>
      </c>
      <c r="BB338">
        <v>1</v>
      </c>
      <c r="BC338">
        <v>0</v>
      </c>
      <c r="BD338">
        <v>1</v>
      </c>
      <c r="BE338">
        <v>1</v>
      </c>
      <c r="BF338">
        <v>0</v>
      </c>
      <c r="BG338">
        <v>1</v>
      </c>
      <c r="BH338">
        <v>0</v>
      </c>
      <c r="BI338">
        <v>0</v>
      </c>
      <c r="BJ338">
        <v>0</v>
      </c>
      <c r="BK338">
        <v>0</v>
      </c>
      <c r="BL338">
        <v>0</v>
      </c>
      <c r="BM338">
        <v>0</v>
      </c>
      <c r="BN338">
        <v>0</v>
      </c>
      <c r="BO338">
        <v>1</v>
      </c>
      <c r="BP338">
        <v>0</v>
      </c>
      <c r="BQ338">
        <v>0</v>
      </c>
      <c r="BR338">
        <v>0</v>
      </c>
      <c r="BS338">
        <v>0</v>
      </c>
      <c r="BT338" s="10">
        <v>1</v>
      </c>
      <c r="BU338">
        <v>-4.2648743800000002</v>
      </c>
      <c r="BV338">
        <v>0.17994256</v>
      </c>
      <c r="BW338">
        <v>2.5512239999999999E-2</v>
      </c>
      <c r="BX338">
        <v>1.7140852600000001</v>
      </c>
      <c r="BY338">
        <v>1.2451467300000001</v>
      </c>
      <c r="BZ338">
        <v>4.38303536</v>
      </c>
      <c r="CA338">
        <v>1.0542348399999999</v>
      </c>
      <c r="CB338">
        <v>2.36271349</v>
      </c>
      <c r="CC338">
        <v>0</v>
      </c>
      <c r="CD338">
        <v>1.26633956</v>
      </c>
      <c r="CE338">
        <v>1.2966537600000001</v>
      </c>
      <c r="CF338">
        <v>-0.34830556000000001</v>
      </c>
      <c r="CG338">
        <v>0.60595251999999999</v>
      </c>
      <c r="CH338">
        <v>-0.27080598</v>
      </c>
      <c r="CI338">
        <v>0.69837139000000004</v>
      </c>
      <c r="CJ338">
        <v>2.3914729999999999E-2</v>
      </c>
      <c r="CK338">
        <v>-0.35324707</v>
      </c>
      <c r="CL338">
        <v>-4.8291489999999999E-2</v>
      </c>
      <c r="CM338">
        <v>0.58076517999999999</v>
      </c>
      <c r="CN338">
        <v>0.72541518999999999</v>
      </c>
      <c r="CO338">
        <v>-0.20022939000000001</v>
      </c>
      <c r="CP338">
        <v>-0.43475793000000001</v>
      </c>
      <c r="CQ338">
        <v>0.34422587999999998</v>
      </c>
      <c r="CR338">
        <v>-0.48495226000000002</v>
      </c>
      <c r="CS338">
        <v>0.18250256000000001</v>
      </c>
      <c r="CT338">
        <v>-0.16623276000000001</v>
      </c>
      <c r="CU338">
        <v>-9.4743999999999995E-2</v>
      </c>
      <c r="CV338">
        <v>-1.1689752</v>
      </c>
      <c r="CW338">
        <v>-0.52188942000000005</v>
      </c>
      <c r="CX338">
        <v>0.65815442999999996</v>
      </c>
      <c r="CY338">
        <v>9.3649330000000003E-2</v>
      </c>
      <c r="CZ338">
        <v>-0.16819777</v>
      </c>
      <c r="DA338">
        <v>-0.25450494000000001</v>
      </c>
      <c r="DB338">
        <v>0.25513289</v>
      </c>
      <c r="DC338">
        <v>2.5920289999999999E-2</v>
      </c>
      <c r="DD338">
        <v>-2.5292350000000002E-2</v>
      </c>
      <c r="DE338">
        <v>0.26950531</v>
      </c>
      <c r="DF338">
        <v>-0.26887736000000001</v>
      </c>
      <c r="DG338">
        <v>0.1029841</v>
      </c>
      <c r="DH338">
        <v>-0.10235616</v>
      </c>
      <c r="DI338">
        <v>-0.19042195000000001</v>
      </c>
      <c r="DJ338">
        <v>7.7531719999999998E-2</v>
      </c>
      <c r="DK338">
        <v>-0.19522661999999999</v>
      </c>
      <c r="DL338">
        <v>-0.13095082</v>
      </c>
      <c r="DM338">
        <v>-6.0513240000000003E-2</v>
      </c>
      <c r="DN338">
        <v>0.50020885000000004</v>
      </c>
      <c r="DO338">
        <v>0.35778246000000002</v>
      </c>
      <c r="DP338">
        <v>-0.64273818000000005</v>
      </c>
      <c r="DQ338">
        <v>0.94671483000000001</v>
      </c>
      <c r="DR338">
        <v>-0.66113116000000005</v>
      </c>
      <c r="DS338">
        <v>7.7932630000000003E-2</v>
      </c>
      <c r="DT338">
        <v>-0.79014932000000004</v>
      </c>
      <c r="DU338">
        <v>1.3610861400000001</v>
      </c>
      <c r="DV338" s="10">
        <v>-0.64824150000000003</v>
      </c>
      <c r="DW338" s="8" t="s">
        <v>1908</v>
      </c>
      <c r="DX338" t="s">
        <v>1909</v>
      </c>
      <c r="DY338" t="s">
        <v>5153</v>
      </c>
      <c r="DZ338" t="s">
        <v>5165</v>
      </c>
      <c r="EA338" t="s">
        <v>5295</v>
      </c>
      <c r="EB338" t="s">
        <v>5200</v>
      </c>
      <c r="EC338" t="s">
        <v>5284</v>
      </c>
      <c r="ED338" s="10" t="s">
        <v>673</v>
      </c>
      <c r="EE338" s="20">
        <v>37151</v>
      </c>
      <c r="EF338" s="21">
        <v>37344</v>
      </c>
      <c r="EG338" t="s">
        <v>1910</v>
      </c>
      <c r="EH338" t="s">
        <v>5145</v>
      </c>
      <c r="EI338" s="22">
        <v>43762</v>
      </c>
      <c r="EJ338" t="b">
        <f>F338=H338</f>
        <v>1</v>
      </c>
    </row>
    <row r="339" spans="1:140" x14ac:dyDescent="0.2">
      <c r="A339" s="8" t="s">
        <v>1911</v>
      </c>
      <c r="B339" s="8" t="s">
        <v>119</v>
      </c>
      <c r="C339" s="8" t="s">
        <v>188</v>
      </c>
      <c r="D339" s="2" t="s">
        <v>1912</v>
      </c>
      <c r="E339" s="4">
        <v>0.32947313516997201</v>
      </c>
      <c r="F339" s="28" t="b">
        <v>0</v>
      </c>
      <c r="G339" s="29">
        <f t="shared" si="11"/>
        <v>5.148949578560076E-5</v>
      </c>
      <c r="H339" s="5" t="b">
        <f t="shared" si="10"/>
        <v>0</v>
      </c>
      <c r="I339" s="8">
        <v>69</v>
      </c>
      <c r="J339">
        <v>2</v>
      </c>
      <c r="K339">
        <v>17</v>
      </c>
      <c r="L339">
        <v>964</v>
      </c>
      <c r="M339">
        <v>6</v>
      </c>
      <c r="N339">
        <v>4</v>
      </c>
      <c r="O339">
        <v>6.6032342516530598</v>
      </c>
      <c r="P339">
        <v>1</v>
      </c>
      <c r="Q339">
        <v>5</v>
      </c>
      <c r="R339">
        <v>5</v>
      </c>
      <c r="S339" s="10">
        <v>74.5</v>
      </c>
      <c r="T339" s="8">
        <v>1.48046563654304</v>
      </c>
      <c r="U339">
        <v>1.0203643463482399</v>
      </c>
      <c r="V339">
        <v>-1.2897868806933099</v>
      </c>
      <c r="W339">
        <v>-0.62286686916017298</v>
      </c>
      <c r="X339">
        <v>0.34522335867264098</v>
      </c>
      <c r="Y339">
        <v>0.68524713920936597</v>
      </c>
      <c r="Z339">
        <v>-1.50962288303814</v>
      </c>
      <c r="AA339">
        <v>-1.4107302381286499</v>
      </c>
      <c r="AB339">
        <v>0.68128349962791002</v>
      </c>
      <c r="AC339">
        <v>-1.38724643350897</v>
      </c>
      <c r="AD339" s="10">
        <v>-4.2614694159977699E-2</v>
      </c>
      <c r="AE339" s="8">
        <v>0</v>
      </c>
      <c r="AF339">
        <v>0</v>
      </c>
      <c r="AG339">
        <v>0</v>
      </c>
      <c r="AH339">
        <v>0</v>
      </c>
      <c r="AI339">
        <v>0</v>
      </c>
      <c r="AJ339">
        <v>0</v>
      </c>
      <c r="AK339">
        <v>0</v>
      </c>
      <c r="AL339">
        <v>0</v>
      </c>
      <c r="AM339">
        <v>0</v>
      </c>
      <c r="AN339">
        <v>0</v>
      </c>
      <c r="AO339">
        <v>0</v>
      </c>
      <c r="AP339">
        <v>0</v>
      </c>
      <c r="AQ339">
        <v>0</v>
      </c>
      <c r="AR339">
        <v>1</v>
      </c>
      <c r="AS339">
        <v>0</v>
      </c>
      <c r="AT339">
        <v>0</v>
      </c>
      <c r="AU339">
        <v>0</v>
      </c>
      <c r="AV339">
        <v>0</v>
      </c>
      <c r="AW339">
        <v>0</v>
      </c>
      <c r="AX339">
        <v>0</v>
      </c>
      <c r="AY339">
        <v>1</v>
      </c>
      <c r="AZ339">
        <v>0</v>
      </c>
      <c r="BA339">
        <v>1</v>
      </c>
      <c r="BB339">
        <v>0</v>
      </c>
      <c r="BC339">
        <v>0</v>
      </c>
      <c r="BD339">
        <v>1</v>
      </c>
      <c r="BE339">
        <v>0</v>
      </c>
      <c r="BF339">
        <v>1</v>
      </c>
      <c r="BG339">
        <v>0</v>
      </c>
      <c r="BH339">
        <v>0</v>
      </c>
      <c r="BI339">
        <v>1</v>
      </c>
      <c r="BJ339">
        <v>0</v>
      </c>
      <c r="BK339">
        <v>0</v>
      </c>
      <c r="BL339">
        <v>0</v>
      </c>
      <c r="BM339">
        <v>0</v>
      </c>
      <c r="BN339">
        <v>0</v>
      </c>
      <c r="BO339">
        <v>1</v>
      </c>
      <c r="BP339">
        <v>0</v>
      </c>
      <c r="BQ339">
        <v>0</v>
      </c>
      <c r="BR339">
        <v>0</v>
      </c>
      <c r="BS339">
        <v>0</v>
      </c>
      <c r="BT339" s="10">
        <v>1</v>
      </c>
      <c r="BU339">
        <v>-4.2648743800000002</v>
      </c>
      <c r="BV339">
        <v>0.17994256</v>
      </c>
      <c r="BW339">
        <v>2.5512239999999999E-2</v>
      </c>
      <c r="BX339">
        <v>1.7140852600000001</v>
      </c>
      <c r="BY339">
        <v>1.2451467300000001</v>
      </c>
      <c r="BZ339">
        <v>4.38303536</v>
      </c>
      <c r="CA339">
        <v>1.0542348399999999</v>
      </c>
      <c r="CB339">
        <v>2.36271349</v>
      </c>
      <c r="CC339">
        <v>0</v>
      </c>
      <c r="CD339">
        <v>1.26633956</v>
      </c>
      <c r="CE339">
        <v>1.2966537600000001</v>
      </c>
      <c r="CF339">
        <v>-0.34830556000000001</v>
      </c>
      <c r="CG339">
        <v>0.60595251999999999</v>
      </c>
      <c r="CH339">
        <v>-0.27080598</v>
      </c>
      <c r="CI339">
        <v>0.69837139000000004</v>
      </c>
      <c r="CJ339">
        <v>2.3914729999999999E-2</v>
      </c>
      <c r="CK339">
        <v>-0.35324707</v>
      </c>
      <c r="CL339">
        <v>-4.8291489999999999E-2</v>
      </c>
      <c r="CM339">
        <v>0.58076517999999999</v>
      </c>
      <c r="CN339">
        <v>0.72541518999999999</v>
      </c>
      <c r="CO339">
        <v>-0.20022939000000001</v>
      </c>
      <c r="CP339">
        <v>-0.43475793000000001</v>
      </c>
      <c r="CQ339">
        <v>0.34422587999999998</v>
      </c>
      <c r="CR339">
        <v>-0.48495226000000002</v>
      </c>
      <c r="CS339">
        <v>0.18250256000000001</v>
      </c>
      <c r="CT339">
        <v>-0.16623276000000001</v>
      </c>
      <c r="CU339">
        <v>-9.4743999999999995E-2</v>
      </c>
      <c r="CV339">
        <v>-1.1689752</v>
      </c>
      <c r="CW339">
        <v>-0.52188942000000005</v>
      </c>
      <c r="CX339">
        <v>0.65815442999999996</v>
      </c>
      <c r="CY339">
        <v>9.3649330000000003E-2</v>
      </c>
      <c r="CZ339">
        <v>-0.16819777</v>
      </c>
      <c r="DA339">
        <v>-0.25450494000000001</v>
      </c>
      <c r="DB339">
        <v>0.25513289</v>
      </c>
      <c r="DC339">
        <v>2.5920289999999999E-2</v>
      </c>
      <c r="DD339">
        <v>-2.5292350000000002E-2</v>
      </c>
      <c r="DE339">
        <v>0.26950531</v>
      </c>
      <c r="DF339">
        <v>-0.26887736000000001</v>
      </c>
      <c r="DG339">
        <v>0.1029841</v>
      </c>
      <c r="DH339">
        <v>-0.10235616</v>
      </c>
      <c r="DI339">
        <v>-0.19042195000000001</v>
      </c>
      <c r="DJ339">
        <v>7.7531719999999998E-2</v>
      </c>
      <c r="DK339">
        <v>-0.19522661999999999</v>
      </c>
      <c r="DL339">
        <v>-0.13095082</v>
      </c>
      <c r="DM339">
        <v>-6.0513240000000003E-2</v>
      </c>
      <c r="DN339">
        <v>0.50020885000000004</v>
      </c>
      <c r="DO339">
        <v>0.35778246000000002</v>
      </c>
      <c r="DP339">
        <v>-0.64273818000000005</v>
      </c>
      <c r="DQ339">
        <v>0.94671483000000001</v>
      </c>
      <c r="DR339">
        <v>-0.66113116000000005</v>
      </c>
      <c r="DS339">
        <v>7.7932630000000003E-2</v>
      </c>
      <c r="DT339">
        <v>-0.79014932000000004</v>
      </c>
      <c r="DU339">
        <v>1.3610861400000001</v>
      </c>
      <c r="DV339" s="10">
        <v>-0.64824150000000003</v>
      </c>
      <c r="DW339" s="8" t="s">
        <v>1913</v>
      </c>
      <c r="DX339" t="s">
        <v>1914</v>
      </c>
      <c r="DY339" t="s">
        <v>5153</v>
      </c>
      <c r="DZ339" t="s">
        <v>5165</v>
      </c>
      <c r="EA339" t="s">
        <v>5224</v>
      </c>
      <c r="EB339" t="s">
        <v>5415</v>
      </c>
      <c r="EC339" t="s">
        <v>5378</v>
      </c>
      <c r="ED339" s="10" t="s">
        <v>348</v>
      </c>
      <c r="EE339" s="20">
        <v>35893</v>
      </c>
      <c r="EF339" s="21">
        <v>38797</v>
      </c>
      <c r="EG339" t="s">
        <v>1227</v>
      </c>
      <c r="EH339" t="s">
        <v>5142</v>
      </c>
      <c r="EI339" s="22">
        <v>43726</v>
      </c>
      <c r="EJ339" t="b">
        <f>F339=H339</f>
        <v>1</v>
      </c>
    </row>
    <row r="340" spans="1:140" x14ac:dyDescent="0.2">
      <c r="A340" s="8" t="s">
        <v>1915</v>
      </c>
      <c r="B340" s="8" t="s">
        <v>168</v>
      </c>
      <c r="C340" s="8" t="s">
        <v>135</v>
      </c>
      <c r="D340" s="2" t="s">
        <v>1916</v>
      </c>
      <c r="E340" s="4">
        <v>0.403384990045009</v>
      </c>
      <c r="F340" s="28" t="b">
        <v>0</v>
      </c>
      <c r="G340" s="29">
        <f t="shared" si="11"/>
        <v>0.70872667638919706</v>
      </c>
      <c r="H340" s="5" t="b">
        <f t="shared" si="10"/>
        <v>1</v>
      </c>
      <c r="I340" s="8">
        <v>70</v>
      </c>
      <c r="J340">
        <v>0</v>
      </c>
      <c r="K340">
        <v>30</v>
      </c>
      <c r="L340">
        <v>1206</v>
      </c>
      <c r="M340">
        <v>9</v>
      </c>
      <c r="N340">
        <v>3</v>
      </c>
      <c r="O340">
        <v>56.692495022504801</v>
      </c>
      <c r="P340">
        <v>5</v>
      </c>
      <c r="Q340">
        <v>2</v>
      </c>
      <c r="R340">
        <v>1</v>
      </c>
      <c r="S340" s="10">
        <v>75.2</v>
      </c>
      <c r="T340" s="8">
        <v>1.5744038114505901</v>
      </c>
      <c r="U340">
        <v>-1.00517281761849</v>
      </c>
      <c r="V340">
        <v>0.38987547332752898</v>
      </c>
      <c r="W340">
        <v>-0.34075499984066099</v>
      </c>
      <c r="X340">
        <v>1.2997579909472201</v>
      </c>
      <c r="Y340">
        <v>-1.13192030619081E-2</v>
      </c>
      <c r="Z340">
        <v>0.213983414584347</v>
      </c>
      <c r="AA340">
        <v>1.4284752725705201</v>
      </c>
      <c r="AB340">
        <v>0.68128349962791002</v>
      </c>
      <c r="AC340">
        <v>-1.38724643350897</v>
      </c>
      <c r="AD340" s="10">
        <v>0.10842472817918</v>
      </c>
      <c r="AE340" s="8">
        <v>0</v>
      </c>
      <c r="AF340">
        <v>0</v>
      </c>
      <c r="AG340">
        <v>1</v>
      </c>
      <c r="AH340">
        <v>0</v>
      </c>
      <c r="AI340">
        <v>0</v>
      </c>
      <c r="AJ340">
        <v>0</v>
      </c>
      <c r="AK340">
        <v>0</v>
      </c>
      <c r="AL340">
        <v>0</v>
      </c>
      <c r="AM340">
        <v>0</v>
      </c>
      <c r="AN340">
        <v>0</v>
      </c>
      <c r="AO340">
        <v>0</v>
      </c>
      <c r="AP340">
        <v>0</v>
      </c>
      <c r="AQ340">
        <v>0</v>
      </c>
      <c r="AR340">
        <v>0</v>
      </c>
      <c r="AS340">
        <v>0</v>
      </c>
      <c r="AT340">
        <v>0</v>
      </c>
      <c r="AU340">
        <v>0</v>
      </c>
      <c r="AV340">
        <v>0</v>
      </c>
      <c r="AW340">
        <v>0</v>
      </c>
      <c r="AX340">
        <v>0</v>
      </c>
      <c r="AY340">
        <v>1</v>
      </c>
      <c r="AZ340">
        <v>0</v>
      </c>
      <c r="BA340">
        <v>0</v>
      </c>
      <c r="BB340">
        <v>1</v>
      </c>
      <c r="BC340">
        <v>1</v>
      </c>
      <c r="BD340">
        <v>0</v>
      </c>
      <c r="BE340">
        <v>1</v>
      </c>
      <c r="BF340">
        <v>0</v>
      </c>
      <c r="BG340">
        <v>0</v>
      </c>
      <c r="BH340">
        <v>1</v>
      </c>
      <c r="BI340">
        <v>0</v>
      </c>
      <c r="BJ340">
        <v>0</v>
      </c>
      <c r="BK340">
        <v>0</v>
      </c>
      <c r="BL340">
        <v>0</v>
      </c>
      <c r="BM340">
        <v>0</v>
      </c>
      <c r="BN340">
        <v>1</v>
      </c>
      <c r="BO340">
        <v>0</v>
      </c>
      <c r="BP340">
        <v>0</v>
      </c>
      <c r="BQ340">
        <v>0</v>
      </c>
      <c r="BR340">
        <v>1</v>
      </c>
      <c r="BS340">
        <v>0</v>
      </c>
      <c r="BT340" s="10">
        <v>0</v>
      </c>
      <c r="BU340">
        <v>-4.2648743800000002</v>
      </c>
      <c r="BV340">
        <v>0.17994256</v>
      </c>
      <c r="BW340">
        <v>2.5512239999999999E-2</v>
      </c>
      <c r="BX340">
        <v>1.7140852600000001</v>
      </c>
      <c r="BY340">
        <v>1.2451467300000001</v>
      </c>
      <c r="BZ340">
        <v>4.38303536</v>
      </c>
      <c r="CA340">
        <v>1.0542348399999999</v>
      </c>
      <c r="CB340">
        <v>2.36271349</v>
      </c>
      <c r="CC340">
        <v>0</v>
      </c>
      <c r="CD340">
        <v>1.26633956</v>
      </c>
      <c r="CE340">
        <v>1.2966537600000001</v>
      </c>
      <c r="CF340">
        <v>-0.34830556000000001</v>
      </c>
      <c r="CG340">
        <v>0.60595251999999999</v>
      </c>
      <c r="CH340">
        <v>-0.27080598</v>
      </c>
      <c r="CI340">
        <v>0.69837139000000004</v>
      </c>
      <c r="CJ340">
        <v>2.3914729999999999E-2</v>
      </c>
      <c r="CK340">
        <v>-0.35324707</v>
      </c>
      <c r="CL340">
        <v>-4.8291489999999999E-2</v>
      </c>
      <c r="CM340">
        <v>0.58076517999999999</v>
      </c>
      <c r="CN340">
        <v>0.72541518999999999</v>
      </c>
      <c r="CO340">
        <v>-0.20022939000000001</v>
      </c>
      <c r="CP340">
        <v>-0.43475793000000001</v>
      </c>
      <c r="CQ340">
        <v>0.34422587999999998</v>
      </c>
      <c r="CR340">
        <v>-0.48495226000000002</v>
      </c>
      <c r="CS340">
        <v>0.18250256000000001</v>
      </c>
      <c r="CT340">
        <v>-0.16623276000000001</v>
      </c>
      <c r="CU340">
        <v>-9.4743999999999995E-2</v>
      </c>
      <c r="CV340">
        <v>-1.1689752</v>
      </c>
      <c r="CW340">
        <v>-0.52188942000000005</v>
      </c>
      <c r="CX340">
        <v>0.65815442999999996</v>
      </c>
      <c r="CY340">
        <v>9.3649330000000003E-2</v>
      </c>
      <c r="CZ340">
        <v>-0.16819777</v>
      </c>
      <c r="DA340">
        <v>-0.25450494000000001</v>
      </c>
      <c r="DB340">
        <v>0.25513289</v>
      </c>
      <c r="DC340">
        <v>2.5920289999999999E-2</v>
      </c>
      <c r="DD340">
        <v>-2.5292350000000002E-2</v>
      </c>
      <c r="DE340">
        <v>0.26950531</v>
      </c>
      <c r="DF340">
        <v>-0.26887736000000001</v>
      </c>
      <c r="DG340">
        <v>0.1029841</v>
      </c>
      <c r="DH340">
        <v>-0.10235616</v>
      </c>
      <c r="DI340">
        <v>-0.19042195000000001</v>
      </c>
      <c r="DJ340">
        <v>7.7531719999999998E-2</v>
      </c>
      <c r="DK340">
        <v>-0.19522661999999999</v>
      </c>
      <c r="DL340">
        <v>-0.13095082</v>
      </c>
      <c r="DM340">
        <v>-6.0513240000000003E-2</v>
      </c>
      <c r="DN340">
        <v>0.50020885000000004</v>
      </c>
      <c r="DO340">
        <v>0.35778246000000002</v>
      </c>
      <c r="DP340">
        <v>-0.64273818000000005</v>
      </c>
      <c r="DQ340">
        <v>0.94671483000000001</v>
      </c>
      <c r="DR340">
        <v>-0.66113116000000005</v>
      </c>
      <c r="DS340">
        <v>7.7932630000000003E-2</v>
      </c>
      <c r="DT340">
        <v>-0.79014932000000004</v>
      </c>
      <c r="DU340">
        <v>1.3610861400000001</v>
      </c>
      <c r="DV340" s="10">
        <v>-0.64824150000000003</v>
      </c>
      <c r="DW340" s="8" t="s">
        <v>1917</v>
      </c>
      <c r="DX340" t="s">
        <v>1918</v>
      </c>
      <c r="DY340" t="s">
        <v>5158</v>
      </c>
      <c r="DZ340" t="s">
        <v>5158</v>
      </c>
      <c r="EA340" t="s">
        <v>5204</v>
      </c>
      <c r="EB340" t="s">
        <v>5439</v>
      </c>
      <c r="EC340" t="s">
        <v>5283</v>
      </c>
      <c r="ED340" s="10" t="s">
        <v>272</v>
      </c>
      <c r="EE340" s="20">
        <v>35088</v>
      </c>
      <c r="EF340" s="21">
        <v>38838</v>
      </c>
      <c r="EG340" t="s">
        <v>1919</v>
      </c>
      <c r="EH340" t="s">
        <v>5147</v>
      </c>
      <c r="EI340" s="22">
        <v>44996</v>
      </c>
      <c r="EJ340" t="b">
        <f>F340=H340</f>
        <v>0</v>
      </c>
    </row>
    <row r="341" spans="1:140" x14ac:dyDescent="0.2">
      <c r="A341" s="8" t="s">
        <v>1920</v>
      </c>
      <c r="B341" s="8" t="s">
        <v>119</v>
      </c>
      <c r="C341" s="8" t="s">
        <v>161</v>
      </c>
      <c r="D341" s="2">
        <f>1-715-730-3511</f>
        <v>-4955</v>
      </c>
      <c r="E341" s="4">
        <v>0.53635720010104404</v>
      </c>
      <c r="F341" s="28" t="b">
        <v>0</v>
      </c>
      <c r="G341" s="29">
        <f t="shared" si="11"/>
        <v>0.55393338269348902</v>
      </c>
      <c r="H341" s="5" t="b">
        <f t="shared" si="10"/>
        <v>1</v>
      </c>
      <c r="I341" s="8">
        <v>62</v>
      </c>
      <c r="J341">
        <v>0</v>
      </c>
      <c r="K341">
        <v>19</v>
      </c>
      <c r="L341">
        <v>1763</v>
      </c>
      <c r="M341">
        <v>7</v>
      </c>
      <c r="N341">
        <v>5</v>
      </c>
      <c r="O341">
        <v>97.345266717188906</v>
      </c>
      <c r="P341">
        <v>2</v>
      </c>
      <c r="Q341">
        <v>3</v>
      </c>
      <c r="R341">
        <v>5</v>
      </c>
      <c r="S341" s="10">
        <v>70.400000000000006</v>
      </c>
      <c r="T341" s="8">
        <v>0.82289841219016902</v>
      </c>
      <c r="U341">
        <v>-1.00517281761849</v>
      </c>
      <c r="V341">
        <v>-1.03137728776702</v>
      </c>
      <c r="W341">
        <v>0.30856860020466198</v>
      </c>
      <c r="X341">
        <v>0.66340156943083595</v>
      </c>
      <c r="Y341">
        <v>1.38181348148064</v>
      </c>
      <c r="Z341">
        <v>1.61287356050444</v>
      </c>
      <c r="AA341">
        <v>1.4284752725705201</v>
      </c>
      <c r="AB341">
        <v>-1.4988236991813999</v>
      </c>
      <c r="AC341">
        <v>-1.38724643350897</v>
      </c>
      <c r="AD341" s="10">
        <v>-0.927274167860757</v>
      </c>
      <c r="AE341" s="8">
        <v>0</v>
      </c>
      <c r="AF341">
        <v>0</v>
      </c>
      <c r="AG341">
        <v>0</v>
      </c>
      <c r="AH341">
        <v>0</v>
      </c>
      <c r="AI341">
        <v>0</v>
      </c>
      <c r="AJ341">
        <v>0</v>
      </c>
      <c r="AK341">
        <v>0</v>
      </c>
      <c r="AL341">
        <v>0</v>
      </c>
      <c r="AM341">
        <v>0</v>
      </c>
      <c r="AN341">
        <v>0</v>
      </c>
      <c r="AO341">
        <v>0</v>
      </c>
      <c r="AP341">
        <v>0</v>
      </c>
      <c r="AQ341">
        <v>0</v>
      </c>
      <c r="AR341">
        <v>0</v>
      </c>
      <c r="AS341">
        <v>0</v>
      </c>
      <c r="AT341">
        <v>0</v>
      </c>
      <c r="AU341">
        <v>0</v>
      </c>
      <c r="AV341">
        <v>0</v>
      </c>
      <c r="AW341">
        <v>1</v>
      </c>
      <c r="AX341">
        <v>0</v>
      </c>
      <c r="AY341">
        <v>0</v>
      </c>
      <c r="AZ341">
        <v>1</v>
      </c>
      <c r="BA341">
        <v>0</v>
      </c>
      <c r="BB341">
        <v>1</v>
      </c>
      <c r="BC341">
        <v>1</v>
      </c>
      <c r="BD341">
        <v>0</v>
      </c>
      <c r="BE341">
        <v>1</v>
      </c>
      <c r="BF341">
        <v>0</v>
      </c>
      <c r="BG341">
        <v>1</v>
      </c>
      <c r="BH341">
        <v>0</v>
      </c>
      <c r="BI341">
        <v>0</v>
      </c>
      <c r="BJ341">
        <v>0</v>
      </c>
      <c r="BK341">
        <v>0</v>
      </c>
      <c r="BL341">
        <v>0</v>
      </c>
      <c r="BM341">
        <v>1</v>
      </c>
      <c r="BN341">
        <v>0</v>
      </c>
      <c r="BO341">
        <v>0</v>
      </c>
      <c r="BP341">
        <v>0</v>
      </c>
      <c r="BQ341">
        <v>1</v>
      </c>
      <c r="BR341">
        <v>0</v>
      </c>
      <c r="BS341">
        <v>0</v>
      </c>
      <c r="BT341" s="10">
        <v>0</v>
      </c>
      <c r="BU341">
        <v>-4.2648743800000002</v>
      </c>
      <c r="BV341">
        <v>0.17994256</v>
      </c>
      <c r="BW341">
        <v>2.5512239999999999E-2</v>
      </c>
      <c r="BX341">
        <v>1.7140852600000001</v>
      </c>
      <c r="BY341">
        <v>1.2451467300000001</v>
      </c>
      <c r="BZ341">
        <v>4.38303536</v>
      </c>
      <c r="CA341">
        <v>1.0542348399999999</v>
      </c>
      <c r="CB341">
        <v>2.36271349</v>
      </c>
      <c r="CC341">
        <v>0</v>
      </c>
      <c r="CD341">
        <v>1.26633956</v>
      </c>
      <c r="CE341">
        <v>1.2966537600000001</v>
      </c>
      <c r="CF341">
        <v>-0.34830556000000001</v>
      </c>
      <c r="CG341">
        <v>0.60595251999999999</v>
      </c>
      <c r="CH341">
        <v>-0.27080598</v>
      </c>
      <c r="CI341">
        <v>0.69837139000000004</v>
      </c>
      <c r="CJ341">
        <v>2.3914729999999999E-2</v>
      </c>
      <c r="CK341">
        <v>-0.35324707</v>
      </c>
      <c r="CL341">
        <v>-4.8291489999999999E-2</v>
      </c>
      <c r="CM341">
        <v>0.58076517999999999</v>
      </c>
      <c r="CN341">
        <v>0.72541518999999999</v>
      </c>
      <c r="CO341">
        <v>-0.20022939000000001</v>
      </c>
      <c r="CP341">
        <v>-0.43475793000000001</v>
      </c>
      <c r="CQ341">
        <v>0.34422587999999998</v>
      </c>
      <c r="CR341">
        <v>-0.48495226000000002</v>
      </c>
      <c r="CS341">
        <v>0.18250256000000001</v>
      </c>
      <c r="CT341">
        <v>-0.16623276000000001</v>
      </c>
      <c r="CU341">
        <v>-9.4743999999999995E-2</v>
      </c>
      <c r="CV341">
        <v>-1.1689752</v>
      </c>
      <c r="CW341">
        <v>-0.52188942000000005</v>
      </c>
      <c r="CX341">
        <v>0.65815442999999996</v>
      </c>
      <c r="CY341">
        <v>9.3649330000000003E-2</v>
      </c>
      <c r="CZ341">
        <v>-0.16819777</v>
      </c>
      <c r="DA341">
        <v>-0.25450494000000001</v>
      </c>
      <c r="DB341">
        <v>0.25513289</v>
      </c>
      <c r="DC341">
        <v>2.5920289999999999E-2</v>
      </c>
      <c r="DD341">
        <v>-2.5292350000000002E-2</v>
      </c>
      <c r="DE341">
        <v>0.26950531</v>
      </c>
      <c r="DF341">
        <v>-0.26887736000000001</v>
      </c>
      <c r="DG341">
        <v>0.1029841</v>
      </c>
      <c r="DH341">
        <v>-0.10235616</v>
      </c>
      <c r="DI341">
        <v>-0.19042195000000001</v>
      </c>
      <c r="DJ341">
        <v>7.7531719999999998E-2</v>
      </c>
      <c r="DK341">
        <v>-0.19522661999999999</v>
      </c>
      <c r="DL341">
        <v>-0.13095082</v>
      </c>
      <c r="DM341">
        <v>-6.0513240000000003E-2</v>
      </c>
      <c r="DN341">
        <v>0.50020885000000004</v>
      </c>
      <c r="DO341">
        <v>0.35778246000000002</v>
      </c>
      <c r="DP341">
        <v>-0.64273818000000005</v>
      </c>
      <c r="DQ341">
        <v>0.94671483000000001</v>
      </c>
      <c r="DR341">
        <v>-0.66113116000000005</v>
      </c>
      <c r="DS341">
        <v>7.7932630000000003E-2</v>
      </c>
      <c r="DT341">
        <v>-0.79014932000000004</v>
      </c>
      <c r="DU341">
        <v>1.3610861400000001</v>
      </c>
      <c r="DV341" s="10">
        <v>-0.64824150000000003</v>
      </c>
      <c r="DW341" s="8" t="s">
        <v>1921</v>
      </c>
      <c r="DX341" t="s">
        <v>1922</v>
      </c>
      <c r="DY341" t="s">
        <v>5154</v>
      </c>
      <c r="DZ341" t="s">
        <v>5154</v>
      </c>
      <c r="EA341" t="s">
        <v>5320</v>
      </c>
      <c r="EB341" t="s">
        <v>5208</v>
      </c>
      <c r="EC341" t="s">
        <v>5240</v>
      </c>
      <c r="ED341" s="10" t="s">
        <v>396</v>
      </c>
      <c r="EE341" s="20">
        <v>36408</v>
      </c>
      <c r="EF341" s="21">
        <v>38544</v>
      </c>
      <c r="EG341" t="s">
        <v>1923</v>
      </c>
      <c r="EH341" t="s">
        <v>5145</v>
      </c>
      <c r="EI341" s="22">
        <v>44702</v>
      </c>
      <c r="EJ341" t="b">
        <f>F341=H341</f>
        <v>0</v>
      </c>
    </row>
    <row r="342" spans="1:140" x14ac:dyDescent="0.2">
      <c r="A342" s="8" t="s">
        <v>1924</v>
      </c>
      <c r="B342" s="8" t="s">
        <v>127</v>
      </c>
      <c r="C342" s="8" t="s">
        <v>188</v>
      </c>
      <c r="D342" s="2" t="s">
        <v>1925</v>
      </c>
      <c r="E342" s="4">
        <v>0.33677004620365297</v>
      </c>
      <c r="F342" s="28" t="b">
        <v>0</v>
      </c>
      <c r="G342" s="29">
        <f t="shared" si="11"/>
        <v>5.5518654538534544E-2</v>
      </c>
      <c r="H342" s="5" t="b">
        <f t="shared" si="10"/>
        <v>0</v>
      </c>
      <c r="I342" s="8">
        <v>52</v>
      </c>
      <c r="J342">
        <v>1</v>
      </c>
      <c r="K342">
        <v>34</v>
      </c>
      <c r="L342">
        <v>936</v>
      </c>
      <c r="M342">
        <v>9</v>
      </c>
      <c r="N342">
        <v>2</v>
      </c>
      <c r="O342">
        <v>1.5183564351602601</v>
      </c>
      <c r="P342">
        <v>5</v>
      </c>
      <c r="Q342">
        <v>1</v>
      </c>
      <c r="R342">
        <v>1</v>
      </c>
      <c r="S342" s="10">
        <v>71.8</v>
      </c>
      <c r="T342" s="8">
        <v>-0.116483336885366</v>
      </c>
      <c r="U342">
        <v>7.5957643648752104E-3</v>
      </c>
      <c r="V342">
        <v>0.90669465918009495</v>
      </c>
      <c r="W342">
        <v>-0.65550791189135604</v>
      </c>
      <c r="X342">
        <v>1.2997579909472201</v>
      </c>
      <c r="Y342">
        <v>-0.70788554533318204</v>
      </c>
      <c r="Z342">
        <v>-1.6845970649739199</v>
      </c>
      <c r="AA342">
        <v>8.8725172209350497E-3</v>
      </c>
      <c r="AB342">
        <v>0.68128349962791002</v>
      </c>
      <c r="AC342">
        <v>0.71996333890972197</v>
      </c>
      <c r="AD342" s="10">
        <v>-0.62519532318244297</v>
      </c>
      <c r="AE342" s="8">
        <v>0</v>
      </c>
      <c r="AF342">
        <v>0</v>
      </c>
      <c r="AG342">
        <v>0</v>
      </c>
      <c r="AH342">
        <v>0</v>
      </c>
      <c r="AI342">
        <v>0</v>
      </c>
      <c r="AJ342">
        <v>0</v>
      </c>
      <c r="AK342">
        <v>0</v>
      </c>
      <c r="AL342">
        <v>0</v>
      </c>
      <c r="AM342">
        <v>0</v>
      </c>
      <c r="AN342">
        <v>0</v>
      </c>
      <c r="AO342">
        <v>0</v>
      </c>
      <c r="AP342">
        <v>0</v>
      </c>
      <c r="AQ342">
        <v>0</v>
      </c>
      <c r="AR342">
        <v>1</v>
      </c>
      <c r="AS342">
        <v>0</v>
      </c>
      <c r="AT342">
        <v>0</v>
      </c>
      <c r="AU342">
        <v>0</v>
      </c>
      <c r="AV342">
        <v>0</v>
      </c>
      <c r="AW342">
        <v>0</v>
      </c>
      <c r="AX342">
        <v>0</v>
      </c>
      <c r="AY342">
        <v>1</v>
      </c>
      <c r="AZ342">
        <v>0</v>
      </c>
      <c r="BA342">
        <v>1</v>
      </c>
      <c r="BB342">
        <v>0</v>
      </c>
      <c r="BC342">
        <v>0</v>
      </c>
      <c r="BD342">
        <v>1</v>
      </c>
      <c r="BE342">
        <v>0</v>
      </c>
      <c r="BF342">
        <v>1</v>
      </c>
      <c r="BG342">
        <v>0</v>
      </c>
      <c r="BH342">
        <v>0</v>
      </c>
      <c r="BI342">
        <v>1</v>
      </c>
      <c r="BJ342">
        <v>0</v>
      </c>
      <c r="BK342">
        <v>0</v>
      </c>
      <c r="BL342">
        <v>0</v>
      </c>
      <c r="BM342">
        <v>0</v>
      </c>
      <c r="BN342">
        <v>0</v>
      </c>
      <c r="BO342">
        <v>0</v>
      </c>
      <c r="BP342">
        <v>1</v>
      </c>
      <c r="BQ342">
        <v>0</v>
      </c>
      <c r="BR342">
        <v>0</v>
      </c>
      <c r="BS342">
        <v>0</v>
      </c>
      <c r="BT342" s="10">
        <v>1</v>
      </c>
      <c r="BU342">
        <v>-4.2648743800000002</v>
      </c>
      <c r="BV342">
        <v>0.17994256</v>
      </c>
      <c r="BW342">
        <v>2.5512239999999999E-2</v>
      </c>
      <c r="BX342">
        <v>1.7140852600000001</v>
      </c>
      <c r="BY342">
        <v>1.2451467300000001</v>
      </c>
      <c r="BZ342">
        <v>4.38303536</v>
      </c>
      <c r="CA342">
        <v>1.0542348399999999</v>
      </c>
      <c r="CB342">
        <v>2.36271349</v>
      </c>
      <c r="CC342">
        <v>0</v>
      </c>
      <c r="CD342">
        <v>1.26633956</v>
      </c>
      <c r="CE342">
        <v>1.2966537600000001</v>
      </c>
      <c r="CF342">
        <v>-0.34830556000000001</v>
      </c>
      <c r="CG342">
        <v>0.60595251999999999</v>
      </c>
      <c r="CH342">
        <v>-0.27080598</v>
      </c>
      <c r="CI342">
        <v>0.69837139000000004</v>
      </c>
      <c r="CJ342">
        <v>2.3914729999999999E-2</v>
      </c>
      <c r="CK342">
        <v>-0.35324707</v>
      </c>
      <c r="CL342">
        <v>-4.8291489999999999E-2</v>
      </c>
      <c r="CM342">
        <v>0.58076517999999999</v>
      </c>
      <c r="CN342">
        <v>0.72541518999999999</v>
      </c>
      <c r="CO342">
        <v>-0.20022939000000001</v>
      </c>
      <c r="CP342">
        <v>-0.43475793000000001</v>
      </c>
      <c r="CQ342">
        <v>0.34422587999999998</v>
      </c>
      <c r="CR342">
        <v>-0.48495226000000002</v>
      </c>
      <c r="CS342">
        <v>0.18250256000000001</v>
      </c>
      <c r="CT342">
        <v>-0.16623276000000001</v>
      </c>
      <c r="CU342">
        <v>-9.4743999999999995E-2</v>
      </c>
      <c r="CV342">
        <v>-1.1689752</v>
      </c>
      <c r="CW342">
        <v>-0.52188942000000005</v>
      </c>
      <c r="CX342">
        <v>0.65815442999999996</v>
      </c>
      <c r="CY342">
        <v>9.3649330000000003E-2</v>
      </c>
      <c r="CZ342">
        <v>-0.16819777</v>
      </c>
      <c r="DA342">
        <v>-0.25450494000000001</v>
      </c>
      <c r="DB342">
        <v>0.25513289</v>
      </c>
      <c r="DC342">
        <v>2.5920289999999999E-2</v>
      </c>
      <c r="DD342">
        <v>-2.5292350000000002E-2</v>
      </c>
      <c r="DE342">
        <v>0.26950531</v>
      </c>
      <c r="DF342">
        <v>-0.26887736000000001</v>
      </c>
      <c r="DG342">
        <v>0.1029841</v>
      </c>
      <c r="DH342">
        <v>-0.10235616</v>
      </c>
      <c r="DI342">
        <v>-0.19042195000000001</v>
      </c>
      <c r="DJ342">
        <v>7.7531719999999998E-2</v>
      </c>
      <c r="DK342">
        <v>-0.19522661999999999</v>
      </c>
      <c r="DL342">
        <v>-0.13095082</v>
      </c>
      <c r="DM342">
        <v>-6.0513240000000003E-2</v>
      </c>
      <c r="DN342">
        <v>0.50020885000000004</v>
      </c>
      <c r="DO342">
        <v>0.35778246000000002</v>
      </c>
      <c r="DP342">
        <v>-0.64273818000000005</v>
      </c>
      <c r="DQ342">
        <v>0.94671483000000001</v>
      </c>
      <c r="DR342">
        <v>-0.66113116000000005</v>
      </c>
      <c r="DS342">
        <v>7.7932630000000003E-2</v>
      </c>
      <c r="DT342">
        <v>-0.79014932000000004</v>
      </c>
      <c r="DU342">
        <v>1.3610861400000001</v>
      </c>
      <c r="DV342" s="10">
        <v>-0.64824150000000003</v>
      </c>
      <c r="DW342" s="8" t="s">
        <v>1926</v>
      </c>
      <c r="DX342" t="s">
        <v>1927</v>
      </c>
      <c r="DY342" t="s">
        <v>5165</v>
      </c>
      <c r="DZ342" t="s">
        <v>5165</v>
      </c>
      <c r="EA342" t="s">
        <v>5210</v>
      </c>
      <c r="EB342" t="s">
        <v>5298</v>
      </c>
      <c r="EC342" t="s">
        <v>5457</v>
      </c>
      <c r="ED342" s="10" t="s">
        <v>533</v>
      </c>
      <c r="EE342" s="20">
        <v>34859</v>
      </c>
      <c r="EF342" s="21">
        <v>36178</v>
      </c>
      <c r="EG342" t="s">
        <v>1928</v>
      </c>
      <c r="EH342" t="s">
        <v>5142</v>
      </c>
      <c r="EI342" s="22">
        <v>44009</v>
      </c>
      <c r="EJ342" t="b">
        <f>F342=H342</f>
        <v>1</v>
      </c>
    </row>
    <row r="343" spans="1:140" x14ac:dyDescent="0.2">
      <c r="A343" s="8" t="s">
        <v>1929</v>
      </c>
      <c r="B343" s="8" t="s">
        <v>168</v>
      </c>
      <c r="C343" s="8" t="s">
        <v>181</v>
      </c>
      <c r="D343" s="2">
        <v>8446163525</v>
      </c>
      <c r="E343" s="4">
        <v>0.47317044027729099</v>
      </c>
      <c r="F343" s="28" t="b">
        <v>0</v>
      </c>
      <c r="G343" s="29">
        <f t="shared" si="11"/>
        <v>0.99755878268000264</v>
      </c>
      <c r="H343" s="5" t="b">
        <f t="shared" si="10"/>
        <v>1</v>
      </c>
      <c r="I343" s="8">
        <v>56</v>
      </c>
      <c r="J343">
        <v>0</v>
      </c>
      <c r="K343">
        <v>31</v>
      </c>
      <c r="L343">
        <v>2300</v>
      </c>
      <c r="M343">
        <v>9</v>
      </c>
      <c r="N343">
        <v>4</v>
      </c>
      <c r="O343">
        <v>94.085220138645496</v>
      </c>
      <c r="P343">
        <v>4</v>
      </c>
      <c r="Q343">
        <v>5</v>
      </c>
      <c r="R343">
        <v>3</v>
      </c>
      <c r="S343" s="10">
        <v>75.900000000000006</v>
      </c>
      <c r="T343" s="8">
        <v>0.25926936274484702</v>
      </c>
      <c r="U343">
        <v>-1.00517281761849</v>
      </c>
      <c r="V343">
        <v>0.51908026979067101</v>
      </c>
      <c r="W343">
        <v>0.93457716972771199</v>
      </c>
      <c r="X343">
        <v>1.2997579909472201</v>
      </c>
      <c r="Y343">
        <v>0.68524713920936597</v>
      </c>
      <c r="Z343">
        <v>1.50069309054251</v>
      </c>
      <c r="AA343">
        <v>-1.4107302381286499</v>
      </c>
      <c r="AB343">
        <v>-1.4988236991813999</v>
      </c>
      <c r="AC343">
        <v>0.71996333890972197</v>
      </c>
      <c r="AD343" s="10">
        <v>0.25946415051833799</v>
      </c>
      <c r="AE343" s="8">
        <v>0</v>
      </c>
      <c r="AF343">
        <v>0</v>
      </c>
      <c r="AG343">
        <v>0</v>
      </c>
      <c r="AH343">
        <v>0</v>
      </c>
      <c r="AI343">
        <v>0</v>
      </c>
      <c r="AJ343">
        <v>1</v>
      </c>
      <c r="AK343">
        <v>0</v>
      </c>
      <c r="AL343">
        <v>0</v>
      </c>
      <c r="AM343">
        <v>0</v>
      </c>
      <c r="AN343">
        <v>0</v>
      </c>
      <c r="AO343">
        <v>0</v>
      </c>
      <c r="AP343">
        <v>0</v>
      </c>
      <c r="AQ343">
        <v>0</v>
      </c>
      <c r="AR343">
        <v>0</v>
      </c>
      <c r="AS343">
        <v>0</v>
      </c>
      <c r="AT343">
        <v>0</v>
      </c>
      <c r="AU343">
        <v>0</v>
      </c>
      <c r="AV343">
        <v>0</v>
      </c>
      <c r="AW343">
        <v>0</v>
      </c>
      <c r="AX343">
        <v>0</v>
      </c>
      <c r="AY343">
        <v>1</v>
      </c>
      <c r="AZ343">
        <v>0</v>
      </c>
      <c r="BA343">
        <v>0</v>
      </c>
      <c r="BB343">
        <v>1</v>
      </c>
      <c r="BC343">
        <v>0</v>
      </c>
      <c r="BD343">
        <v>1</v>
      </c>
      <c r="BE343">
        <v>1</v>
      </c>
      <c r="BF343">
        <v>0</v>
      </c>
      <c r="BG343">
        <v>0</v>
      </c>
      <c r="BH343">
        <v>1</v>
      </c>
      <c r="BI343">
        <v>0</v>
      </c>
      <c r="BJ343">
        <v>0</v>
      </c>
      <c r="BK343">
        <v>0</v>
      </c>
      <c r="BL343">
        <v>0</v>
      </c>
      <c r="BM343">
        <v>1</v>
      </c>
      <c r="BN343">
        <v>0</v>
      </c>
      <c r="BO343">
        <v>0</v>
      </c>
      <c r="BP343">
        <v>0</v>
      </c>
      <c r="BQ343">
        <v>0</v>
      </c>
      <c r="BR343">
        <v>0</v>
      </c>
      <c r="BS343">
        <v>0</v>
      </c>
      <c r="BT343" s="10">
        <v>1</v>
      </c>
      <c r="BU343">
        <v>-4.2648743800000002</v>
      </c>
      <c r="BV343">
        <v>0.17994256</v>
      </c>
      <c r="BW343">
        <v>2.5512239999999999E-2</v>
      </c>
      <c r="BX343">
        <v>1.7140852600000001</v>
      </c>
      <c r="BY343">
        <v>1.2451467300000001</v>
      </c>
      <c r="BZ343">
        <v>4.38303536</v>
      </c>
      <c r="CA343">
        <v>1.0542348399999999</v>
      </c>
      <c r="CB343">
        <v>2.36271349</v>
      </c>
      <c r="CC343">
        <v>0</v>
      </c>
      <c r="CD343">
        <v>1.26633956</v>
      </c>
      <c r="CE343">
        <v>1.2966537600000001</v>
      </c>
      <c r="CF343">
        <v>-0.34830556000000001</v>
      </c>
      <c r="CG343">
        <v>0.60595251999999999</v>
      </c>
      <c r="CH343">
        <v>-0.27080598</v>
      </c>
      <c r="CI343">
        <v>0.69837139000000004</v>
      </c>
      <c r="CJ343">
        <v>2.3914729999999999E-2</v>
      </c>
      <c r="CK343">
        <v>-0.35324707</v>
      </c>
      <c r="CL343">
        <v>-4.8291489999999999E-2</v>
      </c>
      <c r="CM343">
        <v>0.58076517999999999</v>
      </c>
      <c r="CN343">
        <v>0.72541518999999999</v>
      </c>
      <c r="CO343">
        <v>-0.20022939000000001</v>
      </c>
      <c r="CP343">
        <v>-0.43475793000000001</v>
      </c>
      <c r="CQ343">
        <v>0.34422587999999998</v>
      </c>
      <c r="CR343">
        <v>-0.48495226000000002</v>
      </c>
      <c r="CS343">
        <v>0.18250256000000001</v>
      </c>
      <c r="CT343">
        <v>-0.16623276000000001</v>
      </c>
      <c r="CU343">
        <v>-9.4743999999999995E-2</v>
      </c>
      <c r="CV343">
        <v>-1.1689752</v>
      </c>
      <c r="CW343">
        <v>-0.52188942000000005</v>
      </c>
      <c r="CX343">
        <v>0.65815442999999996</v>
      </c>
      <c r="CY343">
        <v>9.3649330000000003E-2</v>
      </c>
      <c r="CZ343">
        <v>-0.16819777</v>
      </c>
      <c r="DA343">
        <v>-0.25450494000000001</v>
      </c>
      <c r="DB343">
        <v>0.25513289</v>
      </c>
      <c r="DC343">
        <v>2.5920289999999999E-2</v>
      </c>
      <c r="DD343">
        <v>-2.5292350000000002E-2</v>
      </c>
      <c r="DE343">
        <v>0.26950531</v>
      </c>
      <c r="DF343">
        <v>-0.26887736000000001</v>
      </c>
      <c r="DG343">
        <v>0.1029841</v>
      </c>
      <c r="DH343">
        <v>-0.10235616</v>
      </c>
      <c r="DI343">
        <v>-0.19042195000000001</v>
      </c>
      <c r="DJ343">
        <v>7.7531719999999998E-2</v>
      </c>
      <c r="DK343">
        <v>-0.19522661999999999</v>
      </c>
      <c r="DL343">
        <v>-0.13095082</v>
      </c>
      <c r="DM343">
        <v>-6.0513240000000003E-2</v>
      </c>
      <c r="DN343">
        <v>0.50020885000000004</v>
      </c>
      <c r="DO343">
        <v>0.35778246000000002</v>
      </c>
      <c r="DP343">
        <v>-0.64273818000000005</v>
      </c>
      <c r="DQ343">
        <v>0.94671483000000001</v>
      </c>
      <c r="DR343">
        <v>-0.66113116000000005</v>
      </c>
      <c r="DS343">
        <v>7.7932630000000003E-2</v>
      </c>
      <c r="DT343">
        <v>-0.79014932000000004</v>
      </c>
      <c r="DU343">
        <v>1.3610861400000001</v>
      </c>
      <c r="DV343" s="10">
        <v>-0.64824150000000003</v>
      </c>
      <c r="DW343" s="8" t="s">
        <v>1930</v>
      </c>
      <c r="DX343" t="s">
        <v>1931</v>
      </c>
      <c r="DY343" t="s">
        <v>5154</v>
      </c>
      <c r="DZ343" t="s">
        <v>5165</v>
      </c>
      <c r="EA343" t="s">
        <v>5178</v>
      </c>
      <c r="EB343" t="s">
        <v>5231</v>
      </c>
      <c r="EC343" t="s">
        <v>5274</v>
      </c>
      <c r="ED343" s="10" t="s">
        <v>1645</v>
      </c>
      <c r="EE343" s="20">
        <v>38013</v>
      </c>
      <c r="EF343" s="21">
        <v>39338</v>
      </c>
      <c r="EG343" t="s">
        <v>1932</v>
      </c>
      <c r="EH343" t="s">
        <v>5147</v>
      </c>
      <c r="EI343" s="22">
        <v>44085</v>
      </c>
      <c r="EJ343" t="b">
        <f>F343=H343</f>
        <v>0</v>
      </c>
    </row>
    <row r="344" spans="1:140" x14ac:dyDescent="0.2">
      <c r="A344" s="8" t="s">
        <v>1933</v>
      </c>
      <c r="B344" s="8" t="s">
        <v>168</v>
      </c>
      <c r="C344" s="8" t="s">
        <v>399</v>
      </c>
      <c r="D344" s="2" t="s">
        <v>1934</v>
      </c>
      <c r="E344" s="4">
        <v>0.374802380195848</v>
      </c>
      <c r="F344" s="28" t="b">
        <v>0</v>
      </c>
      <c r="G344" s="29">
        <f t="shared" si="11"/>
        <v>6.0222123610028085E-7</v>
      </c>
      <c r="H344" s="5" t="b">
        <f t="shared" si="10"/>
        <v>0</v>
      </c>
      <c r="I344" s="8">
        <v>67</v>
      </c>
      <c r="J344">
        <v>1</v>
      </c>
      <c r="K344">
        <v>14</v>
      </c>
      <c r="L344">
        <v>992</v>
      </c>
      <c r="M344">
        <v>3</v>
      </c>
      <c r="N344">
        <v>1</v>
      </c>
      <c r="O344">
        <v>46.334523431257601</v>
      </c>
      <c r="P344">
        <v>5</v>
      </c>
      <c r="Q344">
        <v>4</v>
      </c>
      <c r="R344">
        <v>3</v>
      </c>
      <c r="S344" s="10">
        <v>79.900000000000006</v>
      </c>
      <c r="T344" s="8">
        <v>1.2925892867279301</v>
      </c>
      <c r="U344">
        <v>7.5957643648752104E-3</v>
      </c>
      <c r="V344">
        <v>-1.6774012700827301</v>
      </c>
      <c r="W344">
        <v>-0.59022582642899002</v>
      </c>
      <c r="X344">
        <v>-0.60931127360194304</v>
      </c>
      <c r="Y344">
        <v>-1.4044518876044501</v>
      </c>
      <c r="Z344">
        <v>-0.142441591305492</v>
      </c>
      <c r="AA344">
        <v>-1.4107302381286499</v>
      </c>
      <c r="AB344">
        <v>-1.4988236991813999</v>
      </c>
      <c r="AC344">
        <v>1.7560081436822399E-2</v>
      </c>
      <c r="AD344" s="10">
        <v>1.1225465638849501</v>
      </c>
      <c r="AE344" s="8">
        <v>0</v>
      </c>
      <c r="AF344">
        <v>0</v>
      </c>
      <c r="AG344">
        <v>1</v>
      </c>
      <c r="AH344">
        <v>0</v>
      </c>
      <c r="AI344">
        <v>0</v>
      </c>
      <c r="AJ344">
        <v>0</v>
      </c>
      <c r="AK344">
        <v>0</v>
      </c>
      <c r="AL344">
        <v>0</v>
      </c>
      <c r="AM344">
        <v>0</v>
      </c>
      <c r="AN344">
        <v>0</v>
      </c>
      <c r="AO344">
        <v>0</v>
      </c>
      <c r="AP344">
        <v>0</v>
      </c>
      <c r="AQ344">
        <v>0</v>
      </c>
      <c r="AR344">
        <v>0</v>
      </c>
      <c r="AS344">
        <v>0</v>
      </c>
      <c r="AT344">
        <v>0</v>
      </c>
      <c r="AU344">
        <v>0</v>
      </c>
      <c r="AV344">
        <v>0</v>
      </c>
      <c r="AW344">
        <v>0</v>
      </c>
      <c r="AX344">
        <v>0</v>
      </c>
      <c r="AY344">
        <v>1</v>
      </c>
      <c r="AZ344">
        <v>0</v>
      </c>
      <c r="BA344">
        <v>1</v>
      </c>
      <c r="BB344">
        <v>0</v>
      </c>
      <c r="BC344">
        <v>1</v>
      </c>
      <c r="BD344">
        <v>0</v>
      </c>
      <c r="BE344">
        <v>0</v>
      </c>
      <c r="BF344">
        <v>1</v>
      </c>
      <c r="BG344">
        <v>0</v>
      </c>
      <c r="BH344">
        <v>0</v>
      </c>
      <c r="BI344">
        <v>0</v>
      </c>
      <c r="BJ344">
        <v>1</v>
      </c>
      <c r="BK344">
        <v>0</v>
      </c>
      <c r="BL344">
        <v>0</v>
      </c>
      <c r="BM344">
        <v>1</v>
      </c>
      <c r="BN344">
        <v>0</v>
      </c>
      <c r="BO344">
        <v>0</v>
      </c>
      <c r="BP344">
        <v>0</v>
      </c>
      <c r="BQ344">
        <v>0</v>
      </c>
      <c r="BR344">
        <v>1</v>
      </c>
      <c r="BS344">
        <v>0</v>
      </c>
      <c r="BT344" s="10">
        <v>0</v>
      </c>
      <c r="BU344">
        <v>-4.2648743800000002</v>
      </c>
      <c r="BV344">
        <v>0.17994256</v>
      </c>
      <c r="BW344">
        <v>2.5512239999999999E-2</v>
      </c>
      <c r="BX344">
        <v>1.7140852600000001</v>
      </c>
      <c r="BY344">
        <v>1.2451467300000001</v>
      </c>
      <c r="BZ344">
        <v>4.38303536</v>
      </c>
      <c r="CA344">
        <v>1.0542348399999999</v>
      </c>
      <c r="CB344">
        <v>2.36271349</v>
      </c>
      <c r="CC344">
        <v>0</v>
      </c>
      <c r="CD344">
        <v>1.26633956</v>
      </c>
      <c r="CE344">
        <v>1.2966537600000001</v>
      </c>
      <c r="CF344">
        <v>-0.34830556000000001</v>
      </c>
      <c r="CG344">
        <v>0.60595251999999999</v>
      </c>
      <c r="CH344">
        <v>-0.27080598</v>
      </c>
      <c r="CI344">
        <v>0.69837139000000004</v>
      </c>
      <c r="CJ344">
        <v>2.3914729999999999E-2</v>
      </c>
      <c r="CK344">
        <v>-0.35324707</v>
      </c>
      <c r="CL344">
        <v>-4.8291489999999999E-2</v>
      </c>
      <c r="CM344">
        <v>0.58076517999999999</v>
      </c>
      <c r="CN344">
        <v>0.72541518999999999</v>
      </c>
      <c r="CO344">
        <v>-0.20022939000000001</v>
      </c>
      <c r="CP344">
        <v>-0.43475793000000001</v>
      </c>
      <c r="CQ344">
        <v>0.34422587999999998</v>
      </c>
      <c r="CR344">
        <v>-0.48495226000000002</v>
      </c>
      <c r="CS344">
        <v>0.18250256000000001</v>
      </c>
      <c r="CT344">
        <v>-0.16623276000000001</v>
      </c>
      <c r="CU344">
        <v>-9.4743999999999995E-2</v>
      </c>
      <c r="CV344">
        <v>-1.1689752</v>
      </c>
      <c r="CW344">
        <v>-0.52188942000000005</v>
      </c>
      <c r="CX344">
        <v>0.65815442999999996</v>
      </c>
      <c r="CY344">
        <v>9.3649330000000003E-2</v>
      </c>
      <c r="CZ344">
        <v>-0.16819777</v>
      </c>
      <c r="DA344">
        <v>-0.25450494000000001</v>
      </c>
      <c r="DB344">
        <v>0.25513289</v>
      </c>
      <c r="DC344">
        <v>2.5920289999999999E-2</v>
      </c>
      <c r="DD344">
        <v>-2.5292350000000002E-2</v>
      </c>
      <c r="DE344">
        <v>0.26950531</v>
      </c>
      <c r="DF344">
        <v>-0.26887736000000001</v>
      </c>
      <c r="DG344">
        <v>0.1029841</v>
      </c>
      <c r="DH344">
        <v>-0.10235616</v>
      </c>
      <c r="DI344">
        <v>-0.19042195000000001</v>
      </c>
      <c r="DJ344">
        <v>7.7531719999999998E-2</v>
      </c>
      <c r="DK344">
        <v>-0.19522661999999999</v>
      </c>
      <c r="DL344">
        <v>-0.13095082</v>
      </c>
      <c r="DM344">
        <v>-6.0513240000000003E-2</v>
      </c>
      <c r="DN344">
        <v>0.50020885000000004</v>
      </c>
      <c r="DO344">
        <v>0.35778246000000002</v>
      </c>
      <c r="DP344">
        <v>-0.64273818000000005</v>
      </c>
      <c r="DQ344">
        <v>0.94671483000000001</v>
      </c>
      <c r="DR344">
        <v>-0.66113116000000005</v>
      </c>
      <c r="DS344">
        <v>7.7932630000000003E-2</v>
      </c>
      <c r="DT344">
        <v>-0.79014932000000004</v>
      </c>
      <c r="DU344">
        <v>1.3610861400000001</v>
      </c>
      <c r="DV344" s="10">
        <v>-0.64824150000000003</v>
      </c>
      <c r="DW344" s="8" t="s">
        <v>1935</v>
      </c>
      <c r="DX344" t="s">
        <v>1936</v>
      </c>
      <c r="DY344" t="s">
        <v>5154</v>
      </c>
      <c r="DZ344" t="s">
        <v>5158</v>
      </c>
      <c r="EA344" t="s">
        <v>5267</v>
      </c>
      <c r="EB344" t="s">
        <v>5352</v>
      </c>
      <c r="EC344" t="s">
        <v>5334</v>
      </c>
      <c r="ED344" s="10" t="s">
        <v>471</v>
      </c>
      <c r="EE344" s="20">
        <v>35327</v>
      </c>
      <c r="EF344" s="21">
        <v>35373</v>
      </c>
      <c r="EG344" t="s">
        <v>1937</v>
      </c>
      <c r="EH344" t="s">
        <v>5144</v>
      </c>
      <c r="EI344" s="22">
        <v>44622</v>
      </c>
      <c r="EJ344" t="b">
        <f>F344=H344</f>
        <v>1</v>
      </c>
    </row>
    <row r="345" spans="1:140" x14ac:dyDescent="0.2">
      <c r="A345" s="8" t="s">
        <v>1938</v>
      </c>
      <c r="B345" s="8" t="s">
        <v>119</v>
      </c>
      <c r="C345" s="8" t="s">
        <v>491</v>
      </c>
      <c r="D345" s="2" t="s">
        <v>1939</v>
      </c>
      <c r="E345" s="4">
        <v>0.60604579684353299</v>
      </c>
      <c r="F345" s="28" t="b">
        <v>1</v>
      </c>
      <c r="G345" s="29">
        <f t="shared" si="11"/>
        <v>9.1219254553463898E-4</v>
      </c>
      <c r="H345" s="5" t="b">
        <f t="shared" si="10"/>
        <v>0</v>
      </c>
      <c r="I345" s="8">
        <v>41</v>
      </c>
      <c r="J345">
        <v>4</v>
      </c>
      <c r="K345">
        <v>21</v>
      </c>
      <c r="L345">
        <v>924</v>
      </c>
      <c r="M345">
        <v>2</v>
      </c>
      <c r="N345">
        <v>4</v>
      </c>
      <c r="O345">
        <v>74.5562317551001</v>
      </c>
      <c r="P345">
        <v>3</v>
      </c>
      <c r="Q345">
        <v>4</v>
      </c>
      <c r="R345">
        <v>1</v>
      </c>
      <c r="S345" s="10">
        <v>71.7</v>
      </c>
      <c r="T345" s="8">
        <v>-1.1498032608684501</v>
      </c>
      <c r="U345">
        <v>3.04590151031497</v>
      </c>
      <c r="V345">
        <v>-0.77296769484074401</v>
      </c>
      <c r="W345">
        <v>-0.66949693020472101</v>
      </c>
      <c r="X345">
        <v>-0.92748948436013701</v>
      </c>
      <c r="Y345">
        <v>0.68524713920936597</v>
      </c>
      <c r="Z345">
        <v>0.82868701886051499</v>
      </c>
      <c r="AA345">
        <v>-1.4107302381286499</v>
      </c>
      <c r="AB345">
        <v>0.68128349962791002</v>
      </c>
      <c r="AC345">
        <v>1.7560081436822399E-2</v>
      </c>
      <c r="AD345" s="10">
        <v>-0.64677238351660704</v>
      </c>
      <c r="AE345" s="8">
        <v>0</v>
      </c>
      <c r="AF345">
        <v>0</v>
      </c>
      <c r="AG345">
        <v>0</v>
      </c>
      <c r="AH345">
        <v>0</v>
      </c>
      <c r="AI345">
        <v>0</v>
      </c>
      <c r="AJ345">
        <v>0</v>
      </c>
      <c r="AK345">
        <v>0</v>
      </c>
      <c r="AL345">
        <v>1</v>
      </c>
      <c r="AM345">
        <v>0</v>
      </c>
      <c r="AN345">
        <v>0</v>
      </c>
      <c r="AO345">
        <v>0</v>
      </c>
      <c r="AP345">
        <v>0</v>
      </c>
      <c r="AQ345">
        <v>0</v>
      </c>
      <c r="AR345">
        <v>0</v>
      </c>
      <c r="AS345">
        <v>0</v>
      </c>
      <c r="AT345">
        <v>0</v>
      </c>
      <c r="AU345">
        <v>0</v>
      </c>
      <c r="AV345">
        <v>0</v>
      </c>
      <c r="AW345">
        <v>0</v>
      </c>
      <c r="AX345">
        <v>0</v>
      </c>
      <c r="AY345">
        <v>0</v>
      </c>
      <c r="AZ345">
        <v>1</v>
      </c>
      <c r="BA345">
        <v>0</v>
      </c>
      <c r="BB345">
        <v>1</v>
      </c>
      <c r="BC345">
        <v>1</v>
      </c>
      <c r="BD345">
        <v>0</v>
      </c>
      <c r="BE345">
        <v>1</v>
      </c>
      <c r="BF345">
        <v>0</v>
      </c>
      <c r="BG345">
        <v>1</v>
      </c>
      <c r="BH345">
        <v>0</v>
      </c>
      <c r="BI345">
        <v>0</v>
      </c>
      <c r="BJ345">
        <v>0</v>
      </c>
      <c r="BK345">
        <v>0</v>
      </c>
      <c r="BL345">
        <v>0</v>
      </c>
      <c r="BM345">
        <v>0</v>
      </c>
      <c r="BN345">
        <v>0</v>
      </c>
      <c r="BO345">
        <v>0</v>
      </c>
      <c r="BP345">
        <v>1</v>
      </c>
      <c r="BQ345">
        <v>0</v>
      </c>
      <c r="BR345">
        <v>0</v>
      </c>
      <c r="BS345">
        <v>0</v>
      </c>
      <c r="BT345" s="10">
        <v>1</v>
      </c>
      <c r="BU345">
        <v>-4.2648743800000002</v>
      </c>
      <c r="BV345">
        <v>0.17994256</v>
      </c>
      <c r="BW345">
        <v>2.5512239999999999E-2</v>
      </c>
      <c r="BX345">
        <v>1.7140852600000001</v>
      </c>
      <c r="BY345">
        <v>1.2451467300000001</v>
      </c>
      <c r="BZ345">
        <v>4.38303536</v>
      </c>
      <c r="CA345">
        <v>1.0542348399999999</v>
      </c>
      <c r="CB345">
        <v>2.36271349</v>
      </c>
      <c r="CC345">
        <v>0</v>
      </c>
      <c r="CD345">
        <v>1.26633956</v>
      </c>
      <c r="CE345">
        <v>1.2966537600000001</v>
      </c>
      <c r="CF345">
        <v>-0.34830556000000001</v>
      </c>
      <c r="CG345">
        <v>0.60595251999999999</v>
      </c>
      <c r="CH345">
        <v>-0.27080598</v>
      </c>
      <c r="CI345">
        <v>0.69837139000000004</v>
      </c>
      <c r="CJ345">
        <v>2.3914729999999999E-2</v>
      </c>
      <c r="CK345">
        <v>-0.35324707</v>
      </c>
      <c r="CL345">
        <v>-4.8291489999999999E-2</v>
      </c>
      <c r="CM345">
        <v>0.58076517999999999</v>
      </c>
      <c r="CN345">
        <v>0.72541518999999999</v>
      </c>
      <c r="CO345">
        <v>-0.20022939000000001</v>
      </c>
      <c r="CP345">
        <v>-0.43475793000000001</v>
      </c>
      <c r="CQ345">
        <v>0.34422587999999998</v>
      </c>
      <c r="CR345">
        <v>-0.48495226000000002</v>
      </c>
      <c r="CS345">
        <v>0.18250256000000001</v>
      </c>
      <c r="CT345">
        <v>-0.16623276000000001</v>
      </c>
      <c r="CU345">
        <v>-9.4743999999999995E-2</v>
      </c>
      <c r="CV345">
        <v>-1.1689752</v>
      </c>
      <c r="CW345">
        <v>-0.52188942000000005</v>
      </c>
      <c r="CX345">
        <v>0.65815442999999996</v>
      </c>
      <c r="CY345">
        <v>9.3649330000000003E-2</v>
      </c>
      <c r="CZ345">
        <v>-0.16819777</v>
      </c>
      <c r="DA345">
        <v>-0.25450494000000001</v>
      </c>
      <c r="DB345">
        <v>0.25513289</v>
      </c>
      <c r="DC345">
        <v>2.5920289999999999E-2</v>
      </c>
      <c r="DD345">
        <v>-2.5292350000000002E-2</v>
      </c>
      <c r="DE345">
        <v>0.26950531</v>
      </c>
      <c r="DF345">
        <v>-0.26887736000000001</v>
      </c>
      <c r="DG345">
        <v>0.1029841</v>
      </c>
      <c r="DH345">
        <v>-0.10235616</v>
      </c>
      <c r="DI345">
        <v>-0.19042195000000001</v>
      </c>
      <c r="DJ345">
        <v>7.7531719999999998E-2</v>
      </c>
      <c r="DK345">
        <v>-0.19522661999999999</v>
      </c>
      <c r="DL345">
        <v>-0.13095082</v>
      </c>
      <c r="DM345">
        <v>-6.0513240000000003E-2</v>
      </c>
      <c r="DN345">
        <v>0.50020885000000004</v>
      </c>
      <c r="DO345">
        <v>0.35778246000000002</v>
      </c>
      <c r="DP345">
        <v>-0.64273818000000005</v>
      </c>
      <c r="DQ345">
        <v>0.94671483000000001</v>
      </c>
      <c r="DR345">
        <v>-0.66113116000000005</v>
      </c>
      <c r="DS345">
        <v>7.7932630000000003E-2</v>
      </c>
      <c r="DT345">
        <v>-0.79014932000000004</v>
      </c>
      <c r="DU345">
        <v>1.3610861400000001</v>
      </c>
      <c r="DV345" s="10">
        <v>-0.64824150000000003</v>
      </c>
      <c r="DW345" s="8" t="s">
        <v>1940</v>
      </c>
      <c r="DX345" t="s">
        <v>1941</v>
      </c>
      <c r="DY345" t="s">
        <v>5165</v>
      </c>
      <c r="DZ345" t="s">
        <v>5165</v>
      </c>
      <c r="EA345" t="s">
        <v>5242</v>
      </c>
      <c r="EB345" t="s">
        <v>5347</v>
      </c>
      <c r="EC345" t="s">
        <v>5395</v>
      </c>
      <c r="ED345" s="10" t="s">
        <v>132</v>
      </c>
      <c r="EE345" s="20">
        <v>36593</v>
      </c>
      <c r="EF345" s="21">
        <v>37418</v>
      </c>
      <c r="EG345" t="s">
        <v>1942</v>
      </c>
      <c r="EH345" t="s">
        <v>5145</v>
      </c>
      <c r="EI345" s="22">
        <v>44139</v>
      </c>
      <c r="EJ345" t="b">
        <f>F345=H345</f>
        <v>0</v>
      </c>
    </row>
    <row r="346" spans="1:140" x14ac:dyDescent="0.2">
      <c r="A346" s="8" t="s">
        <v>1943</v>
      </c>
      <c r="B346" s="8" t="s">
        <v>127</v>
      </c>
      <c r="C346" s="8" t="s">
        <v>120</v>
      </c>
      <c r="D346" s="2" t="s">
        <v>1944</v>
      </c>
      <c r="E346" s="4">
        <v>0.53207985597519802</v>
      </c>
      <c r="F346" s="28" t="b">
        <v>0</v>
      </c>
      <c r="G346" s="29">
        <f t="shared" si="11"/>
        <v>0.82013221431000394</v>
      </c>
      <c r="H346" s="5" t="b">
        <f t="shared" si="10"/>
        <v>1</v>
      </c>
      <c r="I346" s="8">
        <v>47</v>
      </c>
      <c r="J346">
        <v>1</v>
      </c>
      <c r="K346">
        <v>35</v>
      </c>
      <c r="L346">
        <v>1212</v>
      </c>
      <c r="M346">
        <v>7</v>
      </c>
      <c r="N346">
        <v>4</v>
      </c>
      <c r="O346">
        <v>41.8732613209325</v>
      </c>
      <c r="P346">
        <v>4</v>
      </c>
      <c r="Q346">
        <v>5</v>
      </c>
      <c r="R346">
        <v>4</v>
      </c>
      <c r="S346" s="10">
        <v>75.5</v>
      </c>
      <c r="T346" s="8">
        <v>-0.58617421142313397</v>
      </c>
      <c r="U346">
        <v>7.5957643648752104E-3</v>
      </c>
      <c r="V346">
        <v>1.0358994556432299</v>
      </c>
      <c r="W346">
        <v>-0.33376049068397901</v>
      </c>
      <c r="X346">
        <v>0.66340156943083595</v>
      </c>
      <c r="Y346">
        <v>0.68524713920936597</v>
      </c>
      <c r="Z346">
        <v>-0.29595672309948401</v>
      </c>
      <c r="AA346">
        <v>-1.4107302381286499</v>
      </c>
      <c r="AB346">
        <v>1.4079858992310099</v>
      </c>
      <c r="AC346">
        <v>1.42236659638262</v>
      </c>
      <c r="AD346" s="10">
        <v>0.173155909181676</v>
      </c>
      <c r="AE346" s="8">
        <v>0</v>
      </c>
      <c r="AF346">
        <v>0</v>
      </c>
      <c r="AG346">
        <v>0</v>
      </c>
      <c r="AH346">
        <v>0</v>
      </c>
      <c r="AI346">
        <v>1</v>
      </c>
      <c r="AJ346">
        <v>0</v>
      </c>
      <c r="AK346">
        <v>0</v>
      </c>
      <c r="AL346">
        <v>0</v>
      </c>
      <c r="AM346">
        <v>0</v>
      </c>
      <c r="AN346">
        <v>0</v>
      </c>
      <c r="AO346">
        <v>0</v>
      </c>
      <c r="AP346">
        <v>0</v>
      </c>
      <c r="AQ346">
        <v>0</v>
      </c>
      <c r="AR346">
        <v>0</v>
      </c>
      <c r="AS346">
        <v>0</v>
      </c>
      <c r="AT346">
        <v>0</v>
      </c>
      <c r="AU346">
        <v>0</v>
      </c>
      <c r="AV346">
        <v>0</v>
      </c>
      <c r="AW346">
        <v>0</v>
      </c>
      <c r="AX346">
        <v>0</v>
      </c>
      <c r="AY346">
        <v>1</v>
      </c>
      <c r="AZ346">
        <v>0</v>
      </c>
      <c r="BA346">
        <v>0</v>
      </c>
      <c r="BB346">
        <v>1</v>
      </c>
      <c r="BC346">
        <v>1</v>
      </c>
      <c r="BD346">
        <v>0</v>
      </c>
      <c r="BE346">
        <v>0</v>
      </c>
      <c r="BF346">
        <v>1</v>
      </c>
      <c r="BG346">
        <v>0</v>
      </c>
      <c r="BH346">
        <v>0</v>
      </c>
      <c r="BI346">
        <v>1</v>
      </c>
      <c r="BJ346">
        <v>0</v>
      </c>
      <c r="BK346">
        <v>0</v>
      </c>
      <c r="BL346">
        <v>0</v>
      </c>
      <c r="BM346">
        <v>0</v>
      </c>
      <c r="BN346">
        <v>0</v>
      </c>
      <c r="BO346">
        <v>0</v>
      </c>
      <c r="BP346">
        <v>1</v>
      </c>
      <c r="BQ346">
        <v>0</v>
      </c>
      <c r="BR346">
        <v>0</v>
      </c>
      <c r="BS346">
        <v>0</v>
      </c>
      <c r="BT346" s="10">
        <v>1</v>
      </c>
      <c r="BU346">
        <v>-4.2648743800000002</v>
      </c>
      <c r="BV346">
        <v>0.17994256</v>
      </c>
      <c r="BW346">
        <v>2.5512239999999999E-2</v>
      </c>
      <c r="BX346">
        <v>1.7140852600000001</v>
      </c>
      <c r="BY346">
        <v>1.2451467300000001</v>
      </c>
      <c r="BZ346">
        <v>4.38303536</v>
      </c>
      <c r="CA346">
        <v>1.0542348399999999</v>
      </c>
      <c r="CB346">
        <v>2.36271349</v>
      </c>
      <c r="CC346">
        <v>0</v>
      </c>
      <c r="CD346">
        <v>1.26633956</v>
      </c>
      <c r="CE346">
        <v>1.2966537600000001</v>
      </c>
      <c r="CF346">
        <v>-0.34830556000000001</v>
      </c>
      <c r="CG346">
        <v>0.60595251999999999</v>
      </c>
      <c r="CH346">
        <v>-0.27080598</v>
      </c>
      <c r="CI346">
        <v>0.69837139000000004</v>
      </c>
      <c r="CJ346">
        <v>2.3914729999999999E-2</v>
      </c>
      <c r="CK346">
        <v>-0.35324707</v>
      </c>
      <c r="CL346">
        <v>-4.8291489999999999E-2</v>
      </c>
      <c r="CM346">
        <v>0.58076517999999999</v>
      </c>
      <c r="CN346">
        <v>0.72541518999999999</v>
      </c>
      <c r="CO346">
        <v>-0.20022939000000001</v>
      </c>
      <c r="CP346">
        <v>-0.43475793000000001</v>
      </c>
      <c r="CQ346">
        <v>0.34422587999999998</v>
      </c>
      <c r="CR346">
        <v>-0.48495226000000002</v>
      </c>
      <c r="CS346">
        <v>0.18250256000000001</v>
      </c>
      <c r="CT346">
        <v>-0.16623276000000001</v>
      </c>
      <c r="CU346">
        <v>-9.4743999999999995E-2</v>
      </c>
      <c r="CV346">
        <v>-1.1689752</v>
      </c>
      <c r="CW346">
        <v>-0.52188942000000005</v>
      </c>
      <c r="CX346">
        <v>0.65815442999999996</v>
      </c>
      <c r="CY346">
        <v>9.3649330000000003E-2</v>
      </c>
      <c r="CZ346">
        <v>-0.16819777</v>
      </c>
      <c r="DA346">
        <v>-0.25450494000000001</v>
      </c>
      <c r="DB346">
        <v>0.25513289</v>
      </c>
      <c r="DC346">
        <v>2.5920289999999999E-2</v>
      </c>
      <c r="DD346">
        <v>-2.5292350000000002E-2</v>
      </c>
      <c r="DE346">
        <v>0.26950531</v>
      </c>
      <c r="DF346">
        <v>-0.26887736000000001</v>
      </c>
      <c r="DG346">
        <v>0.1029841</v>
      </c>
      <c r="DH346">
        <v>-0.10235616</v>
      </c>
      <c r="DI346">
        <v>-0.19042195000000001</v>
      </c>
      <c r="DJ346">
        <v>7.7531719999999998E-2</v>
      </c>
      <c r="DK346">
        <v>-0.19522661999999999</v>
      </c>
      <c r="DL346">
        <v>-0.13095082</v>
      </c>
      <c r="DM346">
        <v>-6.0513240000000003E-2</v>
      </c>
      <c r="DN346">
        <v>0.50020885000000004</v>
      </c>
      <c r="DO346">
        <v>0.35778246000000002</v>
      </c>
      <c r="DP346">
        <v>-0.64273818000000005</v>
      </c>
      <c r="DQ346">
        <v>0.94671483000000001</v>
      </c>
      <c r="DR346">
        <v>-0.66113116000000005</v>
      </c>
      <c r="DS346">
        <v>7.7932630000000003E-2</v>
      </c>
      <c r="DT346">
        <v>-0.79014932000000004</v>
      </c>
      <c r="DU346">
        <v>1.3610861400000001</v>
      </c>
      <c r="DV346" s="10">
        <v>-0.64824150000000003</v>
      </c>
      <c r="DW346" s="8" t="s">
        <v>1945</v>
      </c>
      <c r="DX346" t="s">
        <v>1946</v>
      </c>
      <c r="DY346" t="s">
        <v>5165</v>
      </c>
      <c r="DZ346" t="s">
        <v>5165</v>
      </c>
      <c r="EA346" t="s">
        <v>5178</v>
      </c>
      <c r="EB346" t="s">
        <v>5231</v>
      </c>
      <c r="EC346" t="s">
        <v>5228</v>
      </c>
      <c r="ED346" s="10" t="s">
        <v>1947</v>
      </c>
      <c r="EE346" s="20">
        <v>36983</v>
      </c>
      <c r="EF346" s="21">
        <v>39177</v>
      </c>
      <c r="EG346" t="s">
        <v>1948</v>
      </c>
      <c r="EH346" t="s">
        <v>5142</v>
      </c>
      <c r="EI346" s="22">
        <v>44616</v>
      </c>
      <c r="EJ346" t="b">
        <f>F346=H346</f>
        <v>0</v>
      </c>
    </row>
    <row r="347" spans="1:140" x14ac:dyDescent="0.2">
      <c r="A347" s="8" t="s">
        <v>1949</v>
      </c>
      <c r="B347" s="8" t="s">
        <v>119</v>
      </c>
      <c r="C347" s="8" t="s">
        <v>120</v>
      </c>
      <c r="D347" s="2" t="s">
        <v>1950</v>
      </c>
      <c r="E347" s="4">
        <v>0.45270874574551601</v>
      </c>
      <c r="F347" s="28" t="b">
        <v>0</v>
      </c>
      <c r="G347" s="29">
        <f t="shared" si="11"/>
        <v>0.90890882750856417</v>
      </c>
      <c r="H347" s="5" t="b">
        <f t="shared" si="10"/>
        <v>1</v>
      </c>
      <c r="I347" s="8">
        <v>39</v>
      </c>
      <c r="J347">
        <v>0</v>
      </c>
      <c r="K347">
        <v>39</v>
      </c>
      <c r="L347">
        <v>2292</v>
      </c>
      <c r="M347">
        <v>8</v>
      </c>
      <c r="N347">
        <v>1</v>
      </c>
      <c r="O347">
        <v>27.187706206091701</v>
      </c>
      <c r="P347">
        <v>2</v>
      </c>
      <c r="Q347">
        <v>1</v>
      </c>
      <c r="R347">
        <v>3</v>
      </c>
      <c r="S347" s="10">
        <v>77.5</v>
      </c>
      <c r="T347" s="8">
        <v>-1.33767961068356</v>
      </c>
      <c r="U347">
        <v>-1.00517281761849</v>
      </c>
      <c r="V347">
        <v>1.5527186414958001</v>
      </c>
      <c r="W347">
        <v>0.92525115751880205</v>
      </c>
      <c r="X347">
        <v>0.98157978018903103</v>
      </c>
      <c r="Y347">
        <v>-1.4044518876044501</v>
      </c>
      <c r="Z347">
        <v>-0.80129688764732099</v>
      </c>
      <c r="AA347">
        <v>8.8725172209350497E-3</v>
      </c>
      <c r="AB347">
        <v>0.68128349962791002</v>
      </c>
      <c r="AC347">
        <v>1.42236659638262</v>
      </c>
      <c r="AD347" s="10">
        <v>0.60469711586498298</v>
      </c>
      <c r="AE347" s="8">
        <v>0</v>
      </c>
      <c r="AF347">
        <v>0</v>
      </c>
      <c r="AG347">
        <v>0</v>
      </c>
      <c r="AH347">
        <v>0</v>
      </c>
      <c r="AI347">
        <v>0</v>
      </c>
      <c r="AJ347">
        <v>0</v>
      </c>
      <c r="AK347">
        <v>0</v>
      </c>
      <c r="AL347">
        <v>0</v>
      </c>
      <c r="AM347">
        <v>0</v>
      </c>
      <c r="AN347">
        <v>0</v>
      </c>
      <c r="AO347">
        <v>0</v>
      </c>
      <c r="AP347">
        <v>0</v>
      </c>
      <c r="AQ347">
        <v>0</v>
      </c>
      <c r="AR347">
        <v>0</v>
      </c>
      <c r="AS347">
        <v>0</v>
      </c>
      <c r="AT347">
        <v>0</v>
      </c>
      <c r="AU347">
        <v>1</v>
      </c>
      <c r="AV347">
        <v>0</v>
      </c>
      <c r="AW347">
        <v>0</v>
      </c>
      <c r="AX347">
        <v>0</v>
      </c>
      <c r="AY347">
        <v>0</v>
      </c>
      <c r="AZ347">
        <v>1</v>
      </c>
      <c r="BA347">
        <v>0</v>
      </c>
      <c r="BB347">
        <v>1</v>
      </c>
      <c r="BC347">
        <v>1</v>
      </c>
      <c r="BD347">
        <v>0</v>
      </c>
      <c r="BE347">
        <v>1</v>
      </c>
      <c r="BF347">
        <v>0</v>
      </c>
      <c r="BG347">
        <v>0</v>
      </c>
      <c r="BH347">
        <v>1</v>
      </c>
      <c r="BI347">
        <v>0</v>
      </c>
      <c r="BJ347">
        <v>0</v>
      </c>
      <c r="BK347">
        <v>0</v>
      </c>
      <c r="BL347">
        <v>0</v>
      </c>
      <c r="BM347">
        <v>0</v>
      </c>
      <c r="BN347">
        <v>1</v>
      </c>
      <c r="BO347">
        <v>0</v>
      </c>
      <c r="BP347">
        <v>0</v>
      </c>
      <c r="BQ347">
        <v>1</v>
      </c>
      <c r="BR347">
        <v>0</v>
      </c>
      <c r="BS347">
        <v>0</v>
      </c>
      <c r="BT347" s="10">
        <v>0</v>
      </c>
      <c r="BU347">
        <v>-4.2648743800000002</v>
      </c>
      <c r="BV347">
        <v>0.17994256</v>
      </c>
      <c r="BW347">
        <v>2.5512239999999999E-2</v>
      </c>
      <c r="BX347">
        <v>1.7140852600000001</v>
      </c>
      <c r="BY347">
        <v>1.2451467300000001</v>
      </c>
      <c r="BZ347">
        <v>4.38303536</v>
      </c>
      <c r="CA347">
        <v>1.0542348399999999</v>
      </c>
      <c r="CB347">
        <v>2.36271349</v>
      </c>
      <c r="CC347">
        <v>0</v>
      </c>
      <c r="CD347">
        <v>1.26633956</v>
      </c>
      <c r="CE347">
        <v>1.2966537600000001</v>
      </c>
      <c r="CF347">
        <v>-0.34830556000000001</v>
      </c>
      <c r="CG347">
        <v>0.60595251999999999</v>
      </c>
      <c r="CH347">
        <v>-0.27080598</v>
      </c>
      <c r="CI347">
        <v>0.69837139000000004</v>
      </c>
      <c r="CJ347">
        <v>2.3914729999999999E-2</v>
      </c>
      <c r="CK347">
        <v>-0.35324707</v>
      </c>
      <c r="CL347">
        <v>-4.8291489999999999E-2</v>
      </c>
      <c r="CM347">
        <v>0.58076517999999999</v>
      </c>
      <c r="CN347">
        <v>0.72541518999999999</v>
      </c>
      <c r="CO347">
        <v>-0.20022939000000001</v>
      </c>
      <c r="CP347">
        <v>-0.43475793000000001</v>
      </c>
      <c r="CQ347">
        <v>0.34422587999999998</v>
      </c>
      <c r="CR347">
        <v>-0.48495226000000002</v>
      </c>
      <c r="CS347">
        <v>0.18250256000000001</v>
      </c>
      <c r="CT347">
        <v>-0.16623276000000001</v>
      </c>
      <c r="CU347">
        <v>-9.4743999999999995E-2</v>
      </c>
      <c r="CV347">
        <v>-1.1689752</v>
      </c>
      <c r="CW347">
        <v>-0.52188942000000005</v>
      </c>
      <c r="CX347">
        <v>0.65815442999999996</v>
      </c>
      <c r="CY347">
        <v>9.3649330000000003E-2</v>
      </c>
      <c r="CZ347">
        <v>-0.16819777</v>
      </c>
      <c r="DA347">
        <v>-0.25450494000000001</v>
      </c>
      <c r="DB347">
        <v>0.25513289</v>
      </c>
      <c r="DC347">
        <v>2.5920289999999999E-2</v>
      </c>
      <c r="DD347">
        <v>-2.5292350000000002E-2</v>
      </c>
      <c r="DE347">
        <v>0.26950531</v>
      </c>
      <c r="DF347">
        <v>-0.26887736000000001</v>
      </c>
      <c r="DG347">
        <v>0.1029841</v>
      </c>
      <c r="DH347">
        <v>-0.10235616</v>
      </c>
      <c r="DI347">
        <v>-0.19042195000000001</v>
      </c>
      <c r="DJ347">
        <v>7.7531719999999998E-2</v>
      </c>
      <c r="DK347">
        <v>-0.19522661999999999</v>
      </c>
      <c r="DL347">
        <v>-0.13095082</v>
      </c>
      <c r="DM347">
        <v>-6.0513240000000003E-2</v>
      </c>
      <c r="DN347">
        <v>0.50020885000000004</v>
      </c>
      <c r="DO347">
        <v>0.35778246000000002</v>
      </c>
      <c r="DP347">
        <v>-0.64273818000000005</v>
      </c>
      <c r="DQ347">
        <v>0.94671483000000001</v>
      </c>
      <c r="DR347">
        <v>-0.66113116000000005</v>
      </c>
      <c r="DS347">
        <v>7.7932630000000003E-2</v>
      </c>
      <c r="DT347">
        <v>-0.79014932000000004</v>
      </c>
      <c r="DU347">
        <v>1.3610861400000001</v>
      </c>
      <c r="DV347" s="10">
        <v>-0.64824150000000003</v>
      </c>
      <c r="DW347" s="8" t="s">
        <v>1951</v>
      </c>
      <c r="DX347" t="s">
        <v>1952</v>
      </c>
      <c r="DY347" t="s">
        <v>5158</v>
      </c>
      <c r="DZ347" t="s">
        <v>5154</v>
      </c>
      <c r="EA347" t="s">
        <v>5433</v>
      </c>
      <c r="EB347" t="s">
        <v>5277</v>
      </c>
      <c r="EC347" t="s">
        <v>5234</v>
      </c>
      <c r="ED347" s="10" t="s">
        <v>909</v>
      </c>
      <c r="EE347" s="20">
        <v>37896</v>
      </c>
      <c r="EF347" s="21">
        <v>39648</v>
      </c>
      <c r="EG347" t="s">
        <v>1953</v>
      </c>
      <c r="EH347" t="s">
        <v>5147</v>
      </c>
      <c r="EI347" s="22">
        <v>45167</v>
      </c>
      <c r="EJ347" t="b">
        <f>F347=H347</f>
        <v>0</v>
      </c>
    </row>
    <row r="348" spans="1:140" x14ac:dyDescent="0.2">
      <c r="A348" s="8" t="s">
        <v>1954</v>
      </c>
      <c r="B348" s="8" t="s">
        <v>119</v>
      </c>
      <c r="C348" s="8" t="s">
        <v>216</v>
      </c>
      <c r="D348" s="2" t="s">
        <v>1955</v>
      </c>
      <c r="E348" s="4">
        <v>0.66966510347563901</v>
      </c>
      <c r="F348" s="28" t="b">
        <v>1</v>
      </c>
      <c r="G348" s="29">
        <f t="shared" si="11"/>
        <v>1.6359776217610469E-5</v>
      </c>
      <c r="H348" s="5" t="b">
        <f t="shared" si="10"/>
        <v>0</v>
      </c>
      <c r="I348" s="8">
        <v>52</v>
      </c>
      <c r="J348">
        <v>1</v>
      </c>
      <c r="K348">
        <v>20</v>
      </c>
      <c r="L348">
        <v>1216</v>
      </c>
      <c r="M348">
        <v>0</v>
      </c>
      <c r="N348">
        <v>3</v>
      </c>
      <c r="O348">
        <v>38.1658850711528</v>
      </c>
      <c r="P348">
        <v>3</v>
      </c>
      <c r="Q348">
        <v>3</v>
      </c>
      <c r="R348">
        <v>1</v>
      </c>
      <c r="S348" s="10">
        <v>68.900000000000006</v>
      </c>
      <c r="T348" s="8">
        <v>-0.116483336885366</v>
      </c>
      <c r="U348">
        <v>7.5957643648752104E-3</v>
      </c>
      <c r="V348">
        <v>-0.90217249130388599</v>
      </c>
      <c r="W348">
        <v>-0.32909748457952398</v>
      </c>
      <c r="X348">
        <v>-1.5638459058765199</v>
      </c>
      <c r="Y348">
        <v>-1.13192030619081E-2</v>
      </c>
      <c r="Z348">
        <v>-0.42353011814337299</v>
      </c>
      <c r="AA348">
        <v>8.8725172209350497E-3</v>
      </c>
      <c r="AB348">
        <v>-4.5418899975194001E-2</v>
      </c>
      <c r="AC348">
        <v>0.71996333890972197</v>
      </c>
      <c r="AD348" s="10">
        <v>-1.25093007287323</v>
      </c>
      <c r="AE348" s="8">
        <v>0</v>
      </c>
      <c r="AF348">
        <v>0</v>
      </c>
      <c r="AG348">
        <v>0</v>
      </c>
      <c r="AH348">
        <v>0</v>
      </c>
      <c r="AI348">
        <v>0</v>
      </c>
      <c r="AJ348">
        <v>0</v>
      </c>
      <c r="AK348">
        <v>0</v>
      </c>
      <c r="AL348">
        <v>0</v>
      </c>
      <c r="AM348">
        <v>1</v>
      </c>
      <c r="AN348">
        <v>0</v>
      </c>
      <c r="AO348">
        <v>0</v>
      </c>
      <c r="AP348">
        <v>0</v>
      </c>
      <c r="AQ348">
        <v>0</v>
      </c>
      <c r="AR348">
        <v>0</v>
      </c>
      <c r="AS348">
        <v>0</v>
      </c>
      <c r="AT348">
        <v>0</v>
      </c>
      <c r="AU348">
        <v>0</v>
      </c>
      <c r="AV348">
        <v>0</v>
      </c>
      <c r="AW348">
        <v>0</v>
      </c>
      <c r="AX348">
        <v>0</v>
      </c>
      <c r="AY348">
        <v>0</v>
      </c>
      <c r="AZ348">
        <v>1</v>
      </c>
      <c r="BA348">
        <v>1</v>
      </c>
      <c r="BB348">
        <v>0</v>
      </c>
      <c r="BC348">
        <v>1</v>
      </c>
      <c r="BD348">
        <v>0</v>
      </c>
      <c r="BE348">
        <v>0</v>
      </c>
      <c r="BF348">
        <v>1</v>
      </c>
      <c r="BG348">
        <v>1</v>
      </c>
      <c r="BH348">
        <v>0</v>
      </c>
      <c r="BI348">
        <v>0</v>
      </c>
      <c r="BJ348">
        <v>0</v>
      </c>
      <c r="BK348">
        <v>0</v>
      </c>
      <c r="BL348">
        <v>0</v>
      </c>
      <c r="BM348">
        <v>1</v>
      </c>
      <c r="BN348">
        <v>0</v>
      </c>
      <c r="BO348">
        <v>0</v>
      </c>
      <c r="BP348">
        <v>0</v>
      </c>
      <c r="BQ348">
        <v>0</v>
      </c>
      <c r="BR348">
        <v>0</v>
      </c>
      <c r="BS348">
        <v>1</v>
      </c>
      <c r="BT348" s="10">
        <v>0</v>
      </c>
      <c r="BU348">
        <v>-4.2648743800000002</v>
      </c>
      <c r="BV348">
        <v>0.17994256</v>
      </c>
      <c r="BW348">
        <v>2.5512239999999999E-2</v>
      </c>
      <c r="BX348">
        <v>1.7140852600000001</v>
      </c>
      <c r="BY348">
        <v>1.2451467300000001</v>
      </c>
      <c r="BZ348">
        <v>4.38303536</v>
      </c>
      <c r="CA348">
        <v>1.0542348399999999</v>
      </c>
      <c r="CB348">
        <v>2.36271349</v>
      </c>
      <c r="CC348">
        <v>0</v>
      </c>
      <c r="CD348">
        <v>1.26633956</v>
      </c>
      <c r="CE348">
        <v>1.2966537600000001</v>
      </c>
      <c r="CF348">
        <v>-0.34830556000000001</v>
      </c>
      <c r="CG348">
        <v>0.60595251999999999</v>
      </c>
      <c r="CH348">
        <v>-0.27080598</v>
      </c>
      <c r="CI348">
        <v>0.69837139000000004</v>
      </c>
      <c r="CJ348">
        <v>2.3914729999999999E-2</v>
      </c>
      <c r="CK348">
        <v>-0.35324707</v>
      </c>
      <c r="CL348">
        <v>-4.8291489999999999E-2</v>
      </c>
      <c r="CM348">
        <v>0.58076517999999999</v>
      </c>
      <c r="CN348">
        <v>0.72541518999999999</v>
      </c>
      <c r="CO348">
        <v>-0.20022939000000001</v>
      </c>
      <c r="CP348">
        <v>-0.43475793000000001</v>
      </c>
      <c r="CQ348">
        <v>0.34422587999999998</v>
      </c>
      <c r="CR348">
        <v>-0.48495226000000002</v>
      </c>
      <c r="CS348">
        <v>0.18250256000000001</v>
      </c>
      <c r="CT348">
        <v>-0.16623276000000001</v>
      </c>
      <c r="CU348">
        <v>-9.4743999999999995E-2</v>
      </c>
      <c r="CV348">
        <v>-1.1689752</v>
      </c>
      <c r="CW348">
        <v>-0.52188942000000005</v>
      </c>
      <c r="CX348">
        <v>0.65815442999999996</v>
      </c>
      <c r="CY348">
        <v>9.3649330000000003E-2</v>
      </c>
      <c r="CZ348">
        <v>-0.16819777</v>
      </c>
      <c r="DA348">
        <v>-0.25450494000000001</v>
      </c>
      <c r="DB348">
        <v>0.25513289</v>
      </c>
      <c r="DC348">
        <v>2.5920289999999999E-2</v>
      </c>
      <c r="DD348">
        <v>-2.5292350000000002E-2</v>
      </c>
      <c r="DE348">
        <v>0.26950531</v>
      </c>
      <c r="DF348">
        <v>-0.26887736000000001</v>
      </c>
      <c r="DG348">
        <v>0.1029841</v>
      </c>
      <c r="DH348">
        <v>-0.10235616</v>
      </c>
      <c r="DI348">
        <v>-0.19042195000000001</v>
      </c>
      <c r="DJ348">
        <v>7.7531719999999998E-2</v>
      </c>
      <c r="DK348">
        <v>-0.19522661999999999</v>
      </c>
      <c r="DL348">
        <v>-0.13095082</v>
      </c>
      <c r="DM348">
        <v>-6.0513240000000003E-2</v>
      </c>
      <c r="DN348">
        <v>0.50020885000000004</v>
      </c>
      <c r="DO348">
        <v>0.35778246000000002</v>
      </c>
      <c r="DP348">
        <v>-0.64273818000000005</v>
      </c>
      <c r="DQ348">
        <v>0.94671483000000001</v>
      </c>
      <c r="DR348">
        <v>-0.66113116000000005</v>
      </c>
      <c r="DS348">
        <v>7.7932630000000003E-2</v>
      </c>
      <c r="DT348">
        <v>-0.79014932000000004</v>
      </c>
      <c r="DU348">
        <v>1.3610861400000001</v>
      </c>
      <c r="DV348" s="10">
        <v>-0.64824150000000003</v>
      </c>
      <c r="DW348" s="8" t="s">
        <v>1956</v>
      </c>
      <c r="DX348" t="s">
        <v>1957</v>
      </c>
      <c r="DY348" t="s">
        <v>5154</v>
      </c>
      <c r="DZ348" t="s">
        <v>5153</v>
      </c>
      <c r="EA348" t="s">
        <v>5304</v>
      </c>
      <c r="EB348" t="s">
        <v>5373</v>
      </c>
      <c r="EC348" t="s">
        <v>5411</v>
      </c>
      <c r="ED348" s="10" t="s">
        <v>1050</v>
      </c>
      <c r="EE348" s="20">
        <v>37262</v>
      </c>
      <c r="EF348" s="21">
        <v>38097</v>
      </c>
      <c r="EG348" t="s">
        <v>1958</v>
      </c>
      <c r="EH348" t="s">
        <v>5145</v>
      </c>
      <c r="EI348" s="22">
        <v>44088</v>
      </c>
      <c r="EJ348" t="b">
        <f>F348=H348</f>
        <v>0</v>
      </c>
    </row>
    <row r="349" spans="1:140" x14ac:dyDescent="0.2">
      <c r="A349" s="8" t="s">
        <v>1959</v>
      </c>
      <c r="B349" s="8" t="s">
        <v>119</v>
      </c>
      <c r="C349" s="8" t="s">
        <v>399</v>
      </c>
      <c r="D349" s="2" t="s">
        <v>1960</v>
      </c>
      <c r="E349" s="4">
        <v>0.58634170829038801</v>
      </c>
      <c r="F349" s="28" t="b">
        <v>0</v>
      </c>
      <c r="G349" s="29">
        <f t="shared" si="11"/>
        <v>6.530558194356071E-7</v>
      </c>
      <c r="H349" s="5" t="b">
        <f t="shared" si="10"/>
        <v>0</v>
      </c>
      <c r="I349" s="8">
        <v>43</v>
      </c>
      <c r="J349">
        <v>0</v>
      </c>
      <c r="K349">
        <v>20</v>
      </c>
      <c r="L349">
        <v>1576</v>
      </c>
      <c r="M349">
        <v>0</v>
      </c>
      <c r="N349">
        <v>3</v>
      </c>
      <c r="O349">
        <v>28.170854145194198</v>
      </c>
      <c r="P349">
        <v>4</v>
      </c>
      <c r="Q349">
        <v>3</v>
      </c>
      <c r="R349">
        <v>4</v>
      </c>
      <c r="S349" s="10">
        <v>78.599999999999994</v>
      </c>
      <c r="T349" s="8">
        <v>-0.96192691105334804</v>
      </c>
      <c r="U349">
        <v>-1.00517281761849</v>
      </c>
      <c r="V349">
        <v>-0.90217249130388599</v>
      </c>
      <c r="W349">
        <v>9.0573064821402802E-2</v>
      </c>
      <c r="X349">
        <v>-1.5638459058765199</v>
      </c>
      <c r="Y349">
        <v>-1.13192030619081E-2</v>
      </c>
      <c r="Z349">
        <v>-0.76746608333411703</v>
      </c>
      <c r="AA349">
        <v>-0.70092886045385905</v>
      </c>
      <c r="AB349">
        <v>-4.5418899975194001E-2</v>
      </c>
      <c r="AC349">
        <v>-1.38724643350897</v>
      </c>
      <c r="AD349" s="10">
        <v>0.84204477954080104</v>
      </c>
      <c r="AE349" s="8">
        <v>0</v>
      </c>
      <c r="AF349">
        <v>0</v>
      </c>
      <c r="AG349">
        <v>0</v>
      </c>
      <c r="AH349">
        <v>0</v>
      </c>
      <c r="AI349">
        <v>0</v>
      </c>
      <c r="AJ349">
        <v>0</v>
      </c>
      <c r="AK349">
        <v>0</v>
      </c>
      <c r="AL349">
        <v>0</v>
      </c>
      <c r="AM349">
        <v>0</v>
      </c>
      <c r="AN349">
        <v>0</v>
      </c>
      <c r="AO349">
        <v>0</v>
      </c>
      <c r="AP349">
        <v>0</v>
      </c>
      <c r="AQ349">
        <v>0</v>
      </c>
      <c r="AR349">
        <v>0</v>
      </c>
      <c r="AS349">
        <v>0</v>
      </c>
      <c r="AT349">
        <v>0</v>
      </c>
      <c r="AU349">
        <v>0</v>
      </c>
      <c r="AV349">
        <v>0</v>
      </c>
      <c r="AW349">
        <v>1</v>
      </c>
      <c r="AX349">
        <v>0</v>
      </c>
      <c r="AY349">
        <v>1</v>
      </c>
      <c r="AZ349">
        <v>0</v>
      </c>
      <c r="BA349">
        <v>1</v>
      </c>
      <c r="BB349">
        <v>0</v>
      </c>
      <c r="BC349">
        <v>1</v>
      </c>
      <c r="BD349">
        <v>0</v>
      </c>
      <c r="BE349">
        <v>1</v>
      </c>
      <c r="BF349">
        <v>0</v>
      </c>
      <c r="BG349">
        <v>0</v>
      </c>
      <c r="BH349">
        <v>0</v>
      </c>
      <c r="BI349">
        <v>0</v>
      </c>
      <c r="BJ349">
        <v>0</v>
      </c>
      <c r="BK349">
        <v>1</v>
      </c>
      <c r="BL349">
        <v>0</v>
      </c>
      <c r="BM349">
        <v>0</v>
      </c>
      <c r="BN349">
        <v>0</v>
      </c>
      <c r="BO349">
        <v>1</v>
      </c>
      <c r="BP349">
        <v>0</v>
      </c>
      <c r="BQ349">
        <v>0</v>
      </c>
      <c r="BR349">
        <v>0</v>
      </c>
      <c r="BS349">
        <v>1</v>
      </c>
      <c r="BT349" s="10">
        <v>0</v>
      </c>
      <c r="BU349">
        <v>-4.2648743800000002</v>
      </c>
      <c r="BV349">
        <v>0.17994256</v>
      </c>
      <c r="BW349">
        <v>2.5512239999999999E-2</v>
      </c>
      <c r="BX349">
        <v>1.7140852600000001</v>
      </c>
      <c r="BY349">
        <v>1.2451467300000001</v>
      </c>
      <c r="BZ349">
        <v>4.38303536</v>
      </c>
      <c r="CA349">
        <v>1.0542348399999999</v>
      </c>
      <c r="CB349">
        <v>2.36271349</v>
      </c>
      <c r="CC349">
        <v>0</v>
      </c>
      <c r="CD349">
        <v>1.26633956</v>
      </c>
      <c r="CE349">
        <v>1.2966537600000001</v>
      </c>
      <c r="CF349">
        <v>-0.34830556000000001</v>
      </c>
      <c r="CG349">
        <v>0.60595251999999999</v>
      </c>
      <c r="CH349">
        <v>-0.27080598</v>
      </c>
      <c r="CI349">
        <v>0.69837139000000004</v>
      </c>
      <c r="CJ349">
        <v>2.3914729999999999E-2</v>
      </c>
      <c r="CK349">
        <v>-0.35324707</v>
      </c>
      <c r="CL349">
        <v>-4.8291489999999999E-2</v>
      </c>
      <c r="CM349">
        <v>0.58076517999999999</v>
      </c>
      <c r="CN349">
        <v>0.72541518999999999</v>
      </c>
      <c r="CO349">
        <v>-0.20022939000000001</v>
      </c>
      <c r="CP349">
        <v>-0.43475793000000001</v>
      </c>
      <c r="CQ349">
        <v>0.34422587999999998</v>
      </c>
      <c r="CR349">
        <v>-0.48495226000000002</v>
      </c>
      <c r="CS349">
        <v>0.18250256000000001</v>
      </c>
      <c r="CT349">
        <v>-0.16623276000000001</v>
      </c>
      <c r="CU349">
        <v>-9.4743999999999995E-2</v>
      </c>
      <c r="CV349">
        <v>-1.1689752</v>
      </c>
      <c r="CW349">
        <v>-0.52188942000000005</v>
      </c>
      <c r="CX349">
        <v>0.65815442999999996</v>
      </c>
      <c r="CY349">
        <v>9.3649330000000003E-2</v>
      </c>
      <c r="CZ349">
        <v>-0.16819777</v>
      </c>
      <c r="DA349">
        <v>-0.25450494000000001</v>
      </c>
      <c r="DB349">
        <v>0.25513289</v>
      </c>
      <c r="DC349">
        <v>2.5920289999999999E-2</v>
      </c>
      <c r="DD349">
        <v>-2.5292350000000002E-2</v>
      </c>
      <c r="DE349">
        <v>0.26950531</v>
      </c>
      <c r="DF349">
        <v>-0.26887736000000001</v>
      </c>
      <c r="DG349">
        <v>0.1029841</v>
      </c>
      <c r="DH349">
        <v>-0.10235616</v>
      </c>
      <c r="DI349">
        <v>-0.19042195000000001</v>
      </c>
      <c r="DJ349">
        <v>7.7531719999999998E-2</v>
      </c>
      <c r="DK349">
        <v>-0.19522661999999999</v>
      </c>
      <c r="DL349">
        <v>-0.13095082</v>
      </c>
      <c r="DM349">
        <v>-6.0513240000000003E-2</v>
      </c>
      <c r="DN349">
        <v>0.50020885000000004</v>
      </c>
      <c r="DO349">
        <v>0.35778246000000002</v>
      </c>
      <c r="DP349">
        <v>-0.64273818000000005</v>
      </c>
      <c r="DQ349">
        <v>0.94671483000000001</v>
      </c>
      <c r="DR349">
        <v>-0.66113116000000005</v>
      </c>
      <c r="DS349">
        <v>7.7932630000000003E-2</v>
      </c>
      <c r="DT349">
        <v>-0.79014932000000004</v>
      </c>
      <c r="DU349">
        <v>1.3610861400000001</v>
      </c>
      <c r="DV349" s="10">
        <v>-0.64824150000000003</v>
      </c>
      <c r="DW349" s="8" t="s">
        <v>1961</v>
      </c>
      <c r="DX349" t="s">
        <v>1962</v>
      </c>
      <c r="DY349" t="s">
        <v>5153</v>
      </c>
      <c r="DZ349" t="s">
        <v>5153</v>
      </c>
      <c r="EA349" t="s">
        <v>5194</v>
      </c>
      <c r="EB349" t="s">
        <v>5285</v>
      </c>
      <c r="EC349" t="s">
        <v>5281</v>
      </c>
      <c r="ED349" s="10" t="s">
        <v>1651</v>
      </c>
      <c r="EE349" s="20">
        <v>38096</v>
      </c>
      <c r="EF349" s="21">
        <v>38374</v>
      </c>
      <c r="EG349" t="s">
        <v>1963</v>
      </c>
      <c r="EH349" t="s">
        <v>5146</v>
      </c>
      <c r="EI349" s="22">
        <v>43979</v>
      </c>
      <c r="EJ349" t="b">
        <f>F349=H349</f>
        <v>1</v>
      </c>
    </row>
    <row r="350" spans="1:140" x14ac:dyDescent="0.2">
      <c r="A350" s="8" t="s">
        <v>1964</v>
      </c>
      <c r="B350" s="8" t="s">
        <v>168</v>
      </c>
      <c r="C350" s="8" t="s">
        <v>332</v>
      </c>
      <c r="D350" s="2" t="s">
        <v>1965</v>
      </c>
      <c r="E350" s="4">
        <v>0.643351082665364</v>
      </c>
      <c r="F350" s="28" t="b">
        <v>1</v>
      </c>
      <c r="G350" s="29">
        <f t="shared" si="11"/>
        <v>3.3578606381734103E-7</v>
      </c>
      <c r="H350" s="5" t="b">
        <f t="shared" si="10"/>
        <v>0</v>
      </c>
      <c r="I350" s="8">
        <v>39</v>
      </c>
      <c r="J350">
        <v>0</v>
      </c>
      <c r="K350">
        <v>24</v>
      </c>
      <c r="L350">
        <v>1004</v>
      </c>
      <c r="M350">
        <v>0</v>
      </c>
      <c r="N350">
        <v>2</v>
      </c>
      <c r="O350">
        <v>1.6755413326823001</v>
      </c>
      <c r="P350">
        <v>1</v>
      </c>
      <c r="Q350">
        <v>3</v>
      </c>
      <c r="R350">
        <v>5</v>
      </c>
      <c r="S350" s="10">
        <v>76</v>
      </c>
      <c r="T350" s="8">
        <v>-1.33767961068356</v>
      </c>
      <c r="U350">
        <v>-1.00517281761849</v>
      </c>
      <c r="V350">
        <v>-0.38535330545132002</v>
      </c>
      <c r="W350">
        <v>-0.57623680811562605</v>
      </c>
      <c r="X350">
        <v>-1.5638459058765199</v>
      </c>
      <c r="Y350">
        <v>-0.70788554533318204</v>
      </c>
      <c r="Z350">
        <v>-1.6791882233362001</v>
      </c>
      <c r="AA350">
        <v>1.4284752725705201</v>
      </c>
      <c r="AB350">
        <v>1.4079858992310099</v>
      </c>
      <c r="AC350">
        <v>0.71996333890972197</v>
      </c>
      <c r="AD350" s="10">
        <v>0.281041210852502</v>
      </c>
      <c r="AE350" s="8">
        <v>0</v>
      </c>
      <c r="AF350">
        <v>0</v>
      </c>
      <c r="AG350">
        <v>0</v>
      </c>
      <c r="AH350">
        <v>0</v>
      </c>
      <c r="AI350">
        <v>0</v>
      </c>
      <c r="AJ350">
        <v>0</v>
      </c>
      <c r="AK350">
        <v>0</v>
      </c>
      <c r="AL350">
        <v>0</v>
      </c>
      <c r="AM350">
        <v>0</v>
      </c>
      <c r="AN350">
        <v>0</v>
      </c>
      <c r="AO350">
        <v>0</v>
      </c>
      <c r="AP350">
        <v>0</v>
      </c>
      <c r="AQ350">
        <v>0</v>
      </c>
      <c r="AR350">
        <v>0</v>
      </c>
      <c r="AS350">
        <v>0</v>
      </c>
      <c r="AT350">
        <v>0</v>
      </c>
      <c r="AU350">
        <v>1</v>
      </c>
      <c r="AV350">
        <v>0</v>
      </c>
      <c r="AW350">
        <v>0</v>
      </c>
      <c r="AX350">
        <v>0</v>
      </c>
      <c r="AY350">
        <v>0</v>
      </c>
      <c r="AZ350">
        <v>1</v>
      </c>
      <c r="BA350">
        <v>1</v>
      </c>
      <c r="BB350">
        <v>0</v>
      </c>
      <c r="BC350">
        <v>1</v>
      </c>
      <c r="BD350">
        <v>0</v>
      </c>
      <c r="BE350">
        <v>0</v>
      </c>
      <c r="BF350">
        <v>1</v>
      </c>
      <c r="BG350">
        <v>0</v>
      </c>
      <c r="BH350">
        <v>0</v>
      </c>
      <c r="BI350">
        <v>0</v>
      </c>
      <c r="BJ350">
        <v>1</v>
      </c>
      <c r="BK350">
        <v>0</v>
      </c>
      <c r="BL350">
        <v>0</v>
      </c>
      <c r="BM350">
        <v>0</v>
      </c>
      <c r="BN350">
        <v>0</v>
      </c>
      <c r="BO350">
        <v>1</v>
      </c>
      <c r="BP350">
        <v>0</v>
      </c>
      <c r="BQ350">
        <v>0</v>
      </c>
      <c r="BR350">
        <v>1</v>
      </c>
      <c r="BS350">
        <v>0</v>
      </c>
      <c r="BT350" s="10">
        <v>0</v>
      </c>
      <c r="BU350">
        <v>-4.2648743800000002</v>
      </c>
      <c r="BV350">
        <v>0.17994256</v>
      </c>
      <c r="BW350">
        <v>2.5512239999999999E-2</v>
      </c>
      <c r="BX350">
        <v>1.7140852600000001</v>
      </c>
      <c r="BY350">
        <v>1.2451467300000001</v>
      </c>
      <c r="BZ350">
        <v>4.38303536</v>
      </c>
      <c r="CA350">
        <v>1.0542348399999999</v>
      </c>
      <c r="CB350">
        <v>2.36271349</v>
      </c>
      <c r="CC350">
        <v>0</v>
      </c>
      <c r="CD350">
        <v>1.26633956</v>
      </c>
      <c r="CE350">
        <v>1.2966537600000001</v>
      </c>
      <c r="CF350">
        <v>-0.34830556000000001</v>
      </c>
      <c r="CG350">
        <v>0.60595251999999999</v>
      </c>
      <c r="CH350">
        <v>-0.27080598</v>
      </c>
      <c r="CI350">
        <v>0.69837139000000004</v>
      </c>
      <c r="CJ350">
        <v>2.3914729999999999E-2</v>
      </c>
      <c r="CK350">
        <v>-0.35324707</v>
      </c>
      <c r="CL350">
        <v>-4.8291489999999999E-2</v>
      </c>
      <c r="CM350">
        <v>0.58076517999999999</v>
      </c>
      <c r="CN350">
        <v>0.72541518999999999</v>
      </c>
      <c r="CO350">
        <v>-0.20022939000000001</v>
      </c>
      <c r="CP350">
        <v>-0.43475793000000001</v>
      </c>
      <c r="CQ350">
        <v>0.34422587999999998</v>
      </c>
      <c r="CR350">
        <v>-0.48495226000000002</v>
      </c>
      <c r="CS350">
        <v>0.18250256000000001</v>
      </c>
      <c r="CT350">
        <v>-0.16623276000000001</v>
      </c>
      <c r="CU350">
        <v>-9.4743999999999995E-2</v>
      </c>
      <c r="CV350">
        <v>-1.1689752</v>
      </c>
      <c r="CW350">
        <v>-0.52188942000000005</v>
      </c>
      <c r="CX350">
        <v>0.65815442999999996</v>
      </c>
      <c r="CY350">
        <v>9.3649330000000003E-2</v>
      </c>
      <c r="CZ350">
        <v>-0.16819777</v>
      </c>
      <c r="DA350">
        <v>-0.25450494000000001</v>
      </c>
      <c r="DB350">
        <v>0.25513289</v>
      </c>
      <c r="DC350">
        <v>2.5920289999999999E-2</v>
      </c>
      <c r="DD350">
        <v>-2.5292350000000002E-2</v>
      </c>
      <c r="DE350">
        <v>0.26950531</v>
      </c>
      <c r="DF350">
        <v>-0.26887736000000001</v>
      </c>
      <c r="DG350">
        <v>0.1029841</v>
      </c>
      <c r="DH350">
        <v>-0.10235616</v>
      </c>
      <c r="DI350">
        <v>-0.19042195000000001</v>
      </c>
      <c r="DJ350">
        <v>7.7531719999999998E-2</v>
      </c>
      <c r="DK350">
        <v>-0.19522661999999999</v>
      </c>
      <c r="DL350">
        <v>-0.13095082</v>
      </c>
      <c r="DM350">
        <v>-6.0513240000000003E-2</v>
      </c>
      <c r="DN350">
        <v>0.50020885000000004</v>
      </c>
      <c r="DO350">
        <v>0.35778246000000002</v>
      </c>
      <c r="DP350">
        <v>-0.64273818000000005</v>
      </c>
      <c r="DQ350">
        <v>0.94671483000000001</v>
      </c>
      <c r="DR350">
        <v>-0.66113116000000005</v>
      </c>
      <c r="DS350">
        <v>7.7932630000000003E-2</v>
      </c>
      <c r="DT350">
        <v>-0.79014932000000004</v>
      </c>
      <c r="DU350">
        <v>1.3610861400000001</v>
      </c>
      <c r="DV350" s="10">
        <v>-0.64824150000000003</v>
      </c>
      <c r="DW350" s="8" t="s">
        <v>1966</v>
      </c>
      <c r="DX350" t="s">
        <v>1967</v>
      </c>
      <c r="DY350" t="s">
        <v>5153</v>
      </c>
      <c r="DZ350" t="s">
        <v>5158</v>
      </c>
      <c r="EA350" t="s">
        <v>5428</v>
      </c>
      <c r="EB350" t="s">
        <v>5214</v>
      </c>
      <c r="EC350" t="s">
        <v>5353</v>
      </c>
      <c r="ED350" s="10" t="s">
        <v>242</v>
      </c>
      <c r="EE350" s="20">
        <v>35874</v>
      </c>
      <c r="EF350" s="21">
        <v>36865</v>
      </c>
      <c r="EG350" t="s">
        <v>1968</v>
      </c>
      <c r="EH350" t="s">
        <v>5144</v>
      </c>
      <c r="EI350" s="22">
        <v>45012</v>
      </c>
      <c r="EJ350" t="b">
        <f>F350=H350</f>
        <v>0</v>
      </c>
    </row>
    <row r="351" spans="1:140" x14ac:dyDescent="0.2">
      <c r="A351" s="8" t="s">
        <v>1969</v>
      </c>
      <c r="B351" s="8" t="s">
        <v>168</v>
      </c>
      <c r="C351" s="8" t="s">
        <v>363</v>
      </c>
      <c r="D351" s="2" t="s">
        <v>1970</v>
      </c>
      <c r="E351" s="4">
        <v>0.49717349393841098</v>
      </c>
      <c r="F351" s="28" t="b">
        <v>0</v>
      </c>
      <c r="G351" s="29">
        <f t="shared" si="11"/>
        <v>5.0156633411185143E-6</v>
      </c>
      <c r="H351" s="5" t="b">
        <f t="shared" si="10"/>
        <v>0</v>
      </c>
      <c r="I351" s="8">
        <v>48</v>
      </c>
      <c r="J351">
        <v>1</v>
      </c>
      <c r="K351">
        <v>40</v>
      </c>
      <c r="L351">
        <v>1090</v>
      </c>
      <c r="M351">
        <v>2</v>
      </c>
      <c r="N351">
        <v>3</v>
      </c>
      <c r="O351">
        <v>33.586746969205898</v>
      </c>
      <c r="P351">
        <v>5</v>
      </c>
      <c r="Q351">
        <v>2</v>
      </c>
      <c r="R351">
        <v>2</v>
      </c>
      <c r="S351" s="10">
        <v>74.8</v>
      </c>
      <c r="T351" s="8">
        <v>-0.49223603651558001</v>
      </c>
      <c r="U351">
        <v>7.5957643648752104E-3</v>
      </c>
      <c r="V351">
        <v>1.6819234379589401</v>
      </c>
      <c r="W351">
        <v>-0.47598217686984901</v>
      </c>
      <c r="X351">
        <v>-0.92748948436013701</v>
      </c>
      <c r="Y351">
        <v>-1.13192030619081E-2</v>
      </c>
      <c r="Z351">
        <v>-0.58110144478574399</v>
      </c>
      <c r="AA351">
        <v>-1.4107302381286499</v>
      </c>
      <c r="AB351">
        <v>-0.772121299578298</v>
      </c>
      <c r="AC351">
        <v>-1.38724643350897</v>
      </c>
      <c r="AD351" s="10">
        <v>2.2116486842517699E-2</v>
      </c>
      <c r="AE351" s="8">
        <v>0</v>
      </c>
      <c r="AF351">
        <v>1</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1</v>
      </c>
      <c r="BA351">
        <v>0</v>
      </c>
      <c r="BB351">
        <v>1</v>
      </c>
      <c r="BC351">
        <v>0</v>
      </c>
      <c r="BD351">
        <v>1</v>
      </c>
      <c r="BE351">
        <v>0</v>
      </c>
      <c r="BF351">
        <v>1</v>
      </c>
      <c r="BG351">
        <v>0</v>
      </c>
      <c r="BH351">
        <v>0</v>
      </c>
      <c r="BI351">
        <v>0</v>
      </c>
      <c r="BJ351">
        <v>0</v>
      </c>
      <c r="BK351">
        <v>1</v>
      </c>
      <c r="BL351">
        <v>0</v>
      </c>
      <c r="BM351">
        <v>0</v>
      </c>
      <c r="BN351">
        <v>1</v>
      </c>
      <c r="BO351">
        <v>0</v>
      </c>
      <c r="BP351">
        <v>0</v>
      </c>
      <c r="BQ351">
        <v>0</v>
      </c>
      <c r="BR351">
        <v>1</v>
      </c>
      <c r="BS351">
        <v>0</v>
      </c>
      <c r="BT351" s="10">
        <v>0</v>
      </c>
      <c r="BU351">
        <v>-4.2648743800000002</v>
      </c>
      <c r="BV351">
        <v>0.17994256</v>
      </c>
      <c r="BW351">
        <v>2.5512239999999999E-2</v>
      </c>
      <c r="BX351">
        <v>1.7140852600000001</v>
      </c>
      <c r="BY351">
        <v>1.2451467300000001</v>
      </c>
      <c r="BZ351">
        <v>4.38303536</v>
      </c>
      <c r="CA351">
        <v>1.0542348399999999</v>
      </c>
      <c r="CB351">
        <v>2.36271349</v>
      </c>
      <c r="CC351">
        <v>0</v>
      </c>
      <c r="CD351">
        <v>1.26633956</v>
      </c>
      <c r="CE351">
        <v>1.2966537600000001</v>
      </c>
      <c r="CF351">
        <v>-0.34830556000000001</v>
      </c>
      <c r="CG351">
        <v>0.60595251999999999</v>
      </c>
      <c r="CH351">
        <v>-0.27080598</v>
      </c>
      <c r="CI351">
        <v>0.69837139000000004</v>
      </c>
      <c r="CJ351">
        <v>2.3914729999999999E-2</v>
      </c>
      <c r="CK351">
        <v>-0.35324707</v>
      </c>
      <c r="CL351">
        <v>-4.8291489999999999E-2</v>
      </c>
      <c r="CM351">
        <v>0.58076517999999999</v>
      </c>
      <c r="CN351">
        <v>0.72541518999999999</v>
      </c>
      <c r="CO351">
        <v>-0.20022939000000001</v>
      </c>
      <c r="CP351">
        <v>-0.43475793000000001</v>
      </c>
      <c r="CQ351">
        <v>0.34422587999999998</v>
      </c>
      <c r="CR351">
        <v>-0.48495226000000002</v>
      </c>
      <c r="CS351">
        <v>0.18250256000000001</v>
      </c>
      <c r="CT351">
        <v>-0.16623276000000001</v>
      </c>
      <c r="CU351">
        <v>-9.4743999999999995E-2</v>
      </c>
      <c r="CV351">
        <v>-1.1689752</v>
      </c>
      <c r="CW351">
        <v>-0.52188942000000005</v>
      </c>
      <c r="CX351">
        <v>0.65815442999999996</v>
      </c>
      <c r="CY351">
        <v>9.3649330000000003E-2</v>
      </c>
      <c r="CZ351">
        <v>-0.16819777</v>
      </c>
      <c r="DA351">
        <v>-0.25450494000000001</v>
      </c>
      <c r="DB351">
        <v>0.25513289</v>
      </c>
      <c r="DC351">
        <v>2.5920289999999999E-2</v>
      </c>
      <c r="DD351">
        <v>-2.5292350000000002E-2</v>
      </c>
      <c r="DE351">
        <v>0.26950531</v>
      </c>
      <c r="DF351">
        <v>-0.26887736000000001</v>
      </c>
      <c r="DG351">
        <v>0.1029841</v>
      </c>
      <c r="DH351">
        <v>-0.10235616</v>
      </c>
      <c r="DI351">
        <v>-0.19042195000000001</v>
      </c>
      <c r="DJ351">
        <v>7.7531719999999998E-2</v>
      </c>
      <c r="DK351">
        <v>-0.19522661999999999</v>
      </c>
      <c r="DL351">
        <v>-0.13095082</v>
      </c>
      <c r="DM351">
        <v>-6.0513240000000003E-2</v>
      </c>
      <c r="DN351">
        <v>0.50020885000000004</v>
      </c>
      <c r="DO351">
        <v>0.35778246000000002</v>
      </c>
      <c r="DP351">
        <v>-0.64273818000000005</v>
      </c>
      <c r="DQ351">
        <v>0.94671483000000001</v>
      </c>
      <c r="DR351">
        <v>-0.66113116000000005</v>
      </c>
      <c r="DS351">
        <v>7.7932630000000003E-2</v>
      </c>
      <c r="DT351">
        <v>-0.79014932000000004</v>
      </c>
      <c r="DU351">
        <v>1.3610861400000001</v>
      </c>
      <c r="DV351" s="10">
        <v>-0.64824150000000003</v>
      </c>
      <c r="DW351" s="8" t="s">
        <v>1971</v>
      </c>
      <c r="DX351" t="s">
        <v>1972</v>
      </c>
      <c r="DY351" t="s">
        <v>5158</v>
      </c>
      <c r="DZ351" t="s">
        <v>5158</v>
      </c>
      <c r="EA351" t="s">
        <v>5353</v>
      </c>
      <c r="EB351" t="s">
        <v>5237</v>
      </c>
      <c r="EC351" t="s">
        <v>5460</v>
      </c>
      <c r="ED351" s="10" t="s">
        <v>1973</v>
      </c>
      <c r="EE351" s="20">
        <v>37632</v>
      </c>
      <c r="EF351" s="21">
        <v>37647</v>
      </c>
      <c r="EG351" t="s">
        <v>1974</v>
      </c>
      <c r="EH351" t="s">
        <v>5146</v>
      </c>
      <c r="EI351" s="22">
        <v>45380</v>
      </c>
      <c r="EJ351" t="b">
        <f>F351=H351</f>
        <v>1</v>
      </c>
    </row>
    <row r="352" spans="1:140" x14ac:dyDescent="0.2">
      <c r="A352" s="8" t="s">
        <v>1975</v>
      </c>
      <c r="B352" s="8" t="s">
        <v>168</v>
      </c>
      <c r="C352" s="8" t="s">
        <v>363</v>
      </c>
      <c r="D352" s="2" t="s">
        <v>1976</v>
      </c>
      <c r="E352" s="4">
        <v>0.71051724328017396</v>
      </c>
      <c r="F352" s="28" t="b">
        <v>1</v>
      </c>
      <c r="G352" s="29">
        <f t="shared" si="11"/>
        <v>0.72880138777497261</v>
      </c>
      <c r="H352" s="5" t="b">
        <f t="shared" si="10"/>
        <v>1</v>
      </c>
      <c r="I352" s="8">
        <v>50</v>
      </c>
      <c r="J352">
        <v>2</v>
      </c>
      <c r="K352">
        <v>31</v>
      </c>
      <c r="L352">
        <v>2681</v>
      </c>
      <c r="M352">
        <v>3</v>
      </c>
      <c r="N352">
        <v>5</v>
      </c>
      <c r="O352">
        <v>64.425288306753799</v>
      </c>
      <c r="P352">
        <v>3</v>
      </c>
      <c r="Q352">
        <v>5</v>
      </c>
      <c r="R352">
        <v>4</v>
      </c>
      <c r="S352" s="10">
        <v>72.900000000000006</v>
      </c>
      <c r="T352" s="8">
        <v>-0.30435968670047298</v>
      </c>
      <c r="U352">
        <v>1.0203643463482399</v>
      </c>
      <c r="V352">
        <v>0.51908026979067101</v>
      </c>
      <c r="W352">
        <v>1.3787285011770201</v>
      </c>
      <c r="X352">
        <v>-0.60931127360194304</v>
      </c>
      <c r="Y352">
        <v>1.38181348148064</v>
      </c>
      <c r="Z352">
        <v>0.48007420925425998</v>
      </c>
      <c r="AA352">
        <v>-1.4107302381286499</v>
      </c>
      <c r="AB352">
        <v>1.4079858992310099</v>
      </c>
      <c r="AC352">
        <v>0.71996333890972197</v>
      </c>
      <c r="AD352" s="10">
        <v>-0.38784765950662198</v>
      </c>
      <c r="AE352" s="8">
        <v>0</v>
      </c>
      <c r="AF352">
        <v>0</v>
      </c>
      <c r="AG352">
        <v>0</v>
      </c>
      <c r="AH352">
        <v>0</v>
      </c>
      <c r="AI352">
        <v>0</v>
      </c>
      <c r="AJ352">
        <v>0</v>
      </c>
      <c r="AK352">
        <v>0</v>
      </c>
      <c r="AL352">
        <v>0</v>
      </c>
      <c r="AM352">
        <v>1</v>
      </c>
      <c r="AN352">
        <v>0</v>
      </c>
      <c r="AO352">
        <v>0</v>
      </c>
      <c r="AP352">
        <v>0</v>
      </c>
      <c r="AQ352">
        <v>0</v>
      </c>
      <c r="AR352">
        <v>0</v>
      </c>
      <c r="AS352">
        <v>0</v>
      </c>
      <c r="AT352">
        <v>0</v>
      </c>
      <c r="AU352">
        <v>0</v>
      </c>
      <c r="AV352">
        <v>0</v>
      </c>
      <c r="AW352">
        <v>0</v>
      </c>
      <c r="AX352">
        <v>0</v>
      </c>
      <c r="AY352">
        <v>0</v>
      </c>
      <c r="AZ352">
        <v>1</v>
      </c>
      <c r="BA352">
        <v>0</v>
      </c>
      <c r="BB352">
        <v>1</v>
      </c>
      <c r="BC352">
        <v>0</v>
      </c>
      <c r="BD352">
        <v>1</v>
      </c>
      <c r="BE352">
        <v>0</v>
      </c>
      <c r="BF352">
        <v>1</v>
      </c>
      <c r="BG352">
        <v>1</v>
      </c>
      <c r="BH352">
        <v>0</v>
      </c>
      <c r="BI352">
        <v>0</v>
      </c>
      <c r="BJ352">
        <v>0</v>
      </c>
      <c r="BK352">
        <v>0</v>
      </c>
      <c r="BL352">
        <v>0</v>
      </c>
      <c r="BM352">
        <v>1</v>
      </c>
      <c r="BN352">
        <v>0</v>
      </c>
      <c r="BO352">
        <v>0</v>
      </c>
      <c r="BP352">
        <v>0</v>
      </c>
      <c r="BQ352">
        <v>1</v>
      </c>
      <c r="BR352">
        <v>0</v>
      </c>
      <c r="BS352">
        <v>0</v>
      </c>
      <c r="BT352" s="10">
        <v>0</v>
      </c>
      <c r="BU352">
        <v>-4.2648743800000002</v>
      </c>
      <c r="BV352">
        <v>0.17994256</v>
      </c>
      <c r="BW352">
        <v>2.5512239999999999E-2</v>
      </c>
      <c r="BX352">
        <v>1.7140852600000001</v>
      </c>
      <c r="BY352">
        <v>1.2451467300000001</v>
      </c>
      <c r="BZ352">
        <v>4.38303536</v>
      </c>
      <c r="CA352">
        <v>1.0542348399999999</v>
      </c>
      <c r="CB352">
        <v>2.36271349</v>
      </c>
      <c r="CC352">
        <v>0</v>
      </c>
      <c r="CD352">
        <v>1.26633956</v>
      </c>
      <c r="CE352">
        <v>1.2966537600000001</v>
      </c>
      <c r="CF352">
        <v>-0.34830556000000001</v>
      </c>
      <c r="CG352">
        <v>0.60595251999999999</v>
      </c>
      <c r="CH352">
        <v>-0.27080598</v>
      </c>
      <c r="CI352">
        <v>0.69837139000000004</v>
      </c>
      <c r="CJ352">
        <v>2.3914729999999999E-2</v>
      </c>
      <c r="CK352">
        <v>-0.35324707</v>
      </c>
      <c r="CL352">
        <v>-4.8291489999999999E-2</v>
      </c>
      <c r="CM352">
        <v>0.58076517999999999</v>
      </c>
      <c r="CN352">
        <v>0.72541518999999999</v>
      </c>
      <c r="CO352">
        <v>-0.20022939000000001</v>
      </c>
      <c r="CP352">
        <v>-0.43475793000000001</v>
      </c>
      <c r="CQ352">
        <v>0.34422587999999998</v>
      </c>
      <c r="CR352">
        <v>-0.48495226000000002</v>
      </c>
      <c r="CS352">
        <v>0.18250256000000001</v>
      </c>
      <c r="CT352">
        <v>-0.16623276000000001</v>
      </c>
      <c r="CU352">
        <v>-9.4743999999999995E-2</v>
      </c>
      <c r="CV352">
        <v>-1.1689752</v>
      </c>
      <c r="CW352">
        <v>-0.52188942000000005</v>
      </c>
      <c r="CX352">
        <v>0.65815442999999996</v>
      </c>
      <c r="CY352">
        <v>9.3649330000000003E-2</v>
      </c>
      <c r="CZ352">
        <v>-0.16819777</v>
      </c>
      <c r="DA352">
        <v>-0.25450494000000001</v>
      </c>
      <c r="DB352">
        <v>0.25513289</v>
      </c>
      <c r="DC352">
        <v>2.5920289999999999E-2</v>
      </c>
      <c r="DD352">
        <v>-2.5292350000000002E-2</v>
      </c>
      <c r="DE352">
        <v>0.26950531</v>
      </c>
      <c r="DF352">
        <v>-0.26887736000000001</v>
      </c>
      <c r="DG352">
        <v>0.1029841</v>
      </c>
      <c r="DH352">
        <v>-0.10235616</v>
      </c>
      <c r="DI352">
        <v>-0.19042195000000001</v>
      </c>
      <c r="DJ352">
        <v>7.7531719999999998E-2</v>
      </c>
      <c r="DK352">
        <v>-0.19522661999999999</v>
      </c>
      <c r="DL352">
        <v>-0.13095082</v>
      </c>
      <c r="DM352">
        <v>-6.0513240000000003E-2</v>
      </c>
      <c r="DN352">
        <v>0.50020885000000004</v>
      </c>
      <c r="DO352">
        <v>0.35778246000000002</v>
      </c>
      <c r="DP352">
        <v>-0.64273818000000005</v>
      </c>
      <c r="DQ352">
        <v>0.94671483000000001</v>
      </c>
      <c r="DR352">
        <v>-0.66113116000000005</v>
      </c>
      <c r="DS352">
        <v>7.7932630000000003E-2</v>
      </c>
      <c r="DT352">
        <v>-0.79014932000000004</v>
      </c>
      <c r="DU352">
        <v>1.3610861400000001</v>
      </c>
      <c r="DV352" s="10">
        <v>-0.64824150000000003</v>
      </c>
      <c r="DW352" s="8" t="s">
        <v>1977</v>
      </c>
      <c r="DX352" t="s">
        <v>1978</v>
      </c>
      <c r="DY352" t="s">
        <v>5154</v>
      </c>
      <c r="DZ352" t="s">
        <v>5154</v>
      </c>
      <c r="EA352" t="s">
        <v>5388</v>
      </c>
      <c r="EB352" t="s">
        <v>5312</v>
      </c>
      <c r="EC352" t="s">
        <v>5209</v>
      </c>
      <c r="ED352" s="10" t="s">
        <v>863</v>
      </c>
      <c r="EE352" s="20">
        <v>36705</v>
      </c>
      <c r="EF352" s="21">
        <v>38685</v>
      </c>
      <c r="EG352" t="s">
        <v>1979</v>
      </c>
      <c r="EH352" t="s">
        <v>5145</v>
      </c>
      <c r="EI352" s="22">
        <v>44031</v>
      </c>
      <c r="EJ352" t="b">
        <f>F352=H352</f>
        <v>1</v>
      </c>
    </row>
    <row r="353" spans="1:140" x14ac:dyDescent="0.2">
      <c r="A353" s="8" t="s">
        <v>1980</v>
      </c>
      <c r="B353" s="8" t="s">
        <v>119</v>
      </c>
      <c r="C353" s="8" t="s">
        <v>363</v>
      </c>
      <c r="D353" s="2" t="s">
        <v>1981</v>
      </c>
      <c r="E353" s="4">
        <v>0.57740626705988995</v>
      </c>
      <c r="F353" s="28" t="b">
        <v>0</v>
      </c>
      <c r="G353" s="29">
        <f t="shared" si="11"/>
        <v>0.87487964016466246</v>
      </c>
      <c r="H353" s="5" t="b">
        <f t="shared" si="10"/>
        <v>1</v>
      </c>
      <c r="I353" s="8">
        <v>42</v>
      </c>
      <c r="J353">
        <v>1</v>
      </c>
      <c r="K353">
        <v>40</v>
      </c>
      <c r="L353">
        <v>834</v>
      </c>
      <c r="M353">
        <v>6</v>
      </c>
      <c r="N353">
        <v>4</v>
      </c>
      <c r="O353">
        <v>81.153133529944895</v>
      </c>
      <c r="P353">
        <v>5</v>
      </c>
      <c r="Q353">
        <v>1</v>
      </c>
      <c r="R353">
        <v>1</v>
      </c>
      <c r="S353" s="10">
        <v>71.7</v>
      </c>
      <c r="T353" s="8">
        <v>-1.0558650859609</v>
      </c>
      <c r="U353">
        <v>7.5957643648752104E-3</v>
      </c>
      <c r="V353">
        <v>1.6819234379589401</v>
      </c>
      <c r="W353">
        <v>-0.77441456755495297</v>
      </c>
      <c r="X353">
        <v>0.34522335867264098</v>
      </c>
      <c r="Y353">
        <v>0.68524713920936597</v>
      </c>
      <c r="Z353">
        <v>1.05569099673787</v>
      </c>
      <c r="AA353">
        <v>8.8725172209350497E-3</v>
      </c>
      <c r="AB353">
        <v>-1.4988236991813999</v>
      </c>
      <c r="AC353">
        <v>1.7560081436822399E-2</v>
      </c>
      <c r="AD353" s="10">
        <v>-0.64677238351660704</v>
      </c>
      <c r="AE353" s="8">
        <v>0</v>
      </c>
      <c r="AF353">
        <v>0</v>
      </c>
      <c r="AG353">
        <v>1</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1</v>
      </c>
      <c r="BA353">
        <v>1</v>
      </c>
      <c r="BB353">
        <v>0</v>
      </c>
      <c r="BC353">
        <v>0</v>
      </c>
      <c r="BD353">
        <v>1</v>
      </c>
      <c r="BE353">
        <v>1</v>
      </c>
      <c r="BF353">
        <v>0</v>
      </c>
      <c r="BG353">
        <v>0</v>
      </c>
      <c r="BH353">
        <v>0</v>
      </c>
      <c r="BI353">
        <v>0</v>
      </c>
      <c r="BJ353">
        <v>1</v>
      </c>
      <c r="BK353">
        <v>0</v>
      </c>
      <c r="BL353">
        <v>0</v>
      </c>
      <c r="BM353">
        <v>0</v>
      </c>
      <c r="BN353">
        <v>1</v>
      </c>
      <c r="BO353">
        <v>0</v>
      </c>
      <c r="BP353">
        <v>0</v>
      </c>
      <c r="BQ353">
        <v>0</v>
      </c>
      <c r="BR353">
        <v>0</v>
      </c>
      <c r="BS353">
        <v>1</v>
      </c>
      <c r="BT353" s="10">
        <v>0</v>
      </c>
      <c r="BU353">
        <v>-4.2648743800000002</v>
      </c>
      <c r="BV353">
        <v>0.17994256</v>
      </c>
      <c r="BW353">
        <v>2.5512239999999999E-2</v>
      </c>
      <c r="BX353">
        <v>1.7140852600000001</v>
      </c>
      <c r="BY353">
        <v>1.2451467300000001</v>
      </c>
      <c r="BZ353">
        <v>4.38303536</v>
      </c>
      <c r="CA353">
        <v>1.0542348399999999</v>
      </c>
      <c r="CB353">
        <v>2.36271349</v>
      </c>
      <c r="CC353">
        <v>0</v>
      </c>
      <c r="CD353">
        <v>1.26633956</v>
      </c>
      <c r="CE353">
        <v>1.2966537600000001</v>
      </c>
      <c r="CF353">
        <v>-0.34830556000000001</v>
      </c>
      <c r="CG353">
        <v>0.60595251999999999</v>
      </c>
      <c r="CH353">
        <v>-0.27080598</v>
      </c>
      <c r="CI353">
        <v>0.69837139000000004</v>
      </c>
      <c r="CJ353">
        <v>2.3914729999999999E-2</v>
      </c>
      <c r="CK353">
        <v>-0.35324707</v>
      </c>
      <c r="CL353">
        <v>-4.8291489999999999E-2</v>
      </c>
      <c r="CM353">
        <v>0.58076517999999999</v>
      </c>
      <c r="CN353">
        <v>0.72541518999999999</v>
      </c>
      <c r="CO353">
        <v>-0.20022939000000001</v>
      </c>
      <c r="CP353">
        <v>-0.43475793000000001</v>
      </c>
      <c r="CQ353">
        <v>0.34422587999999998</v>
      </c>
      <c r="CR353">
        <v>-0.48495226000000002</v>
      </c>
      <c r="CS353">
        <v>0.18250256000000001</v>
      </c>
      <c r="CT353">
        <v>-0.16623276000000001</v>
      </c>
      <c r="CU353">
        <v>-9.4743999999999995E-2</v>
      </c>
      <c r="CV353">
        <v>-1.1689752</v>
      </c>
      <c r="CW353">
        <v>-0.52188942000000005</v>
      </c>
      <c r="CX353">
        <v>0.65815442999999996</v>
      </c>
      <c r="CY353">
        <v>9.3649330000000003E-2</v>
      </c>
      <c r="CZ353">
        <v>-0.16819777</v>
      </c>
      <c r="DA353">
        <v>-0.25450494000000001</v>
      </c>
      <c r="DB353">
        <v>0.25513289</v>
      </c>
      <c r="DC353">
        <v>2.5920289999999999E-2</v>
      </c>
      <c r="DD353">
        <v>-2.5292350000000002E-2</v>
      </c>
      <c r="DE353">
        <v>0.26950531</v>
      </c>
      <c r="DF353">
        <v>-0.26887736000000001</v>
      </c>
      <c r="DG353">
        <v>0.1029841</v>
      </c>
      <c r="DH353">
        <v>-0.10235616</v>
      </c>
      <c r="DI353">
        <v>-0.19042195000000001</v>
      </c>
      <c r="DJ353">
        <v>7.7531719999999998E-2</v>
      </c>
      <c r="DK353">
        <v>-0.19522661999999999</v>
      </c>
      <c r="DL353">
        <v>-0.13095082</v>
      </c>
      <c r="DM353">
        <v>-6.0513240000000003E-2</v>
      </c>
      <c r="DN353">
        <v>0.50020885000000004</v>
      </c>
      <c r="DO353">
        <v>0.35778246000000002</v>
      </c>
      <c r="DP353">
        <v>-0.64273818000000005</v>
      </c>
      <c r="DQ353">
        <v>0.94671483000000001</v>
      </c>
      <c r="DR353">
        <v>-0.66113116000000005</v>
      </c>
      <c r="DS353">
        <v>7.7932630000000003E-2</v>
      </c>
      <c r="DT353">
        <v>-0.79014932000000004</v>
      </c>
      <c r="DU353">
        <v>1.3610861400000001</v>
      </c>
      <c r="DV353" s="10">
        <v>-0.64824150000000003</v>
      </c>
      <c r="DW353" s="8" t="s">
        <v>1982</v>
      </c>
      <c r="DX353" t="s">
        <v>1983</v>
      </c>
      <c r="DY353" t="s">
        <v>5158</v>
      </c>
      <c r="DZ353" t="s">
        <v>5153</v>
      </c>
      <c r="EA353" t="s">
        <v>5377</v>
      </c>
      <c r="EB353" t="s">
        <v>5393</v>
      </c>
      <c r="EC353" t="s">
        <v>5438</v>
      </c>
      <c r="ED353" s="10" t="s">
        <v>132</v>
      </c>
      <c r="EE353" s="20">
        <v>37382</v>
      </c>
      <c r="EF353" s="21">
        <v>39067</v>
      </c>
      <c r="EG353" t="s">
        <v>1984</v>
      </c>
      <c r="EH353" t="s">
        <v>5144</v>
      </c>
      <c r="EI353" s="22">
        <v>45233</v>
      </c>
      <c r="EJ353" t="b">
        <f>F353=H353</f>
        <v>0</v>
      </c>
    </row>
    <row r="354" spans="1:140" x14ac:dyDescent="0.2">
      <c r="A354" s="8" t="s">
        <v>1985</v>
      </c>
      <c r="B354" s="8" t="s">
        <v>127</v>
      </c>
      <c r="C354" s="8" t="s">
        <v>195</v>
      </c>
      <c r="D354" s="2" t="s">
        <v>1986</v>
      </c>
      <c r="E354" s="4">
        <v>0.44203832111063601</v>
      </c>
      <c r="F354" s="28" t="b">
        <v>0</v>
      </c>
      <c r="G354" s="29">
        <f t="shared" si="11"/>
        <v>3.6565076432140515E-6</v>
      </c>
      <c r="H354" s="5" t="b">
        <f t="shared" si="10"/>
        <v>0</v>
      </c>
      <c r="I354" s="8">
        <v>56</v>
      </c>
      <c r="J354">
        <v>0</v>
      </c>
      <c r="K354">
        <v>31</v>
      </c>
      <c r="L354">
        <v>954</v>
      </c>
      <c r="M354">
        <v>3</v>
      </c>
      <c r="N354">
        <v>2</v>
      </c>
      <c r="O354">
        <v>11.969160555318</v>
      </c>
      <c r="P354">
        <v>1</v>
      </c>
      <c r="Q354">
        <v>5</v>
      </c>
      <c r="R354">
        <v>4</v>
      </c>
      <c r="S354" s="10">
        <v>78</v>
      </c>
      <c r="T354" s="8">
        <v>0.25926936274484702</v>
      </c>
      <c r="U354">
        <v>-1.00517281761849</v>
      </c>
      <c r="V354">
        <v>0.51908026979067101</v>
      </c>
      <c r="W354">
        <v>-0.63452438442130998</v>
      </c>
      <c r="X354">
        <v>-0.60931127360194304</v>
      </c>
      <c r="Y354">
        <v>-0.70788554533318204</v>
      </c>
      <c r="Z354">
        <v>-1.3249776272040299</v>
      </c>
      <c r="AA354">
        <v>-1.4107302381286499</v>
      </c>
      <c r="AB354">
        <v>-0.772121299578298</v>
      </c>
      <c r="AC354">
        <v>1.7560081436822399E-2</v>
      </c>
      <c r="AD354" s="10">
        <v>0.71258241753580998</v>
      </c>
      <c r="AE354" s="8">
        <v>0</v>
      </c>
      <c r="AF354">
        <v>0</v>
      </c>
      <c r="AG354">
        <v>0</v>
      </c>
      <c r="AH354">
        <v>0</v>
      </c>
      <c r="AI354">
        <v>0</v>
      </c>
      <c r="AJ354">
        <v>1</v>
      </c>
      <c r="AK354">
        <v>0</v>
      </c>
      <c r="AL354">
        <v>0</v>
      </c>
      <c r="AM354">
        <v>0</v>
      </c>
      <c r="AN354">
        <v>0</v>
      </c>
      <c r="AO354">
        <v>0</v>
      </c>
      <c r="AP354">
        <v>0</v>
      </c>
      <c r="AQ354">
        <v>0</v>
      </c>
      <c r="AR354">
        <v>0</v>
      </c>
      <c r="AS354">
        <v>0</v>
      </c>
      <c r="AT354">
        <v>0</v>
      </c>
      <c r="AU354">
        <v>0</v>
      </c>
      <c r="AV354">
        <v>0</v>
      </c>
      <c r="AW354">
        <v>0</v>
      </c>
      <c r="AX354">
        <v>0</v>
      </c>
      <c r="AY354">
        <v>0</v>
      </c>
      <c r="AZ354">
        <v>1</v>
      </c>
      <c r="BA354">
        <v>1</v>
      </c>
      <c r="BB354">
        <v>0</v>
      </c>
      <c r="BC354">
        <v>0</v>
      </c>
      <c r="BD354">
        <v>1</v>
      </c>
      <c r="BE354">
        <v>0</v>
      </c>
      <c r="BF354">
        <v>1</v>
      </c>
      <c r="BG354">
        <v>0</v>
      </c>
      <c r="BH354">
        <v>0</v>
      </c>
      <c r="BI354">
        <v>1</v>
      </c>
      <c r="BJ354">
        <v>0</v>
      </c>
      <c r="BK354">
        <v>0</v>
      </c>
      <c r="BL354">
        <v>0</v>
      </c>
      <c r="BM354">
        <v>1</v>
      </c>
      <c r="BN354">
        <v>0</v>
      </c>
      <c r="BO354">
        <v>0</v>
      </c>
      <c r="BP354">
        <v>0</v>
      </c>
      <c r="BQ354">
        <v>0</v>
      </c>
      <c r="BR354">
        <v>0</v>
      </c>
      <c r="BS354">
        <v>0</v>
      </c>
      <c r="BT354" s="10">
        <v>1</v>
      </c>
      <c r="BU354">
        <v>-4.2648743800000002</v>
      </c>
      <c r="BV354">
        <v>0.17994256</v>
      </c>
      <c r="BW354">
        <v>2.5512239999999999E-2</v>
      </c>
      <c r="BX354">
        <v>1.7140852600000001</v>
      </c>
      <c r="BY354">
        <v>1.2451467300000001</v>
      </c>
      <c r="BZ354">
        <v>4.38303536</v>
      </c>
      <c r="CA354">
        <v>1.0542348399999999</v>
      </c>
      <c r="CB354">
        <v>2.36271349</v>
      </c>
      <c r="CC354">
        <v>0</v>
      </c>
      <c r="CD354">
        <v>1.26633956</v>
      </c>
      <c r="CE354">
        <v>1.2966537600000001</v>
      </c>
      <c r="CF354">
        <v>-0.34830556000000001</v>
      </c>
      <c r="CG354">
        <v>0.60595251999999999</v>
      </c>
      <c r="CH354">
        <v>-0.27080598</v>
      </c>
      <c r="CI354">
        <v>0.69837139000000004</v>
      </c>
      <c r="CJ354">
        <v>2.3914729999999999E-2</v>
      </c>
      <c r="CK354">
        <v>-0.35324707</v>
      </c>
      <c r="CL354">
        <v>-4.8291489999999999E-2</v>
      </c>
      <c r="CM354">
        <v>0.58076517999999999</v>
      </c>
      <c r="CN354">
        <v>0.72541518999999999</v>
      </c>
      <c r="CO354">
        <v>-0.20022939000000001</v>
      </c>
      <c r="CP354">
        <v>-0.43475793000000001</v>
      </c>
      <c r="CQ354">
        <v>0.34422587999999998</v>
      </c>
      <c r="CR354">
        <v>-0.48495226000000002</v>
      </c>
      <c r="CS354">
        <v>0.18250256000000001</v>
      </c>
      <c r="CT354">
        <v>-0.16623276000000001</v>
      </c>
      <c r="CU354">
        <v>-9.4743999999999995E-2</v>
      </c>
      <c r="CV354">
        <v>-1.1689752</v>
      </c>
      <c r="CW354">
        <v>-0.52188942000000005</v>
      </c>
      <c r="CX354">
        <v>0.65815442999999996</v>
      </c>
      <c r="CY354">
        <v>9.3649330000000003E-2</v>
      </c>
      <c r="CZ354">
        <v>-0.16819777</v>
      </c>
      <c r="DA354">
        <v>-0.25450494000000001</v>
      </c>
      <c r="DB354">
        <v>0.25513289</v>
      </c>
      <c r="DC354">
        <v>2.5920289999999999E-2</v>
      </c>
      <c r="DD354">
        <v>-2.5292350000000002E-2</v>
      </c>
      <c r="DE354">
        <v>0.26950531</v>
      </c>
      <c r="DF354">
        <v>-0.26887736000000001</v>
      </c>
      <c r="DG354">
        <v>0.1029841</v>
      </c>
      <c r="DH354">
        <v>-0.10235616</v>
      </c>
      <c r="DI354">
        <v>-0.19042195000000001</v>
      </c>
      <c r="DJ354">
        <v>7.7531719999999998E-2</v>
      </c>
      <c r="DK354">
        <v>-0.19522661999999999</v>
      </c>
      <c r="DL354">
        <v>-0.13095082</v>
      </c>
      <c r="DM354">
        <v>-6.0513240000000003E-2</v>
      </c>
      <c r="DN354">
        <v>0.50020885000000004</v>
      </c>
      <c r="DO354">
        <v>0.35778246000000002</v>
      </c>
      <c r="DP354">
        <v>-0.64273818000000005</v>
      </c>
      <c r="DQ354">
        <v>0.94671483000000001</v>
      </c>
      <c r="DR354">
        <v>-0.66113116000000005</v>
      </c>
      <c r="DS354">
        <v>7.7932630000000003E-2</v>
      </c>
      <c r="DT354">
        <v>-0.79014932000000004</v>
      </c>
      <c r="DU354">
        <v>1.3610861400000001</v>
      </c>
      <c r="DV354" s="10">
        <v>-0.64824150000000003</v>
      </c>
      <c r="DW354" s="8" t="s">
        <v>1987</v>
      </c>
      <c r="DX354" t="s">
        <v>1988</v>
      </c>
      <c r="DY354" t="s">
        <v>5154</v>
      </c>
      <c r="DZ354" t="s">
        <v>5165</v>
      </c>
      <c r="EA354" t="s">
        <v>5329</v>
      </c>
      <c r="EB354" t="s">
        <v>5231</v>
      </c>
      <c r="EC354" t="s">
        <v>5249</v>
      </c>
      <c r="ED354" s="10" t="s">
        <v>249</v>
      </c>
      <c r="EE354" s="20">
        <v>34738</v>
      </c>
      <c r="EF354" s="21">
        <v>36850</v>
      </c>
      <c r="EG354" t="s">
        <v>1989</v>
      </c>
      <c r="EH354" t="s">
        <v>5142</v>
      </c>
      <c r="EI354" s="22">
        <v>44375</v>
      </c>
      <c r="EJ354" t="b">
        <f>F354=H354</f>
        <v>1</v>
      </c>
    </row>
    <row r="355" spans="1:140" x14ac:dyDescent="0.2">
      <c r="A355" s="8" t="s">
        <v>1990</v>
      </c>
      <c r="B355" s="8" t="s">
        <v>119</v>
      </c>
      <c r="C355" s="8" t="s">
        <v>399</v>
      </c>
      <c r="D355" s="2" t="s">
        <v>1991</v>
      </c>
      <c r="E355" s="4">
        <v>0.456630750231724</v>
      </c>
      <c r="F355" s="28" t="b">
        <v>0</v>
      </c>
      <c r="G355" s="29">
        <f t="shared" si="11"/>
        <v>0.94735946956801809</v>
      </c>
      <c r="H355" s="5" t="b">
        <f t="shared" si="10"/>
        <v>1</v>
      </c>
      <c r="I355" s="8">
        <v>48</v>
      </c>
      <c r="J355">
        <v>1</v>
      </c>
      <c r="K355">
        <v>32</v>
      </c>
      <c r="L355">
        <v>1133</v>
      </c>
      <c r="M355">
        <v>9</v>
      </c>
      <c r="N355">
        <v>5</v>
      </c>
      <c r="O355">
        <v>46.648708449195702</v>
      </c>
      <c r="P355">
        <v>4</v>
      </c>
      <c r="Q355">
        <v>1</v>
      </c>
      <c r="R355">
        <v>4</v>
      </c>
      <c r="S355" s="10">
        <v>82.7</v>
      </c>
      <c r="T355" s="8">
        <v>-0.49223603651558001</v>
      </c>
      <c r="U355">
        <v>7.5957643648752104E-3</v>
      </c>
      <c r="V355">
        <v>0.64828506625381199</v>
      </c>
      <c r="W355">
        <v>-0.42585486124695998</v>
      </c>
      <c r="X355">
        <v>1.2997579909472201</v>
      </c>
      <c r="Y355">
        <v>1.38181348148064</v>
      </c>
      <c r="Z355">
        <v>-0.13163026633876601</v>
      </c>
      <c r="AA355">
        <v>8.8725172209350497E-3</v>
      </c>
      <c r="AB355">
        <v>-0.772121299578298</v>
      </c>
      <c r="AC355">
        <v>-0.68484317603607703</v>
      </c>
      <c r="AD355" s="10">
        <v>1.7267042532415799</v>
      </c>
      <c r="AE355" s="8">
        <v>0</v>
      </c>
      <c r="AF355">
        <v>0</v>
      </c>
      <c r="AG355">
        <v>0</v>
      </c>
      <c r="AH355">
        <v>0</v>
      </c>
      <c r="AI355">
        <v>0</v>
      </c>
      <c r="AJ355">
        <v>0</v>
      </c>
      <c r="AK355">
        <v>0</v>
      </c>
      <c r="AL355">
        <v>0</v>
      </c>
      <c r="AM355">
        <v>0</v>
      </c>
      <c r="AN355">
        <v>0</v>
      </c>
      <c r="AO355">
        <v>0</v>
      </c>
      <c r="AP355">
        <v>0</v>
      </c>
      <c r="AQ355">
        <v>0</v>
      </c>
      <c r="AR355">
        <v>0</v>
      </c>
      <c r="AS355">
        <v>0</v>
      </c>
      <c r="AT355">
        <v>0</v>
      </c>
      <c r="AU355">
        <v>0</v>
      </c>
      <c r="AV355">
        <v>0</v>
      </c>
      <c r="AW355">
        <v>1</v>
      </c>
      <c r="AX355">
        <v>0</v>
      </c>
      <c r="AY355">
        <v>0</v>
      </c>
      <c r="AZ355">
        <v>1</v>
      </c>
      <c r="BA355">
        <v>0</v>
      </c>
      <c r="BB355">
        <v>1</v>
      </c>
      <c r="BC355">
        <v>1</v>
      </c>
      <c r="BD355">
        <v>0</v>
      </c>
      <c r="BE355">
        <v>0</v>
      </c>
      <c r="BF355">
        <v>1</v>
      </c>
      <c r="BG355">
        <v>0</v>
      </c>
      <c r="BH355">
        <v>1</v>
      </c>
      <c r="BI355">
        <v>0</v>
      </c>
      <c r="BJ355">
        <v>0</v>
      </c>
      <c r="BK355">
        <v>0</v>
      </c>
      <c r="BL355">
        <v>0</v>
      </c>
      <c r="BM355">
        <v>1</v>
      </c>
      <c r="BN355">
        <v>0</v>
      </c>
      <c r="BO355">
        <v>0</v>
      </c>
      <c r="BP355">
        <v>0</v>
      </c>
      <c r="BQ355">
        <v>0</v>
      </c>
      <c r="BR355">
        <v>0</v>
      </c>
      <c r="BS355">
        <v>1</v>
      </c>
      <c r="BT355" s="10">
        <v>0</v>
      </c>
      <c r="BU355">
        <v>-4.2648743800000002</v>
      </c>
      <c r="BV355">
        <v>0.17994256</v>
      </c>
      <c r="BW355">
        <v>2.5512239999999999E-2</v>
      </c>
      <c r="BX355">
        <v>1.7140852600000001</v>
      </c>
      <c r="BY355">
        <v>1.2451467300000001</v>
      </c>
      <c r="BZ355">
        <v>4.38303536</v>
      </c>
      <c r="CA355">
        <v>1.0542348399999999</v>
      </c>
      <c r="CB355">
        <v>2.36271349</v>
      </c>
      <c r="CC355">
        <v>0</v>
      </c>
      <c r="CD355">
        <v>1.26633956</v>
      </c>
      <c r="CE355">
        <v>1.2966537600000001</v>
      </c>
      <c r="CF355">
        <v>-0.34830556000000001</v>
      </c>
      <c r="CG355">
        <v>0.60595251999999999</v>
      </c>
      <c r="CH355">
        <v>-0.27080598</v>
      </c>
      <c r="CI355">
        <v>0.69837139000000004</v>
      </c>
      <c r="CJ355">
        <v>2.3914729999999999E-2</v>
      </c>
      <c r="CK355">
        <v>-0.35324707</v>
      </c>
      <c r="CL355">
        <v>-4.8291489999999999E-2</v>
      </c>
      <c r="CM355">
        <v>0.58076517999999999</v>
      </c>
      <c r="CN355">
        <v>0.72541518999999999</v>
      </c>
      <c r="CO355">
        <v>-0.20022939000000001</v>
      </c>
      <c r="CP355">
        <v>-0.43475793000000001</v>
      </c>
      <c r="CQ355">
        <v>0.34422587999999998</v>
      </c>
      <c r="CR355">
        <v>-0.48495226000000002</v>
      </c>
      <c r="CS355">
        <v>0.18250256000000001</v>
      </c>
      <c r="CT355">
        <v>-0.16623276000000001</v>
      </c>
      <c r="CU355">
        <v>-9.4743999999999995E-2</v>
      </c>
      <c r="CV355">
        <v>-1.1689752</v>
      </c>
      <c r="CW355">
        <v>-0.52188942000000005</v>
      </c>
      <c r="CX355">
        <v>0.65815442999999996</v>
      </c>
      <c r="CY355">
        <v>9.3649330000000003E-2</v>
      </c>
      <c r="CZ355">
        <v>-0.16819777</v>
      </c>
      <c r="DA355">
        <v>-0.25450494000000001</v>
      </c>
      <c r="DB355">
        <v>0.25513289</v>
      </c>
      <c r="DC355">
        <v>2.5920289999999999E-2</v>
      </c>
      <c r="DD355">
        <v>-2.5292350000000002E-2</v>
      </c>
      <c r="DE355">
        <v>0.26950531</v>
      </c>
      <c r="DF355">
        <v>-0.26887736000000001</v>
      </c>
      <c r="DG355">
        <v>0.1029841</v>
      </c>
      <c r="DH355">
        <v>-0.10235616</v>
      </c>
      <c r="DI355">
        <v>-0.19042195000000001</v>
      </c>
      <c r="DJ355">
        <v>7.7531719999999998E-2</v>
      </c>
      <c r="DK355">
        <v>-0.19522661999999999</v>
      </c>
      <c r="DL355">
        <v>-0.13095082</v>
      </c>
      <c r="DM355">
        <v>-6.0513240000000003E-2</v>
      </c>
      <c r="DN355">
        <v>0.50020885000000004</v>
      </c>
      <c r="DO355">
        <v>0.35778246000000002</v>
      </c>
      <c r="DP355">
        <v>-0.64273818000000005</v>
      </c>
      <c r="DQ355">
        <v>0.94671483000000001</v>
      </c>
      <c r="DR355">
        <v>-0.66113116000000005</v>
      </c>
      <c r="DS355">
        <v>7.7932630000000003E-2</v>
      </c>
      <c r="DT355">
        <v>-0.79014932000000004</v>
      </c>
      <c r="DU355">
        <v>1.3610861400000001</v>
      </c>
      <c r="DV355" s="10">
        <v>-0.64824150000000003</v>
      </c>
      <c r="DW355" s="8" t="s">
        <v>1992</v>
      </c>
      <c r="DX355" t="s">
        <v>1993</v>
      </c>
      <c r="DY355" t="s">
        <v>5154</v>
      </c>
      <c r="DZ355" t="s">
        <v>5153</v>
      </c>
      <c r="EA355" t="s">
        <v>5295</v>
      </c>
      <c r="EB355" t="s">
        <v>5307</v>
      </c>
      <c r="EC355" t="s">
        <v>5310</v>
      </c>
      <c r="ED355" s="10" t="s">
        <v>1343</v>
      </c>
      <c r="EE355" s="20">
        <v>35435</v>
      </c>
      <c r="EF355" s="21">
        <v>37183</v>
      </c>
      <c r="EG355" t="s">
        <v>1994</v>
      </c>
      <c r="EH355" t="s">
        <v>5147</v>
      </c>
      <c r="EI355" s="22">
        <v>44081</v>
      </c>
      <c r="EJ355" t="b">
        <f>F355=H355</f>
        <v>0</v>
      </c>
    </row>
    <row r="356" spans="1:140" x14ac:dyDescent="0.2">
      <c r="A356" s="8" t="s">
        <v>1995</v>
      </c>
      <c r="B356" s="8" t="s">
        <v>119</v>
      </c>
      <c r="C356" s="8" t="s">
        <v>161</v>
      </c>
      <c r="D356" s="2" t="s">
        <v>1996</v>
      </c>
      <c r="E356" s="4">
        <v>0.73308627370631896</v>
      </c>
      <c r="F356" s="28" t="b">
        <v>1</v>
      </c>
      <c r="G356" s="29">
        <f t="shared" si="11"/>
        <v>1.7909283718169275E-3</v>
      </c>
      <c r="H356" s="5" t="b">
        <f t="shared" si="10"/>
        <v>0</v>
      </c>
      <c r="I356" s="8">
        <v>63</v>
      </c>
      <c r="J356">
        <v>0</v>
      </c>
      <c r="K356">
        <v>33</v>
      </c>
      <c r="L356">
        <v>1395</v>
      </c>
      <c r="M356">
        <v>0</v>
      </c>
      <c r="N356">
        <v>3</v>
      </c>
      <c r="O356">
        <v>79.043136853159794</v>
      </c>
      <c r="P356">
        <v>4</v>
      </c>
      <c r="Q356">
        <v>4</v>
      </c>
      <c r="R356">
        <v>1</v>
      </c>
      <c r="S356" s="10">
        <v>75.8</v>
      </c>
      <c r="T356" s="8">
        <v>0.91683658709772198</v>
      </c>
      <c r="U356">
        <v>-1.00517281761849</v>
      </c>
      <c r="V356">
        <v>0.77748986271695397</v>
      </c>
      <c r="W356">
        <v>-0.12042796140517401</v>
      </c>
      <c r="X356">
        <v>-1.5638459058765199</v>
      </c>
      <c r="Y356">
        <v>-1.13192030619081E-2</v>
      </c>
      <c r="Z356">
        <v>0.98308454369582898</v>
      </c>
      <c r="AA356">
        <v>-1.4107302381286499</v>
      </c>
      <c r="AB356">
        <v>1.4079858992310099</v>
      </c>
      <c r="AC356">
        <v>0.71996333890972197</v>
      </c>
      <c r="AD356" s="10">
        <v>0.23788709018417101</v>
      </c>
      <c r="AE356" s="8">
        <v>0</v>
      </c>
      <c r="AF356">
        <v>0</v>
      </c>
      <c r="AG356">
        <v>0</v>
      </c>
      <c r="AH356">
        <v>0</v>
      </c>
      <c r="AI356">
        <v>0</v>
      </c>
      <c r="AJ356">
        <v>0</v>
      </c>
      <c r="AK356">
        <v>0</v>
      </c>
      <c r="AL356">
        <v>0</v>
      </c>
      <c r="AM356">
        <v>0</v>
      </c>
      <c r="AN356">
        <v>0</v>
      </c>
      <c r="AO356">
        <v>0</v>
      </c>
      <c r="AP356">
        <v>0</v>
      </c>
      <c r="AQ356">
        <v>0</v>
      </c>
      <c r="AR356">
        <v>0</v>
      </c>
      <c r="AS356">
        <v>0</v>
      </c>
      <c r="AT356">
        <v>0</v>
      </c>
      <c r="AU356">
        <v>0</v>
      </c>
      <c r="AV356">
        <v>0</v>
      </c>
      <c r="AW356">
        <v>1</v>
      </c>
      <c r="AX356">
        <v>0</v>
      </c>
      <c r="AY356">
        <v>0</v>
      </c>
      <c r="AZ356">
        <v>1</v>
      </c>
      <c r="BA356">
        <v>0</v>
      </c>
      <c r="BB356">
        <v>1</v>
      </c>
      <c r="BC356">
        <v>0</v>
      </c>
      <c r="BD356">
        <v>1</v>
      </c>
      <c r="BE356">
        <v>1</v>
      </c>
      <c r="BF356">
        <v>0</v>
      </c>
      <c r="BG356">
        <v>0</v>
      </c>
      <c r="BH356">
        <v>0</v>
      </c>
      <c r="BI356">
        <v>1</v>
      </c>
      <c r="BJ356">
        <v>0</v>
      </c>
      <c r="BK356">
        <v>0</v>
      </c>
      <c r="BL356">
        <v>0</v>
      </c>
      <c r="BM356">
        <v>0</v>
      </c>
      <c r="BN356">
        <v>1</v>
      </c>
      <c r="BO356">
        <v>0</v>
      </c>
      <c r="BP356">
        <v>0</v>
      </c>
      <c r="BQ356">
        <v>0</v>
      </c>
      <c r="BR356">
        <v>1</v>
      </c>
      <c r="BS356">
        <v>0</v>
      </c>
      <c r="BT356" s="10">
        <v>0</v>
      </c>
      <c r="BU356">
        <v>-4.2648743800000002</v>
      </c>
      <c r="BV356">
        <v>0.17994256</v>
      </c>
      <c r="BW356">
        <v>2.5512239999999999E-2</v>
      </c>
      <c r="BX356">
        <v>1.7140852600000001</v>
      </c>
      <c r="BY356">
        <v>1.2451467300000001</v>
      </c>
      <c r="BZ356">
        <v>4.38303536</v>
      </c>
      <c r="CA356">
        <v>1.0542348399999999</v>
      </c>
      <c r="CB356">
        <v>2.36271349</v>
      </c>
      <c r="CC356">
        <v>0</v>
      </c>
      <c r="CD356">
        <v>1.26633956</v>
      </c>
      <c r="CE356">
        <v>1.2966537600000001</v>
      </c>
      <c r="CF356">
        <v>-0.34830556000000001</v>
      </c>
      <c r="CG356">
        <v>0.60595251999999999</v>
      </c>
      <c r="CH356">
        <v>-0.27080598</v>
      </c>
      <c r="CI356">
        <v>0.69837139000000004</v>
      </c>
      <c r="CJ356">
        <v>2.3914729999999999E-2</v>
      </c>
      <c r="CK356">
        <v>-0.35324707</v>
      </c>
      <c r="CL356">
        <v>-4.8291489999999999E-2</v>
      </c>
      <c r="CM356">
        <v>0.58076517999999999</v>
      </c>
      <c r="CN356">
        <v>0.72541518999999999</v>
      </c>
      <c r="CO356">
        <v>-0.20022939000000001</v>
      </c>
      <c r="CP356">
        <v>-0.43475793000000001</v>
      </c>
      <c r="CQ356">
        <v>0.34422587999999998</v>
      </c>
      <c r="CR356">
        <v>-0.48495226000000002</v>
      </c>
      <c r="CS356">
        <v>0.18250256000000001</v>
      </c>
      <c r="CT356">
        <v>-0.16623276000000001</v>
      </c>
      <c r="CU356">
        <v>-9.4743999999999995E-2</v>
      </c>
      <c r="CV356">
        <v>-1.1689752</v>
      </c>
      <c r="CW356">
        <v>-0.52188942000000005</v>
      </c>
      <c r="CX356">
        <v>0.65815442999999996</v>
      </c>
      <c r="CY356">
        <v>9.3649330000000003E-2</v>
      </c>
      <c r="CZ356">
        <v>-0.16819777</v>
      </c>
      <c r="DA356">
        <v>-0.25450494000000001</v>
      </c>
      <c r="DB356">
        <v>0.25513289</v>
      </c>
      <c r="DC356">
        <v>2.5920289999999999E-2</v>
      </c>
      <c r="DD356">
        <v>-2.5292350000000002E-2</v>
      </c>
      <c r="DE356">
        <v>0.26950531</v>
      </c>
      <c r="DF356">
        <v>-0.26887736000000001</v>
      </c>
      <c r="DG356">
        <v>0.1029841</v>
      </c>
      <c r="DH356">
        <v>-0.10235616</v>
      </c>
      <c r="DI356">
        <v>-0.19042195000000001</v>
      </c>
      <c r="DJ356">
        <v>7.7531719999999998E-2</v>
      </c>
      <c r="DK356">
        <v>-0.19522661999999999</v>
      </c>
      <c r="DL356">
        <v>-0.13095082</v>
      </c>
      <c r="DM356">
        <v>-6.0513240000000003E-2</v>
      </c>
      <c r="DN356">
        <v>0.50020885000000004</v>
      </c>
      <c r="DO356">
        <v>0.35778246000000002</v>
      </c>
      <c r="DP356">
        <v>-0.64273818000000005</v>
      </c>
      <c r="DQ356">
        <v>0.94671483000000001</v>
      </c>
      <c r="DR356">
        <v>-0.66113116000000005</v>
      </c>
      <c r="DS356">
        <v>7.7932630000000003E-2</v>
      </c>
      <c r="DT356">
        <v>-0.79014932000000004</v>
      </c>
      <c r="DU356">
        <v>1.3610861400000001</v>
      </c>
      <c r="DV356" s="10">
        <v>-0.64824150000000003</v>
      </c>
      <c r="DW356" s="8" t="s">
        <v>1997</v>
      </c>
      <c r="DX356" t="s">
        <v>1998</v>
      </c>
      <c r="DY356" t="s">
        <v>5158</v>
      </c>
      <c r="DZ356" t="s">
        <v>5158</v>
      </c>
      <c r="EA356" t="s">
        <v>5316</v>
      </c>
      <c r="EB356" t="s">
        <v>5396</v>
      </c>
      <c r="EC356" t="s">
        <v>5201</v>
      </c>
      <c r="ED356" s="10" t="s">
        <v>961</v>
      </c>
      <c r="EE356" s="20">
        <v>35175</v>
      </c>
      <c r="EF356" s="21">
        <v>36845</v>
      </c>
      <c r="EG356" t="s">
        <v>1999</v>
      </c>
      <c r="EH356" t="s">
        <v>5142</v>
      </c>
      <c r="EI356" s="22">
        <v>45206</v>
      </c>
      <c r="EJ356" t="b">
        <f>F356=H356</f>
        <v>0</v>
      </c>
    </row>
    <row r="357" spans="1:140" x14ac:dyDescent="0.2">
      <c r="A357" s="8" t="s">
        <v>2000</v>
      </c>
      <c r="B357" s="8" t="s">
        <v>127</v>
      </c>
      <c r="C357" s="8" t="s">
        <v>195</v>
      </c>
      <c r="D357" s="2">
        <v>4935487090</v>
      </c>
      <c r="E357" s="4">
        <v>0.31235366251178098</v>
      </c>
      <c r="F357" s="28" t="b">
        <v>0</v>
      </c>
      <c r="G357" s="29">
        <f t="shared" si="11"/>
        <v>1.1203384095286633E-4</v>
      </c>
      <c r="H357" s="5" t="b">
        <f t="shared" si="10"/>
        <v>0</v>
      </c>
      <c r="I357" s="8">
        <v>42</v>
      </c>
      <c r="J357">
        <v>1</v>
      </c>
      <c r="K357">
        <v>17</v>
      </c>
      <c r="L357">
        <v>2668</v>
      </c>
      <c r="M357">
        <v>6</v>
      </c>
      <c r="N357">
        <v>1</v>
      </c>
      <c r="O357">
        <v>58.676831255890697</v>
      </c>
      <c r="P357">
        <v>3</v>
      </c>
      <c r="Q357">
        <v>4</v>
      </c>
      <c r="R357">
        <v>2</v>
      </c>
      <c r="S357" s="10">
        <v>75.7</v>
      </c>
      <c r="T357" s="8">
        <v>-1.0558650859609</v>
      </c>
      <c r="U357">
        <v>7.5957643648752104E-3</v>
      </c>
      <c r="V357">
        <v>-1.2897868806933099</v>
      </c>
      <c r="W357">
        <v>1.36357373133754</v>
      </c>
      <c r="X357">
        <v>0.34522335867264098</v>
      </c>
      <c r="Y357">
        <v>-1.4044518876044501</v>
      </c>
      <c r="Z357">
        <v>0.282265804378664</v>
      </c>
      <c r="AA357">
        <v>-0.70092886045385905</v>
      </c>
      <c r="AB357">
        <v>-0.772121299578298</v>
      </c>
      <c r="AC357">
        <v>-0.68484317603607703</v>
      </c>
      <c r="AD357" s="10">
        <v>0.216310029850007</v>
      </c>
      <c r="AE357" s="8">
        <v>0</v>
      </c>
      <c r="AF357">
        <v>0</v>
      </c>
      <c r="AG357">
        <v>0</v>
      </c>
      <c r="AH357">
        <v>0</v>
      </c>
      <c r="AI357">
        <v>0</v>
      </c>
      <c r="AJ357">
        <v>0</v>
      </c>
      <c r="AK357">
        <v>0</v>
      </c>
      <c r="AL357">
        <v>0</v>
      </c>
      <c r="AM357">
        <v>0</v>
      </c>
      <c r="AN357">
        <v>0</v>
      </c>
      <c r="AO357">
        <v>0</v>
      </c>
      <c r="AP357">
        <v>0</v>
      </c>
      <c r="AQ357">
        <v>0</v>
      </c>
      <c r="AR357">
        <v>0</v>
      </c>
      <c r="AS357">
        <v>0</v>
      </c>
      <c r="AT357">
        <v>1</v>
      </c>
      <c r="AU357">
        <v>0</v>
      </c>
      <c r="AV357">
        <v>0</v>
      </c>
      <c r="AW357">
        <v>0</v>
      </c>
      <c r="AX357">
        <v>0</v>
      </c>
      <c r="AY357">
        <v>0</v>
      </c>
      <c r="AZ357">
        <v>1</v>
      </c>
      <c r="BA357">
        <v>1</v>
      </c>
      <c r="BB357">
        <v>0</v>
      </c>
      <c r="BC357">
        <v>0</v>
      </c>
      <c r="BD357">
        <v>1</v>
      </c>
      <c r="BE357">
        <v>0</v>
      </c>
      <c r="BF357">
        <v>1</v>
      </c>
      <c r="BG357">
        <v>0</v>
      </c>
      <c r="BH357">
        <v>0</v>
      </c>
      <c r="BI357">
        <v>1</v>
      </c>
      <c r="BJ357">
        <v>0</v>
      </c>
      <c r="BK357">
        <v>0</v>
      </c>
      <c r="BL357">
        <v>0</v>
      </c>
      <c r="BM357">
        <v>0</v>
      </c>
      <c r="BN357">
        <v>1</v>
      </c>
      <c r="BO357">
        <v>0</v>
      </c>
      <c r="BP357">
        <v>0</v>
      </c>
      <c r="BQ357">
        <v>0</v>
      </c>
      <c r="BR357">
        <v>1</v>
      </c>
      <c r="BS357">
        <v>0</v>
      </c>
      <c r="BT357" s="10">
        <v>0</v>
      </c>
      <c r="BU357">
        <v>-4.2648743800000002</v>
      </c>
      <c r="BV357">
        <v>0.17994256</v>
      </c>
      <c r="BW357">
        <v>2.5512239999999999E-2</v>
      </c>
      <c r="BX357">
        <v>1.7140852600000001</v>
      </c>
      <c r="BY357">
        <v>1.2451467300000001</v>
      </c>
      <c r="BZ357">
        <v>4.38303536</v>
      </c>
      <c r="CA357">
        <v>1.0542348399999999</v>
      </c>
      <c r="CB357">
        <v>2.36271349</v>
      </c>
      <c r="CC357">
        <v>0</v>
      </c>
      <c r="CD357">
        <v>1.26633956</v>
      </c>
      <c r="CE357">
        <v>1.2966537600000001</v>
      </c>
      <c r="CF357">
        <v>-0.34830556000000001</v>
      </c>
      <c r="CG357">
        <v>0.60595251999999999</v>
      </c>
      <c r="CH357">
        <v>-0.27080598</v>
      </c>
      <c r="CI357">
        <v>0.69837139000000004</v>
      </c>
      <c r="CJ357">
        <v>2.3914729999999999E-2</v>
      </c>
      <c r="CK357">
        <v>-0.35324707</v>
      </c>
      <c r="CL357">
        <v>-4.8291489999999999E-2</v>
      </c>
      <c r="CM357">
        <v>0.58076517999999999</v>
      </c>
      <c r="CN357">
        <v>0.72541518999999999</v>
      </c>
      <c r="CO357">
        <v>-0.20022939000000001</v>
      </c>
      <c r="CP357">
        <v>-0.43475793000000001</v>
      </c>
      <c r="CQ357">
        <v>0.34422587999999998</v>
      </c>
      <c r="CR357">
        <v>-0.48495226000000002</v>
      </c>
      <c r="CS357">
        <v>0.18250256000000001</v>
      </c>
      <c r="CT357">
        <v>-0.16623276000000001</v>
      </c>
      <c r="CU357">
        <v>-9.4743999999999995E-2</v>
      </c>
      <c r="CV357">
        <v>-1.1689752</v>
      </c>
      <c r="CW357">
        <v>-0.52188942000000005</v>
      </c>
      <c r="CX357">
        <v>0.65815442999999996</v>
      </c>
      <c r="CY357">
        <v>9.3649330000000003E-2</v>
      </c>
      <c r="CZ357">
        <v>-0.16819777</v>
      </c>
      <c r="DA357">
        <v>-0.25450494000000001</v>
      </c>
      <c r="DB357">
        <v>0.25513289</v>
      </c>
      <c r="DC357">
        <v>2.5920289999999999E-2</v>
      </c>
      <c r="DD357">
        <v>-2.5292350000000002E-2</v>
      </c>
      <c r="DE357">
        <v>0.26950531</v>
      </c>
      <c r="DF357">
        <v>-0.26887736000000001</v>
      </c>
      <c r="DG357">
        <v>0.1029841</v>
      </c>
      <c r="DH357">
        <v>-0.10235616</v>
      </c>
      <c r="DI357">
        <v>-0.19042195000000001</v>
      </c>
      <c r="DJ357">
        <v>7.7531719999999998E-2</v>
      </c>
      <c r="DK357">
        <v>-0.19522661999999999</v>
      </c>
      <c r="DL357">
        <v>-0.13095082</v>
      </c>
      <c r="DM357">
        <v>-6.0513240000000003E-2</v>
      </c>
      <c r="DN357">
        <v>0.50020885000000004</v>
      </c>
      <c r="DO357">
        <v>0.35778246000000002</v>
      </c>
      <c r="DP357">
        <v>-0.64273818000000005</v>
      </c>
      <c r="DQ357">
        <v>0.94671483000000001</v>
      </c>
      <c r="DR357">
        <v>-0.66113116000000005</v>
      </c>
      <c r="DS357">
        <v>7.7932630000000003E-2</v>
      </c>
      <c r="DT357">
        <v>-0.79014932000000004</v>
      </c>
      <c r="DU357">
        <v>1.3610861400000001</v>
      </c>
      <c r="DV357" s="10">
        <v>-0.64824150000000003</v>
      </c>
      <c r="DW357" s="8" t="s">
        <v>2001</v>
      </c>
      <c r="DX357" t="s">
        <v>2002</v>
      </c>
      <c r="DY357" t="s">
        <v>5158</v>
      </c>
      <c r="DZ357" t="s">
        <v>5158</v>
      </c>
      <c r="EA357" t="s">
        <v>5186</v>
      </c>
      <c r="EB357" t="s">
        <v>5282</v>
      </c>
      <c r="EC357" t="s">
        <v>5197</v>
      </c>
      <c r="ED357" s="10" t="s">
        <v>1429</v>
      </c>
      <c r="EE357" s="20">
        <v>34880</v>
      </c>
      <c r="EF357" s="21">
        <v>35481</v>
      </c>
      <c r="EG357" t="s">
        <v>2003</v>
      </c>
      <c r="EH357" t="s">
        <v>5142</v>
      </c>
      <c r="EI357" s="22">
        <v>45244</v>
      </c>
      <c r="EJ357" t="b">
        <f>F357=H357</f>
        <v>1</v>
      </c>
    </row>
    <row r="358" spans="1:140" x14ac:dyDescent="0.2">
      <c r="A358" s="8" t="s">
        <v>2004</v>
      </c>
      <c r="B358" s="8" t="s">
        <v>168</v>
      </c>
      <c r="C358" s="8" t="s">
        <v>188</v>
      </c>
      <c r="D358" s="2" t="s">
        <v>2005</v>
      </c>
      <c r="E358" s="4">
        <v>0.46751660779274901</v>
      </c>
      <c r="F358" s="28" t="b">
        <v>0</v>
      </c>
      <c r="G358" s="29">
        <f t="shared" si="11"/>
        <v>0.95583345444892187</v>
      </c>
      <c r="H358" s="5" t="b">
        <f t="shared" si="10"/>
        <v>1</v>
      </c>
      <c r="I358" s="8">
        <v>59</v>
      </c>
      <c r="J358">
        <v>1</v>
      </c>
      <c r="K358">
        <v>37</v>
      </c>
      <c r="L358">
        <v>1390</v>
      </c>
      <c r="M358">
        <v>9</v>
      </c>
      <c r="N358">
        <v>1</v>
      </c>
      <c r="O358">
        <v>51.258303896374798</v>
      </c>
      <c r="P358">
        <v>5</v>
      </c>
      <c r="Q358">
        <v>2</v>
      </c>
      <c r="R358">
        <v>5</v>
      </c>
      <c r="S358" s="10">
        <v>75.3</v>
      </c>
      <c r="T358" s="8">
        <v>0.54108388746750802</v>
      </c>
      <c r="U358">
        <v>7.5957643648752104E-3</v>
      </c>
      <c r="V358">
        <v>1.2943090485695199</v>
      </c>
      <c r="W358">
        <v>-0.12625671903574201</v>
      </c>
      <c r="X358">
        <v>1.2997579909472201</v>
      </c>
      <c r="Y358">
        <v>-1.4044518876044501</v>
      </c>
      <c r="Z358">
        <v>2.6989118734558198E-2</v>
      </c>
      <c r="AA358">
        <v>1.4284752725705201</v>
      </c>
      <c r="AB358">
        <v>1.4079858992310099</v>
      </c>
      <c r="AC358">
        <v>0.71996333890972197</v>
      </c>
      <c r="AD358" s="10">
        <v>0.13000178851334401</v>
      </c>
      <c r="AE358" s="8">
        <v>0</v>
      </c>
      <c r="AF358">
        <v>1</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1</v>
      </c>
      <c r="BA358">
        <v>0</v>
      </c>
      <c r="BB358">
        <v>1</v>
      </c>
      <c r="BC358">
        <v>0</v>
      </c>
      <c r="BD358">
        <v>1</v>
      </c>
      <c r="BE358">
        <v>1</v>
      </c>
      <c r="BF358">
        <v>0</v>
      </c>
      <c r="BG358">
        <v>0</v>
      </c>
      <c r="BH358">
        <v>0</v>
      </c>
      <c r="BI358">
        <v>0</v>
      </c>
      <c r="BJ358">
        <v>1</v>
      </c>
      <c r="BK358">
        <v>0</v>
      </c>
      <c r="BL358">
        <v>0</v>
      </c>
      <c r="BM358">
        <v>0</v>
      </c>
      <c r="BN358">
        <v>1</v>
      </c>
      <c r="BO358">
        <v>0</v>
      </c>
      <c r="BP358">
        <v>0</v>
      </c>
      <c r="BQ358">
        <v>0</v>
      </c>
      <c r="BR358">
        <v>1</v>
      </c>
      <c r="BS358">
        <v>0</v>
      </c>
      <c r="BT358" s="10">
        <v>0</v>
      </c>
      <c r="BU358">
        <v>-4.2648743800000002</v>
      </c>
      <c r="BV358">
        <v>0.17994256</v>
      </c>
      <c r="BW358">
        <v>2.5512239999999999E-2</v>
      </c>
      <c r="BX358">
        <v>1.7140852600000001</v>
      </c>
      <c r="BY358">
        <v>1.2451467300000001</v>
      </c>
      <c r="BZ358">
        <v>4.38303536</v>
      </c>
      <c r="CA358">
        <v>1.0542348399999999</v>
      </c>
      <c r="CB358">
        <v>2.36271349</v>
      </c>
      <c r="CC358">
        <v>0</v>
      </c>
      <c r="CD358">
        <v>1.26633956</v>
      </c>
      <c r="CE358">
        <v>1.2966537600000001</v>
      </c>
      <c r="CF358">
        <v>-0.34830556000000001</v>
      </c>
      <c r="CG358">
        <v>0.60595251999999999</v>
      </c>
      <c r="CH358">
        <v>-0.27080598</v>
      </c>
      <c r="CI358">
        <v>0.69837139000000004</v>
      </c>
      <c r="CJ358">
        <v>2.3914729999999999E-2</v>
      </c>
      <c r="CK358">
        <v>-0.35324707</v>
      </c>
      <c r="CL358">
        <v>-4.8291489999999999E-2</v>
      </c>
      <c r="CM358">
        <v>0.58076517999999999</v>
      </c>
      <c r="CN358">
        <v>0.72541518999999999</v>
      </c>
      <c r="CO358">
        <v>-0.20022939000000001</v>
      </c>
      <c r="CP358">
        <v>-0.43475793000000001</v>
      </c>
      <c r="CQ358">
        <v>0.34422587999999998</v>
      </c>
      <c r="CR358">
        <v>-0.48495226000000002</v>
      </c>
      <c r="CS358">
        <v>0.18250256000000001</v>
      </c>
      <c r="CT358">
        <v>-0.16623276000000001</v>
      </c>
      <c r="CU358">
        <v>-9.4743999999999995E-2</v>
      </c>
      <c r="CV358">
        <v>-1.1689752</v>
      </c>
      <c r="CW358">
        <v>-0.52188942000000005</v>
      </c>
      <c r="CX358">
        <v>0.65815442999999996</v>
      </c>
      <c r="CY358">
        <v>9.3649330000000003E-2</v>
      </c>
      <c r="CZ358">
        <v>-0.16819777</v>
      </c>
      <c r="DA358">
        <v>-0.25450494000000001</v>
      </c>
      <c r="DB358">
        <v>0.25513289</v>
      </c>
      <c r="DC358">
        <v>2.5920289999999999E-2</v>
      </c>
      <c r="DD358">
        <v>-2.5292350000000002E-2</v>
      </c>
      <c r="DE358">
        <v>0.26950531</v>
      </c>
      <c r="DF358">
        <v>-0.26887736000000001</v>
      </c>
      <c r="DG358">
        <v>0.1029841</v>
      </c>
      <c r="DH358">
        <v>-0.10235616</v>
      </c>
      <c r="DI358">
        <v>-0.19042195000000001</v>
      </c>
      <c r="DJ358">
        <v>7.7531719999999998E-2</v>
      </c>
      <c r="DK358">
        <v>-0.19522661999999999</v>
      </c>
      <c r="DL358">
        <v>-0.13095082</v>
      </c>
      <c r="DM358">
        <v>-6.0513240000000003E-2</v>
      </c>
      <c r="DN358">
        <v>0.50020885000000004</v>
      </c>
      <c r="DO358">
        <v>0.35778246000000002</v>
      </c>
      <c r="DP358">
        <v>-0.64273818000000005</v>
      </c>
      <c r="DQ358">
        <v>0.94671483000000001</v>
      </c>
      <c r="DR358">
        <v>-0.66113116000000005</v>
      </c>
      <c r="DS358">
        <v>7.7932630000000003E-2</v>
      </c>
      <c r="DT358">
        <v>-0.79014932000000004</v>
      </c>
      <c r="DU358">
        <v>1.3610861400000001</v>
      </c>
      <c r="DV358" s="10">
        <v>-0.64824150000000003</v>
      </c>
      <c r="DW358" s="8" t="s">
        <v>2006</v>
      </c>
      <c r="DX358" t="s">
        <v>2007</v>
      </c>
      <c r="DY358" t="s">
        <v>5158</v>
      </c>
      <c r="DZ358" t="s">
        <v>5158</v>
      </c>
      <c r="EA358" t="s">
        <v>5378</v>
      </c>
      <c r="EB358" t="s">
        <v>5362</v>
      </c>
      <c r="EC358" t="s">
        <v>5477</v>
      </c>
      <c r="ED358" s="10" t="s">
        <v>879</v>
      </c>
      <c r="EE358" s="20">
        <v>35635</v>
      </c>
      <c r="EF358" s="21">
        <v>38503</v>
      </c>
      <c r="EG358" t="s">
        <v>2008</v>
      </c>
      <c r="EH358" t="s">
        <v>5144</v>
      </c>
      <c r="EI358" s="22">
        <v>44100</v>
      </c>
      <c r="EJ358" t="b">
        <f>F358=H358</f>
        <v>0</v>
      </c>
    </row>
    <row r="359" spans="1:140" x14ac:dyDescent="0.2">
      <c r="A359" s="8" t="s">
        <v>2009</v>
      </c>
      <c r="B359" s="8" t="s">
        <v>119</v>
      </c>
      <c r="C359" s="8" t="s">
        <v>195</v>
      </c>
      <c r="D359" s="2" t="s">
        <v>2010</v>
      </c>
      <c r="E359" s="4">
        <v>0.60454232746373104</v>
      </c>
      <c r="F359" s="28" t="b">
        <v>1</v>
      </c>
      <c r="G359" s="29">
        <f t="shared" si="11"/>
        <v>5.7880677402194197E-3</v>
      </c>
      <c r="H359" s="5" t="b">
        <f t="shared" si="10"/>
        <v>0</v>
      </c>
      <c r="I359" s="8">
        <v>63</v>
      </c>
      <c r="J359">
        <v>1</v>
      </c>
      <c r="K359">
        <v>20</v>
      </c>
      <c r="L359">
        <v>536</v>
      </c>
      <c r="M359">
        <v>2</v>
      </c>
      <c r="N359">
        <v>5</v>
      </c>
      <c r="O359">
        <v>88.737830398532395</v>
      </c>
      <c r="P359">
        <v>2</v>
      </c>
      <c r="Q359">
        <v>2</v>
      </c>
      <c r="R359">
        <v>2</v>
      </c>
      <c r="S359" s="10">
        <v>66.3</v>
      </c>
      <c r="T359" s="8">
        <v>0.91683658709772198</v>
      </c>
      <c r="U359">
        <v>7.5957643648752104E-3</v>
      </c>
      <c r="V359">
        <v>-0.90217249130388599</v>
      </c>
      <c r="W359">
        <v>-1.1218085223368299</v>
      </c>
      <c r="X359">
        <v>-0.92748948436013701</v>
      </c>
      <c r="Y359">
        <v>1.38181348148064</v>
      </c>
      <c r="Z359">
        <v>1.3166856907514499</v>
      </c>
      <c r="AA359">
        <v>-1.4107302381286499</v>
      </c>
      <c r="AB359">
        <v>0.68128349962791002</v>
      </c>
      <c r="AC359">
        <v>-0.68484317603607703</v>
      </c>
      <c r="AD359" s="10">
        <v>-1.8119336415615299</v>
      </c>
      <c r="AE359" s="8">
        <v>0</v>
      </c>
      <c r="AF359">
        <v>0</v>
      </c>
      <c r="AG359">
        <v>0</v>
      </c>
      <c r="AH359">
        <v>0</v>
      </c>
      <c r="AI359">
        <v>0</v>
      </c>
      <c r="AJ359">
        <v>0</v>
      </c>
      <c r="AK359">
        <v>0</v>
      </c>
      <c r="AL359">
        <v>0</v>
      </c>
      <c r="AM359">
        <v>0</v>
      </c>
      <c r="AN359">
        <v>0</v>
      </c>
      <c r="AO359">
        <v>0</v>
      </c>
      <c r="AP359">
        <v>0</v>
      </c>
      <c r="AQ359">
        <v>1</v>
      </c>
      <c r="AR359">
        <v>0</v>
      </c>
      <c r="AS359">
        <v>0</v>
      </c>
      <c r="AT359">
        <v>0</v>
      </c>
      <c r="AU359">
        <v>0</v>
      </c>
      <c r="AV359">
        <v>0</v>
      </c>
      <c r="AW359">
        <v>0</v>
      </c>
      <c r="AX359">
        <v>0</v>
      </c>
      <c r="AY359">
        <v>1</v>
      </c>
      <c r="AZ359">
        <v>0</v>
      </c>
      <c r="BA359">
        <v>0</v>
      </c>
      <c r="BB359">
        <v>1</v>
      </c>
      <c r="BC359">
        <v>1</v>
      </c>
      <c r="BD359">
        <v>0</v>
      </c>
      <c r="BE359">
        <v>1</v>
      </c>
      <c r="BF359">
        <v>0</v>
      </c>
      <c r="BG359">
        <v>0</v>
      </c>
      <c r="BH359">
        <v>1</v>
      </c>
      <c r="BI359">
        <v>0</v>
      </c>
      <c r="BJ359">
        <v>0</v>
      </c>
      <c r="BK359">
        <v>0</v>
      </c>
      <c r="BL359">
        <v>0</v>
      </c>
      <c r="BM359">
        <v>1</v>
      </c>
      <c r="BN359">
        <v>0</v>
      </c>
      <c r="BO359">
        <v>0</v>
      </c>
      <c r="BP359">
        <v>0</v>
      </c>
      <c r="BQ359">
        <v>1</v>
      </c>
      <c r="BR359">
        <v>0</v>
      </c>
      <c r="BS359">
        <v>0</v>
      </c>
      <c r="BT359" s="10">
        <v>0</v>
      </c>
      <c r="BU359">
        <v>-4.2648743800000002</v>
      </c>
      <c r="BV359">
        <v>0.17994256</v>
      </c>
      <c r="BW359">
        <v>2.5512239999999999E-2</v>
      </c>
      <c r="BX359">
        <v>1.7140852600000001</v>
      </c>
      <c r="BY359">
        <v>1.2451467300000001</v>
      </c>
      <c r="BZ359">
        <v>4.38303536</v>
      </c>
      <c r="CA359">
        <v>1.0542348399999999</v>
      </c>
      <c r="CB359">
        <v>2.36271349</v>
      </c>
      <c r="CC359">
        <v>0</v>
      </c>
      <c r="CD359">
        <v>1.26633956</v>
      </c>
      <c r="CE359">
        <v>1.2966537600000001</v>
      </c>
      <c r="CF359">
        <v>-0.34830556000000001</v>
      </c>
      <c r="CG359">
        <v>0.60595251999999999</v>
      </c>
      <c r="CH359">
        <v>-0.27080598</v>
      </c>
      <c r="CI359">
        <v>0.69837139000000004</v>
      </c>
      <c r="CJ359">
        <v>2.3914729999999999E-2</v>
      </c>
      <c r="CK359">
        <v>-0.35324707</v>
      </c>
      <c r="CL359">
        <v>-4.8291489999999999E-2</v>
      </c>
      <c r="CM359">
        <v>0.58076517999999999</v>
      </c>
      <c r="CN359">
        <v>0.72541518999999999</v>
      </c>
      <c r="CO359">
        <v>-0.20022939000000001</v>
      </c>
      <c r="CP359">
        <v>-0.43475793000000001</v>
      </c>
      <c r="CQ359">
        <v>0.34422587999999998</v>
      </c>
      <c r="CR359">
        <v>-0.48495226000000002</v>
      </c>
      <c r="CS359">
        <v>0.18250256000000001</v>
      </c>
      <c r="CT359">
        <v>-0.16623276000000001</v>
      </c>
      <c r="CU359">
        <v>-9.4743999999999995E-2</v>
      </c>
      <c r="CV359">
        <v>-1.1689752</v>
      </c>
      <c r="CW359">
        <v>-0.52188942000000005</v>
      </c>
      <c r="CX359">
        <v>0.65815442999999996</v>
      </c>
      <c r="CY359">
        <v>9.3649330000000003E-2</v>
      </c>
      <c r="CZ359">
        <v>-0.16819777</v>
      </c>
      <c r="DA359">
        <v>-0.25450494000000001</v>
      </c>
      <c r="DB359">
        <v>0.25513289</v>
      </c>
      <c r="DC359">
        <v>2.5920289999999999E-2</v>
      </c>
      <c r="DD359">
        <v>-2.5292350000000002E-2</v>
      </c>
      <c r="DE359">
        <v>0.26950531</v>
      </c>
      <c r="DF359">
        <v>-0.26887736000000001</v>
      </c>
      <c r="DG359">
        <v>0.1029841</v>
      </c>
      <c r="DH359">
        <v>-0.10235616</v>
      </c>
      <c r="DI359">
        <v>-0.19042195000000001</v>
      </c>
      <c r="DJ359">
        <v>7.7531719999999998E-2</v>
      </c>
      <c r="DK359">
        <v>-0.19522661999999999</v>
      </c>
      <c r="DL359">
        <v>-0.13095082</v>
      </c>
      <c r="DM359">
        <v>-6.0513240000000003E-2</v>
      </c>
      <c r="DN359">
        <v>0.50020885000000004</v>
      </c>
      <c r="DO359">
        <v>0.35778246000000002</v>
      </c>
      <c r="DP359">
        <v>-0.64273818000000005</v>
      </c>
      <c r="DQ359">
        <v>0.94671483000000001</v>
      </c>
      <c r="DR359">
        <v>-0.66113116000000005</v>
      </c>
      <c r="DS359">
        <v>7.7932630000000003E-2</v>
      </c>
      <c r="DT359">
        <v>-0.79014932000000004</v>
      </c>
      <c r="DU359">
        <v>1.3610861400000001</v>
      </c>
      <c r="DV359" s="10">
        <v>-0.64824150000000003</v>
      </c>
      <c r="DW359" s="8" t="s">
        <v>2011</v>
      </c>
      <c r="DX359" t="s">
        <v>2012</v>
      </c>
      <c r="DY359" t="s">
        <v>5154</v>
      </c>
      <c r="DZ359" t="s">
        <v>5154</v>
      </c>
      <c r="EA359" t="s">
        <v>5229</v>
      </c>
      <c r="EB359" t="s">
        <v>5293</v>
      </c>
      <c r="EC359" t="s">
        <v>5404</v>
      </c>
      <c r="ED359" s="10" t="s">
        <v>488</v>
      </c>
      <c r="EE359" s="20">
        <v>35030</v>
      </c>
      <c r="EF359" s="21">
        <v>35432</v>
      </c>
      <c r="EG359" t="s">
        <v>2013</v>
      </c>
      <c r="EH359" t="s">
        <v>5147</v>
      </c>
      <c r="EI359" s="22">
        <v>44988</v>
      </c>
      <c r="EJ359" t="b">
        <f>F359=H359</f>
        <v>0</v>
      </c>
    </row>
    <row r="360" spans="1:140" x14ac:dyDescent="0.2">
      <c r="A360" s="8" t="s">
        <v>2014</v>
      </c>
      <c r="B360" s="8" t="s">
        <v>168</v>
      </c>
      <c r="C360" s="8" t="s">
        <v>120</v>
      </c>
      <c r="D360" s="2" t="s">
        <v>2015</v>
      </c>
      <c r="E360" s="4">
        <v>0.48469923397176001</v>
      </c>
      <c r="F360" s="28" t="b">
        <v>0</v>
      </c>
      <c r="G360" s="29">
        <f t="shared" si="11"/>
        <v>0.70608035588016449</v>
      </c>
      <c r="H360" s="5" t="b">
        <f t="shared" si="10"/>
        <v>1</v>
      </c>
      <c r="I360" s="8">
        <v>70</v>
      </c>
      <c r="J360">
        <v>0</v>
      </c>
      <c r="K360">
        <v>18</v>
      </c>
      <c r="L360">
        <v>1344</v>
      </c>
      <c r="M360">
        <v>7</v>
      </c>
      <c r="N360">
        <v>1</v>
      </c>
      <c r="O360">
        <v>95.682950319213703</v>
      </c>
      <c r="P360">
        <v>5</v>
      </c>
      <c r="Q360">
        <v>5</v>
      </c>
      <c r="R360">
        <v>1</v>
      </c>
      <c r="S360" s="10">
        <v>74.2</v>
      </c>
      <c r="T360" s="8">
        <v>1.5744038114505901</v>
      </c>
      <c r="U360">
        <v>-1.00517281761849</v>
      </c>
      <c r="V360">
        <v>-1.16058208423016</v>
      </c>
      <c r="W360">
        <v>-0.179881289236972</v>
      </c>
      <c r="X360">
        <v>0.66340156943083595</v>
      </c>
      <c r="Y360">
        <v>-1.4044518876044501</v>
      </c>
      <c r="Z360">
        <v>1.5556720971947899</v>
      </c>
      <c r="AA360">
        <v>-1.4107302381286499</v>
      </c>
      <c r="AB360">
        <v>-0.772121299578298</v>
      </c>
      <c r="AC360">
        <v>1.42236659638262</v>
      </c>
      <c r="AD360" s="10">
        <v>-0.107345875162473</v>
      </c>
      <c r="AE360" s="8">
        <v>0</v>
      </c>
      <c r="AF360">
        <v>1</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1</v>
      </c>
      <c r="BA360">
        <v>0</v>
      </c>
      <c r="BB360">
        <v>1</v>
      </c>
      <c r="BC360">
        <v>1</v>
      </c>
      <c r="BD360">
        <v>0</v>
      </c>
      <c r="BE360">
        <v>0</v>
      </c>
      <c r="BF360">
        <v>1</v>
      </c>
      <c r="BG360">
        <v>0</v>
      </c>
      <c r="BH360">
        <v>0</v>
      </c>
      <c r="BI360">
        <v>0</v>
      </c>
      <c r="BJ360">
        <v>0</v>
      </c>
      <c r="BK360">
        <v>1</v>
      </c>
      <c r="BL360">
        <v>0</v>
      </c>
      <c r="BM360">
        <v>0</v>
      </c>
      <c r="BN360">
        <v>0</v>
      </c>
      <c r="BO360">
        <v>1</v>
      </c>
      <c r="BP360">
        <v>0</v>
      </c>
      <c r="BQ360">
        <v>1</v>
      </c>
      <c r="BR360">
        <v>0</v>
      </c>
      <c r="BS360">
        <v>0</v>
      </c>
      <c r="BT360" s="10">
        <v>0</v>
      </c>
      <c r="BU360">
        <v>-4.2648743800000002</v>
      </c>
      <c r="BV360">
        <v>0.17994256</v>
      </c>
      <c r="BW360">
        <v>2.5512239999999999E-2</v>
      </c>
      <c r="BX360">
        <v>1.7140852600000001</v>
      </c>
      <c r="BY360">
        <v>1.2451467300000001</v>
      </c>
      <c r="BZ360">
        <v>4.38303536</v>
      </c>
      <c r="CA360">
        <v>1.0542348399999999</v>
      </c>
      <c r="CB360">
        <v>2.36271349</v>
      </c>
      <c r="CC360">
        <v>0</v>
      </c>
      <c r="CD360">
        <v>1.26633956</v>
      </c>
      <c r="CE360">
        <v>1.2966537600000001</v>
      </c>
      <c r="CF360">
        <v>-0.34830556000000001</v>
      </c>
      <c r="CG360">
        <v>0.60595251999999999</v>
      </c>
      <c r="CH360">
        <v>-0.27080598</v>
      </c>
      <c r="CI360">
        <v>0.69837139000000004</v>
      </c>
      <c r="CJ360">
        <v>2.3914729999999999E-2</v>
      </c>
      <c r="CK360">
        <v>-0.35324707</v>
      </c>
      <c r="CL360">
        <v>-4.8291489999999999E-2</v>
      </c>
      <c r="CM360">
        <v>0.58076517999999999</v>
      </c>
      <c r="CN360">
        <v>0.72541518999999999</v>
      </c>
      <c r="CO360">
        <v>-0.20022939000000001</v>
      </c>
      <c r="CP360">
        <v>-0.43475793000000001</v>
      </c>
      <c r="CQ360">
        <v>0.34422587999999998</v>
      </c>
      <c r="CR360">
        <v>-0.48495226000000002</v>
      </c>
      <c r="CS360">
        <v>0.18250256000000001</v>
      </c>
      <c r="CT360">
        <v>-0.16623276000000001</v>
      </c>
      <c r="CU360">
        <v>-9.4743999999999995E-2</v>
      </c>
      <c r="CV360">
        <v>-1.1689752</v>
      </c>
      <c r="CW360">
        <v>-0.52188942000000005</v>
      </c>
      <c r="CX360">
        <v>0.65815442999999996</v>
      </c>
      <c r="CY360">
        <v>9.3649330000000003E-2</v>
      </c>
      <c r="CZ360">
        <v>-0.16819777</v>
      </c>
      <c r="DA360">
        <v>-0.25450494000000001</v>
      </c>
      <c r="DB360">
        <v>0.25513289</v>
      </c>
      <c r="DC360">
        <v>2.5920289999999999E-2</v>
      </c>
      <c r="DD360">
        <v>-2.5292350000000002E-2</v>
      </c>
      <c r="DE360">
        <v>0.26950531</v>
      </c>
      <c r="DF360">
        <v>-0.26887736000000001</v>
      </c>
      <c r="DG360">
        <v>0.1029841</v>
      </c>
      <c r="DH360">
        <v>-0.10235616</v>
      </c>
      <c r="DI360">
        <v>-0.19042195000000001</v>
      </c>
      <c r="DJ360">
        <v>7.7531719999999998E-2</v>
      </c>
      <c r="DK360">
        <v>-0.19522661999999999</v>
      </c>
      <c r="DL360">
        <v>-0.13095082</v>
      </c>
      <c r="DM360">
        <v>-6.0513240000000003E-2</v>
      </c>
      <c r="DN360">
        <v>0.50020885000000004</v>
      </c>
      <c r="DO360">
        <v>0.35778246000000002</v>
      </c>
      <c r="DP360">
        <v>-0.64273818000000005</v>
      </c>
      <c r="DQ360">
        <v>0.94671483000000001</v>
      </c>
      <c r="DR360">
        <v>-0.66113116000000005</v>
      </c>
      <c r="DS360">
        <v>7.7932630000000003E-2</v>
      </c>
      <c r="DT360">
        <v>-0.79014932000000004</v>
      </c>
      <c r="DU360">
        <v>1.3610861400000001</v>
      </c>
      <c r="DV360" s="10">
        <v>-0.64824150000000003</v>
      </c>
      <c r="DW360" s="8" t="s">
        <v>2016</v>
      </c>
      <c r="DX360" t="s">
        <v>2017</v>
      </c>
      <c r="DY360" t="s">
        <v>5153</v>
      </c>
      <c r="DZ360" t="s">
        <v>5154</v>
      </c>
      <c r="EA360" t="s">
        <v>5155</v>
      </c>
      <c r="EB360" t="s">
        <v>5225</v>
      </c>
      <c r="EC360" t="s">
        <v>5283</v>
      </c>
      <c r="ED360" s="10" t="s">
        <v>172</v>
      </c>
      <c r="EE360" s="20">
        <v>37162</v>
      </c>
      <c r="EF360" s="21">
        <v>39146</v>
      </c>
      <c r="EG360" t="s">
        <v>2018</v>
      </c>
      <c r="EH360" t="s">
        <v>5146</v>
      </c>
      <c r="EI360" s="22">
        <v>44913</v>
      </c>
      <c r="EJ360" t="b">
        <f>F360=H360</f>
        <v>0</v>
      </c>
    </row>
    <row r="361" spans="1:140" x14ac:dyDescent="0.2">
      <c r="A361" s="8" t="s">
        <v>2019</v>
      </c>
      <c r="B361" s="8" t="s">
        <v>127</v>
      </c>
      <c r="C361" s="8" t="s">
        <v>135</v>
      </c>
      <c r="D361" s="2" t="s">
        <v>2020</v>
      </c>
      <c r="E361" s="4">
        <v>0.358657650222028</v>
      </c>
      <c r="F361" s="28" t="b">
        <v>0</v>
      </c>
      <c r="G361" s="29">
        <f t="shared" si="11"/>
        <v>0.90468531968297472</v>
      </c>
      <c r="H361" s="5" t="b">
        <f t="shared" si="10"/>
        <v>1</v>
      </c>
      <c r="I361" s="8">
        <v>70</v>
      </c>
      <c r="J361">
        <v>1</v>
      </c>
      <c r="K361">
        <v>22</v>
      </c>
      <c r="L361">
        <v>790</v>
      </c>
      <c r="M361">
        <v>9</v>
      </c>
      <c r="N361">
        <v>5</v>
      </c>
      <c r="O361">
        <v>80.078825111013998</v>
      </c>
      <c r="P361">
        <v>5</v>
      </c>
      <c r="Q361">
        <v>4</v>
      </c>
      <c r="R361">
        <v>4</v>
      </c>
      <c r="S361" s="10">
        <v>81.599999999999994</v>
      </c>
      <c r="T361" s="8">
        <v>1.5744038114505901</v>
      </c>
      <c r="U361">
        <v>7.5957643648752104E-3</v>
      </c>
      <c r="V361">
        <v>-0.64376289837760303</v>
      </c>
      <c r="W361">
        <v>-0.82570763470395503</v>
      </c>
      <c r="X361">
        <v>1.2997579909472201</v>
      </c>
      <c r="Y361">
        <v>1.38181348148064</v>
      </c>
      <c r="Z361">
        <v>1.01872329691635</v>
      </c>
      <c r="AA361">
        <v>-1.4107302381286499</v>
      </c>
      <c r="AB361">
        <v>-0.772121299578298</v>
      </c>
      <c r="AC361">
        <v>0.71996333890972197</v>
      </c>
      <c r="AD361" s="10">
        <v>1.4893565895657599</v>
      </c>
      <c r="AE361" s="8">
        <v>1</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1</v>
      </c>
      <c r="BA361">
        <v>1</v>
      </c>
      <c r="BB361">
        <v>0</v>
      </c>
      <c r="BC361">
        <v>0</v>
      </c>
      <c r="BD361">
        <v>1</v>
      </c>
      <c r="BE361">
        <v>1</v>
      </c>
      <c r="BF361">
        <v>0</v>
      </c>
      <c r="BG361">
        <v>0</v>
      </c>
      <c r="BH361">
        <v>1</v>
      </c>
      <c r="BI361">
        <v>0</v>
      </c>
      <c r="BJ361">
        <v>0</v>
      </c>
      <c r="BK361">
        <v>0</v>
      </c>
      <c r="BL361">
        <v>0</v>
      </c>
      <c r="BM361">
        <v>0</v>
      </c>
      <c r="BN361">
        <v>1</v>
      </c>
      <c r="BO361">
        <v>0</v>
      </c>
      <c r="BP361">
        <v>0</v>
      </c>
      <c r="BQ361">
        <v>0</v>
      </c>
      <c r="BR361">
        <v>1</v>
      </c>
      <c r="BS361">
        <v>0</v>
      </c>
      <c r="BT361" s="10">
        <v>0</v>
      </c>
      <c r="BU361">
        <v>-4.2648743800000002</v>
      </c>
      <c r="BV361">
        <v>0.17994256</v>
      </c>
      <c r="BW361">
        <v>2.5512239999999999E-2</v>
      </c>
      <c r="BX361">
        <v>1.7140852600000001</v>
      </c>
      <c r="BY361">
        <v>1.2451467300000001</v>
      </c>
      <c r="BZ361">
        <v>4.38303536</v>
      </c>
      <c r="CA361">
        <v>1.0542348399999999</v>
      </c>
      <c r="CB361">
        <v>2.36271349</v>
      </c>
      <c r="CC361">
        <v>0</v>
      </c>
      <c r="CD361">
        <v>1.26633956</v>
      </c>
      <c r="CE361">
        <v>1.2966537600000001</v>
      </c>
      <c r="CF361">
        <v>-0.34830556000000001</v>
      </c>
      <c r="CG361">
        <v>0.60595251999999999</v>
      </c>
      <c r="CH361">
        <v>-0.27080598</v>
      </c>
      <c r="CI361">
        <v>0.69837139000000004</v>
      </c>
      <c r="CJ361">
        <v>2.3914729999999999E-2</v>
      </c>
      <c r="CK361">
        <v>-0.35324707</v>
      </c>
      <c r="CL361">
        <v>-4.8291489999999999E-2</v>
      </c>
      <c r="CM361">
        <v>0.58076517999999999</v>
      </c>
      <c r="CN361">
        <v>0.72541518999999999</v>
      </c>
      <c r="CO361">
        <v>-0.20022939000000001</v>
      </c>
      <c r="CP361">
        <v>-0.43475793000000001</v>
      </c>
      <c r="CQ361">
        <v>0.34422587999999998</v>
      </c>
      <c r="CR361">
        <v>-0.48495226000000002</v>
      </c>
      <c r="CS361">
        <v>0.18250256000000001</v>
      </c>
      <c r="CT361">
        <v>-0.16623276000000001</v>
      </c>
      <c r="CU361">
        <v>-9.4743999999999995E-2</v>
      </c>
      <c r="CV361">
        <v>-1.1689752</v>
      </c>
      <c r="CW361">
        <v>-0.52188942000000005</v>
      </c>
      <c r="CX361">
        <v>0.65815442999999996</v>
      </c>
      <c r="CY361">
        <v>9.3649330000000003E-2</v>
      </c>
      <c r="CZ361">
        <v>-0.16819777</v>
      </c>
      <c r="DA361">
        <v>-0.25450494000000001</v>
      </c>
      <c r="DB361">
        <v>0.25513289</v>
      </c>
      <c r="DC361">
        <v>2.5920289999999999E-2</v>
      </c>
      <c r="DD361">
        <v>-2.5292350000000002E-2</v>
      </c>
      <c r="DE361">
        <v>0.26950531</v>
      </c>
      <c r="DF361">
        <v>-0.26887736000000001</v>
      </c>
      <c r="DG361">
        <v>0.1029841</v>
      </c>
      <c r="DH361">
        <v>-0.10235616</v>
      </c>
      <c r="DI361">
        <v>-0.19042195000000001</v>
      </c>
      <c r="DJ361">
        <v>7.7531719999999998E-2</v>
      </c>
      <c r="DK361">
        <v>-0.19522661999999999</v>
      </c>
      <c r="DL361">
        <v>-0.13095082</v>
      </c>
      <c r="DM361">
        <v>-6.0513240000000003E-2</v>
      </c>
      <c r="DN361">
        <v>0.50020885000000004</v>
      </c>
      <c r="DO361">
        <v>0.35778246000000002</v>
      </c>
      <c r="DP361">
        <v>-0.64273818000000005</v>
      </c>
      <c r="DQ361">
        <v>0.94671483000000001</v>
      </c>
      <c r="DR361">
        <v>-0.66113116000000005</v>
      </c>
      <c r="DS361">
        <v>7.7932630000000003E-2</v>
      </c>
      <c r="DT361">
        <v>-0.79014932000000004</v>
      </c>
      <c r="DU361">
        <v>1.3610861400000001</v>
      </c>
      <c r="DV361" s="10">
        <v>-0.64824150000000003</v>
      </c>
      <c r="DW361" s="8" t="s">
        <v>2021</v>
      </c>
      <c r="DX361" t="s">
        <v>2022</v>
      </c>
      <c r="DY361" t="s">
        <v>5158</v>
      </c>
      <c r="DZ361" t="s">
        <v>5158</v>
      </c>
      <c r="EA361" t="s">
        <v>5215</v>
      </c>
      <c r="EB361" t="s">
        <v>5394</v>
      </c>
      <c r="EC361" t="s">
        <v>5452</v>
      </c>
      <c r="ED361" s="10" t="s">
        <v>260</v>
      </c>
      <c r="EE361" s="20">
        <v>34958</v>
      </c>
      <c r="EF361" s="21">
        <v>39171</v>
      </c>
      <c r="EG361" t="s">
        <v>2023</v>
      </c>
      <c r="EH361" t="s">
        <v>5147</v>
      </c>
      <c r="EI361" s="22">
        <v>44482</v>
      </c>
      <c r="EJ361" t="b">
        <f>F361=H361</f>
        <v>0</v>
      </c>
    </row>
    <row r="362" spans="1:140" x14ac:dyDescent="0.2">
      <c r="A362" s="8" t="s">
        <v>2024</v>
      </c>
      <c r="B362" s="8" t="s">
        <v>127</v>
      </c>
      <c r="C362" s="8" t="s">
        <v>120</v>
      </c>
      <c r="D362" s="2" t="s">
        <v>2025</v>
      </c>
      <c r="E362" s="4">
        <v>0.50502387597508402</v>
      </c>
      <c r="F362" s="28" t="b">
        <v>0</v>
      </c>
      <c r="G362" s="29">
        <f t="shared" si="11"/>
        <v>0.99944733083969828</v>
      </c>
      <c r="H362" s="5" t="b">
        <f t="shared" si="10"/>
        <v>1</v>
      </c>
      <c r="I362" s="8">
        <v>56</v>
      </c>
      <c r="J362">
        <v>0</v>
      </c>
      <c r="K362">
        <v>30</v>
      </c>
      <c r="L362">
        <v>822</v>
      </c>
      <c r="M362">
        <v>10</v>
      </c>
      <c r="N362">
        <v>1</v>
      </c>
      <c r="O362">
        <v>85.861937987542206</v>
      </c>
      <c r="P362">
        <v>1</v>
      </c>
      <c r="Q362">
        <v>2</v>
      </c>
      <c r="R362">
        <v>4</v>
      </c>
      <c r="S362" s="10">
        <v>71.7</v>
      </c>
      <c r="T362" s="8">
        <v>0.25926936274484702</v>
      </c>
      <c r="U362">
        <v>-1.00517281761849</v>
      </c>
      <c r="V362">
        <v>0.38987547332752898</v>
      </c>
      <c r="W362">
        <v>-0.78840358586831705</v>
      </c>
      <c r="X362">
        <v>1.61793620170542</v>
      </c>
      <c r="Y362">
        <v>-1.4044518876044501</v>
      </c>
      <c r="Z362">
        <v>1.21772423285443</v>
      </c>
      <c r="AA362">
        <v>1.4284752725705201</v>
      </c>
      <c r="AB362">
        <v>-0.772121299578298</v>
      </c>
      <c r="AC362">
        <v>1.42236659638262</v>
      </c>
      <c r="AD362" s="10">
        <v>-0.64677238351660704</v>
      </c>
      <c r="AE362" s="8">
        <v>0</v>
      </c>
      <c r="AF362">
        <v>0</v>
      </c>
      <c r="AG362">
        <v>0</v>
      </c>
      <c r="AH362">
        <v>0</v>
      </c>
      <c r="AI362">
        <v>0</v>
      </c>
      <c r="AJ362">
        <v>0</v>
      </c>
      <c r="AK362">
        <v>0</v>
      </c>
      <c r="AL362">
        <v>0</v>
      </c>
      <c r="AM362">
        <v>0</v>
      </c>
      <c r="AN362">
        <v>0</v>
      </c>
      <c r="AO362">
        <v>0</v>
      </c>
      <c r="AP362">
        <v>0</v>
      </c>
      <c r="AQ362">
        <v>1</v>
      </c>
      <c r="AR362">
        <v>0</v>
      </c>
      <c r="AS362">
        <v>0</v>
      </c>
      <c r="AT362">
        <v>0</v>
      </c>
      <c r="AU362">
        <v>0</v>
      </c>
      <c r="AV362">
        <v>0</v>
      </c>
      <c r="AW362">
        <v>0</v>
      </c>
      <c r="AX362">
        <v>0</v>
      </c>
      <c r="AY362">
        <v>0</v>
      </c>
      <c r="AZ362">
        <v>1</v>
      </c>
      <c r="BA362">
        <v>1</v>
      </c>
      <c r="BB362">
        <v>0</v>
      </c>
      <c r="BC362">
        <v>0</v>
      </c>
      <c r="BD362">
        <v>1</v>
      </c>
      <c r="BE362">
        <v>0</v>
      </c>
      <c r="BF362">
        <v>1</v>
      </c>
      <c r="BG362">
        <v>0</v>
      </c>
      <c r="BH362">
        <v>1</v>
      </c>
      <c r="BI362">
        <v>0</v>
      </c>
      <c r="BJ362">
        <v>0</v>
      </c>
      <c r="BK362">
        <v>0</v>
      </c>
      <c r="BL362">
        <v>0</v>
      </c>
      <c r="BM362">
        <v>0</v>
      </c>
      <c r="BN362">
        <v>0</v>
      </c>
      <c r="BO362">
        <v>1</v>
      </c>
      <c r="BP362">
        <v>0</v>
      </c>
      <c r="BQ362">
        <v>0</v>
      </c>
      <c r="BR362">
        <v>0</v>
      </c>
      <c r="BS362">
        <v>1</v>
      </c>
      <c r="BT362" s="10">
        <v>0</v>
      </c>
      <c r="BU362">
        <v>-4.2648743800000002</v>
      </c>
      <c r="BV362">
        <v>0.17994256</v>
      </c>
      <c r="BW362">
        <v>2.5512239999999999E-2</v>
      </c>
      <c r="BX362">
        <v>1.7140852600000001</v>
      </c>
      <c r="BY362">
        <v>1.2451467300000001</v>
      </c>
      <c r="BZ362">
        <v>4.38303536</v>
      </c>
      <c r="CA362">
        <v>1.0542348399999999</v>
      </c>
      <c r="CB362">
        <v>2.36271349</v>
      </c>
      <c r="CC362">
        <v>0</v>
      </c>
      <c r="CD362">
        <v>1.26633956</v>
      </c>
      <c r="CE362">
        <v>1.2966537600000001</v>
      </c>
      <c r="CF362">
        <v>-0.34830556000000001</v>
      </c>
      <c r="CG362">
        <v>0.60595251999999999</v>
      </c>
      <c r="CH362">
        <v>-0.27080598</v>
      </c>
      <c r="CI362">
        <v>0.69837139000000004</v>
      </c>
      <c r="CJ362">
        <v>2.3914729999999999E-2</v>
      </c>
      <c r="CK362">
        <v>-0.35324707</v>
      </c>
      <c r="CL362">
        <v>-4.8291489999999999E-2</v>
      </c>
      <c r="CM362">
        <v>0.58076517999999999</v>
      </c>
      <c r="CN362">
        <v>0.72541518999999999</v>
      </c>
      <c r="CO362">
        <v>-0.20022939000000001</v>
      </c>
      <c r="CP362">
        <v>-0.43475793000000001</v>
      </c>
      <c r="CQ362">
        <v>0.34422587999999998</v>
      </c>
      <c r="CR362">
        <v>-0.48495226000000002</v>
      </c>
      <c r="CS362">
        <v>0.18250256000000001</v>
      </c>
      <c r="CT362">
        <v>-0.16623276000000001</v>
      </c>
      <c r="CU362">
        <v>-9.4743999999999995E-2</v>
      </c>
      <c r="CV362">
        <v>-1.1689752</v>
      </c>
      <c r="CW362">
        <v>-0.52188942000000005</v>
      </c>
      <c r="CX362">
        <v>0.65815442999999996</v>
      </c>
      <c r="CY362">
        <v>9.3649330000000003E-2</v>
      </c>
      <c r="CZ362">
        <v>-0.16819777</v>
      </c>
      <c r="DA362">
        <v>-0.25450494000000001</v>
      </c>
      <c r="DB362">
        <v>0.25513289</v>
      </c>
      <c r="DC362">
        <v>2.5920289999999999E-2</v>
      </c>
      <c r="DD362">
        <v>-2.5292350000000002E-2</v>
      </c>
      <c r="DE362">
        <v>0.26950531</v>
      </c>
      <c r="DF362">
        <v>-0.26887736000000001</v>
      </c>
      <c r="DG362">
        <v>0.1029841</v>
      </c>
      <c r="DH362">
        <v>-0.10235616</v>
      </c>
      <c r="DI362">
        <v>-0.19042195000000001</v>
      </c>
      <c r="DJ362">
        <v>7.7531719999999998E-2</v>
      </c>
      <c r="DK362">
        <v>-0.19522661999999999</v>
      </c>
      <c r="DL362">
        <v>-0.13095082</v>
      </c>
      <c r="DM362">
        <v>-6.0513240000000003E-2</v>
      </c>
      <c r="DN362">
        <v>0.50020885000000004</v>
      </c>
      <c r="DO362">
        <v>0.35778246000000002</v>
      </c>
      <c r="DP362">
        <v>-0.64273818000000005</v>
      </c>
      <c r="DQ362">
        <v>0.94671483000000001</v>
      </c>
      <c r="DR362">
        <v>-0.66113116000000005</v>
      </c>
      <c r="DS362">
        <v>7.7932630000000003E-2</v>
      </c>
      <c r="DT362">
        <v>-0.79014932000000004</v>
      </c>
      <c r="DU362">
        <v>1.3610861400000001</v>
      </c>
      <c r="DV362" s="10">
        <v>-0.64824150000000003</v>
      </c>
      <c r="DW362" s="8" t="s">
        <v>2026</v>
      </c>
      <c r="DX362" t="s">
        <v>2027</v>
      </c>
      <c r="DY362" t="s">
        <v>5153</v>
      </c>
      <c r="DZ362" t="s">
        <v>5153</v>
      </c>
      <c r="EA362" t="s">
        <v>5335</v>
      </c>
      <c r="EB362" t="s">
        <v>5439</v>
      </c>
      <c r="EC362" t="s">
        <v>5316</v>
      </c>
      <c r="ED362" s="10" t="s">
        <v>695</v>
      </c>
      <c r="EE362" s="20">
        <v>35554</v>
      </c>
      <c r="EF362" s="21">
        <v>38433</v>
      </c>
      <c r="EG362" t="s">
        <v>2028</v>
      </c>
      <c r="EH362" t="s">
        <v>5147</v>
      </c>
      <c r="EI362" s="22">
        <v>43985</v>
      </c>
      <c r="EJ362" t="b">
        <f>F362=H362</f>
        <v>0</v>
      </c>
    </row>
    <row r="363" spans="1:140" x14ac:dyDescent="0.2">
      <c r="A363" s="8" t="s">
        <v>2029</v>
      </c>
      <c r="B363" s="8" t="s">
        <v>127</v>
      </c>
      <c r="C363" s="8" t="s">
        <v>128</v>
      </c>
      <c r="D363" s="2" t="s">
        <v>2030</v>
      </c>
      <c r="E363" s="4">
        <v>0.45945267388954902</v>
      </c>
      <c r="F363" s="28" t="b">
        <v>0</v>
      </c>
      <c r="G363" s="29">
        <f t="shared" si="11"/>
        <v>5.8565132250789815E-9</v>
      </c>
      <c r="H363" s="5" t="b">
        <f t="shared" si="10"/>
        <v>0</v>
      </c>
      <c r="I363" s="8">
        <v>60</v>
      </c>
      <c r="J363">
        <v>4</v>
      </c>
      <c r="K363">
        <v>15</v>
      </c>
      <c r="L363">
        <v>1154</v>
      </c>
      <c r="M363">
        <v>0</v>
      </c>
      <c r="N363">
        <v>1</v>
      </c>
      <c r="O363">
        <v>12.2263369447745</v>
      </c>
      <c r="P363">
        <v>2</v>
      </c>
      <c r="Q363">
        <v>1</v>
      </c>
      <c r="R363">
        <v>1</v>
      </c>
      <c r="S363" s="10">
        <v>70.8</v>
      </c>
      <c r="T363" s="8">
        <v>0.63502206237506098</v>
      </c>
      <c r="U363">
        <v>3.04590151031497</v>
      </c>
      <c r="V363">
        <v>-1.5481964736195899</v>
      </c>
      <c r="W363">
        <v>-0.40137407919857299</v>
      </c>
      <c r="X363">
        <v>-1.5638459058765199</v>
      </c>
      <c r="Y363">
        <v>-1.4044518876044501</v>
      </c>
      <c r="Z363">
        <v>-1.3161280087899201</v>
      </c>
      <c r="AA363">
        <v>-0.70092886045385905</v>
      </c>
      <c r="AB363">
        <v>-4.5418899975194001E-2</v>
      </c>
      <c r="AC363">
        <v>-0.68484317603607703</v>
      </c>
      <c r="AD363" s="10">
        <v>-0.84096592652409696</v>
      </c>
      <c r="AE363" s="8">
        <v>0</v>
      </c>
      <c r="AF363">
        <v>0</v>
      </c>
      <c r="AG363">
        <v>0</v>
      </c>
      <c r="AH363">
        <v>0</v>
      </c>
      <c r="AI363">
        <v>0</v>
      </c>
      <c r="AJ363">
        <v>0</v>
      </c>
      <c r="AK363">
        <v>0</v>
      </c>
      <c r="AL363">
        <v>1</v>
      </c>
      <c r="AM363">
        <v>0</v>
      </c>
      <c r="AN363">
        <v>0</v>
      </c>
      <c r="AO363">
        <v>0</v>
      </c>
      <c r="AP363">
        <v>0</v>
      </c>
      <c r="AQ363">
        <v>0</v>
      </c>
      <c r="AR363">
        <v>0</v>
      </c>
      <c r="AS363">
        <v>0</v>
      </c>
      <c r="AT363">
        <v>0</v>
      </c>
      <c r="AU363">
        <v>0</v>
      </c>
      <c r="AV363">
        <v>0</v>
      </c>
      <c r="AW363">
        <v>0</v>
      </c>
      <c r="AX363">
        <v>0</v>
      </c>
      <c r="AY363">
        <v>0</v>
      </c>
      <c r="AZ363">
        <v>1</v>
      </c>
      <c r="BA363">
        <v>0</v>
      </c>
      <c r="BB363">
        <v>1</v>
      </c>
      <c r="BC363">
        <v>0</v>
      </c>
      <c r="BD363">
        <v>1</v>
      </c>
      <c r="BE363">
        <v>1</v>
      </c>
      <c r="BF363">
        <v>0</v>
      </c>
      <c r="BG363">
        <v>0</v>
      </c>
      <c r="BH363">
        <v>0</v>
      </c>
      <c r="BI363">
        <v>0</v>
      </c>
      <c r="BJ363">
        <v>1</v>
      </c>
      <c r="BK363">
        <v>0</v>
      </c>
      <c r="BL363">
        <v>0</v>
      </c>
      <c r="BM363">
        <v>1</v>
      </c>
      <c r="BN363">
        <v>0</v>
      </c>
      <c r="BO363">
        <v>0</v>
      </c>
      <c r="BP363">
        <v>0</v>
      </c>
      <c r="BQ363">
        <v>0</v>
      </c>
      <c r="BR363">
        <v>0</v>
      </c>
      <c r="BS363">
        <v>0</v>
      </c>
      <c r="BT363" s="10">
        <v>1</v>
      </c>
      <c r="BU363">
        <v>-4.2648743800000002</v>
      </c>
      <c r="BV363">
        <v>0.17994256</v>
      </c>
      <c r="BW363">
        <v>2.5512239999999999E-2</v>
      </c>
      <c r="BX363">
        <v>1.7140852600000001</v>
      </c>
      <c r="BY363">
        <v>1.2451467300000001</v>
      </c>
      <c r="BZ363">
        <v>4.38303536</v>
      </c>
      <c r="CA363">
        <v>1.0542348399999999</v>
      </c>
      <c r="CB363">
        <v>2.36271349</v>
      </c>
      <c r="CC363">
        <v>0</v>
      </c>
      <c r="CD363">
        <v>1.26633956</v>
      </c>
      <c r="CE363">
        <v>1.2966537600000001</v>
      </c>
      <c r="CF363">
        <v>-0.34830556000000001</v>
      </c>
      <c r="CG363">
        <v>0.60595251999999999</v>
      </c>
      <c r="CH363">
        <v>-0.27080598</v>
      </c>
      <c r="CI363">
        <v>0.69837139000000004</v>
      </c>
      <c r="CJ363">
        <v>2.3914729999999999E-2</v>
      </c>
      <c r="CK363">
        <v>-0.35324707</v>
      </c>
      <c r="CL363">
        <v>-4.8291489999999999E-2</v>
      </c>
      <c r="CM363">
        <v>0.58076517999999999</v>
      </c>
      <c r="CN363">
        <v>0.72541518999999999</v>
      </c>
      <c r="CO363">
        <v>-0.20022939000000001</v>
      </c>
      <c r="CP363">
        <v>-0.43475793000000001</v>
      </c>
      <c r="CQ363">
        <v>0.34422587999999998</v>
      </c>
      <c r="CR363">
        <v>-0.48495226000000002</v>
      </c>
      <c r="CS363">
        <v>0.18250256000000001</v>
      </c>
      <c r="CT363">
        <v>-0.16623276000000001</v>
      </c>
      <c r="CU363">
        <v>-9.4743999999999995E-2</v>
      </c>
      <c r="CV363">
        <v>-1.1689752</v>
      </c>
      <c r="CW363">
        <v>-0.52188942000000005</v>
      </c>
      <c r="CX363">
        <v>0.65815442999999996</v>
      </c>
      <c r="CY363">
        <v>9.3649330000000003E-2</v>
      </c>
      <c r="CZ363">
        <v>-0.16819777</v>
      </c>
      <c r="DA363">
        <v>-0.25450494000000001</v>
      </c>
      <c r="DB363">
        <v>0.25513289</v>
      </c>
      <c r="DC363">
        <v>2.5920289999999999E-2</v>
      </c>
      <c r="DD363">
        <v>-2.5292350000000002E-2</v>
      </c>
      <c r="DE363">
        <v>0.26950531</v>
      </c>
      <c r="DF363">
        <v>-0.26887736000000001</v>
      </c>
      <c r="DG363">
        <v>0.1029841</v>
      </c>
      <c r="DH363">
        <v>-0.10235616</v>
      </c>
      <c r="DI363">
        <v>-0.19042195000000001</v>
      </c>
      <c r="DJ363">
        <v>7.7531719999999998E-2</v>
      </c>
      <c r="DK363">
        <v>-0.19522661999999999</v>
      </c>
      <c r="DL363">
        <v>-0.13095082</v>
      </c>
      <c r="DM363">
        <v>-6.0513240000000003E-2</v>
      </c>
      <c r="DN363">
        <v>0.50020885000000004</v>
      </c>
      <c r="DO363">
        <v>0.35778246000000002</v>
      </c>
      <c r="DP363">
        <v>-0.64273818000000005</v>
      </c>
      <c r="DQ363">
        <v>0.94671483000000001</v>
      </c>
      <c r="DR363">
        <v>-0.66113116000000005</v>
      </c>
      <c r="DS363">
        <v>7.7932630000000003E-2</v>
      </c>
      <c r="DT363">
        <v>-0.79014932000000004</v>
      </c>
      <c r="DU363">
        <v>1.3610861400000001</v>
      </c>
      <c r="DV363" s="10">
        <v>-0.64824150000000003</v>
      </c>
      <c r="DW363" s="8" t="s">
        <v>2031</v>
      </c>
      <c r="DX363" t="s">
        <v>2032</v>
      </c>
      <c r="DY363" t="s">
        <v>5154</v>
      </c>
      <c r="DZ363" t="s">
        <v>5165</v>
      </c>
      <c r="EA363" t="s">
        <v>5339</v>
      </c>
      <c r="EB363" t="s">
        <v>5332</v>
      </c>
      <c r="EC363" t="s">
        <v>5244</v>
      </c>
      <c r="ED363" s="10" t="s">
        <v>879</v>
      </c>
      <c r="EE363" s="20">
        <v>35828</v>
      </c>
      <c r="EF363" s="21">
        <v>37166</v>
      </c>
      <c r="EG363" t="s">
        <v>2033</v>
      </c>
      <c r="EH363" t="s">
        <v>5144</v>
      </c>
      <c r="EI363" s="22">
        <v>45432</v>
      </c>
      <c r="EJ363" t="b">
        <f>F363=H363</f>
        <v>1</v>
      </c>
    </row>
    <row r="364" spans="1:140" x14ac:dyDescent="0.2">
      <c r="A364" s="8" t="s">
        <v>2034</v>
      </c>
      <c r="B364" s="8" t="s">
        <v>127</v>
      </c>
      <c r="C364" s="8" t="s">
        <v>147</v>
      </c>
      <c r="D364" s="2" t="s">
        <v>2035</v>
      </c>
      <c r="E364" s="4">
        <v>0.56611752000697702</v>
      </c>
      <c r="F364" s="28" t="b">
        <v>0</v>
      </c>
      <c r="G364" s="29">
        <f t="shared" si="11"/>
        <v>6.7380026997509671E-3</v>
      </c>
      <c r="H364" s="5" t="b">
        <f t="shared" si="10"/>
        <v>0</v>
      </c>
      <c r="I364" s="8">
        <v>52</v>
      </c>
      <c r="J364">
        <v>0</v>
      </c>
      <c r="K364">
        <v>35</v>
      </c>
      <c r="L364">
        <v>2153</v>
      </c>
      <c r="M364">
        <v>4</v>
      </c>
      <c r="N364">
        <v>2</v>
      </c>
      <c r="O364">
        <v>38.892093336821901</v>
      </c>
      <c r="P364">
        <v>2</v>
      </c>
      <c r="Q364">
        <v>5</v>
      </c>
      <c r="R364">
        <v>2</v>
      </c>
      <c r="S364" s="10">
        <v>74</v>
      </c>
      <c r="T364" s="8">
        <v>-0.116483336885366</v>
      </c>
      <c r="U364">
        <v>-1.00517281761849</v>
      </c>
      <c r="V364">
        <v>1.0358994556432299</v>
      </c>
      <c r="W364">
        <v>0.76321169538900002</v>
      </c>
      <c r="X364">
        <v>-0.29113306284374801</v>
      </c>
      <c r="Y364">
        <v>-0.70788554533318204</v>
      </c>
      <c r="Z364">
        <v>-0.39854078668130699</v>
      </c>
      <c r="AA364">
        <v>8.8725172209350497E-3</v>
      </c>
      <c r="AB364">
        <v>-0.772121299578298</v>
      </c>
      <c r="AC364">
        <v>1.7560081436822399E-2</v>
      </c>
      <c r="AD364" s="10">
        <v>-0.15049999583080401</v>
      </c>
      <c r="AE364" s="8">
        <v>0</v>
      </c>
      <c r="AF364">
        <v>0</v>
      </c>
      <c r="AG364">
        <v>0</v>
      </c>
      <c r="AH364">
        <v>1</v>
      </c>
      <c r="AI364">
        <v>0</v>
      </c>
      <c r="AJ364">
        <v>0</v>
      </c>
      <c r="AK364">
        <v>0</v>
      </c>
      <c r="AL364">
        <v>0</v>
      </c>
      <c r="AM364">
        <v>0</v>
      </c>
      <c r="AN364">
        <v>0</v>
      </c>
      <c r="AO364">
        <v>0</v>
      </c>
      <c r="AP364">
        <v>0</v>
      </c>
      <c r="AQ364">
        <v>0</v>
      </c>
      <c r="AR364">
        <v>0</v>
      </c>
      <c r="AS364">
        <v>0</v>
      </c>
      <c r="AT364">
        <v>0</v>
      </c>
      <c r="AU364">
        <v>0</v>
      </c>
      <c r="AV364">
        <v>0</v>
      </c>
      <c r="AW364">
        <v>0</v>
      </c>
      <c r="AX364">
        <v>0</v>
      </c>
      <c r="AY364">
        <v>1</v>
      </c>
      <c r="AZ364">
        <v>0</v>
      </c>
      <c r="BA364">
        <v>1</v>
      </c>
      <c r="BB364">
        <v>0</v>
      </c>
      <c r="BC364">
        <v>0</v>
      </c>
      <c r="BD364">
        <v>1</v>
      </c>
      <c r="BE364">
        <v>1</v>
      </c>
      <c r="BF364">
        <v>0</v>
      </c>
      <c r="BG364">
        <v>0</v>
      </c>
      <c r="BH364">
        <v>0</v>
      </c>
      <c r="BI364">
        <v>1</v>
      </c>
      <c r="BJ364">
        <v>0</v>
      </c>
      <c r="BK364">
        <v>0</v>
      </c>
      <c r="BL364">
        <v>0</v>
      </c>
      <c r="BM364">
        <v>0</v>
      </c>
      <c r="BN364">
        <v>0</v>
      </c>
      <c r="BO364">
        <v>1</v>
      </c>
      <c r="BP364">
        <v>0</v>
      </c>
      <c r="BQ364">
        <v>1</v>
      </c>
      <c r="BR364">
        <v>0</v>
      </c>
      <c r="BS364">
        <v>0</v>
      </c>
      <c r="BT364" s="10">
        <v>0</v>
      </c>
      <c r="BU364">
        <v>-4.2648743800000002</v>
      </c>
      <c r="BV364">
        <v>0.17994256</v>
      </c>
      <c r="BW364">
        <v>2.5512239999999999E-2</v>
      </c>
      <c r="BX364">
        <v>1.7140852600000001</v>
      </c>
      <c r="BY364">
        <v>1.2451467300000001</v>
      </c>
      <c r="BZ364">
        <v>4.38303536</v>
      </c>
      <c r="CA364">
        <v>1.0542348399999999</v>
      </c>
      <c r="CB364">
        <v>2.36271349</v>
      </c>
      <c r="CC364">
        <v>0</v>
      </c>
      <c r="CD364">
        <v>1.26633956</v>
      </c>
      <c r="CE364">
        <v>1.2966537600000001</v>
      </c>
      <c r="CF364">
        <v>-0.34830556000000001</v>
      </c>
      <c r="CG364">
        <v>0.60595251999999999</v>
      </c>
      <c r="CH364">
        <v>-0.27080598</v>
      </c>
      <c r="CI364">
        <v>0.69837139000000004</v>
      </c>
      <c r="CJ364">
        <v>2.3914729999999999E-2</v>
      </c>
      <c r="CK364">
        <v>-0.35324707</v>
      </c>
      <c r="CL364">
        <v>-4.8291489999999999E-2</v>
      </c>
      <c r="CM364">
        <v>0.58076517999999999</v>
      </c>
      <c r="CN364">
        <v>0.72541518999999999</v>
      </c>
      <c r="CO364">
        <v>-0.20022939000000001</v>
      </c>
      <c r="CP364">
        <v>-0.43475793000000001</v>
      </c>
      <c r="CQ364">
        <v>0.34422587999999998</v>
      </c>
      <c r="CR364">
        <v>-0.48495226000000002</v>
      </c>
      <c r="CS364">
        <v>0.18250256000000001</v>
      </c>
      <c r="CT364">
        <v>-0.16623276000000001</v>
      </c>
      <c r="CU364">
        <v>-9.4743999999999995E-2</v>
      </c>
      <c r="CV364">
        <v>-1.1689752</v>
      </c>
      <c r="CW364">
        <v>-0.52188942000000005</v>
      </c>
      <c r="CX364">
        <v>0.65815442999999996</v>
      </c>
      <c r="CY364">
        <v>9.3649330000000003E-2</v>
      </c>
      <c r="CZ364">
        <v>-0.16819777</v>
      </c>
      <c r="DA364">
        <v>-0.25450494000000001</v>
      </c>
      <c r="DB364">
        <v>0.25513289</v>
      </c>
      <c r="DC364">
        <v>2.5920289999999999E-2</v>
      </c>
      <c r="DD364">
        <v>-2.5292350000000002E-2</v>
      </c>
      <c r="DE364">
        <v>0.26950531</v>
      </c>
      <c r="DF364">
        <v>-0.26887736000000001</v>
      </c>
      <c r="DG364">
        <v>0.1029841</v>
      </c>
      <c r="DH364">
        <v>-0.10235616</v>
      </c>
      <c r="DI364">
        <v>-0.19042195000000001</v>
      </c>
      <c r="DJ364">
        <v>7.7531719999999998E-2</v>
      </c>
      <c r="DK364">
        <v>-0.19522661999999999</v>
      </c>
      <c r="DL364">
        <v>-0.13095082</v>
      </c>
      <c r="DM364">
        <v>-6.0513240000000003E-2</v>
      </c>
      <c r="DN364">
        <v>0.50020885000000004</v>
      </c>
      <c r="DO364">
        <v>0.35778246000000002</v>
      </c>
      <c r="DP364">
        <v>-0.64273818000000005</v>
      </c>
      <c r="DQ364">
        <v>0.94671483000000001</v>
      </c>
      <c r="DR364">
        <v>-0.66113116000000005</v>
      </c>
      <c r="DS364">
        <v>7.7932630000000003E-2</v>
      </c>
      <c r="DT364">
        <v>-0.79014932000000004</v>
      </c>
      <c r="DU364">
        <v>1.3610861400000001</v>
      </c>
      <c r="DV364" s="10">
        <v>-0.64824150000000003</v>
      </c>
      <c r="DW364" s="8" t="s">
        <v>2036</v>
      </c>
      <c r="DX364" t="s">
        <v>2037</v>
      </c>
      <c r="DY364" t="s">
        <v>5153</v>
      </c>
      <c r="DZ364" t="s">
        <v>5154</v>
      </c>
      <c r="EA364" t="s">
        <v>5205</v>
      </c>
      <c r="EB364" t="s">
        <v>5357</v>
      </c>
      <c r="EC364" t="s">
        <v>5491</v>
      </c>
      <c r="ED364" s="10" t="s">
        <v>1237</v>
      </c>
      <c r="EE364" s="20">
        <v>35125</v>
      </c>
      <c r="EF364" s="21">
        <v>39763</v>
      </c>
      <c r="EG364" t="s">
        <v>2038</v>
      </c>
      <c r="EH364" t="s">
        <v>5142</v>
      </c>
      <c r="EI364" s="22">
        <v>44319</v>
      </c>
      <c r="EJ364" t="b">
        <f>F364=H364</f>
        <v>1</v>
      </c>
    </row>
    <row r="365" spans="1:140" x14ac:dyDescent="0.2">
      <c r="A365" s="8" t="s">
        <v>2039</v>
      </c>
      <c r="B365" s="8" t="s">
        <v>127</v>
      </c>
      <c r="C365" s="8" t="s">
        <v>216</v>
      </c>
      <c r="D365" s="2" t="s">
        <v>2040</v>
      </c>
      <c r="E365" s="4">
        <v>0.55756876231130004</v>
      </c>
      <c r="F365" s="28" t="b">
        <v>0</v>
      </c>
      <c r="G365" s="29">
        <f t="shared" si="11"/>
        <v>4.9666581510620922E-2</v>
      </c>
      <c r="H365" s="5" t="b">
        <f t="shared" si="10"/>
        <v>0</v>
      </c>
      <c r="I365" s="8">
        <v>42</v>
      </c>
      <c r="J365">
        <v>1</v>
      </c>
      <c r="K365">
        <v>16</v>
      </c>
      <c r="L365">
        <v>1808</v>
      </c>
      <c r="M365">
        <v>5</v>
      </c>
      <c r="N365">
        <v>5</v>
      </c>
      <c r="O365">
        <v>53.784381155650301</v>
      </c>
      <c r="P365">
        <v>3</v>
      </c>
      <c r="Q365">
        <v>1</v>
      </c>
      <c r="R365">
        <v>2</v>
      </c>
      <c r="S365" s="10">
        <v>65.7</v>
      </c>
      <c r="T365" s="8">
        <v>-1.0558650859609</v>
      </c>
      <c r="U365">
        <v>7.5957643648752104E-3</v>
      </c>
      <c r="V365">
        <v>-1.4189916771564499</v>
      </c>
      <c r="W365">
        <v>0.36102741887977802</v>
      </c>
      <c r="X365">
        <v>2.70451479144465E-2</v>
      </c>
      <c r="Y365">
        <v>1.38181348148064</v>
      </c>
      <c r="Z365">
        <v>0.11391319398267501</v>
      </c>
      <c r="AA365">
        <v>1.4284752725705201</v>
      </c>
      <c r="AB365">
        <v>-4.5418899975194001E-2</v>
      </c>
      <c r="AC365">
        <v>1.7560081436822399E-2</v>
      </c>
      <c r="AD365" s="10">
        <v>-1.9413960035665301</v>
      </c>
      <c r="AE365" s="8">
        <v>0</v>
      </c>
      <c r="AF365">
        <v>0</v>
      </c>
      <c r="AG365">
        <v>0</v>
      </c>
      <c r="AH365">
        <v>1</v>
      </c>
      <c r="AI365">
        <v>0</v>
      </c>
      <c r="AJ365">
        <v>0</v>
      </c>
      <c r="AK365">
        <v>0</v>
      </c>
      <c r="AL365">
        <v>0</v>
      </c>
      <c r="AM365">
        <v>0</v>
      </c>
      <c r="AN365">
        <v>0</v>
      </c>
      <c r="AO365">
        <v>0</v>
      </c>
      <c r="AP365">
        <v>0</v>
      </c>
      <c r="AQ365">
        <v>0</v>
      </c>
      <c r="AR365">
        <v>0</v>
      </c>
      <c r="AS365">
        <v>0</v>
      </c>
      <c r="AT365">
        <v>0</v>
      </c>
      <c r="AU365">
        <v>0</v>
      </c>
      <c r="AV365">
        <v>0</v>
      </c>
      <c r="AW365">
        <v>0</v>
      </c>
      <c r="AX365">
        <v>0</v>
      </c>
      <c r="AY365">
        <v>0</v>
      </c>
      <c r="AZ365">
        <v>1</v>
      </c>
      <c r="BA365">
        <v>1</v>
      </c>
      <c r="BB365">
        <v>0</v>
      </c>
      <c r="BC365">
        <v>1</v>
      </c>
      <c r="BD365">
        <v>0</v>
      </c>
      <c r="BE365">
        <v>0</v>
      </c>
      <c r="BF365">
        <v>1</v>
      </c>
      <c r="BG365">
        <v>1</v>
      </c>
      <c r="BH365">
        <v>0</v>
      </c>
      <c r="BI365">
        <v>0</v>
      </c>
      <c r="BJ365">
        <v>0</v>
      </c>
      <c r="BK365">
        <v>0</v>
      </c>
      <c r="BL365">
        <v>0</v>
      </c>
      <c r="BM365">
        <v>0</v>
      </c>
      <c r="BN365">
        <v>1</v>
      </c>
      <c r="BO365">
        <v>0</v>
      </c>
      <c r="BP365">
        <v>0</v>
      </c>
      <c r="BQ365">
        <v>0</v>
      </c>
      <c r="BR365">
        <v>0</v>
      </c>
      <c r="BS365">
        <v>1</v>
      </c>
      <c r="BT365" s="10">
        <v>0</v>
      </c>
      <c r="BU365">
        <v>-4.2648743800000002</v>
      </c>
      <c r="BV365">
        <v>0.17994256</v>
      </c>
      <c r="BW365">
        <v>2.5512239999999999E-2</v>
      </c>
      <c r="BX365">
        <v>1.7140852600000001</v>
      </c>
      <c r="BY365">
        <v>1.2451467300000001</v>
      </c>
      <c r="BZ365">
        <v>4.38303536</v>
      </c>
      <c r="CA365">
        <v>1.0542348399999999</v>
      </c>
      <c r="CB365">
        <v>2.36271349</v>
      </c>
      <c r="CC365">
        <v>0</v>
      </c>
      <c r="CD365">
        <v>1.26633956</v>
      </c>
      <c r="CE365">
        <v>1.2966537600000001</v>
      </c>
      <c r="CF365">
        <v>-0.34830556000000001</v>
      </c>
      <c r="CG365">
        <v>0.60595251999999999</v>
      </c>
      <c r="CH365">
        <v>-0.27080598</v>
      </c>
      <c r="CI365">
        <v>0.69837139000000004</v>
      </c>
      <c r="CJ365">
        <v>2.3914729999999999E-2</v>
      </c>
      <c r="CK365">
        <v>-0.35324707</v>
      </c>
      <c r="CL365">
        <v>-4.8291489999999999E-2</v>
      </c>
      <c r="CM365">
        <v>0.58076517999999999</v>
      </c>
      <c r="CN365">
        <v>0.72541518999999999</v>
      </c>
      <c r="CO365">
        <v>-0.20022939000000001</v>
      </c>
      <c r="CP365">
        <v>-0.43475793000000001</v>
      </c>
      <c r="CQ365">
        <v>0.34422587999999998</v>
      </c>
      <c r="CR365">
        <v>-0.48495226000000002</v>
      </c>
      <c r="CS365">
        <v>0.18250256000000001</v>
      </c>
      <c r="CT365">
        <v>-0.16623276000000001</v>
      </c>
      <c r="CU365">
        <v>-9.4743999999999995E-2</v>
      </c>
      <c r="CV365">
        <v>-1.1689752</v>
      </c>
      <c r="CW365">
        <v>-0.52188942000000005</v>
      </c>
      <c r="CX365">
        <v>0.65815442999999996</v>
      </c>
      <c r="CY365">
        <v>9.3649330000000003E-2</v>
      </c>
      <c r="CZ365">
        <v>-0.16819777</v>
      </c>
      <c r="DA365">
        <v>-0.25450494000000001</v>
      </c>
      <c r="DB365">
        <v>0.25513289</v>
      </c>
      <c r="DC365">
        <v>2.5920289999999999E-2</v>
      </c>
      <c r="DD365">
        <v>-2.5292350000000002E-2</v>
      </c>
      <c r="DE365">
        <v>0.26950531</v>
      </c>
      <c r="DF365">
        <v>-0.26887736000000001</v>
      </c>
      <c r="DG365">
        <v>0.1029841</v>
      </c>
      <c r="DH365">
        <v>-0.10235616</v>
      </c>
      <c r="DI365">
        <v>-0.19042195000000001</v>
      </c>
      <c r="DJ365">
        <v>7.7531719999999998E-2</v>
      </c>
      <c r="DK365">
        <v>-0.19522661999999999</v>
      </c>
      <c r="DL365">
        <v>-0.13095082</v>
      </c>
      <c r="DM365">
        <v>-6.0513240000000003E-2</v>
      </c>
      <c r="DN365">
        <v>0.50020885000000004</v>
      </c>
      <c r="DO365">
        <v>0.35778246000000002</v>
      </c>
      <c r="DP365">
        <v>-0.64273818000000005</v>
      </c>
      <c r="DQ365">
        <v>0.94671483000000001</v>
      </c>
      <c r="DR365">
        <v>-0.66113116000000005</v>
      </c>
      <c r="DS365">
        <v>7.7932630000000003E-2</v>
      </c>
      <c r="DT365">
        <v>-0.79014932000000004</v>
      </c>
      <c r="DU365">
        <v>1.3610861400000001</v>
      </c>
      <c r="DV365" s="10">
        <v>-0.64824150000000003</v>
      </c>
      <c r="DW365" s="8" t="s">
        <v>2041</v>
      </c>
      <c r="DX365" t="s">
        <v>2042</v>
      </c>
      <c r="DY365" t="s">
        <v>5158</v>
      </c>
      <c r="DZ365" t="s">
        <v>5153</v>
      </c>
      <c r="EA365" t="s">
        <v>5342</v>
      </c>
      <c r="EB365" t="s">
        <v>5338</v>
      </c>
      <c r="EC365" t="s">
        <v>5425</v>
      </c>
      <c r="ED365" s="10" t="s">
        <v>712</v>
      </c>
      <c r="EE365" s="20">
        <v>35975</v>
      </c>
      <c r="EF365" s="21">
        <v>38372</v>
      </c>
      <c r="EG365" t="s">
        <v>2043</v>
      </c>
      <c r="EH365" t="s">
        <v>5145</v>
      </c>
      <c r="EI365" s="22">
        <v>44702</v>
      </c>
      <c r="EJ365" t="b">
        <f>F365=H365</f>
        <v>1</v>
      </c>
    </row>
    <row r="366" spans="1:140" x14ac:dyDescent="0.2">
      <c r="A366" s="8" t="s">
        <v>2044</v>
      </c>
      <c r="B366" s="8" t="s">
        <v>168</v>
      </c>
      <c r="C366" s="8" t="s">
        <v>332</v>
      </c>
      <c r="D366" s="2" t="s">
        <v>2045</v>
      </c>
      <c r="E366" s="4">
        <v>0.59688892253435999</v>
      </c>
      <c r="F366" s="28" t="b">
        <v>0</v>
      </c>
      <c r="G366" s="29">
        <f t="shared" si="11"/>
        <v>1.3672156422955566E-3</v>
      </c>
      <c r="H366" s="5" t="b">
        <f t="shared" si="10"/>
        <v>0</v>
      </c>
      <c r="I366" s="8">
        <v>41</v>
      </c>
      <c r="J366">
        <v>2</v>
      </c>
      <c r="K366">
        <v>23</v>
      </c>
      <c r="L366">
        <v>1514</v>
      </c>
      <c r="M366">
        <v>4</v>
      </c>
      <c r="N366">
        <v>3</v>
      </c>
      <c r="O366">
        <v>62.611127933846603</v>
      </c>
      <c r="P366">
        <v>5</v>
      </c>
      <c r="Q366">
        <v>4</v>
      </c>
      <c r="R366">
        <v>2</v>
      </c>
      <c r="S366" s="10">
        <v>74.3</v>
      </c>
      <c r="T366" s="8">
        <v>-1.1498032608684501</v>
      </c>
      <c r="U366">
        <v>1.0203643463482399</v>
      </c>
      <c r="V366">
        <v>-0.51455810191446105</v>
      </c>
      <c r="W366">
        <v>1.8296470202354202E-2</v>
      </c>
      <c r="X366">
        <v>-0.29113306284374801</v>
      </c>
      <c r="Y366">
        <v>-1.13192030619081E-2</v>
      </c>
      <c r="Z366">
        <v>0.41764768916755102</v>
      </c>
      <c r="AA366">
        <v>1.4284752725705201</v>
      </c>
      <c r="AB366">
        <v>-0.772121299578298</v>
      </c>
      <c r="AC366">
        <v>1.7560081436822399E-2</v>
      </c>
      <c r="AD366" s="10">
        <v>-8.5768814828309101E-2</v>
      </c>
      <c r="AE366" s="8">
        <v>0</v>
      </c>
      <c r="AF366">
        <v>0</v>
      </c>
      <c r="AG366">
        <v>0</v>
      </c>
      <c r="AH366">
        <v>0</v>
      </c>
      <c r="AI366">
        <v>0</v>
      </c>
      <c r="AJ366">
        <v>0</v>
      </c>
      <c r="AK366">
        <v>0</v>
      </c>
      <c r="AL366">
        <v>0</v>
      </c>
      <c r="AM366">
        <v>0</v>
      </c>
      <c r="AN366">
        <v>0</v>
      </c>
      <c r="AO366">
        <v>0</v>
      </c>
      <c r="AP366">
        <v>0</v>
      </c>
      <c r="AQ366">
        <v>0</v>
      </c>
      <c r="AR366">
        <v>1</v>
      </c>
      <c r="AS366">
        <v>0</v>
      </c>
      <c r="AT366">
        <v>0</v>
      </c>
      <c r="AU366">
        <v>0</v>
      </c>
      <c r="AV366">
        <v>0</v>
      </c>
      <c r="AW366">
        <v>0</v>
      </c>
      <c r="AX366">
        <v>0</v>
      </c>
      <c r="AY366">
        <v>0</v>
      </c>
      <c r="AZ366">
        <v>1</v>
      </c>
      <c r="BA366">
        <v>0</v>
      </c>
      <c r="BB366">
        <v>1</v>
      </c>
      <c r="BC366">
        <v>0</v>
      </c>
      <c r="BD366">
        <v>1</v>
      </c>
      <c r="BE366">
        <v>0</v>
      </c>
      <c r="BF366">
        <v>1</v>
      </c>
      <c r="BG366">
        <v>1</v>
      </c>
      <c r="BH366">
        <v>0</v>
      </c>
      <c r="BI366">
        <v>0</v>
      </c>
      <c r="BJ366">
        <v>0</v>
      </c>
      <c r="BK366">
        <v>0</v>
      </c>
      <c r="BL366">
        <v>0</v>
      </c>
      <c r="BM366">
        <v>1</v>
      </c>
      <c r="BN366">
        <v>0</v>
      </c>
      <c r="BO366">
        <v>0</v>
      </c>
      <c r="BP366">
        <v>0</v>
      </c>
      <c r="BQ366">
        <v>1</v>
      </c>
      <c r="BR366">
        <v>0</v>
      </c>
      <c r="BS366">
        <v>0</v>
      </c>
      <c r="BT366" s="10">
        <v>0</v>
      </c>
      <c r="BU366">
        <v>-4.2648743800000002</v>
      </c>
      <c r="BV366">
        <v>0.17994256</v>
      </c>
      <c r="BW366">
        <v>2.5512239999999999E-2</v>
      </c>
      <c r="BX366">
        <v>1.7140852600000001</v>
      </c>
      <c r="BY366">
        <v>1.2451467300000001</v>
      </c>
      <c r="BZ366">
        <v>4.38303536</v>
      </c>
      <c r="CA366">
        <v>1.0542348399999999</v>
      </c>
      <c r="CB366">
        <v>2.36271349</v>
      </c>
      <c r="CC366">
        <v>0</v>
      </c>
      <c r="CD366">
        <v>1.26633956</v>
      </c>
      <c r="CE366">
        <v>1.2966537600000001</v>
      </c>
      <c r="CF366">
        <v>-0.34830556000000001</v>
      </c>
      <c r="CG366">
        <v>0.60595251999999999</v>
      </c>
      <c r="CH366">
        <v>-0.27080598</v>
      </c>
      <c r="CI366">
        <v>0.69837139000000004</v>
      </c>
      <c r="CJ366">
        <v>2.3914729999999999E-2</v>
      </c>
      <c r="CK366">
        <v>-0.35324707</v>
      </c>
      <c r="CL366">
        <v>-4.8291489999999999E-2</v>
      </c>
      <c r="CM366">
        <v>0.58076517999999999</v>
      </c>
      <c r="CN366">
        <v>0.72541518999999999</v>
      </c>
      <c r="CO366">
        <v>-0.20022939000000001</v>
      </c>
      <c r="CP366">
        <v>-0.43475793000000001</v>
      </c>
      <c r="CQ366">
        <v>0.34422587999999998</v>
      </c>
      <c r="CR366">
        <v>-0.48495226000000002</v>
      </c>
      <c r="CS366">
        <v>0.18250256000000001</v>
      </c>
      <c r="CT366">
        <v>-0.16623276000000001</v>
      </c>
      <c r="CU366">
        <v>-9.4743999999999995E-2</v>
      </c>
      <c r="CV366">
        <v>-1.1689752</v>
      </c>
      <c r="CW366">
        <v>-0.52188942000000005</v>
      </c>
      <c r="CX366">
        <v>0.65815442999999996</v>
      </c>
      <c r="CY366">
        <v>9.3649330000000003E-2</v>
      </c>
      <c r="CZ366">
        <v>-0.16819777</v>
      </c>
      <c r="DA366">
        <v>-0.25450494000000001</v>
      </c>
      <c r="DB366">
        <v>0.25513289</v>
      </c>
      <c r="DC366">
        <v>2.5920289999999999E-2</v>
      </c>
      <c r="DD366">
        <v>-2.5292350000000002E-2</v>
      </c>
      <c r="DE366">
        <v>0.26950531</v>
      </c>
      <c r="DF366">
        <v>-0.26887736000000001</v>
      </c>
      <c r="DG366">
        <v>0.1029841</v>
      </c>
      <c r="DH366">
        <v>-0.10235616</v>
      </c>
      <c r="DI366">
        <v>-0.19042195000000001</v>
      </c>
      <c r="DJ366">
        <v>7.7531719999999998E-2</v>
      </c>
      <c r="DK366">
        <v>-0.19522661999999999</v>
      </c>
      <c r="DL366">
        <v>-0.13095082</v>
      </c>
      <c r="DM366">
        <v>-6.0513240000000003E-2</v>
      </c>
      <c r="DN366">
        <v>0.50020885000000004</v>
      </c>
      <c r="DO366">
        <v>0.35778246000000002</v>
      </c>
      <c r="DP366">
        <v>-0.64273818000000005</v>
      </c>
      <c r="DQ366">
        <v>0.94671483000000001</v>
      </c>
      <c r="DR366">
        <v>-0.66113116000000005</v>
      </c>
      <c r="DS366">
        <v>7.7932630000000003E-2</v>
      </c>
      <c r="DT366">
        <v>-0.79014932000000004</v>
      </c>
      <c r="DU366">
        <v>1.3610861400000001</v>
      </c>
      <c r="DV366" s="10">
        <v>-0.64824150000000003</v>
      </c>
      <c r="DW366" s="8" t="s">
        <v>2046</v>
      </c>
      <c r="DX366" t="s">
        <v>2047</v>
      </c>
      <c r="DY366" t="s">
        <v>5154</v>
      </c>
      <c r="DZ366" t="s">
        <v>5154</v>
      </c>
      <c r="EA366" t="s">
        <v>5195</v>
      </c>
      <c r="EB366" t="s">
        <v>5182</v>
      </c>
      <c r="EC366" t="s">
        <v>5221</v>
      </c>
      <c r="ED366" s="10" t="s">
        <v>630</v>
      </c>
      <c r="EE366" s="20">
        <v>35373</v>
      </c>
      <c r="EF366" s="21">
        <v>37135</v>
      </c>
      <c r="EG366" t="s">
        <v>2048</v>
      </c>
      <c r="EH366" t="s">
        <v>5145</v>
      </c>
      <c r="EI366" s="22">
        <v>44502</v>
      </c>
      <c r="EJ366" t="b">
        <f>F366=H366</f>
        <v>1</v>
      </c>
    </row>
    <row r="367" spans="1:140" x14ac:dyDescent="0.2">
      <c r="A367" s="8" t="s">
        <v>2049</v>
      </c>
      <c r="B367" s="8" t="s">
        <v>168</v>
      </c>
      <c r="C367" s="8" t="s">
        <v>188</v>
      </c>
      <c r="D367" s="2" t="s">
        <v>2050</v>
      </c>
      <c r="E367" s="4">
        <v>0.53439572127036505</v>
      </c>
      <c r="F367" s="28" t="b">
        <v>0</v>
      </c>
      <c r="G367" s="29">
        <f t="shared" si="11"/>
        <v>0.4229950027994685</v>
      </c>
      <c r="H367" s="5" t="b">
        <f t="shared" si="10"/>
        <v>0</v>
      </c>
      <c r="I367" s="8">
        <v>63</v>
      </c>
      <c r="J367">
        <v>1</v>
      </c>
      <c r="K367">
        <v>32</v>
      </c>
      <c r="L367">
        <v>1697</v>
      </c>
      <c r="M367">
        <v>5</v>
      </c>
      <c r="N367">
        <v>1</v>
      </c>
      <c r="O367">
        <v>62.197860635182501</v>
      </c>
      <c r="P367">
        <v>4</v>
      </c>
      <c r="Q367">
        <v>1</v>
      </c>
      <c r="R367">
        <v>2</v>
      </c>
      <c r="S367" s="10">
        <v>81.3</v>
      </c>
      <c r="T367" s="8">
        <v>0.91683658709772198</v>
      </c>
      <c r="U367">
        <v>7.5957643648752104E-3</v>
      </c>
      <c r="V367">
        <v>0.64828506625381199</v>
      </c>
      <c r="W367">
        <v>0.231628999481159</v>
      </c>
      <c r="X367">
        <v>2.70451479144465E-2</v>
      </c>
      <c r="Y367">
        <v>-1.4044518876044501</v>
      </c>
      <c r="Z367">
        <v>0.40342687401442801</v>
      </c>
      <c r="AA367">
        <v>-1.4107302381286499</v>
      </c>
      <c r="AB367">
        <v>0.68128349962791002</v>
      </c>
      <c r="AC367">
        <v>0.71996333890972197</v>
      </c>
      <c r="AD367" s="10">
        <v>1.4246254085632599</v>
      </c>
      <c r="AE367" s="8">
        <v>0</v>
      </c>
      <c r="AF367">
        <v>0</v>
      </c>
      <c r="AG367">
        <v>0</v>
      </c>
      <c r="AH367">
        <v>0</v>
      </c>
      <c r="AI367">
        <v>0</v>
      </c>
      <c r="AJ367">
        <v>0</v>
      </c>
      <c r="AK367">
        <v>0</v>
      </c>
      <c r="AL367">
        <v>1</v>
      </c>
      <c r="AM367">
        <v>0</v>
      </c>
      <c r="AN367">
        <v>0</v>
      </c>
      <c r="AO367">
        <v>0</v>
      </c>
      <c r="AP367">
        <v>0</v>
      </c>
      <c r="AQ367">
        <v>0</v>
      </c>
      <c r="AR367">
        <v>0</v>
      </c>
      <c r="AS367">
        <v>0</v>
      </c>
      <c r="AT367">
        <v>0</v>
      </c>
      <c r="AU367">
        <v>0</v>
      </c>
      <c r="AV367">
        <v>0</v>
      </c>
      <c r="AW367">
        <v>0</v>
      </c>
      <c r="AX367">
        <v>0</v>
      </c>
      <c r="AY367">
        <v>0</v>
      </c>
      <c r="AZ367">
        <v>1</v>
      </c>
      <c r="BA367">
        <v>1</v>
      </c>
      <c r="BB367">
        <v>0</v>
      </c>
      <c r="BC367">
        <v>0</v>
      </c>
      <c r="BD367">
        <v>1</v>
      </c>
      <c r="BE367">
        <v>1</v>
      </c>
      <c r="BF367">
        <v>0</v>
      </c>
      <c r="BG367">
        <v>0</v>
      </c>
      <c r="BH367">
        <v>0</v>
      </c>
      <c r="BI367">
        <v>0</v>
      </c>
      <c r="BJ367">
        <v>0</v>
      </c>
      <c r="BK367">
        <v>1</v>
      </c>
      <c r="BL367">
        <v>0</v>
      </c>
      <c r="BM367">
        <v>0</v>
      </c>
      <c r="BN367">
        <v>1</v>
      </c>
      <c r="BO367">
        <v>0</v>
      </c>
      <c r="BP367">
        <v>0</v>
      </c>
      <c r="BQ367">
        <v>0</v>
      </c>
      <c r="BR367">
        <v>0</v>
      </c>
      <c r="BS367">
        <v>1</v>
      </c>
      <c r="BT367" s="10">
        <v>0</v>
      </c>
      <c r="BU367">
        <v>-4.2648743800000002</v>
      </c>
      <c r="BV367">
        <v>0.17994256</v>
      </c>
      <c r="BW367">
        <v>2.5512239999999999E-2</v>
      </c>
      <c r="BX367">
        <v>1.7140852600000001</v>
      </c>
      <c r="BY367">
        <v>1.2451467300000001</v>
      </c>
      <c r="BZ367">
        <v>4.38303536</v>
      </c>
      <c r="CA367">
        <v>1.0542348399999999</v>
      </c>
      <c r="CB367">
        <v>2.36271349</v>
      </c>
      <c r="CC367">
        <v>0</v>
      </c>
      <c r="CD367">
        <v>1.26633956</v>
      </c>
      <c r="CE367">
        <v>1.2966537600000001</v>
      </c>
      <c r="CF367">
        <v>-0.34830556000000001</v>
      </c>
      <c r="CG367">
        <v>0.60595251999999999</v>
      </c>
      <c r="CH367">
        <v>-0.27080598</v>
      </c>
      <c r="CI367">
        <v>0.69837139000000004</v>
      </c>
      <c r="CJ367">
        <v>2.3914729999999999E-2</v>
      </c>
      <c r="CK367">
        <v>-0.35324707</v>
      </c>
      <c r="CL367">
        <v>-4.8291489999999999E-2</v>
      </c>
      <c r="CM367">
        <v>0.58076517999999999</v>
      </c>
      <c r="CN367">
        <v>0.72541518999999999</v>
      </c>
      <c r="CO367">
        <v>-0.20022939000000001</v>
      </c>
      <c r="CP367">
        <v>-0.43475793000000001</v>
      </c>
      <c r="CQ367">
        <v>0.34422587999999998</v>
      </c>
      <c r="CR367">
        <v>-0.48495226000000002</v>
      </c>
      <c r="CS367">
        <v>0.18250256000000001</v>
      </c>
      <c r="CT367">
        <v>-0.16623276000000001</v>
      </c>
      <c r="CU367">
        <v>-9.4743999999999995E-2</v>
      </c>
      <c r="CV367">
        <v>-1.1689752</v>
      </c>
      <c r="CW367">
        <v>-0.52188942000000005</v>
      </c>
      <c r="CX367">
        <v>0.65815442999999996</v>
      </c>
      <c r="CY367">
        <v>9.3649330000000003E-2</v>
      </c>
      <c r="CZ367">
        <v>-0.16819777</v>
      </c>
      <c r="DA367">
        <v>-0.25450494000000001</v>
      </c>
      <c r="DB367">
        <v>0.25513289</v>
      </c>
      <c r="DC367">
        <v>2.5920289999999999E-2</v>
      </c>
      <c r="DD367">
        <v>-2.5292350000000002E-2</v>
      </c>
      <c r="DE367">
        <v>0.26950531</v>
      </c>
      <c r="DF367">
        <v>-0.26887736000000001</v>
      </c>
      <c r="DG367">
        <v>0.1029841</v>
      </c>
      <c r="DH367">
        <v>-0.10235616</v>
      </c>
      <c r="DI367">
        <v>-0.19042195000000001</v>
      </c>
      <c r="DJ367">
        <v>7.7531719999999998E-2</v>
      </c>
      <c r="DK367">
        <v>-0.19522661999999999</v>
      </c>
      <c r="DL367">
        <v>-0.13095082</v>
      </c>
      <c r="DM367">
        <v>-6.0513240000000003E-2</v>
      </c>
      <c r="DN367">
        <v>0.50020885000000004</v>
      </c>
      <c r="DO367">
        <v>0.35778246000000002</v>
      </c>
      <c r="DP367">
        <v>-0.64273818000000005</v>
      </c>
      <c r="DQ367">
        <v>0.94671483000000001</v>
      </c>
      <c r="DR367">
        <v>-0.66113116000000005</v>
      </c>
      <c r="DS367">
        <v>7.7932630000000003E-2</v>
      </c>
      <c r="DT367">
        <v>-0.79014932000000004</v>
      </c>
      <c r="DU367">
        <v>1.3610861400000001</v>
      </c>
      <c r="DV367" s="10">
        <v>-0.64824150000000003</v>
      </c>
      <c r="DW367" s="8" t="s">
        <v>2051</v>
      </c>
      <c r="DX367" t="s">
        <v>2052</v>
      </c>
      <c r="DY367" t="s">
        <v>5158</v>
      </c>
      <c r="DZ367" t="s">
        <v>5153</v>
      </c>
      <c r="EA367" t="s">
        <v>5489</v>
      </c>
      <c r="EB367" t="s">
        <v>5374</v>
      </c>
      <c r="EC367" t="s">
        <v>5296</v>
      </c>
      <c r="ED367" s="10" t="s">
        <v>618</v>
      </c>
      <c r="EE367" s="20">
        <v>35566</v>
      </c>
      <c r="EF367" s="21">
        <v>36131</v>
      </c>
      <c r="EG367" t="s">
        <v>2053</v>
      </c>
      <c r="EH367" t="s">
        <v>5146</v>
      </c>
      <c r="EI367" s="22">
        <v>45272</v>
      </c>
      <c r="EJ367" t="b">
        <f>F367=H367</f>
        <v>1</v>
      </c>
    </row>
    <row r="368" spans="1:140" x14ac:dyDescent="0.2">
      <c r="A368" s="8" t="s">
        <v>2054</v>
      </c>
      <c r="B368" s="8" t="s">
        <v>127</v>
      </c>
      <c r="C368" s="8" t="s">
        <v>181</v>
      </c>
      <c r="D368" s="2">
        <v>4287714148</v>
      </c>
      <c r="E368" s="4">
        <v>0.44332149844909502</v>
      </c>
      <c r="F368" s="28" t="b">
        <v>0</v>
      </c>
      <c r="G368" s="29">
        <f t="shared" si="11"/>
        <v>0.12887770962010789</v>
      </c>
      <c r="H368" s="5" t="b">
        <f t="shared" si="10"/>
        <v>0</v>
      </c>
      <c r="I368" s="8">
        <v>58</v>
      </c>
      <c r="J368">
        <v>0</v>
      </c>
      <c r="K368">
        <v>20</v>
      </c>
      <c r="L368">
        <v>1360</v>
      </c>
      <c r="M368">
        <v>7</v>
      </c>
      <c r="N368">
        <v>5</v>
      </c>
      <c r="O368">
        <v>34.9940825578811</v>
      </c>
      <c r="P368">
        <v>4</v>
      </c>
      <c r="Q368">
        <v>2</v>
      </c>
      <c r="R368">
        <v>4</v>
      </c>
      <c r="S368" s="10">
        <v>70.2</v>
      </c>
      <c r="T368" s="8">
        <v>0.447145712559954</v>
      </c>
      <c r="U368">
        <v>-1.00517281761849</v>
      </c>
      <c r="V368">
        <v>-0.90217249130388599</v>
      </c>
      <c r="W368">
        <v>-0.16122926481915301</v>
      </c>
      <c r="X368">
        <v>0.66340156943083595</v>
      </c>
      <c r="Y368">
        <v>1.38181348148064</v>
      </c>
      <c r="Z368">
        <v>-0.53267404845011301</v>
      </c>
      <c r="AA368">
        <v>-0.70092886045385905</v>
      </c>
      <c r="AB368">
        <v>-4.5418899975194001E-2</v>
      </c>
      <c r="AC368">
        <v>1.42236659638262</v>
      </c>
      <c r="AD368" s="10">
        <v>-0.97042828852908802</v>
      </c>
      <c r="AE368" s="8">
        <v>0</v>
      </c>
      <c r="AF368">
        <v>0</v>
      </c>
      <c r="AG368">
        <v>0</v>
      </c>
      <c r="AH368">
        <v>0</v>
      </c>
      <c r="AI368">
        <v>0</v>
      </c>
      <c r="AJ368">
        <v>0</v>
      </c>
      <c r="AK368">
        <v>0</v>
      </c>
      <c r="AL368">
        <v>0</v>
      </c>
      <c r="AM368">
        <v>0</v>
      </c>
      <c r="AN368">
        <v>0</v>
      </c>
      <c r="AO368">
        <v>0</v>
      </c>
      <c r="AP368">
        <v>0</v>
      </c>
      <c r="AQ368">
        <v>0</v>
      </c>
      <c r="AR368">
        <v>0</v>
      </c>
      <c r="AS368">
        <v>0</v>
      </c>
      <c r="AT368">
        <v>0</v>
      </c>
      <c r="AU368">
        <v>1</v>
      </c>
      <c r="AV368">
        <v>0</v>
      </c>
      <c r="AW368">
        <v>0</v>
      </c>
      <c r="AX368">
        <v>0</v>
      </c>
      <c r="AY368">
        <v>1</v>
      </c>
      <c r="AZ368">
        <v>0</v>
      </c>
      <c r="BA368">
        <v>0</v>
      </c>
      <c r="BB368">
        <v>1</v>
      </c>
      <c r="BC368">
        <v>1</v>
      </c>
      <c r="BD368">
        <v>0</v>
      </c>
      <c r="BE368">
        <v>1</v>
      </c>
      <c r="BF368">
        <v>0</v>
      </c>
      <c r="BG368">
        <v>1</v>
      </c>
      <c r="BH368">
        <v>0</v>
      </c>
      <c r="BI368">
        <v>0</v>
      </c>
      <c r="BJ368">
        <v>0</v>
      </c>
      <c r="BK368">
        <v>0</v>
      </c>
      <c r="BL368">
        <v>0</v>
      </c>
      <c r="BM368">
        <v>0</v>
      </c>
      <c r="BN368">
        <v>1</v>
      </c>
      <c r="BO368">
        <v>0</v>
      </c>
      <c r="BP368">
        <v>0</v>
      </c>
      <c r="BQ368">
        <v>1</v>
      </c>
      <c r="BR368">
        <v>0</v>
      </c>
      <c r="BS368">
        <v>0</v>
      </c>
      <c r="BT368" s="10">
        <v>0</v>
      </c>
      <c r="BU368">
        <v>-4.2648743800000002</v>
      </c>
      <c r="BV368">
        <v>0.17994256</v>
      </c>
      <c r="BW368">
        <v>2.5512239999999999E-2</v>
      </c>
      <c r="BX368">
        <v>1.7140852600000001</v>
      </c>
      <c r="BY368">
        <v>1.2451467300000001</v>
      </c>
      <c r="BZ368">
        <v>4.38303536</v>
      </c>
      <c r="CA368">
        <v>1.0542348399999999</v>
      </c>
      <c r="CB368">
        <v>2.36271349</v>
      </c>
      <c r="CC368">
        <v>0</v>
      </c>
      <c r="CD368">
        <v>1.26633956</v>
      </c>
      <c r="CE368">
        <v>1.2966537600000001</v>
      </c>
      <c r="CF368">
        <v>-0.34830556000000001</v>
      </c>
      <c r="CG368">
        <v>0.60595251999999999</v>
      </c>
      <c r="CH368">
        <v>-0.27080598</v>
      </c>
      <c r="CI368">
        <v>0.69837139000000004</v>
      </c>
      <c r="CJ368">
        <v>2.3914729999999999E-2</v>
      </c>
      <c r="CK368">
        <v>-0.35324707</v>
      </c>
      <c r="CL368">
        <v>-4.8291489999999999E-2</v>
      </c>
      <c r="CM368">
        <v>0.58076517999999999</v>
      </c>
      <c r="CN368">
        <v>0.72541518999999999</v>
      </c>
      <c r="CO368">
        <v>-0.20022939000000001</v>
      </c>
      <c r="CP368">
        <v>-0.43475793000000001</v>
      </c>
      <c r="CQ368">
        <v>0.34422587999999998</v>
      </c>
      <c r="CR368">
        <v>-0.48495226000000002</v>
      </c>
      <c r="CS368">
        <v>0.18250256000000001</v>
      </c>
      <c r="CT368">
        <v>-0.16623276000000001</v>
      </c>
      <c r="CU368">
        <v>-9.4743999999999995E-2</v>
      </c>
      <c r="CV368">
        <v>-1.1689752</v>
      </c>
      <c r="CW368">
        <v>-0.52188942000000005</v>
      </c>
      <c r="CX368">
        <v>0.65815442999999996</v>
      </c>
      <c r="CY368">
        <v>9.3649330000000003E-2</v>
      </c>
      <c r="CZ368">
        <v>-0.16819777</v>
      </c>
      <c r="DA368">
        <v>-0.25450494000000001</v>
      </c>
      <c r="DB368">
        <v>0.25513289</v>
      </c>
      <c r="DC368">
        <v>2.5920289999999999E-2</v>
      </c>
      <c r="DD368">
        <v>-2.5292350000000002E-2</v>
      </c>
      <c r="DE368">
        <v>0.26950531</v>
      </c>
      <c r="DF368">
        <v>-0.26887736000000001</v>
      </c>
      <c r="DG368">
        <v>0.1029841</v>
      </c>
      <c r="DH368">
        <v>-0.10235616</v>
      </c>
      <c r="DI368">
        <v>-0.19042195000000001</v>
      </c>
      <c r="DJ368">
        <v>7.7531719999999998E-2</v>
      </c>
      <c r="DK368">
        <v>-0.19522661999999999</v>
      </c>
      <c r="DL368">
        <v>-0.13095082</v>
      </c>
      <c r="DM368">
        <v>-6.0513240000000003E-2</v>
      </c>
      <c r="DN368">
        <v>0.50020885000000004</v>
      </c>
      <c r="DO368">
        <v>0.35778246000000002</v>
      </c>
      <c r="DP368">
        <v>-0.64273818000000005</v>
      </c>
      <c r="DQ368">
        <v>0.94671483000000001</v>
      </c>
      <c r="DR368">
        <v>-0.66113116000000005</v>
      </c>
      <c r="DS368">
        <v>7.7932630000000003E-2</v>
      </c>
      <c r="DT368">
        <v>-0.79014932000000004</v>
      </c>
      <c r="DU368">
        <v>1.3610861400000001</v>
      </c>
      <c r="DV368" s="10">
        <v>-0.64824150000000003</v>
      </c>
      <c r="DW368" s="8" t="s">
        <v>2055</v>
      </c>
      <c r="DX368" t="s">
        <v>2056</v>
      </c>
      <c r="DY368" t="s">
        <v>5158</v>
      </c>
      <c r="DZ368" t="s">
        <v>5154</v>
      </c>
      <c r="EA368" t="s">
        <v>5280</v>
      </c>
      <c r="EB368" t="s">
        <v>5322</v>
      </c>
      <c r="EC368" t="s">
        <v>5187</v>
      </c>
      <c r="ED368" s="10" t="s">
        <v>1039</v>
      </c>
      <c r="EE368" s="20">
        <v>37311</v>
      </c>
      <c r="EF368" s="21">
        <v>39584</v>
      </c>
      <c r="EG368" t="s">
        <v>2057</v>
      </c>
      <c r="EH368" t="s">
        <v>5145</v>
      </c>
      <c r="EI368" s="22">
        <v>44375</v>
      </c>
      <c r="EJ368" t="b">
        <f>F368=H368</f>
        <v>1</v>
      </c>
    </row>
    <row r="369" spans="1:140" x14ac:dyDescent="0.2">
      <c r="A369" s="8" t="s">
        <v>2058</v>
      </c>
      <c r="B369" s="8" t="s">
        <v>127</v>
      </c>
      <c r="C369" s="8" t="s">
        <v>181</v>
      </c>
      <c r="D369" s="2" t="s">
        <v>2059</v>
      </c>
      <c r="E369" s="4">
        <v>0.44800918732984302</v>
      </c>
      <c r="F369" s="28" t="b">
        <v>0</v>
      </c>
      <c r="G369" s="29">
        <f t="shared" si="11"/>
        <v>0.1026985192479038</v>
      </c>
      <c r="H369" s="5" t="b">
        <f t="shared" si="10"/>
        <v>0</v>
      </c>
      <c r="I369" s="8">
        <v>37</v>
      </c>
      <c r="J369">
        <v>3</v>
      </c>
      <c r="K369">
        <v>35</v>
      </c>
      <c r="L369">
        <v>856</v>
      </c>
      <c r="M369">
        <v>7</v>
      </c>
      <c r="N369">
        <v>5</v>
      </c>
      <c r="O369">
        <v>10.6379269982552</v>
      </c>
      <c r="P369">
        <v>1</v>
      </c>
      <c r="Q369">
        <v>4</v>
      </c>
      <c r="R369">
        <v>5</v>
      </c>
      <c r="S369" s="10">
        <v>65.5</v>
      </c>
      <c r="T369" s="8">
        <v>-1.5255559604986699</v>
      </c>
      <c r="U369">
        <v>2.03313292833161</v>
      </c>
      <c r="V369">
        <v>1.0358994556432299</v>
      </c>
      <c r="W369">
        <v>-0.748768033980451</v>
      </c>
      <c r="X369">
        <v>0.66340156943083595</v>
      </c>
      <c r="Y369">
        <v>1.38181348148064</v>
      </c>
      <c r="Z369">
        <v>-1.3707862997068401</v>
      </c>
      <c r="AA369">
        <v>0.71867389489572897</v>
      </c>
      <c r="AB369">
        <v>-0.772121299578298</v>
      </c>
      <c r="AC369">
        <v>0.71996333890972197</v>
      </c>
      <c r="AD369" s="10">
        <v>-1.98455012423486</v>
      </c>
      <c r="AE369" s="8">
        <v>0</v>
      </c>
      <c r="AF369">
        <v>1</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1</v>
      </c>
      <c r="BA369">
        <v>0</v>
      </c>
      <c r="BB369">
        <v>1</v>
      </c>
      <c r="BC369">
        <v>1</v>
      </c>
      <c r="BD369">
        <v>0</v>
      </c>
      <c r="BE369">
        <v>1</v>
      </c>
      <c r="BF369">
        <v>0</v>
      </c>
      <c r="BG369">
        <v>0</v>
      </c>
      <c r="BH369">
        <v>0</v>
      </c>
      <c r="BI369">
        <v>1</v>
      </c>
      <c r="BJ369">
        <v>0</v>
      </c>
      <c r="BK369">
        <v>0</v>
      </c>
      <c r="BL369">
        <v>0</v>
      </c>
      <c r="BM369">
        <v>1</v>
      </c>
      <c r="BN369">
        <v>0</v>
      </c>
      <c r="BO369">
        <v>0</v>
      </c>
      <c r="BP369">
        <v>0</v>
      </c>
      <c r="BQ369">
        <v>0</v>
      </c>
      <c r="BR369">
        <v>1</v>
      </c>
      <c r="BS369">
        <v>0</v>
      </c>
      <c r="BT369" s="10">
        <v>0</v>
      </c>
      <c r="BU369">
        <v>-4.2648743800000002</v>
      </c>
      <c r="BV369">
        <v>0.17994256</v>
      </c>
      <c r="BW369">
        <v>2.5512239999999999E-2</v>
      </c>
      <c r="BX369">
        <v>1.7140852600000001</v>
      </c>
      <c r="BY369">
        <v>1.2451467300000001</v>
      </c>
      <c r="BZ369">
        <v>4.38303536</v>
      </c>
      <c r="CA369">
        <v>1.0542348399999999</v>
      </c>
      <c r="CB369">
        <v>2.36271349</v>
      </c>
      <c r="CC369">
        <v>0</v>
      </c>
      <c r="CD369">
        <v>1.26633956</v>
      </c>
      <c r="CE369">
        <v>1.2966537600000001</v>
      </c>
      <c r="CF369">
        <v>-0.34830556000000001</v>
      </c>
      <c r="CG369">
        <v>0.60595251999999999</v>
      </c>
      <c r="CH369">
        <v>-0.27080598</v>
      </c>
      <c r="CI369">
        <v>0.69837139000000004</v>
      </c>
      <c r="CJ369">
        <v>2.3914729999999999E-2</v>
      </c>
      <c r="CK369">
        <v>-0.35324707</v>
      </c>
      <c r="CL369">
        <v>-4.8291489999999999E-2</v>
      </c>
      <c r="CM369">
        <v>0.58076517999999999</v>
      </c>
      <c r="CN369">
        <v>0.72541518999999999</v>
      </c>
      <c r="CO369">
        <v>-0.20022939000000001</v>
      </c>
      <c r="CP369">
        <v>-0.43475793000000001</v>
      </c>
      <c r="CQ369">
        <v>0.34422587999999998</v>
      </c>
      <c r="CR369">
        <v>-0.48495226000000002</v>
      </c>
      <c r="CS369">
        <v>0.18250256000000001</v>
      </c>
      <c r="CT369">
        <v>-0.16623276000000001</v>
      </c>
      <c r="CU369">
        <v>-9.4743999999999995E-2</v>
      </c>
      <c r="CV369">
        <v>-1.1689752</v>
      </c>
      <c r="CW369">
        <v>-0.52188942000000005</v>
      </c>
      <c r="CX369">
        <v>0.65815442999999996</v>
      </c>
      <c r="CY369">
        <v>9.3649330000000003E-2</v>
      </c>
      <c r="CZ369">
        <v>-0.16819777</v>
      </c>
      <c r="DA369">
        <v>-0.25450494000000001</v>
      </c>
      <c r="DB369">
        <v>0.25513289</v>
      </c>
      <c r="DC369">
        <v>2.5920289999999999E-2</v>
      </c>
      <c r="DD369">
        <v>-2.5292350000000002E-2</v>
      </c>
      <c r="DE369">
        <v>0.26950531</v>
      </c>
      <c r="DF369">
        <v>-0.26887736000000001</v>
      </c>
      <c r="DG369">
        <v>0.1029841</v>
      </c>
      <c r="DH369">
        <v>-0.10235616</v>
      </c>
      <c r="DI369">
        <v>-0.19042195000000001</v>
      </c>
      <c r="DJ369">
        <v>7.7531719999999998E-2</v>
      </c>
      <c r="DK369">
        <v>-0.19522661999999999</v>
      </c>
      <c r="DL369">
        <v>-0.13095082</v>
      </c>
      <c r="DM369">
        <v>-6.0513240000000003E-2</v>
      </c>
      <c r="DN369">
        <v>0.50020885000000004</v>
      </c>
      <c r="DO369">
        <v>0.35778246000000002</v>
      </c>
      <c r="DP369">
        <v>-0.64273818000000005</v>
      </c>
      <c r="DQ369">
        <v>0.94671483000000001</v>
      </c>
      <c r="DR369">
        <v>-0.66113116000000005</v>
      </c>
      <c r="DS369">
        <v>7.7932630000000003E-2</v>
      </c>
      <c r="DT369">
        <v>-0.79014932000000004</v>
      </c>
      <c r="DU369">
        <v>1.3610861400000001</v>
      </c>
      <c r="DV369" s="10">
        <v>-0.64824150000000003</v>
      </c>
      <c r="DW369" s="8" t="s">
        <v>2060</v>
      </c>
      <c r="DX369" t="s">
        <v>2061</v>
      </c>
      <c r="DY369" t="s">
        <v>5154</v>
      </c>
      <c r="DZ369" t="s">
        <v>5158</v>
      </c>
      <c r="EA369" t="s">
        <v>5428</v>
      </c>
      <c r="EB369" t="s">
        <v>5352</v>
      </c>
      <c r="EC369" t="s">
        <v>5271</v>
      </c>
      <c r="ED369" s="10" t="s">
        <v>1114</v>
      </c>
      <c r="EE369" s="20">
        <v>36075</v>
      </c>
      <c r="EF369" s="21">
        <v>39622</v>
      </c>
      <c r="EG369" t="s">
        <v>2062</v>
      </c>
      <c r="EH369" t="s">
        <v>5142</v>
      </c>
      <c r="EI369" s="22">
        <v>43854</v>
      </c>
      <c r="EJ369" t="b">
        <f>F369=H369</f>
        <v>1</v>
      </c>
    </row>
    <row r="370" spans="1:140" x14ac:dyDescent="0.2">
      <c r="A370" s="8" t="s">
        <v>2063</v>
      </c>
      <c r="B370" s="8" t="s">
        <v>127</v>
      </c>
      <c r="C370" s="8" t="s">
        <v>154</v>
      </c>
      <c r="D370" s="2" t="s">
        <v>2064</v>
      </c>
      <c r="E370" s="4">
        <v>0.37109299540662199</v>
      </c>
      <c r="F370" s="28" t="b">
        <v>0</v>
      </c>
      <c r="G370" s="29">
        <f t="shared" si="11"/>
        <v>8.8332610176068154E-6</v>
      </c>
      <c r="H370" s="5" t="b">
        <f t="shared" si="10"/>
        <v>0</v>
      </c>
      <c r="I370" s="8">
        <v>53</v>
      </c>
      <c r="J370">
        <v>1</v>
      </c>
      <c r="K370">
        <v>17</v>
      </c>
      <c r="L370">
        <v>1134</v>
      </c>
      <c r="M370">
        <v>6</v>
      </c>
      <c r="N370">
        <v>2</v>
      </c>
      <c r="O370">
        <v>41.379831036644497</v>
      </c>
      <c r="P370">
        <v>1</v>
      </c>
      <c r="Q370">
        <v>5</v>
      </c>
      <c r="R370">
        <v>3</v>
      </c>
      <c r="S370" s="10">
        <v>77.099999999999994</v>
      </c>
      <c r="T370" s="8">
        <v>-2.2545161977812998E-2</v>
      </c>
      <c r="U370">
        <v>7.5957643648752104E-3</v>
      </c>
      <c r="V370">
        <v>-1.2897868806933099</v>
      </c>
      <c r="W370">
        <v>-0.424689109720846</v>
      </c>
      <c r="X370">
        <v>0.34522335867264098</v>
      </c>
      <c r="Y370">
        <v>-0.70788554533318204</v>
      </c>
      <c r="Z370">
        <v>-0.31293600233714602</v>
      </c>
      <c r="AA370">
        <v>1.4284752725705201</v>
      </c>
      <c r="AB370">
        <v>-1.4988236991813999</v>
      </c>
      <c r="AC370">
        <v>-0.68484317603607703</v>
      </c>
      <c r="AD370" s="10">
        <v>0.51838887452832005</v>
      </c>
      <c r="AE370" s="8">
        <v>0</v>
      </c>
      <c r="AF370">
        <v>0</v>
      </c>
      <c r="AG370">
        <v>0</v>
      </c>
      <c r="AH370">
        <v>0</v>
      </c>
      <c r="AI370">
        <v>0</v>
      </c>
      <c r="AJ370">
        <v>0</v>
      </c>
      <c r="AK370">
        <v>0</v>
      </c>
      <c r="AL370">
        <v>0</v>
      </c>
      <c r="AM370">
        <v>0</v>
      </c>
      <c r="AN370">
        <v>0</v>
      </c>
      <c r="AO370">
        <v>0</v>
      </c>
      <c r="AP370">
        <v>0</v>
      </c>
      <c r="AQ370">
        <v>0</v>
      </c>
      <c r="AR370">
        <v>0</v>
      </c>
      <c r="AS370">
        <v>1</v>
      </c>
      <c r="AT370">
        <v>0</v>
      </c>
      <c r="AU370">
        <v>0</v>
      </c>
      <c r="AV370">
        <v>0</v>
      </c>
      <c r="AW370">
        <v>0</v>
      </c>
      <c r="AX370">
        <v>0</v>
      </c>
      <c r="AY370">
        <v>0</v>
      </c>
      <c r="AZ370">
        <v>1</v>
      </c>
      <c r="BA370">
        <v>1</v>
      </c>
      <c r="BB370">
        <v>0</v>
      </c>
      <c r="BC370">
        <v>0</v>
      </c>
      <c r="BD370">
        <v>1</v>
      </c>
      <c r="BE370">
        <v>0</v>
      </c>
      <c r="BF370">
        <v>1</v>
      </c>
      <c r="BG370">
        <v>0</v>
      </c>
      <c r="BH370">
        <v>0</v>
      </c>
      <c r="BI370">
        <v>1</v>
      </c>
      <c r="BJ370">
        <v>0</v>
      </c>
      <c r="BK370">
        <v>0</v>
      </c>
      <c r="BL370">
        <v>0</v>
      </c>
      <c r="BM370">
        <v>0</v>
      </c>
      <c r="BN370">
        <v>0</v>
      </c>
      <c r="BO370">
        <v>0</v>
      </c>
      <c r="BP370">
        <v>1</v>
      </c>
      <c r="BQ370">
        <v>0</v>
      </c>
      <c r="BR370">
        <v>0</v>
      </c>
      <c r="BS370">
        <v>0</v>
      </c>
      <c r="BT370" s="10">
        <v>1</v>
      </c>
      <c r="BU370">
        <v>-4.2648743800000002</v>
      </c>
      <c r="BV370">
        <v>0.17994256</v>
      </c>
      <c r="BW370">
        <v>2.5512239999999999E-2</v>
      </c>
      <c r="BX370">
        <v>1.7140852600000001</v>
      </c>
      <c r="BY370">
        <v>1.2451467300000001</v>
      </c>
      <c r="BZ370">
        <v>4.38303536</v>
      </c>
      <c r="CA370">
        <v>1.0542348399999999</v>
      </c>
      <c r="CB370">
        <v>2.36271349</v>
      </c>
      <c r="CC370">
        <v>0</v>
      </c>
      <c r="CD370">
        <v>1.26633956</v>
      </c>
      <c r="CE370">
        <v>1.2966537600000001</v>
      </c>
      <c r="CF370">
        <v>-0.34830556000000001</v>
      </c>
      <c r="CG370">
        <v>0.60595251999999999</v>
      </c>
      <c r="CH370">
        <v>-0.27080598</v>
      </c>
      <c r="CI370">
        <v>0.69837139000000004</v>
      </c>
      <c r="CJ370">
        <v>2.3914729999999999E-2</v>
      </c>
      <c r="CK370">
        <v>-0.35324707</v>
      </c>
      <c r="CL370">
        <v>-4.8291489999999999E-2</v>
      </c>
      <c r="CM370">
        <v>0.58076517999999999</v>
      </c>
      <c r="CN370">
        <v>0.72541518999999999</v>
      </c>
      <c r="CO370">
        <v>-0.20022939000000001</v>
      </c>
      <c r="CP370">
        <v>-0.43475793000000001</v>
      </c>
      <c r="CQ370">
        <v>0.34422587999999998</v>
      </c>
      <c r="CR370">
        <v>-0.48495226000000002</v>
      </c>
      <c r="CS370">
        <v>0.18250256000000001</v>
      </c>
      <c r="CT370">
        <v>-0.16623276000000001</v>
      </c>
      <c r="CU370">
        <v>-9.4743999999999995E-2</v>
      </c>
      <c r="CV370">
        <v>-1.1689752</v>
      </c>
      <c r="CW370">
        <v>-0.52188942000000005</v>
      </c>
      <c r="CX370">
        <v>0.65815442999999996</v>
      </c>
      <c r="CY370">
        <v>9.3649330000000003E-2</v>
      </c>
      <c r="CZ370">
        <v>-0.16819777</v>
      </c>
      <c r="DA370">
        <v>-0.25450494000000001</v>
      </c>
      <c r="DB370">
        <v>0.25513289</v>
      </c>
      <c r="DC370">
        <v>2.5920289999999999E-2</v>
      </c>
      <c r="DD370">
        <v>-2.5292350000000002E-2</v>
      </c>
      <c r="DE370">
        <v>0.26950531</v>
      </c>
      <c r="DF370">
        <v>-0.26887736000000001</v>
      </c>
      <c r="DG370">
        <v>0.1029841</v>
      </c>
      <c r="DH370">
        <v>-0.10235616</v>
      </c>
      <c r="DI370">
        <v>-0.19042195000000001</v>
      </c>
      <c r="DJ370">
        <v>7.7531719999999998E-2</v>
      </c>
      <c r="DK370">
        <v>-0.19522661999999999</v>
      </c>
      <c r="DL370">
        <v>-0.13095082</v>
      </c>
      <c r="DM370">
        <v>-6.0513240000000003E-2</v>
      </c>
      <c r="DN370">
        <v>0.50020885000000004</v>
      </c>
      <c r="DO370">
        <v>0.35778246000000002</v>
      </c>
      <c r="DP370">
        <v>-0.64273818000000005</v>
      </c>
      <c r="DQ370">
        <v>0.94671483000000001</v>
      </c>
      <c r="DR370">
        <v>-0.66113116000000005</v>
      </c>
      <c r="DS370">
        <v>7.7932630000000003E-2</v>
      </c>
      <c r="DT370">
        <v>-0.79014932000000004</v>
      </c>
      <c r="DU370">
        <v>1.3610861400000001</v>
      </c>
      <c r="DV370" s="10">
        <v>-0.64824150000000003</v>
      </c>
      <c r="DW370" s="8" t="s">
        <v>2065</v>
      </c>
      <c r="DX370" t="s">
        <v>2066</v>
      </c>
      <c r="DY370" t="s">
        <v>5165</v>
      </c>
      <c r="DZ370" t="s">
        <v>5165</v>
      </c>
      <c r="EA370" t="s">
        <v>5325</v>
      </c>
      <c r="EB370" t="s">
        <v>5473</v>
      </c>
      <c r="EC370" t="s">
        <v>5265</v>
      </c>
      <c r="ED370" s="10" t="s">
        <v>266</v>
      </c>
      <c r="EE370" s="20">
        <v>34924</v>
      </c>
      <c r="EF370" s="21">
        <v>37509</v>
      </c>
      <c r="EG370" t="s">
        <v>2067</v>
      </c>
      <c r="EH370" t="s">
        <v>5142</v>
      </c>
      <c r="EI370" s="22">
        <v>45057</v>
      </c>
      <c r="EJ370" t="b">
        <f>F370=H370</f>
        <v>1</v>
      </c>
    </row>
    <row r="371" spans="1:140" x14ac:dyDescent="0.2">
      <c r="A371" s="8" t="s">
        <v>2068</v>
      </c>
      <c r="B371" s="8" t="s">
        <v>168</v>
      </c>
      <c r="C371" s="8" t="s">
        <v>128</v>
      </c>
      <c r="D371" s="2">
        <v>8557373819</v>
      </c>
      <c r="E371" s="4">
        <v>0.589682137112717</v>
      </c>
      <c r="F371" s="28" t="b">
        <v>0</v>
      </c>
      <c r="G371" s="29">
        <f t="shared" si="11"/>
        <v>5.7337685736120421E-2</v>
      </c>
      <c r="H371" s="5" t="b">
        <f t="shared" si="10"/>
        <v>0</v>
      </c>
      <c r="I371" s="8">
        <v>53</v>
      </c>
      <c r="J371">
        <v>0</v>
      </c>
      <c r="K371">
        <v>18</v>
      </c>
      <c r="L371">
        <v>1190</v>
      </c>
      <c r="M371">
        <v>5</v>
      </c>
      <c r="N371">
        <v>5</v>
      </c>
      <c r="O371">
        <v>84.841068556358593</v>
      </c>
      <c r="P371">
        <v>1</v>
      </c>
      <c r="Q371">
        <v>1</v>
      </c>
      <c r="R371">
        <v>3</v>
      </c>
      <c r="S371" s="10">
        <v>71.2</v>
      </c>
      <c r="T371" s="8">
        <v>-2.2545161977812998E-2</v>
      </c>
      <c r="U371">
        <v>-1.00517281761849</v>
      </c>
      <c r="V371">
        <v>-1.16058208423016</v>
      </c>
      <c r="W371">
        <v>-0.35940702425847998</v>
      </c>
      <c r="X371">
        <v>2.70451479144465E-2</v>
      </c>
      <c r="Y371">
        <v>1.38181348148064</v>
      </c>
      <c r="Z371">
        <v>1.18259540576536</v>
      </c>
      <c r="AA371">
        <v>0.71867389489572897</v>
      </c>
      <c r="AB371">
        <v>-1.4988236991813999</v>
      </c>
      <c r="AC371">
        <v>0.71996333890972197</v>
      </c>
      <c r="AD371" s="10">
        <v>-0.75465768518743404</v>
      </c>
      <c r="AE371" s="8">
        <v>0</v>
      </c>
      <c r="AF371">
        <v>0</v>
      </c>
      <c r="AG371">
        <v>0</v>
      </c>
      <c r="AH371">
        <v>1</v>
      </c>
      <c r="AI371">
        <v>0</v>
      </c>
      <c r="AJ371">
        <v>0</v>
      </c>
      <c r="AK371">
        <v>0</v>
      </c>
      <c r="AL371">
        <v>0</v>
      </c>
      <c r="AM371">
        <v>0</v>
      </c>
      <c r="AN371">
        <v>0</v>
      </c>
      <c r="AO371">
        <v>0</v>
      </c>
      <c r="AP371">
        <v>0</v>
      </c>
      <c r="AQ371">
        <v>0</v>
      </c>
      <c r="AR371">
        <v>0</v>
      </c>
      <c r="AS371">
        <v>0</v>
      </c>
      <c r="AT371">
        <v>0</v>
      </c>
      <c r="AU371">
        <v>0</v>
      </c>
      <c r="AV371">
        <v>0</v>
      </c>
      <c r="AW371">
        <v>0</v>
      </c>
      <c r="AX371">
        <v>0</v>
      </c>
      <c r="AY371">
        <v>1</v>
      </c>
      <c r="AZ371">
        <v>0</v>
      </c>
      <c r="BA371">
        <v>1</v>
      </c>
      <c r="BB371">
        <v>0</v>
      </c>
      <c r="BC371">
        <v>1</v>
      </c>
      <c r="BD371">
        <v>0</v>
      </c>
      <c r="BE371">
        <v>1</v>
      </c>
      <c r="BF371">
        <v>0</v>
      </c>
      <c r="BG371">
        <v>0</v>
      </c>
      <c r="BH371">
        <v>0</v>
      </c>
      <c r="BI371">
        <v>0</v>
      </c>
      <c r="BJ371">
        <v>0</v>
      </c>
      <c r="BK371">
        <v>1</v>
      </c>
      <c r="BL371">
        <v>0</v>
      </c>
      <c r="BM371">
        <v>0</v>
      </c>
      <c r="BN371">
        <v>0</v>
      </c>
      <c r="BO371">
        <v>1</v>
      </c>
      <c r="BP371">
        <v>0</v>
      </c>
      <c r="BQ371">
        <v>0</v>
      </c>
      <c r="BR371">
        <v>1</v>
      </c>
      <c r="BS371">
        <v>0</v>
      </c>
      <c r="BT371" s="10">
        <v>0</v>
      </c>
      <c r="BU371">
        <v>-4.2648743800000002</v>
      </c>
      <c r="BV371">
        <v>0.17994256</v>
      </c>
      <c r="BW371">
        <v>2.5512239999999999E-2</v>
      </c>
      <c r="BX371">
        <v>1.7140852600000001</v>
      </c>
      <c r="BY371">
        <v>1.2451467300000001</v>
      </c>
      <c r="BZ371">
        <v>4.38303536</v>
      </c>
      <c r="CA371">
        <v>1.0542348399999999</v>
      </c>
      <c r="CB371">
        <v>2.36271349</v>
      </c>
      <c r="CC371">
        <v>0</v>
      </c>
      <c r="CD371">
        <v>1.26633956</v>
      </c>
      <c r="CE371">
        <v>1.2966537600000001</v>
      </c>
      <c r="CF371">
        <v>-0.34830556000000001</v>
      </c>
      <c r="CG371">
        <v>0.60595251999999999</v>
      </c>
      <c r="CH371">
        <v>-0.27080598</v>
      </c>
      <c r="CI371">
        <v>0.69837139000000004</v>
      </c>
      <c r="CJ371">
        <v>2.3914729999999999E-2</v>
      </c>
      <c r="CK371">
        <v>-0.35324707</v>
      </c>
      <c r="CL371">
        <v>-4.8291489999999999E-2</v>
      </c>
      <c r="CM371">
        <v>0.58076517999999999</v>
      </c>
      <c r="CN371">
        <v>0.72541518999999999</v>
      </c>
      <c r="CO371">
        <v>-0.20022939000000001</v>
      </c>
      <c r="CP371">
        <v>-0.43475793000000001</v>
      </c>
      <c r="CQ371">
        <v>0.34422587999999998</v>
      </c>
      <c r="CR371">
        <v>-0.48495226000000002</v>
      </c>
      <c r="CS371">
        <v>0.18250256000000001</v>
      </c>
      <c r="CT371">
        <v>-0.16623276000000001</v>
      </c>
      <c r="CU371">
        <v>-9.4743999999999995E-2</v>
      </c>
      <c r="CV371">
        <v>-1.1689752</v>
      </c>
      <c r="CW371">
        <v>-0.52188942000000005</v>
      </c>
      <c r="CX371">
        <v>0.65815442999999996</v>
      </c>
      <c r="CY371">
        <v>9.3649330000000003E-2</v>
      </c>
      <c r="CZ371">
        <v>-0.16819777</v>
      </c>
      <c r="DA371">
        <v>-0.25450494000000001</v>
      </c>
      <c r="DB371">
        <v>0.25513289</v>
      </c>
      <c r="DC371">
        <v>2.5920289999999999E-2</v>
      </c>
      <c r="DD371">
        <v>-2.5292350000000002E-2</v>
      </c>
      <c r="DE371">
        <v>0.26950531</v>
      </c>
      <c r="DF371">
        <v>-0.26887736000000001</v>
      </c>
      <c r="DG371">
        <v>0.1029841</v>
      </c>
      <c r="DH371">
        <v>-0.10235616</v>
      </c>
      <c r="DI371">
        <v>-0.19042195000000001</v>
      </c>
      <c r="DJ371">
        <v>7.7531719999999998E-2</v>
      </c>
      <c r="DK371">
        <v>-0.19522661999999999</v>
      </c>
      <c r="DL371">
        <v>-0.13095082</v>
      </c>
      <c r="DM371">
        <v>-6.0513240000000003E-2</v>
      </c>
      <c r="DN371">
        <v>0.50020885000000004</v>
      </c>
      <c r="DO371">
        <v>0.35778246000000002</v>
      </c>
      <c r="DP371">
        <v>-0.64273818000000005</v>
      </c>
      <c r="DQ371">
        <v>0.94671483000000001</v>
      </c>
      <c r="DR371">
        <v>-0.66113116000000005</v>
      </c>
      <c r="DS371">
        <v>7.7932630000000003E-2</v>
      </c>
      <c r="DT371">
        <v>-0.79014932000000004</v>
      </c>
      <c r="DU371">
        <v>1.3610861400000001</v>
      </c>
      <c r="DV371" s="10">
        <v>-0.64824150000000003</v>
      </c>
      <c r="DW371" s="8" t="s">
        <v>2069</v>
      </c>
      <c r="DX371" t="s">
        <v>2070</v>
      </c>
      <c r="DY371" t="s">
        <v>5153</v>
      </c>
      <c r="DZ371" t="s">
        <v>5158</v>
      </c>
      <c r="EA371" t="s">
        <v>5428</v>
      </c>
      <c r="EB371" t="s">
        <v>5414</v>
      </c>
      <c r="EC371" t="s">
        <v>5236</v>
      </c>
      <c r="ED371" s="10" t="s">
        <v>354</v>
      </c>
      <c r="EE371" s="20">
        <v>37525</v>
      </c>
      <c r="EF371" s="21">
        <v>37545</v>
      </c>
      <c r="EG371" t="s">
        <v>2071</v>
      </c>
      <c r="EH371" t="s">
        <v>5146</v>
      </c>
      <c r="EI371" s="22">
        <v>45078</v>
      </c>
      <c r="EJ371" t="b">
        <f>F371=H371</f>
        <v>1</v>
      </c>
    </row>
    <row r="372" spans="1:140" x14ac:dyDescent="0.2">
      <c r="A372" s="8" t="s">
        <v>2072</v>
      </c>
      <c r="B372" s="8" t="s">
        <v>127</v>
      </c>
      <c r="C372" s="8" t="s">
        <v>491</v>
      </c>
      <c r="D372" s="2" t="s">
        <v>2073</v>
      </c>
      <c r="E372" s="4">
        <v>0.77660156536237901</v>
      </c>
      <c r="F372" s="28" t="b">
        <v>1</v>
      </c>
      <c r="G372" s="29">
        <f t="shared" si="11"/>
        <v>2.9584194798439947E-2</v>
      </c>
      <c r="H372" s="5" t="b">
        <f t="shared" si="10"/>
        <v>0</v>
      </c>
      <c r="I372" s="8">
        <v>53</v>
      </c>
      <c r="J372">
        <v>2</v>
      </c>
      <c r="K372">
        <v>38</v>
      </c>
      <c r="L372">
        <v>1780</v>
      </c>
      <c r="M372">
        <v>1</v>
      </c>
      <c r="N372">
        <v>1</v>
      </c>
      <c r="O372">
        <v>98.300782681189503</v>
      </c>
      <c r="P372">
        <v>1</v>
      </c>
      <c r="Q372">
        <v>3</v>
      </c>
      <c r="R372">
        <v>3</v>
      </c>
      <c r="S372" s="10">
        <v>77.400000000000006</v>
      </c>
      <c r="T372" s="8">
        <v>-2.2545161977812998E-2</v>
      </c>
      <c r="U372">
        <v>1.0203643463482399</v>
      </c>
      <c r="V372">
        <v>1.4235138450326601</v>
      </c>
      <c r="W372">
        <v>0.32838637614859501</v>
      </c>
      <c r="X372">
        <v>-1.2456676951183301</v>
      </c>
      <c r="Y372">
        <v>-1.4044518876044501</v>
      </c>
      <c r="Z372">
        <v>1.6457535293377701</v>
      </c>
      <c r="AA372">
        <v>8.8725172209350497E-3</v>
      </c>
      <c r="AB372">
        <v>1.4079858992310099</v>
      </c>
      <c r="AC372">
        <v>-0.68484317603607703</v>
      </c>
      <c r="AD372" s="10">
        <v>0.58312005553081903</v>
      </c>
      <c r="AE372" s="8">
        <v>0</v>
      </c>
      <c r="AF372">
        <v>0</v>
      </c>
      <c r="AG372">
        <v>0</v>
      </c>
      <c r="AH372">
        <v>0</v>
      </c>
      <c r="AI372">
        <v>0</v>
      </c>
      <c r="AJ372">
        <v>0</v>
      </c>
      <c r="AK372">
        <v>1</v>
      </c>
      <c r="AL372">
        <v>0</v>
      </c>
      <c r="AM372">
        <v>0</v>
      </c>
      <c r="AN372">
        <v>0</v>
      </c>
      <c r="AO372">
        <v>0</v>
      </c>
      <c r="AP372">
        <v>0</v>
      </c>
      <c r="AQ372">
        <v>0</v>
      </c>
      <c r="AR372">
        <v>0</v>
      </c>
      <c r="AS372">
        <v>0</v>
      </c>
      <c r="AT372">
        <v>0</v>
      </c>
      <c r="AU372">
        <v>0</v>
      </c>
      <c r="AV372">
        <v>0</v>
      </c>
      <c r="AW372">
        <v>0</v>
      </c>
      <c r="AX372">
        <v>0</v>
      </c>
      <c r="AY372">
        <v>0</v>
      </c>
      <c r="AZ372">
        <v>1</v>
      </c>
      <c r="BA372">
        <v>0</v>
      </c>
      <c r="BB372">
        <v>1</v>
      </c>
      <c r="BC372">
        <v>1</v>
      </c>
      <c r="BD372">
        <v>0</v>
      </c>
      <c r="BE372">
        <v>0</v>
      </c>
      <c r="BF372">
        <v>1</v>
      </c>
      <c r="BG372">
        <v>0</v>
      </c>
      <c r="BH372">
        <v>0</v>
      </c>
      <c r="BI372">
        <v>0</v>
      </c>
      <c r="BJ372">
        <v>1</v>
      </c>
      <c r="BK372">
        <v>0</v>
      </c>
      <c r="BL372">
        <v>0</v>
      </c>
      <c r="BM372">
        <v>0</v>
      </c>
      <c r="BN372">
        <v>0</v>
      </c>
      <c r="BO372">
        <v>0</v>
      </c>
      <c r="BP372">
        <v>1</v>
      </c>
      <c r="BQ372">
        <v>1</v>
      </c>
      <c r="BR372">
        <v>0</v>
      </c>
      <c r="BS372">
        <v>0</v>
      </c>
      <c r="BT372" s="10">
        <v>0</v>
      </c>
      <c r="BU372">
        <v>-4.2648743800000002</v>
      </c>
      <c r="BV372">
        <v>0.17994256</v>
      </c>
      <c r="BW372">
        <v>2.5512239999999999E-2</v>
      </c>
      <c r="BX372">
        <v>1.7140852600000001</v>
      </c>
      <c r="BY372">
        <v>1.2451467300000001</v>
      </c>
      <c r="BZ372">
        <v>4.38303536</v>
      </c>
      <c r="CA372">
        <v>1.0542348399999999</v>
      </c>
      <c r="CB372">
        <v>2.36271349</v>
      </c>
      <c r="CC372">
        <v>0</v>
      </c>
      <c r="CD372">
        <v>1.26633956</v>
      </c>
      <c r="CE372">
        <v>1.2966537600000001</v>
      </c>
      <c r="CF372">
        <v>-0.34830556000000001</v>
      </c>
      <c r="CG372">
        <v>0.60595251999999999</v>
      </c>
      <c r="CH372">
        <v>-0.27080598</v>
      </c>
      <c r="CI372">
        <v>0.69837139000000004</v>
      </c>
      <c r="CJ372">
        <v>2.3914729999999999E-2</v>
      </c>
      <c r="CK372">
        <v>-0.35324707</v>
      </c>
      <c r="CL372">
        <v>-4.8291489999999999E-2</v>
      </c>
      <c r="CM372">
        <v>0.58076517999999999</v>
      </c>
      <c r="CN372">
        <v>0.72541518999999999</v>
      </c>
      <c r="CO372">
        <v>-0.20022939000000001</v>
      </c>
      <c r="CP372">
        <v>-0.43475793000000001</v>
      </c>
      <c r="CQ372">
        <v>0.34422587999999998</v>
      </c>
      <c r="CR372">
        <v>-0.48495226000000002</v>
      </c>
      <c r="CS372">
        <v>0.18250256000000001</v>
      </c>
      <c r="CT372">
        <v>-0.16623276000000001</v>
      </c>
      <c r="CU372">
        <v>-9.4743999999999995E-2</v>
      </c>
      <c r="CV372">
        <v>-1.1689752</v>
      </c>
      <c r="CW372">
        <v>-0.52188942000000005</v>
      </c>
      <c r="CX372">
        <v>0.65815442999999996</v>
      </c>
      <c r="CY372">
        <v>9.3649330000000003E-2</v>
      </c>
      <c r="CZ372">
        <v>-0.16819777</v>
      </c>
      <c r="DA372">
        <v>-0.25450494000000001</v>
      </c>
      <c r="DB372">
        <v>0.25513289</v>
      </c>
      <c r="DC372">
        <v>2.5920289999999999E-2</v>
      </c>
      <c r="DD372">
        <v>-2.5292350000000002E-2</v>
      </c>
      <c r="DE372">
        <v>0.26950531</v>
      </c>
      <c r="DF372">
        <v>-0.26887736000000001</v>
      </c>
      <c r="DG372">
        <v>0.1029841</v>
      </c>
      <c r="DH372">
        <v>-0.10235616</v>
      </c>
      <c r="DI372">
        <v>-0.19042195000000001</v>
      </c>
      <c r="DJ372">
        <v>7.7531719999999998E-2</v>
      </c>
      <c r="DK372">
        <v>-0.19522661999999999</v>
      </c>
      <c r="DL372">
        <v>-0.13095082</v>
      </c>
      <c r="DM372">
        <v>-6.0513240000000003E-2</v>
      </c>
      <c r="DN372">
        <v>0.50020885000000004</v>
      </c>
      <c r="DO372">
        <v>0.35778246000000002</v>
      </c>
      <c r="DP372">
        <v>-0.64273818000000005</v>
      </c>
      <c r="DQ372">
        <v>0.94671483000000001</v>
      </c>
      <c r="DR372">
        <v>-0.66113116000000005</v>
      </c>
      <c r="DS372">
        <v>7.7932630000000003E-2</v>
      </c>
      <c r="DT372">
        <v>-0.79014932000000004</v>
      </c>
      <c r="DU372">
        <v>1.3610861400000001</v>
      </c>
      <c r="DV372" s="10">
        <v>-0.64824150000000003</v>
      </c>
      <c r="DW372" s="8" t="s">
        <v>2074</v>
      </c>
      <c r="DX372" t="s">
        <v>2075</v>
      </c>
      <c r="DY372" t="s">
        <v>5165</v>
      </c>
      <c r="DZ372" t="s">
        <v>5154</v>
      </c>
      <c r="EA372" t="s">
        <v>5486</v>
      </c>
      <c r="EB372" t="s">
        <v>5474</v>
      </c>
      <c r="EC372" t="s">
        <v>5327</v>
      </c>
      <c r="ED372" s="10" t="s">
        <v>868</v>
      </c>
      <c r="EE372" s="20">
        <v>37356</v>
      </c>
      <c r="EF372" s="21">
        <v>37725</v>
      </c>
      <c r="EG372" t="s">
        <v>2076</v>
      </c>
      <c r="EH372" t="s">
        <v>5144</v>
      </c>
      <c r="EI372" s="22">
        <v>45061</v>
      </c>
      <c r="EJ372" t="b">
        <f>F372=H372</f>
        <v>0</v>
      </c>
    </row>
    <row r="373" spans="1:140" x14ac:dyDescent="0.2">
      <c r="A373" s="8" t="s">
        <v>2077</v>
      </c>
      <c r="B373" s="8" t="s">
        <v>168</v>
      </c>
      <c r="C373" s="8" t="s">
        <v>147</v>
      </c>
      <c r="D373" s="2">
        <f>1-451-592-5507</f>
        <v>-6549</v>
      </c>
      <c r="E373" s="4">
        <v>0.546214929916787</v>
      </c>
      <c r="F373" s="28" t="b">
        <v>0</v>
      </c>
      <c r="G373" s="29">
        <f t="shared" si="11"/>
        <v>0.46885977782920807</v>
      </c>
      <c r="H373" s="5" t="b">
        <f t="shared" si="10"/>
        <v>0</v>
      </c>
      <c r="I373" s="8">
        <v>50</v>
      </c>
      <c r="J373">
        <v>0</v>
      </c>
      <c r="K373">
        <v>29</v>
      </c>
      <c r="L373">
        <v>1167</v>
      </c>
      <c r="M373">
        <v>7</v>
      </c>
      <c r="N373">
        <v>2</v>
      </c>
      <c r="O373">
        <v>83.940798291727106</v>
      </c>
      <c r="P373">
        <v>2</v>
      </c>
      <c r="Q373">
        <v>5</v>
      </c>
      <c r="R373">
        <v>5</v>
      </c>
      <c r="S373" s="10">
        <v>73.400000000000006</v>
      </c>
      <c r="T373" s="8">
        <v>-0.30435968670047298</v>
      </c>
      <c r="U373">
        <v>-1.00517281761849</v>
      </c>
      <c r="V373">
        <v>0.260670676864387</v>
      </c>
      <c r="W373">
        <v>-0.38621930935909499</v>
      </c>
      <c r="X373">
        <v>0.66340156943083595</v>
      </c>
      <c r="Y373">
        <v>-0.70788554533318204</v>
      </c>
      <c r="Z373">
        <v>1.1516164798678501</v>
      </c>
      <c r="AA373">
        <v>0.71867389489572897</v>
      </c>
      <c r="AB373">
        <v>-4.5418899975194001E-2</v>
      </c>
      <c r="AC373">
        <v>0.71996333890972197</v>
      </c>
      <c r="AD373" s="10">
        <v>-0.27996235783579498</v>
      </c>
      <c r="AE373" s="8">
        <v>0</v>
      </c>
      <c r="AF373">
        <v>0</v>
      </c>
      <c r="AG373">
        <v>0</v>
      </c>
      <c r="AH373">
        <v>0</v>
      </c>
      <c r="AI373">
        <v>0</v>
      </c>
      <c r="AJ373">
        <v>1</v>
      </c>
      <c r="AK373">
        <v>0</v>
      </c>
      <c r="AL373">
        <v>0</v>
      </c>
      <c r="AM373">
        <v>0</v>
      </c>
      <c r="AN373">
        <v>0</v>
      </c>
      <c r="AO373">
        <v>0</v>
      </c>
      <c r="AP373">
        <v>0</v>
      </c>
      <c r="AQ373">
        <v>0</v>
      </c>
      <c r="AR373">
        <v>0</v>
      </c>
      <c r="AS373">
        <v>0</v>
      </c>
      <c r="AT373">
        <v>0</v>
      </c>
      <c r="AU373">
        <v>0</v>
      </c>
      <c r="AV373">
        <v>0</v>
      </c>
      <c r="AW373">
        <v>0</v>
      </c>
      <c r="AX373">
        <v>0</v>
      </c>
      <c r="AY373">
        <v>1</v>
      </c>
      <c r="AZ373">
        <v>0</v>
      </c>
      <c r="BA373">
        <v>0</v>
      </c>
      <c r="BB373">
        <v>1</v>
      </c>
      <c r="BC373">
        <v>1</v>
      </c>
      <c r="BD373">
        <v>0</v>
      </c>
      <c r="BE373">
        <v>0</v>
      </c>
      <c r="BF373">
        <v>1</v>
      </c>
      <c r="BG373">
        <v>0</v>
      </c>
      <c r="BH373">
        <v>0</v>
      </c>
      <c r="BI373">
        <v>0</v>
      </c>
      <c r="BJ373">
        <v>1</v>
      </c>
      <c r="BK373">
        <v>0</v>
      </c>
      <c r="BL373">
        <v>0</v>
      </c>
      <c r="BM373">
        <v>0</v>
      </c>
      <c r="BN373">
        <v>0</v>
      </c>
      <c r="BO373">
        <v>0</v>
      </c>
      <c r="BP373">
        <v>1</v>
      </c>
      <c r="BQ373">
        <v>0</v>
      </c>
      <c r="BR373">
        <v>0</v>
      </c>
      <c r="BS373">
        <v>0</v>
      </c>
      <c r="BT373" s="10">
        <v>1</v>
      </c>
      <c r="BU373">
        <v>-4.2648743800000002</v>
      </c>
      <c r="BV373">
        <v>0.17994256</v>
      </c>
      <c r="BW373">
        <v>2.5512239999999999E-2</v>
      </c>
      <c r="BX373">
        <v>1.7140852600000001</v>
      </c>
      <c r="BY373">
        <v>1.2451467300000001</v>
      </c>
      <c r="BZ373">
        <v>4.38303536</v>
      </c>
      <c r="CA373">
        <v>1.0542348399999999</v>
      </c>
      <c r="CB373">
        <v>2.36271349</v>
      </c>
      <c r="CC373">
        <v>0</v>
      </c>
      <c r="CD373">
        <v>1.26633956</v>
      </c>
      <c r="CE373">
        <v>1.2966537600000001</v>
      </c>
      <c r="CF373">
        <v>-0.34830556000000001</v>
      </c>
      <c r="CG373">
        <v>0.60595251999999999</v>
      </c>
      <c r="CH373">
        <v>-0.27080598</v>
      </c>
      <c r="CI373">
        <v>0.69837139000000004</v>
      </c>
      <c r="CJ373">
        <v>2.3914729999999999E-2</v>
      </c>
      <c r="CK373">
        <v>-0.35324707</v>
      </c>
      <c r="CL373">
        <v>-4.8291489999999999E-2</v>
      </c>
      <c r="CM373">
        <v>0.58076517999999999</v>
      </c>
      <c r="CN373">
        <v>0.72541518999999999</v>
      </c>
      <c r="CO373">
        <v>-0.20022939000000001</v>
      </c>
      <c r="CP373">
        <v>-0.43475793000000001</v>
      </c>
      <c r="CQ373">
        <v>0.34422587999999998</v>
      </c>
      <c r="CR373">
        <v>-0.48495226000000002</v>
      </c>
      <c r="CS373">
        <v>0.18250256000000001</v>
      </c>
      <c r="CT373">
        <v>-0.16623276000000001</v>
      </c>
      <c r="CU373">
        <v>-9.4743999999999995E-2</v>
      </c>
      <c r="CV373">
        <v>-1.1689752</v>
      </c>
      <c r="CW373">
        <v>-0.52188942000000005</v>
      </c>
      <c r="CX373">
        <v>0.65815442999999996</v>
      </c>
      <c r="CY373">
        <v>9.3649330000000003E-2</v>
      </c>
      <c r="CZ373">
        <v>-0.16819777</v>
      </c>
      <c r="DA373">
        <v>-0.25450494000000001</v>
      </c>
      <c r="DB373">
        <v>0.25513289</v>
      </c>
      <c r="DC373">
        <v>2.5920289999999999E-2</v>
      </c>
      <c r="DD373">
        <v>-2.5292350000000002E-2</v>
      </c>
      <c r="DE373">
        <v>0.26950531</v>
      </c>
      <c r="DF373">
        <v>-0.26887736000000001</v>
      </c>
      <c r="DG373">
        <v>0.1029841</v>
      </c>
      <c r="DH373">
        <v>-0.10235616</v>
      </c>
      <c r="DI373">
        <v>-0.19042195000000001</v>
      </c>
      <c r="DJ373">
        <v>7.7531719999999998E-2</v>
      </c>
      <c r="DK373">
        <v>-0.19522661999999999</v>
      </c>
      <c r="DL373">
        <v>-0.13095082</v>
      </c>
      <c r="DM373">
        <v>-6.0513240000000003E-2</v>
      </c>
      <c r="DN373">
        <v>0.50020885000000004</v>
      </c>
      <c r="DO373">
        <v>0.35778246000000002</v>
      </c>
      <c r="DP373">
        <v>-0.64273818000000005</v>
      </c>
      <c r="DQ373">
        <v>0.94671483000000001</v>
      </c>
      <c r="DR373">
        <v>-0.66113116000000005</v>
      </c>
      <c r="DS373">
        <v>7.7932630000000003E-2</v>
      </c>
      <c r="DT373">
        <v>-0.79014932000000004</v>
      </c>
      <c r="DU373">
        <v>1.3610861400000001</v>
      </c>
      <c r="DV373" s="10">
        <v>-0.64824150000000003</v>
      </c>
      <c r="DW373" s="8" t="s">
        <v>2078</v>
      </c>
      <c r="DX373" t="s">
        <v>2079</v>
      </c>
      <c r="DY373" t="s">
        <v>5165</v>
      </c>
      <c r="DZ373" t="s">
        <v>5165</v>
      </c>
      <c r="EA373" t="s">
        <v>5339</v>
      </c>
      <c r="EB373" t="s">
        <v>5233</v>
      </c>
      <c r="EC373" t="s">
        <v>5399</v>
      </c>
      <c r="ED373" s="10" t="s">
        <v>329</v>
      </c>
      <c r="EE373" s="20">
        <v>37505</v>
      </c>
      <c r="EF373" s="21">
        <v>38985</v>
      </c>
      <c r="EG373" t="s">
        <v>2080</v>
      </c>
      <c r="EH373" t="s">
        <v>5144</v>
      </c>
      <c r="EI373" s="22">
        <v>44565</v>
      </c>
      <c r="EJ373" t="b">
        <f>F373=H373</f>
        <v>1</v>
      </c>
    </row>
    <row r="374" spans="1:140" x14ac:dyDescent="0.2">
      <c r="A374" s="8" t="s">
        <v>2081</v>
      </c>
      <c r="B374" s="8" t="s">
        <v>168</v>
      </c>
      <c r="C374" s="8" t="s">
        <v>147</v>
      </c>
      <c r="D374" s="2" t="s">
        <v>2082</v>
      </c>
      <c r="E374" s="4">
        <v>0.50275578076057303</v>
      </c>
      <c r="F374" s="28" t="b">
        <v>0</v>
      </c>
      <c r="G374" s="29">
        <f t="shared" si="11"/>
        <v>0.87368333263627729</v>
      </c>
      <c r="H374" s="5" t="b">
        <f t="shared" si="10"/>
        <v>1</v>
      </c>
      <c r="I374" s="8">
        <v>55</v>
      </c>
      <c r="J374">
        <v>1</v>
      </c>
      <c r="K374">
        <v>38</v>
      </c>
      <c r="L374">
        <v>983</v>
      </c>
      <c r="M374">
        <v>8</v>
      </c>
      <c r="N374">
        <v>3</v>
      </c>
      <c r="O374">
        <v>60.986223713619999</v>
      </c>
      <c r="P374">
        <v>3</v>
      </c>
      <c r="Q374">
        <v>4</v>
      </c>
      <c r="R374">
        <v>5</v>
      </c>
      <c r="S374" s="10">
        <v>70.8</v>
      </c>
      <c r="T374" s="8">
        <v>0.165331187837294</v>
      </c>
      <c r="U374">
        <v>7.5957643648752104E-3</v>
      </c>
      <c r="V374">
        <v>1.4235138450326601</v>
      </c>
      <c r="W374">
        <v>-0.60071759016401305</v>
      </c>
      <c r="X374">
        <v>0.98157978018903103</v>
      </c>
      <c r="Y374">
        <v>-1.13192030619081E-2</v>
      </c>
      <c r="Z374">
        <v>0.36173360491247197</v>
      </c>
      <c r="AA374">
        <v>8.8725172209350497E-3</v>
      </c>
      <c r="AB374">
        <v>-1.4988236991813999</v>
      </c>
      <c r="AC374">
        <v>1.7560081436822399E-2</v>
      </c>
      <c r="AD374" s="10">
        <v>-0.84096592652409696</v>
      </c>
      <c r="AE374" s="8">
        <v>0</v>
      </c>
      <c r="AF374">
        <v>0</v>
      </c>
      <c r="AG374">
        <v>0</v>
      </c>
      <c r="AH374">
        <v>0</v>
      </c>
      <c r="AI374">
        <v>0</v>
      </c>
      <c r="AJ374">
        <v>0</v>
      </c>
      <c r="AK374">
        <v>0</v>
      </c>
      <c r="AL374">
        <v>0</v>
      </c>
      <c r="AM374">
        <v>0</v>
      </c>
      <c r="AN374">
        <v>0</v>
      </c>
      <c r="AO374">
        <v>0</v>
      </c>
      <c r="AP374">
        <v>0</v>
      </c>
      <c r="AQ374">
        <v>0</v>
      </c>
      <c r="AR374">
        <v>0</v>
      </c>
      <c r="AS374">
        <v>1</v>
      </c>
      <c r="AT374">
        <v>0</v>
      </c>
      <c r="AU374">
        <v>0</v>
      </c>
      <c r="AV374">
        <v>0</v>
      </c>
      <c r="AW374">
        <v>0</v>
      </c>
      <c r="AX374">
        <v>0</v>
      </c>
      <c r="AY374">
        <v>0</v>
      </c>
      <c r="AZ374">
        <v>1</v>
      </c>
      <c r="BA374">
        <v>1</v>
      </c>
      <c r="BB374">
        <v>0</v>
      </c>
      <c r="BC374">
        <v>0</v>
      </c>
      <c r="BD374">
        <v>1</v>
      </c>
      <c r="BE374">
        <v>1</v>
      </c>
      <c r="BF374">
        <v>0</v>
      </c>
      <c r="BG374">
        <v>0</v>
      </c>
      <c r="BH374">
        <v>0</v>
      </c>
      <c r="BI374">
        <v>0</v>
      </c>
      <c r="BJ374">
        <v>1</v>
      </c>
      <c r="BK374">
        <v>0</v>
      </c>
      <c r="BL374">
        <v>0</v>
      </c>
      <c r="BM374">
        <v>0</v>
      </c>
      <c r="BN374">
        <v>0</v>
      </c>
      <c r="BO374">
        <v>1</v>
      </c>
      <c r="BP374">
        <v>0</v>
      </c>
      <c r="BQ374">
        <v>1</v>
      </c>
      <c r="BR374">
        <v>0</v>
      </c>
      <c r="BS374">
        <v>0</v>
      </c>
      <c r="BT374" s="10">
        <v>0</v>
      </c>
      <c r="BU374">
        <v>-4.2648743800000002</v>
      </c>
      <c r="BV374">
        <v>0.17994256</v>
      </c>
      <c r="BW374">
        <v>2.5512239999999999E-2</v>
      </c>
      <c r="BX374">
        <v>1.7140852600000001</v>
      </c>
      <c r="BY374">
        <v>1.2451467300000001</v>
      </c>
      <c r="BZ374">
        <v>4.38303536</v>
      </c>
      <c r="CA374">
        <v>1.0542348399999999</v>
      </c>
      <c r="CB374">
        <v>2.36271349</v>
      </c>
      <c r="CC374">
        <v>0</v>
      </c>
      <c r="CD374">
        <v>1.26633956</v>
      </c>
      <c r="CE374">
        <v>1.2966537600000001</v>
      </c>
      <c r="CF374">
        <v>-0.34830556000000001</v>
      </c>
      <c r="CG374">
        <v>0.60595251999999999</v>
      </c>
      <c r="CH374">
        <v>-0.27080598</v>
      </c>
      <c r="CI374">
        <v>0.69837139000000004</v>
      </c>
      <c r="CJ374">
        <v>2.3914729999999999E-2</v>
      </c>
      <c r="CK374">
        <v>-0.35324707</v>
      </c>
      <c r="CL374">
        <v>-4.8291489999999999E-2</v>
      </c>
      <c r="CM374">
        <v>0.58076517999999999</v>
      </c>
      <c r="CN374">
        <v>0.72541518999999999</v>
      </c>
      <c r="CO374">
        <v>-0.20022939000000001</v>
      </c>
      <c r="CP374">
        <v>-0.43475793000000001</v>
      </c>
      <c r="CQ374">
        <v>0.34422587999999998</v>
      </c>
      <c r="CR374">
        <v>-0.48495226000000002</v>
      </c>
      <c r="CS374">
        <v>0.18250256000000001</v>
      </c>
      <c r="CT374">
        <v>-0.16623276000000001</v>
      </c>
      <c r="CU374">
        <v>-9.4743999999999995E-2</v>
      </c>
      <c r="CV374">
        <v>-1.1689752</v>
      </c>
      <c r="CW374">
        <v>-0.52188942000000005</v>
      </c>
      <c r="CX374">
        <v>0.65815442999999996</v>
      </c>
      <c r="CY374">
        <v>9.3649330000000003E-2</v>
      </c>
      <c r="CZ374">
        <v>-0.16819777</v>
      </c>
      <c r="DA374">
        <v>-0.25450494000000001</v>
      </c>
      <c r="DB374">
        <v>0.25513289</v>
      </c>
      <c r="DC374">
        <v>2.5920289999999999E-2</v>
      </c>
      <c r="DD374">
        <v>-2.5292350000000002E-2</v>
      </c>
      <c r="DE374">
        <v>0.26950531</v>
      </c>
      <c r="DF374">
        <v>-0.26887736000000001</v>
      </c>
      <c r="DG374">
        <v>0.1029841</v>
      </c>
      <c r="DH374">
        <v>-0.10235616</v>
      </c>
      <c r="DI374">
        <v>-0.19042195000000001</v>
      </c>
      <c r="DJ374">
        <v>7.7531719999999998E-2</v>
      </c>
      <c r="DK374">
        <v>-0.19522661999999999</v>
      </c>
      <c r="DL374">
        <v>-0.13095082</v>
      </c>
      <c r="DM374">
        <v>-6.0513240000000003E-2</v>
      </c>
      <c r="DN374">
        <v>0.50020885000000004</v>
      </c>
      <c r="DO374">
        <v>0.35778246000000002</v>
      </c>
      <c r="DP374">
        <v>-0.64273818000000005</v>
      </c>
      <c r="DQ374">
        <v>0.94671483000000001</v>
      </c>
      <c r="DR374">
        <v>-0.66113116000000005</v>
      </c>
      <c r="DS374">
        <v>7.7932630000000003E-2</v>
      </c>
      <c r="DT374">
        <v>-0.79014932000000004</v>
      </c>
      <c r="DU374">
        <v>1.3610861400000001</v>
      </c>
      <c r="DV374" s="10">
        <v>-0.64824150000000003</v>
      </c>
      <c r="DW374" s="8" t="s">
        <v>2083</v>
      </c>
      <c r="DX374" t="s">
        <v>2084</v>
      </c>
      <c r="DY374" t="s">
        <v>5153</v>
      </c>
      <c r="DZ374" t="s">
        <v>5154</v>
      </c>
      <c r="EA374" t="s">
        <v>5334</v>
      </c>
      <c r="EB374" t="s">
        <v>5418</v>
      </c>
      <c r="EC374" t="s">
        <v>5366</v>
      </c>
      <c r="ED374" s="10" t="s">
        <v>448</v>
      </c>
      <c r="EE374" s="20">
        <v>36515</v>
      </c>
      <c r="EF374" s="21">
        <v>39430</v>
      </c>
      <c r="EG374" t="s">
        <v>2085</v>
      </c>
      <c r="EH374" t="s">
        <v>5144</v>
      </c>
      <c r="EI374" s="22">
        <v>45366</v>
      </c>
      <c r="EJ374" t="b">
        <f>F374=H374</f>
        <v>0</v>
      </c>
    </row>
    <row r="375" spans="1:140" x14ac:dyDescent="0.2">
      <c r="A375" s="8" t="s">
        <v>2086</v>
      </c>
      <c r="B375" s="8" t="s">
        <v>168</v>
      </c>
      <c r="C375" s="8" t="s">
        <v>147</v>
      </c>
      <c r="D375" s="2" t="s">
        <v>2087</v>
      </c>
      <c r="E375" s="4">
        <v>0.55112668598561798</v>
      </c>
      <c r="F375" s="28" t="b">
        <v>0</v>
      </c>
      <c r="G375" s="29">
        <f t="shared" si="11"/>
        <v>0.33779626959679704</v>
      </c>
      <c r="H375" s="5" t="b">
        <f t="shared" si="10"/>
        <v>0</v>
      </c>
      <c r="I375" s="8">
        <v>70</v>
      </c>
      <c r="J375">
        <v>1</v>
      </c>
      <c r="K375">
        <v>18</v>
      </c>
      <c r="L375">
        <v>1263</v>
      </c>
      <c r="M375">
        <v>7</v>
      </c>
      <c r="N375">
        <v>5</v>
      </c>
      <c r="O375">
        <v>80.563342992809197</v>
      </c>
      <c r="P375">
        <v>5</v>
      </c>
      <c r="Q375">
        <v>2</v>
      </c>
      <c r="R375">
        <v>4</v>
      </c>
      <c r="S375" s="10">
        <v>82</v>
      </c>
      <c r="T375" s="8">
        <v>1.5744038114505901</v>
      </c>
      <c r="U375">
        <v>7.5957643648752104E-3</v>
      </c>
      <c r="V375">
        <v>-1.16058208423016</v>
      </c>
      <c r="W375">
        <v>-0.27430716285218099</v>
      </c>
      <c r="X375">
        <v>0.66340156943083595</v>
      </c>
      <c r="Y375">
        <v>1.38181348148064</v>
      </c>
      <c r="Z375">
        <v>1.0353958941861201</v>
      </c>
      <c r="AA375">
        <v>1.4284752725705201</v>
      </c>
      <c r="AB375">
        <v>-0.772121299578298</v>
      </c>
      <c r="AC375">
        <v>-1.38724643350897</v>
      </c>
      <c r="AD375" s="10">
        <v>1.5756648309024199</v>
      </c>
      <c r="AE375" s="8">
        <v>0</v>
      </c>
      <c r="AF375">
        <v>0</v>
      </c>
      <c r="AG375">
        <v>0</v>
      </c>
      <c r="AH375">
        <v>0</v>
      </c>
      <c r="AI375">
        <v>0</v>
      </c>
      <c r="AJ375">
        <v>0</v>
      </c>
      <c r="AK375">
        <v>0</v>
      </c>
      <c r="AL375">
        <v>0</v>
      </c>
      <c r="AM375">
        <v>0</v>
      </c>
      <c r="AN375">
        <v>0</v>
      </c>
      <c r="AO375">
        <v>0</v>
      </c>
      <c r="AP375">
        <v>0</v>
      </c>
      <c r="AQ375">
        <v>1</v>
      </c>
      <c r="AR375">
        <v>0</v>
      </c>
      <c r="AS375">
        <v>0</v>
      </c>
      <c r="AT375">
        <v>0</v>
      </c>
      <c r="AU375">
        <v>0</v>
      </c>
      <c r="AV375">
        <v>0</v>
      </c>
      <c r="AW375">
        <v>0</v>
      </c>
      <c r="AX375">
        <v>0</v>
      </c>
      <c r="AY375">
        <v>0</v>
      </c>
      <c r="AZ375">
        <v>1</v>
      </c>
      <c r="BA375">
        <v>0</v>
      </c>
      <c r="BB375">
        <v>1</v>
      </c>
      <c r="BC375">
        <v>0</v>
      </c>
      <c r="BD375">
        <v>1</v>
      </c>
      <c r="BE375">
        <v>0</v>
      </c>
      <c r="BF375">
        <v>1</v>
      </c>
      <c r="BG375">
        <v>0</v>
      </c>
      <c r="BH375">
        <v>0</v>
      </c>
      <c r="BI375">
        <v>1</v>
      </c>
      <c r="BJ375">
        <v>0</v>
      </c>
      <c r="BK375">
        <v>0</v>
      </c>
      <c r="BL375">
        <v>0</v>
      </c>
      <c r="BM375">
        <v>0</v>
      </c>
      <c r="BN375">
        <v>0</v>
      </c>
      <c r="BO375">
        <v>1</v>
      </c>
      <c r="BP375">
        <v>0</v>
      </c>
      <c r="BQ375">
        <v>0</v>
      </c>
      <c r="BR375">
        <v>0</v>
      </c>
      <c r="BS375">
        <v>1</v>
      </c>
      <c r="BT375" s="10">
        <v>0</v>
      </c>
      <c r="BU375">
        <v>-4.2648743800000002</v>
      </c>
      <c r="BV375">
        <v>0.17994256</v>
      </c>
      <c r="BW375">
        <v>2.5512239999999999E-2</v>
      </c>
      <c r="BX375">
        <v>1.7140852600000001</v>
      </c>
      <c r="BY375">
        <v>1.2451467300000001</v>
      </c>
      <c r="BZ375">
        <v>4.38303536</v>
      </c>
      <c r="CA375">
        <v>1.0542348399999999</v>
      </c>
      <c r="CB375">
        <v>2.36271349</v>
      </c>
      <c r="CC375">
        <v>0</v>
      </c>
      <c r="CD375">
        <v>1.26633956</v>
      </c>
      <c r="CE375">
        <v>1.2966537600000001</v>
      </c>
      <c r="CF375">
        <v>-0.34830556000000001</v>
      </c>
      <c r="CG375">
        <v>0.60595251999999999</v>
      </c>
      <c r="CH375">
        <v>-0.27080598</v>
      </c>
      <c r="CI375">
        <v>0.69837139000000004</v>
      </c>
      <c r="CJ375">
        <v>2.3914729999999999E-2</v>
      </c>
      <c r="CK375">
        <v>-0.35324707</v>
      </c>
      <c r="CL375">
        <v>-4.8291489999999999E-2</v>
      </c>
      <c r="CM375">
        <v>0.58076517999999999</v>
      </c>
      <c r="CN375">
        <v>0.72541518999999999</v>
      </c>
      <c r="CO375">
        <v>-0.20022939000000001</v>
      </c>
      <c r="CP375">
        <v>-0.43475793000000001</v>
      </c>
      <c r="CQ375">
        <v>0.34422587999999998</v>
      </c>
      <c r="CR375">
        <v>-0.48495226000000002</v>
      </c>
      <c r="CS375">
        <v>0.18250256000000001</v>
      </c>
      <c r="CT375">
        <v>-0.16623276000000001</v>
      </c>
      <c r="CU375">
        <v>-9.4743999999999995E-2</v>
      </c>
      <c r="CV375">
        <v>-1.1689752</v>
      </c>
      <c r="CW375">
        <v>-0.52188942000000005</v>
      </c>
      <c r="CX375">
        <v>0.65815442999999996</v>
      </c>
      <c r="CY375">
        <v>9.3649330000000003E-2</v>
      </c>
      <c r="CZ375">
        <v>-0.16819777</v>
      </c>
      <c r="DA375">
        <v>-0.25450494000000001</v>
      </c>
      <c r="DB375">
        <v>0.25513289</v>
      </c>
      <c r="DC375">
        <v>2.5920289999999999E-2</v>
      </c>
      <c r="DD375">
        <v>-2.5292350000000002E-2</v>
      </c>
      <c r="DE375">
        <v>0.26950531</v>
      </c>
      <c r="DF375">
        <v>-0.26887736000000001</v>
      </c>
      <c r="DG375">
        <v>0.1029841</v>
      </c>
      <c r="DH375">
        <v>-0.10235616</v>
      </c>
      <c r="DI375">
        <v>-0.19042195000000001</v>
      </c>
      <c r="DJ375">
        <v>7.7531719999999998E-2</v>
      </c>
      <c r="DK375">
        <v>-0.19522661999999999</v>
      </c>
      <c r="DL375">
        <v>-0.13095082</v>
      </c>
      <c r="DM375">
        <v>-6.0513240000000003E-2</v>
      </c>
      <c r="DN375">
        <v>0.50020885000000004</v>
      </c>
      <c r="DO375">
        <v>0.35778246000000002</v>
      </c>
      <c r="DP375">
        <v>-0.64273818000000005</v>
      </c>
      <c r="DQ375">
        <v>0.94671483000000001</v>
      </c>
      <c r="DR375">
        <v>-0.66113116000000005</v>
      </c>
      <c r="DS375">
        <v>7.7932630000000003E-2</v>
      </c>
      <c r="DT375">
        <v>-0.79014932000000004</v>
      </c>
      <c r="DU375">
        <v>1.3610861400000001</v>
      </c>
      <c r="DV375" s="10">
        <v>-0.64824150000000003</v>
      </c>
      <c r="DW375" s="8" t="s">
        <v>2088</v>
      </c>
      <c r="DX375" t="s">
        <v>2089</v>
      </c>
      <c r="DY375" t="s">
        <v>5153</v>
      </c>
      <c r="DZ375" t="s">
        <v>5153</v>
      </c>
      <c r="EA375" t="s">
        <v>5219</v>
      </c>
      <c r="EB375" t="s">
        <v>5343</v>
      </c>
      <c r="EC375" t="s">
        <v>5162</v>
      </c>
      <c r="ED375" s="10" t="s">
        <v>414</v>
      </c>
      <c r="EE375" s="20">
        <v>36925</v>
      </c>
      <c r="EF375" s="21">
        <v>39130</v>
      </c>
      <c r="EG375" t="s">
        <v>2090</v>
      </c>
      <c r="EH375" t="s">
        <v>5142</v>
      </c>
      <c r="EI375" s="22">
        <v>44734</v>
      </c>
      <c r="EJ375" t="b">
        <f>F375=H375</f>
        <v>1</v>
      </c>
    </row>
    <row r="376" spans="1:140" x14ac:dyDescent="0.2">
      <c r="A376" s="8" t="s">
        <v>2091</v>
      </c>
      <c r="B376" s="8" t="s">
        <v>119</v>
      </c>
      <c r="C376" s="8" t="s">
        <v>216</v>
      </c>
      <c r="D376" s="2" t="s">
        <v>2092</v>
      </c>
      <c r="E376" s="4">
        <v>0.48459745004512</v>
      </c>
      <c r="F376" s="28" t="b">
        <v>0</v>
      </c>
      <c r="G376" s="29">
        <f t="shared" si="11"/>
        <v>1.8319342344861727E-5</v>
      </c>
      <c r="H376" s="5" t="b">
        <f t="shared" si="10"/>
        <v>0</v>
      </c>
      <c r="I376" s="8">
        <v>43</v>
      </c>
      <c r="J376">
        <v>1</v>
      </c>
      <c r="K376">
        <v>30</v>
      </c>
      <c r="L376">
        <v>3225</v>
      </c>
      <c r="M376">
        <v>2</v>
      </c>
      <c r="N376">
        <v>1</v>
      </c>
      <c r="O376">
        <v>5.63205835589378</v>
      </c>
      <c r="P376">
        <v>2</v>
      </c>
      <c r="Q376">
        <v>2</v>
      </c>
      <c r="R376">
        <v>3</v>
      </c>
      <c r="S376" s="10">
        <v>83.1</v>
      </c>
      <c r="T376" s="8">
        <v>-0.96192691105334804</v>
      </c>
      <c r="U376">
        <v>7.5957643648752104E-3</v>
      </c>
      <c r="V376">
        <v>0.38987547332752898</v>
      </c>
      <c r="W376">
        <v>2.0128973313828702</v>
      </c>
      <c r="X376">
        <v>-0.92748948436013701</v>
      </c>
      <c r="Y376">
        <v>-1.4044518876044501</v>
      </c>
      <c r="Z376">
        <v>-1.54304172101396</v>
      </c>
      <c r="AA376">
        <v>-0.70092886045385905</v>
      </c>
      <c r="AB376">
        <v>1.4079858992310099</v>
      </c>
      <c r="AC376">
        <v>-0.68484317603607703</v>
      </c>
      <c r="AD376" s="10">
        <v>1.81301249457824</v>
      </c>
      <c r="AE376" s="8">
        <v>0</v>
      </c>
      <c r="AF376">
        <v>0</v>
      </c>
      <c r="AG376">
        <v>0</v>
      </c>
      <c r="AH376">
        <v>0</v>
      </c>
      <c r="AI376">
        <v>1</v>
      </c>
      <c r="AJ376">
        <v>0</v>
      </c>
      <c r="AK376">
        <v>0</v>
      </c>
      <c r="AL376">
        <v>0</v>
      </c>
      <c r="AM376">
        <v>0</v>
      </c>
      <c r="AN376">
        <v>0</v>
      </c>
      <c r="AO376">
        <v>0</v>
      </c>
      <c r="AP376">
        <v>0</v>
      </c>
      <c r="AQ376">
        <v>0</v>
      </c>
      <c r="AR376">
        <v>0</v>
      </c>
      <c r="AS376">
        <v>0</v>
      </c>
      <c r="AT376">
        <v>0</v>
      </c>
      <c r="AU376">
        <v>0</v>
      </c>
      <c r="AV376">
        <v>0</v>
      </c>
      <c r="AW376">
        <v>0</v>
      </c>
      <c r="AX376">
        <v>0</v>
      </c>
      <c r="AY376">
        <v>0</v>
      </c>
      <c r="AZ376">
        <v>1</v>
      </c>
      <c r="BA376">
        <v>0</v>
      </c>
      <c r="BB376">
        <v>1</v>
      </c>
      <c r="BC376">
        <v>1</v>
      </c>
      <c r="BD376">
        <v>0</v>
      </c>
      <c r="BE376">
        <v>0</v>
      </c>
      <c r="BF376">
        <v>1</v>
      </c>
      <c r="BG376">
        <v>0</v>
      </c>
      <c r="BH376">
        <v>0</v>
      </c>
      <c r="BI376">
        <v>1</v>
      </c>
      <c r="BJ376">
        <v>0</v>
      </c>
      <c r="BK376">
        <v>0</v>
      </c>
      <c r="BL376">
        <v>0</v>
      </c>
      <c r="BM376">
        <v>0</v>
      </c>
      <c r="BN376">
        <v>1</v>
      </c>
      <c r="BO376">
        <v>0</v>
      </c>
      <c r="BP376">
        <v>0</v>
      </c>
      <c r="BQ376">
        <v>1</v>
      </c>
      <c r="BR376">
        <v>0</v>
      </c>
      <c r="BS376">
        <v>0</v>
      </c>
      <c r="BT376" s="10">
        <v>0</v>
      </c>
      <c r="BU376">
        <v>-4.2648743800000002</v>
      </c>
      <c r="BV376">
        <v>0.17994256</v>
      </c>
      <c r="BW376">
        <v>2.5512239999999999E-2</v>
      </c>
      <c r="BX376">
        <v>1.7140852600000001</v>
      </c>
      <c r="BY376">
        <v>1.2451467300000001</v>
      </c>
      <c r="BZ376">
        <v>4.38303536</v>
      </c>
      <c r="CA376">
        <v>1.0542348399999999</v>
      </c>
      <c r="CB376">
        <v>2.36271349</v>
      </c>
      <c r="CC376">
        <v>0</v>
      </c>
      <c r="CD376">
        <v>1.26633956</v>
      </c>
      <c r="CE376">
        <v>1.2966537600000001</v>
      </c>
      <c r="CF376">
        <v>-0.34830556000000001</v>
      </c>
      <c r="CG376">
        <v>0.60595251999999999</v>
      </c>
      <c r="CH376">
        <v>-0.27080598</v>
      </c>
      <c r="CI376">
        <v>0.69837139000000004</v>
      </c>
      <c r="CJ376">
        <v>2.3914729999999999E-2</v>
      </c>
      <c r="CK376">
        <v>-0.35324707</v>
      </c>
      <c r="CL376">
        <v>-4.8291489999999999E-2</v>
      </c>
      <c r="CM376">
        <v>0.58076517999999999</v>
      </c>
      <c r="CN376">
        <v>0.72541518999999999</v>
      </c>
      <c r="CO376">
        <v>-0.20022939000000001</v>
      </c>
      <c r="CP376">
        <v>-0.43475793000000001</v>
      </c>
      <c r="CQ376">
        <v>0.34422587999999998</v>
      </c>
      <c r="CR376">
        <v>-0.48495226000000002</v>
      </c>
      <c r="CS376">
        <v>0.18250256000000001</v>
      </c>
      <c r="CT376">
        <v>-0.16623276000000001</v>
      </c>
      <c r="CU376">
        <v>-9.4743999999999995E-2</v>
      </c>
      <c r="CV376">
        <v>-1.1689752</v>
      </c>
      <c r="CW376">
        <v>-0.52188942000000005</v>
      </c>
      <c r="CX376">
        <v>0.65815442999999996</v>
      </c>
      <c r="CY376">
        <v>9.3649330000000003E-2</v>
      </c>
      <c r="CZ376">
        <v>-0.16819777</v>
      </c>
      <c r="DA376">
        <v>-0.25450494000000001</v>
      </c>
      <c r="DB376">
        <v>0.25513289</v>
      </c>
      <c r="DC376">
        <v>2.5920289999999999E-2</v>
      </c>
      <c r="DD376">
        <v>-2.5292350000000002E-2</v>
      </c>
      <c r="DE376">
        <v>0.26950531</v>
      </c>
      <c r="DF376">
        <v>-0.26887736000000001</v>
      </c>
      <c r="DG376">
        <v>0.1029841</v>
      </c>
      <c r="DH376">
        <v>-0.10235616</v>
      </c>
      <c r="DI376">
        <v>-0.19042195000000001</v>
      </c>
      <c r="DJ376">
        <v>7.7531719999999998E-2</v>
      </c>
      <c r="DK376">
        <v>-0.19522661999999999</v>
      </c>
      <c r="DL376">
        <v>-0.13095082</v>
      </c>
      <c r="DM376">
        <v>-6.0513240000000003E-2</v>
      </c>
      <c r="DN376">
        <v>0.50020885000000004</v>
      </c>
      <c r="DO376">
        <v>0.35778246000000002</v>
      </c>
      <c r="DP376">
        <v>-0.64273818000000005</v>
      </c>
      <c r="DQ376">
        <v>0.94671483000000001</v>
      </c>
      <c r="DR376">
        <v>-0.66113116000000005</v>
      </c>
      <c r="DS376">
        <v>7.7932630000000003E-2</v>
      </c>
      <c r="DT376">
        <v>-0.79014932000000004</v>
      </c>
      <c r="DU376">
        <v>1.3610861400000001</v>
      </c>
      <c r="DV376" s="10">
        <v>-0.64824150000000003</v>
      </c>
      <c r="DW376" s="8" t="s">
        <v>2093</v>
      </c>
      <c r="DX376" t="s">
        <v>2094</v>
      </c>
      <c r="DY376" t="s">
        <v>5158</v>
      </c>
      <c r="DZ376" t="s">
        <v>5154</v>
      </c>
      <c r="EA376" t="s">
        <v>5470</v>
      </c>
      <c r="EB376" t="s">
        <v>5188</v>
      </c>
      <c r="EC376" t="s">
        <v>5372</v>
      </c>
      <c r="ED376" s="10" t="s">
        <v>673</v>
      </c>
      <c r="EE376" s="20">
        <v>38018</v>
      </c>
      <c r="EF376" s="21">
        <v>39412</v>
      </c>
      <c r="EG376" t="s">
        <v>2095</v>
      </c>
      <c r="EH376" t="s">
        <v>5142</v>
      </c>
      <c r="EI376" s="22">
        <v>44999</v>
      </c>
      <c r="EJ376" t="b">
        <f>F376=H376</f>
        <v>1</v>
      </c>
    </row>
    <row r="377" spans="1:140" x14ac:dyDescent="0.2">
      <c r="A377" s="8" t="s">
        <v>2096</v>
      </c>
      <c r="B377" s="8" t="s">
        <v>127</v>
      </c>
      <c r="C377" s="8" t="s">
        <v>245</v>
      </c>
      <c r="D377" s="2" t="s">
        <v>2097</v>
      </c>
      <c r="E377" s="4">
        <v>0.64722477654024602</v>
      </c>
      <c r="F377" s="28" t="b">
        <v>1</v>
      </c>
      <c r="G377" s="29">
        <f t="shared" si="11"/>
        <v>9.0395896538671865E-5</v>
      </c>
      <c r="H377" s="5" t="b">
        <f t="shared" si="10"/>
        <v>0</v>
      </c>
      <c r="I377" s="8">
        <v>49</v>
      </c>
      <c r="J377">
        <v>1</v>
      </c>
      <c r="K377">
        <v>30</v>
      </c>
      <c r="L377">
        <v>1135</v>
      </c>
      <c r="M377">
        <v>1</v>
      </c>
      <c r="N377">
        <v>5</v>
      </c>
      <c r="O377">
        <v>51.945721603456398</v>
      </c>
      <c r="P377">
        <v>4</v>
      </c>
      <c r="Q377">
        <v>3</v>
      </c>
      <c r="R377">
        <v>2</v>
      </c>
      <c r="S377" s="10">
        <v>79.400000000000006</v>
      </c>
      <c r="T377" s="8">
        <v>-0.39829786160802699</v>
      </c>
      <c r="U377">
        <v>7.5957643648752104E-3</v>
      </c>
      <c r="V377">
        <v>0.38987547332752898</v>
      </c>
      <c r="W377">
        <v>-0.42352335819473302</v>
      </c>
      <c r="X377">
        <v>-1.2456676951183301</v>
      </c>
      <c r="Y377">
        <v>1.38181348148064</v>
      </c>
      <c r="Z377">
        <v>5.0643640098795899E-2</v>
      </c>
      <c r="AA377">
        <v>-1.4107302381286499</v>
      </c>
      <c r="AB377">
        <v>0.68128349962791002</v>
      </c>
      <c r="AC377">
        <v>-0.68484317603607703</v>
      </c>
      <c r="AD377" s="10">
        <v>1.01466126221412</v>
      </c>
      <c r="AE377" s="8">
        <v>0</v>
      </c>
      <c r="AF377">
        <v>0</v>
      </c>
      <c r="AG377">
        <v>0</v>
      </c>
      <c r="AH377">
        <v>0</v>
      </c>
      <c r="AI377">
        <v>0</v>
      </c>
      <c r="AJ377">
        <v>0</v>
      </c>
      <c r="AK377">
        <v>0</v>
      </c>
      <c r="AL377">
        <v>0</v>
      </c>
      <c r="AM377">
        <v>1</v>
      </c>
      <c r="AN377">
        <v>0</v>
      </c>
      <c r="AO377">
        <v>0</v>
      </c>
      <c r="AP377">
        <v>0</v>
      </c>
      <c r="AQ377">
        <v>0</v>
      </c>
      <c r="AR377">
        <v>0</v>
      </c>
      <c r="AS377">
        <v>0</v>
      </c>
      <c r="AT377">
        <v>0</v>
      </c>
      <c r="AU377">
        <v>0</v>
      </c>
      <c r="AV377">
        <v>0</v>
      </c>
      <c r="AW377">
        <v>0</v>
      </c>
      <c r="AX377">
        <v>0</v>
      </c>
      <c r="AY377">
        <v>0</v>
      </c>
      <c r="AZ377">
        <v>1</v>
      </c>
      <c r="BA377">
        <v>1</v>
      </c>
      <c r="BB377">
        <v>0</v>
      </c>
      <c r="BC377">
        <v>0</v>
      </c>
      <c r="BD377">
        <v>1</v>
      </c>
      <c r="BE377">
        <v>0</v>
      </c>
      <c r="BF377">
        <v>1</v>
      </c>
      <c r="BG377">
        <v>0</v>
      </c>
      <c r="BH377">
        <v>0</v>
      </c>
      <c r="BI377">
        <v>0</v>
      </c>
      <c r="BJ377">
        <v>1</v>
      </c>
      <c r="BK377">
        <v>0</v>
      </c>
      <c r="BL377">
        <v>0</v>
      </c>
      <c r="BM377">
        <v>1</v>
      </c>
      <c r="BN377">
        <v>0</v>
      </c>
      <c r="BO377">
        <v>0</v>
      </c>
      <c r="BP377">
        <v>0</v>
      </c>
      <c r="BQ377">
        <v>0</v>
      </c>
      <c r="BR377">
        <v>1</v>
      </c>
      <c r="BS377">
        <v>0</v>
      </c>
      <c r="BT377" s="10">
        <v>0</v>
      </c>
      <c r="BU377">
        <v>-4.2648743800000002</v>
      </c>
      <c r="BV377">
        <v>0.17994256</v>
      </c>
      <c r="BW377">
        <v>2.5512239999999999E-2</v>
      </c>
      <c r="BX377">
        <v>1.7140852600000001</v>
      </c>
      <c r="BY377">
        <v>1.2451467300000001</v>
      </c>
      <c r="BZ377">
        <v>4.38303536</v>
      </c>
      <c r="CA377">
        <v>1.0542348399999999</v>
      </c>
      <c r="CB377">
        <v>2.36271349</v>
      </c>
      <c r="CC377">
        <v>0</v>
      </c>
      <c r="CD377">
        <v>1.26633956</v>
      </c>
      <c r="CE377">
        <v>1.2966537600000001</v>
      </c>
      <c r="CF377">
        <v>-0.34830556000000001</v>
      </c>
      <c r="CG377">
        <v>0.60595251999999999</v>
      </c>
      <c r="CH377">
        <v>-0.27080598</v>
      </c>
      <c r="CI377">
        <v>0.69837139000000004</v>
      </c>
      <c r="CJ377">
        <v>2.3914729999999999E-2</v>
      </c>
      <c r="CK377">
        <v>-0.35324707</v>
      </c>
      <c r="CL377">
        <v>-4.8291489999999999E-2</v>
      </c>
      <c r="CM377">
        <v>0.58076517999999999</v>
      </c>
      <c r="CN377">
        <v>0.72541518999999999</v>
      </c>
      <c r="CO377">
        <v>-0.20022939000000001</v>
      </c>
      <c r="CP377">
        <v>-0.43475793000000001</v>
      </c>
      <c r="CQ377">
        <v>0.34422587999999998</v>
      </c>
      <c r="CR377">
        <v>-0.48495226000000002</v>
      </c>
      <c r="CS377">
        <v>0.18250256000000001</v>
      </c>
      <c r="CT377">
        <v>-0.16623276000000001</v>
      </c>
      <c r="CU377">
        <v>-9.4743999999999995E-2</v>
      </c>
      <c r="CV377">
        <v>-1.1689752</v>
      </c>
      <c r="CW377">
        <v>-0.52188942000000005</v>
      </c>
      <c r="CX377">
        <v>0.65815442999999996</v>
      </c>
      <c r="CY377">
        <v>9.3649330000000003E-2</v>
      </c>
      <c r="CZ377">
        <v>-0.16819777</v>
      </c>
      <c r="DA377">
        <v>-0.25450494000000001</v>
      </c>
      <c r="DB377">
        <v>0.25513289</v>
      </c>
      <c r="DC377">
        <v>2.5920289999999999E-2</v>
      </c>
      <c r="DD377">
        <v>-2.5292350000000002E-2</v>
      </c>
      <c r="DE377">
        <v>0.26950531</v>
      </c>
      <c r="DF377">
        <v>-0.26887736000000001</v>
      </c>
      <c r="DG377">
        <v>0.1029841</v>
      </c>
      <c r="DH377">
        <v>-0.10235616</v>
      </c>
      <c r="DI377">
        <v>-0.19042195000000001</v>
      </c>
      <c r="DJ377">
        <v>7.7531719999999998E-2</v>
      </c>
      <c r="DK377">
        <v>-0.19522661999999999</v>
      </c>
      <c r="DL377">
        <v>-0.13095082</v>
      </c>
      <c r="DM377">
        <v>-6.0513240000000003E-2</v>
      </c>
      <c r="DN377">
        <v>0.50020885000000004</v>
      </c>
      <c r="DO377">
        <v>0.35778246000000002</v>
      </c>
      <c r="DP377">
        <v>-0.64273818000000005</v>
      </c>
      <c r="DQ377">
        <v>0.94671483000000001</v>
      </c>
      <c r="DR377">
        <v>-0.66113116000000005</v>
      </c>
      <c r="DS377">
        <v>7.7932630000000003E-2</v>
      </c>
      <c r="DT377">
        <v>-0.79014932000000004</v>
      </c>
      <c r="DU377">
        <v>1.3610861400000001</v>
      </c>
      <c r="DV377" s="10">
        <v>-0.64824150000000003</v>
      </c>
      <c r="DW377" s="8" t="s">
        <v>2098</v>
      </c>
      <c r="DX377" t="s">
        <v>2099</v>
      </c>
      <c r="DY377" t="s">
        <v>5154</v>
      </c>
      <c r="DZ377" t="s">
        <v>5158</v>
      </c>
      <c r="EA377" t="s">
        <v>5295</v>
      </c>
      <c r="EB377" t="s">
        <v>5383</v>
      </c>
      <c r="EC377" t="s">
        <v>5492</v>
      </c>
      <c r="ED377" s="10" t="s">
        <v>2100</v>
      </c>
      <c r="EE377" s="20">
        <v>38102</v>
      </c>
      <c r="EF377" s="21">
        <v>39513</v>
      </c>
      <c r="EG377" t="s">
        <v>2101</v>
      </c>
      <c r="EH377" t="s">
        <v>5144</v>
      </c>
      <c r="EI377" s="22">
        <v>44451</v>
      </c>
      <c r="EJ377" t="b">
        <f>F377=H377</f>
        <v>0</v>
      </c>
    </row>
    <row r="378" spans="1:140" x14ac:dyDescent="0.2">
      <c r="A378" s="8" t="s">
        <v>2102</v>
      </c>
      <c r="B378" s="8" t="s">
        <v>168</v>
      </c>
      <c r="C378" s="8" t="s">
        <v>181</v>
      </c>
      <c r="D378" s="2" t="s">
        <v>2103</v>
      </c>
      <c r="E378" s="4">
        <v>0.53289787127340005</v>
      </c>
      <c r="F378" s="28" t="b">
        <v>0</v>
      </c>
      <c r="G378" s="29">
        <f t="shared" si="11"/>
        <v>7.1784140710188578E-7</v>
      </c>
      <c r="H378" s="5" t="b">
        <f t="shared" si="10"/>
        <v>0</v>
      </c>
      <c r="I378" s="8">
        <v>49</v>
      </c>
      <c r="J378">
        <v>0</v>
      </c>
      <c r="K378">
        <v>26</v>
      </c>
      <c r="L378">
        <v>528</v>
      </c>
      <c r="M378">
        <v>1</v>
      </c>
      <c r="N378">
        <v>2</v>
      </c>
      <c r="O378">
        <v>20.1822689700337</v>
      </c>
      <c r="P378">
        <v>5</v>
      </c>
      <c r="Q378">
        <v>3</v>
      </c>
      <c r="R378">
        <v>3</v>
      </c>
      <c r="S378" s="10">
        <v>81.7</v>
      </c>
      <c r="T378" s="8">
        <v>-0.39829786160802699</v>
      </c>
      <c r="U378">
        <v>-1.00517281761849</v>
      </c>
      <c r="V378">
        <v>-0.126943712525036</v>
      </c>
      <c r="W378">
        <v>-1.13113453454574</v>
      </c>
      <c r="X378">
        <v>-1.2456676951183301</v>
      </c>
      <c r="Y378">
        <v>-0.70788554533318204</v>
      </c>
      <c r="Z378">
        <v>-1.04235885486036</v>
      </c>
      <c r="AA378">
        <v>8.8725172209350497E-3</v>
      </c>
      <c r="AB378">
        <v>0.68128349962791002</v>
      </c>
      <c r="AC378">
        <v>1.42236659638262</v>
      </c>
      <c r="AD378" s="10">
        <v>1.51093364989993</v>
      </c>
      <c r="AE378" s="8">
        <v>0</v>
      </c>
      <c r="AF378">
        <v>0</v>
      </c>
      <c r="AG378">
        <v>0</v>
      </c>
      <c r="AH378">
        <v>0</v>
      </c>
      <c r="AI378">
        <v>0</v>
      </c>
      <c r="AJ378">
        <v>0</v>
      </c>
      <c r="AK378">
        <v>0</v>
      </c>
      <c r="AL378">
        <v>0</v>
      </c>
      <c r="AM378">
        <v>0</v>
      </c>
      <c r="AN378">
        <v>0</v>
      </c>
      <c r="AO378">
        <v>0</v>
      </c>
      <c r="AP378">
        <v>0</v>
      </c>
      <c r="AQ378">
        <v>0</v>
      </c>
      <c r="AR378">
        <v>0</v>
      </c>
      <c r="AS378">
        <v>0</v>
      </c>
      <c r="AT378">
        <v>0</v>
      </c>
      <c r="AU378">
        <v>0</v>
      </c>
      <c r="AV378">
        <v>0</v>
      </c>
      <c r="AW378">
        <v>1</v>
      </c>
      <c r="AX378">
        <v>0</v>
      </c>
      <c r="AY378">
        <v>1</v>
      </c>
      <c r="AZ378">
        <v>0</v>
      </c>
      <c r="BA378">
        <v>1</v>
      </c>
      <c r="BB378">
        <v>0</v>
      </c>
      <c r="BC378">
        <v>0</v>
      </c>
      <c r="BD378">
        <v>1</v>
      </c>
      <c r="BE378">
        <v>1</v>
      </c>
      <c r="BF378">
        <v>0</v>
      </c>
      <c r="BG378">
        <v>0</v>
      </c>
      <c r="BH378">
        <v>0</v>
      </c>
      <c r="BI378">
        <v>0</v>
      </c>
      <c r="BJ378">
        <v>0</v>
      </c>
      <c r="BK378">
        <v>1</v>
      </c>
      <c r="BL378">
        <v>0</v>
      </c>
      <c r="BM378">
        <v>0</v>
      </c>
      <c r="BN378">
        <v>0</v>
      </c>
      <c r="BO378">
        <v>0</v>
      </c>
      <c r="BP378">
        <v>1</v>
      </c>
      <c r="BQ378">
        <v>0</v>
      </c>
      <c r="BR378">
        <v>0</v>
      </c>
      <c r="BS378">
        <v>0</v>
      </c>
      <c r="BT378" s="10">
        <v>1</v>
      </c>
      <c r="BU378">
        <v>-4.2648743800000002</v>
      </c>
      <c r="BV378">
        <v>0.17994256</v>
      </c>
      <c r="BW378">
        <v>2.5512239999999999E-2</v>
      </c>
      <c r="BX378">
        <v>1.7140852600000001</v>
      </c>
      <c r="BY378">
        <v>1.2451467300000001</v>
      </c>
      <c r="BZ378">
        <v>4.38303536</v>
      </c>
      <c r="CA378">
        <v>1.0542348399999999</v>
      </c>
      <c r="CB378">
        <v>2.36271349</v>
      </c>
      <c r="CC378">
        <v>0</v>
      </c>
      <c r="CD378">
        <v>1.26633956</v>
      </c>
      <c r="CE378">
        <v>1.2966537600000001</v>
      </c>
      <c r="CF378">
        <v>-0.34830556000000001</v>
      </c>
      <c r="CG378">
        <v>0.60595251999999999</v>
      </c>
      <c r="CH378">
        <v>-0.27080598</v>
      </c>
      <c r="CI378">
        <v>0.69837139000000004</v>
      </c>
      <c r="CJ378">
        <v>2.3914729999999999E-2</v>
      </c>
      <c r="CK378">
        <v>-0.35324707</v>
      </c>
      <c r="CL378">
        <v>-4.8291489999999999E-2</v>
      </c>
      <c r="CM378">
        <v>0.58076517999999999</v>
      </c>
      <c r="CN378">
        <v>0.72541518999999999</v>
      </c>
      <c r="CO378">
        <v>-0.20022939000000001</v>
      </c>
      <c r="CP378">
        <v>-0.43475793000000001</v>
      </c>
      <c r="CQ378">
        <v>0.34422587999999998</v>
      </c>
      <c r="CR378">
        <v>-0.48495226000000002</v>
      </c>
      <c r="CS378">
        <v>0.18250256000000001</v>
      </c>
      <c r="CT378">
        <v>-0.16623276000000001</v>
      </c>
      <c r="CU378">
        <v>-9.4743999999999995E-2</v>
      </c>
      <c r="CV378">
        <v>-1.1689752</v>
      </c>
      <c r="CW378">
        <v>-0.52188942000000005</v>
      </c>
      <c r="CX378">
        <v>0.65815442999999996</v>
      </c>
      <c r="CY378">
        <v>9.3649330000000003E-2</v>
      </c>
      <c r="CZ378">
        <v>-0.16819777</v>
      </c>
      <c r="DA378">
        <v>-0.25450494000000001</v>
      </c>
      <c r="DB378">
        <v>0.25513289</v>
      </c>
      <c r="DC378">
        <v>2.5920289999999999E-2</v>
      </c>
      <c r="DD378">
        <v>-2.5292350000000002E-2</v>
      </c>
      <c r="DE378">
        <v>0.26950531</v>
      </c>
      <c r="DF378">
        <v>-0.26887736000000001</v>
      </c>
      <c r="DG378">
        <v>0.1029841</v>
      </c>
      <c r="DH378">
        <v>-0.10235616</v>
      </c>
      <c r="DI378">
        <v>-0.19042195000000001</v>
      </c>
      <c r="DJ378">
        <v>7.7531719999999998E-2</v>
      </c>
      <c r="DK378">
        <v>-0.19522661999999999</v>
      </c>
      <c r="DL378">
        <v>-0.13095082</v>
      </c>
      <c r="DM378">
        <v>-6.0513240000000003E-2</v>
      </c>
      <c r="DN378">
        <v>0.50020885000000004</v>
      </c>
      <c r="DO378">
        <v>0.35778246000000002</v>
      </c>
      <c r="DP378">
        <v>-0.64273818000000005</v>
      </c>
      <c r="DQ378">
        <v>0.94671483000000001</v>
      </c>
      <c r="DR378">
        <v>-0.66113116000000005</v>
      </c>
      <c r="DS378">
        <v>7.7932630000000003E-2</v>
      </c>
      <c r="DT378">
        <v>-0.79014932000000004</v>
      </c>
      <c r="DU378">
        <v>1.3610861400000001</v>
      </c>
      <c r="DV378" s="10">
        <v>-0.64824150000000003</v>
      </c>
      <c r="DW378" s="8" t="s">
        <v>2104</v>
      </c>
      <c r="DX378" t="s">
        <v>2105</v>
      </c>
      <c r="DY378" t="s">
        <v>5165</v>
      </c>
      <c r="DZ378" t="s">
        <v>5165</v>
      </c>
      <c r="EA378" t="s">
        <v>5210</v>
      </c>
      <c r="EB378" t="s">
        <v>5301</v>
      </c>
      <c r="EC378" t="s">
        <v>5372</v>
      </c>
      <c r="ED378" s="10" t="s">
        <v>242</v>
      </c>
      <c r="EE378" s="20">
        <v>34612</v>
      </c>
      <c r="EF378" s="21">
        <v>36448</v>
      </c>
      <c r="EG378" t="s">
        <v>2106</v>
      </c>
      <c r="EH378" t="s">
        <v>5146</v>
      </c>
      <c r="EI378" s="22">
        <v>44918</v>
      </c>
      <c r="EJ378" t="b">
        <f>F378=H378</f>
        <v>1</v>
      </c>
    </row>
    <row r="379" spans="1:140" x14ac:dyDescent="0.2">
      <c r="A379" s="8" t="s">
        <v>2107</v>
      </c>
      <c r="B379" s="8" t="s">
        <v>127</v>
      </c>
      <c r="C379" s="8" t="s">
        <v>181</v>
      </c>
      <c r="D379" s="2" t="s">
        <v>2108</v>
      </c>
      <c r="E379" s="4">
        <v>0.51933821108275702</v>
      </c>
      <c r="F379" s="28" t="b">
        <v>0</v>
      </c>
      <c r="G379" s="29">
        <f t="shared" si="11"/>
        <v>8.176608105591536E-2</v>
      </c>
      <c r="H379" s="5" t="b">
        <f t="shared" si="10"/>
        <v>0</v>
      </c>
      <c r="I379" s="8">
        <v>69</v>
      </c>
      <c r="J379">
        <v>1</v>
      </c>
      <c r="K379">
        <v>38</v>
      </c>
      <c r="L379">
        <v>2135</v>
      </c>
      <c r="M379">
        <v>6</v>
      </c>
      <c r="N379">
        <v>4</v>
      </c>
      <c r="O379">
        <v>9.6691055413788298</v>
      </c>
      <c r="P379">
        <v>5</v>
      </c>
      <c r="Q379">
        <v>1</v>
      </c>
      <c r="R379">
        <v>5</v>
      </c>
      <c r="S379" s="10">
        <v>85.5</v>
      </c>
      <c r="T379" s="8">
        <v>1.48046563654304</v>
      </c>
      <c r="U379">
        <v>7.5957643648752104E-3</v>
      </c>
      <c r="V379">
        <v>1.4235138450326601</v>
      </c>
      <c r="W379">
        <v>0.74222816791895396</v>
      </c>
      <c r="X379">
        <v>0.34522335867264098</v>
      </c>
      <c r="Y379">
        <v>0.68524713920936597</v>
      </c>
      <c r="Z379">
        <v>-1.4041241198033201</v>
      </c>
      <c r="AA379">
        <v>1.4284752725705201</v>
      </c>
      <c r="AB379">
        <v>-0.772121299578298</v>
      </c>
      <c r="AC379">
        <v>-1.38724643350897</v>
      </c>
      <c r="AD379" s="10">
        <v>2.3308619425982098</v>
      </c>
      <c r="AE379" s="8">
        <v>0</v>
      </c>
      <c r="AF379">
        <v>0</v>
      </c>
      <c r="AG379">
        <v>0</v>
      </c>
      <c r="AH379">
        <v>0</v>
      </c>
      <c r="AI379">
        <v>0</v>
      </c>
      <c r="AJ379">
        <v>0</v>
      </c>
      <c r="AK379">
        <v>0</v>
      </c>
      <c r="AL379">
        <v>0</v>
      </c>
      <c r="AM379">
        <v>0</v>
      </c>
      <c r="AN379">
        <v>0</v>
      </c>
      <c r="AO379">
        <v>0</v>
      </c>
      <c r="AP379">
        <v>0</v>
      </c>
      <c r="AQ379">
        <v>0</v>
      </c>
      <c r="AR379">
        <v>0</v>
      </c>
      <c r="AS379">
        <v>0</v>
      </c>
      <c r="AT379">
        <v>0</v>
      </c>
      <c r="AU379">
        <v>0</v>
      </c>
      <c r="AV379">
        <v>1</v>
      </c>
      <c r="AW379">
        <v>0</v>
      </c>
      <c r="AX379">
        <v>0</v>
      </c>
      <c r="AY379">
        <v>0</v>
      </c>
      <c r="AZ379">
        <v>1</v>
      </c>
      <c r="BA379">
        <v>1</v>
      </c>
      <c r="BB379">
        <v>0</v>
      </c>
      <c r="BC379">
        <v>0</v>
      </c>
      <c r="BD379">
        <v>1</v>
      </c>
      <c r="BE379">
        <v>1</v>
      </c>
      <c r="BF379">
        <v>0</v>
      </c>
      <c r="BG379">
        <v>0</v>
      </c>
      <c r="BH379">
        <v>0</v>
      </c>
      <c r="BI379">
        <v>1</v>
      </c>
      <c r="BJ379">
        <v>0</v>
      </c>
      <c r="BK379">
        <v>0</v>
      </c>
      <c r="BL379">
        <v>0</v>
      </c>
      <c r="BM379">
        <v>0</v>
      </c>
      <c r="BN379">
        <v>0</v>
      </c>
      <c r="BO379">
        <v>1</v>
      </c>
      <c r="BP379">
        <v>0</v>
      </c>
      <c r="BQ379">
        <v>0</v>
      </c>
      <c r="BR379">
        <v>0</v>
      </c>
      <c r="BS379">
        <v>1</v>
      </c>
      <c r="BT379" s="10">
        <v>0</v>
      </c>
      <c r="BU379">
        <v>-4.2648743800000002</v>
      </c>
      <c r="BV379">
        <v>0.17994256</v>
      </c>
      <c r="BW379">
        <v>2.5512239999999999E-2</v>
      </c>
      <c r="BX379">
        <v>1.7140852600000001</v>
      </c>
      <c r="BY379">
        <v>1.2451467300000001</v>
      </c>
      <c r="BZ379">
        <v>4.38303536</v>
      </c>
      <c r="CA379">
        <v>1.0542348399999999</v>
      </c>
      <c r="CB379">
        <v>2.36271349</v>
      </c>
      <c r="CC379">
        <v>0</v>
      </c>
      <c r="CD379">
        <v>1.26633956</v>
      </c>
      <c r="CE379">
        <v>1.2966537600000001</v>
      </c>
      <c r="CF379">
        <v>-0.34830556000000001</v>
      </c>
      <c r="CG379">
        <v>0.60595251999999999</v>
      </c>
      <c r="CH379">
        <v>-0.27080598</v>
      </c>
      <c r="CI379">
        <v>0.69837139000000004</v>
      </c>
      <c r="CJ379">
        <v>2.3914729999999999E-2</v>
      </c>
      <c r="CK379">
        <v>-0.35324707</v>
      </c>
      <c r="CL379">
        <v>-4.8291489999999999E-2</v>
      </c>
      <c r="CM379">
        <v>0.58076517999999999</v>
      </c>
      <c r="CN379">
        <v>0.72541518999999999</v>
      </c>
      <c r="CO379">
        <v>-0.20022939000000001</v>
      </c>
      <c r="CP379">
        <v>-0.43475793000000001</v>
      </c>
      <c r="CQ379">
        <v>0.34422587999999998</v>
      </c>
      <c r="CR379">
        <v>-0.48495226000000002</v>
      </c>
      <c r="CS379">
        <v>0.18250256000000001</v>
      </c>
      <c r="CT379">
        <v>-0.16623276000000001</v>
      </c>
      <c r="CU379">
        <v>-9.4743999999999995E-2</v>
      </c>
      <c r="CV379">
        <v>-1.1689752</v>
      </c>
      <c r="CW379">
        <v>-0.52188942000000005</v>
      </c>
      <c r="CX379">
        <v>0.65815442999999996</v>
      </c>
      <c r="CY379">
        <v>9.3649330000000003E-2</v>
      </c>
      <c r="CZ379">
        <v>-0.16819777</v>
      </c>
      <c r="DA379">
        <v>-0.25450494000000001</v>
      </c>
      <c r="DB379">
        <v>0.25513289</v>
      </c>
      <c r="DC379">
        <v>2.5920289999999999E-2</v>
      </c>
      <c r="DD379">
        <v>-2.5292350000000002E-2</v>
      </c>
      <c r="DE379">
        <v>0.26950531</v>
      </c>
      <c r="DF379">
        <v>-0.26887736000000001</v>
      </c>
      <c r="DG379">
        <v>0.1029841</v>
      </c>
      <c r="DH379">
        <v>-0.10235616</v>
      </c>
      <c r="DI379">
        <v>-0.19042195000000001</v>
      </c>
      <c r="DJ379">
        <v>7.7531719999999998E-2</v>
      </c>
      <c r="DK379">
        <v>-0.19522661999999999</v>
      </c>
      <c r="DL379">
        <v>-0.13095082</v>
      </c>
      <c r="DM379">
        <v>-6.0513240000000003E-2</v>
      </c>
      <c r="DN379">
        <v>0.50020885000000004</v>
      </c>
      <c r="DO379">
        <v>0.35778246000000002</v>
      </c>
      <c r="DP379">
        <v>-0.64273818000000005</v>
      </c>
      <c r="DQ379">
        <v>0.94671483000000001</v>
      </c>
      <c r="DR379">
        <v>-0.66113116000000005</v>
      </c>
      <c r="DS379">
        <v>7.7932630000000003E-2</v>
      </c>
      <c r="DT379">
        <v>-0.79014932000000004</v>
      </c>
      <c r="DU379">
        <v>1.3610861400000001</v>
      </c>
      <c r="DV379" s="10">
        <v>-0.64824150000000003</v>
      </c>
      <c r="DW379" s="8" t="s">
        <v>2109</v>
      </c>
      <c r="DX379" t="s">
        <v>2110</v>
      </c>
      <c r="DY379" t="s">
        <v>5153</v>
      </c>
      <c r="DZ379" t="s">
        <v>5153</v>
      </c>
      <c r="EA379" t="s">
        <v>5284</v>
      </c>
      <c r="EB379" t="s">
        <v>5332</v>
      </c>
      <c r="EC379" t="s">
        <v>5353</v>
      </c>
      <c r="ED379" s="10" t="s">
        <v>772</v>
      </c>
      <c r="EE379" s="20">
        <v>36023</v>
      </c>
      <c r="EF379" s="21">
        <v>37436</v>
      </c>
      <c r="EG379" t="s">
        <v>2111</v>
      </c>
      <c r="EH379" t="s">
        <v>5142</v>
      </c>
      <c r="EI379" s="22">
        <v>44070</v>
      </c>
      <c r="EJ379" t="b">
        <f>F379=H379</f>
        <v>1</v>
      </c>
    </row>
    <row r="380" spans="1:140" x14ac:dyDescent="0.2">
      <c r="A380" s="8" t="s">
        <v>2112</v>
      </c>
      <c r="B380" s="8" t="s">
        <v>168</v>
      </c>
      <c r="C380" s="8" t="s">
        <v>209</v>
      </c>
      <c r="D380" s="2" t="s">
        <v>2113</v>
      </c>
      <c r="E380" s="4">
        <v>0.40471649575917801</v>
      </c>
      <c r="F380" s="28" t="b">
        <v>0</v>
      </c>
      <c r="G380" s="29">
        <f t="shared" si="11"/>
        <v>0.815400763679753</v>
      </c>
      <c r="H380" s="5" t="b">
        <f t="shared" si="10"/>
        <v>1</v>
      </c>
      <c r="I380" s="8">
        <v>38</v>
      </c>
      <c r="J380">
        <v>0</v>
      </c>
      <c r="K380">
        <v>33</v>
      </c>
      <c r="L380">
        <v>1093</v>
      </c>
      <c r="M380">
        <v>9</v>
      </c>
      <c r="N380">
        <v>2</v>
      </c>
      <c r="O380">
        <v>73.1915812129225</v>
      </c>
      <c r="P380">
        <v>4</v>
      </c>
      <c r="Q380">
        <v>3</v>
      </c>
      <c r="R380">
        <v>4</v>
      </c>
      <c r="S380" s="10">
        <v>78.8</v>
      </c>
      <c r="T380" s="8">
        <v>-1.4316177855911101</v>
      </c>
      <c r="U380">
        <v>-1.00517281761849</v>
      </c>
      <c r="V380">
        <v>0.77748986271695397</v>
      </c>
      <c r="W380">
        <v>-0.47248492229150801</v>
      </c>
      <c r="X380">
        <v>1.2997579909472201</v>
      </c>
      <c r="Y380">
        <v>-0.70788554533318204</v>
      </c>
      <c r="Z380">
        <v>0.78172844466011404</v>
      </c>
      <c r="AA380">
        <v>-1.4107302381286499</v>
      </c>
      <c r="AB380">
        <v>-1.4988236991813999</v>
      </c>
      <c r="AC380">
        <v>1.42236659638262</v>
      </c>
      <c r="AD380" s="10">
        <v>0.88519890020913194</v>
      </c>
      <c r="AE380" s="8">
        <v>0</v>
      </c>
      <c r="AF380">
        <v>0</v>
      </c>
      <c r="AG380">
        <v>0</v>
      </c>
      <c r="AH380">
        <v>0</v>
      </c>
      <c r="AI380">
        <v>0</v>
      </c>
      <c r="AJ380">
        <v>0</v>
      </c>
      <c r="AK380">
        <v>0</v>
      </c>
      <c r="AL380">
        <v>0</v>
      </c>
      <c r="AM380">
        <v>0</v>
      </c>
      <c r="AN380">
        <v>0</v>
      </c>
      <c r="AO380">
        <v>0</v>
      </c>
      <c r="AP380">
        <v>0</v>
      </c>
      <c r="AQ380">
        <v>0</v>
      </c>
      <c r="AR380">
        <v>0</v>
      </c>
      <c r="AS380">
        <v>1</v>
      </c>
      <c r="AT380">
        <v>0</v>
      </c>
      <c r="AU380">
        <v>0</v>
      </c>
      <c r="AV380">
        <v>0</v>
      </c>
      <c r="AW380">
        <v>0</v>
      </c>
      <c r="AX380">
        <v>0</v>
      </c>
      <c r="AY380">
        <v>0</v>
      </c>
      <c r="AZ380">
        <v>1</v>
      </c>
      <c r="BA380">
        <v>1</v>
      </c>
      <c r="BB380">
        <v>0</v>
      </c>
      <c r="BC380">
        <v>1</v>
      </c>
      <c r="BD380">
        <v>0</v>
      </c>
      <c r="BE380">
        <v>0</v>
      </c>
      <c r="BF380">
        <v>1</v>
      </c>
      <c r="BG380">
        <v>1</v>
      </c>
      <c r="BH380">
        <v>0</v>
      </c>
      <c r="BI380">
        <v>0</v>
      </c>
      <c r="BJ380">
        <v>0</v>
      </c>
      <c r="BK380">
        <v>0</v>
      </c>
      <c r="BL380">
        <v>0</v>
      </c>
      <c r="BM380">
        <v>0</v>
      </c>
      <c r="BN380">
        <v>0</v>
      </c>
      <c r="BO380">
        <v>0</v>
      </c>
      <c r="BP380">
        <v>1</v>
      </c>
      <c r="BQ380">
        <v>0</v>
      </c>
      <c r="BR380">
        <v>0</v>
      </c>
      <c r="BS380">
        <v>0</v>
      </c>
      <c r="BT380" s="10">
        <v>1</v>
      </c>
      <c r="BU380">
        <v>-4.2648743800000002</v>
      </c>
      <c r="BV380">
        <v>0.17994256</v>
      </c>
      <c r="BW380">
        <v>2.5512239999999999E-2</v>
      </c>
      <c r="BX380">
        <v>1.7140852600000001</v>
      </c>
      <c r="BY380">
        <v>1.2451467300000001</v>
      </c>
      <c r="BZ380">
        <v>4.38303536</v>
      </c>
      <c r="CA380">
        <v>1.0542348399999999</v>
      </c>
      <c r="CB380">
        <v>2.36271349</v>
      </c>
      <c r="CC380">
        <v>0</v>
      </c>
      <c r="CD380">
        <v>1.26633956</v>
      </c>
      <c r="CE380">
        <v>1.2966537600000001</v>
      </c>
      <c r="CF380">
        <v>-0.34830556000000001</v>
      </c>
      <c r="CG380">
        <v>0.60595251999999999</v>
      </c>
      <c r="CH380">
        <v>-0.27080598</v>
      </c>
      <c r="CI380">
        <v>0.69837139000000004</v>
      </c>
      <c r="CJ380">
        <v>2.3914729999999999E-2</v>
      </c>
      <c r="CK380">
        <v>-0.35324707</v>
      </c>
      <c r="CL380">
        <v>-4.8291489999999999E-2</v>
      </c>
      <c r="CM380">
        <v>0.58076517999999999</v>
      </c>
      <c r="CN380">
        <v>0.72541518999999999</v>
      </c>
      <c r="CO380">
        <v>-0.20022939000000001</v>
      </c>
      <c r="CP380">
        <v>-0.43475793000000001</v>
      </c>
      <c r="CQ380">
        <v>0.34422587999999998</v>
      </c>
      <c r="CR380">
        <v>-0.48495226000000002</v>
      </c>
      <c r="CS380">
        <v>0.18250256000000001</v>
      </c>
      <c r="CT380">
        <v>-0.16623276000000001</v>
      </c>
      <c r="CU380">
        <v>-9.4743999999999995E-2</v>
      </c>
      <c r="CV380">
        <v>-1.1689752</v>
      </c>
      <c r="CW380">
        <v>-0.52188942000000005</v>
      </c>
      <c r="CX380">
        <v>0.65815442999999996</v>
      </c>
      <c r="CY380">
        <v>9.3649330000000003E-2</v>
      </c>
      <c r="CZ380">
        <v>-0.16819777</v>
      </c>
      <c r="DA380">
        <v>-0.25450494000000001</v>
      </c>
      <c r="DB380">
        <v>0.25513289</v>
      </c>
      <c r="DC380">
        <v>2.5920289999999999E-2</v>
      </c>
      <c r="DD380">
        <v>-2.5292350000000002E-2</v>
      </c>
      <c r="DE380">
        <v>0.26950531</v>
      </c>
      <c r="DF380">
        <v>-0.26887736000000001</v>
      </c>
      <c r="DG380">
        <v>0.1029841</v>
      </c>
      <c r="DH380">
        <v>-0.10235616</v>
      </c>
      <c r="DI380">
        <v>-0.19042195000000001</v>
      </c>
      <c r="DJ380">
        <v>7.7531719999999998E-2</v>
      </c>
      <c r="DK380">
        <v>-0.19522661999999999</v>
      </c>
      <c r="DL380">
        <v>-0.13095082</v>
      </c>
      <c r="DM380">
        <v>-6.0513240000000003E-2</v>
      </c>
      <c r="DN380">
        <v>0.50020885000000004</v>
      </c>
      <c r="DO380">
        <v>0.35778246000000002</v>
      </c>
      <c r="DP380">
        <v>-0.64273818000000005</v>
      </c>
      <c r="DQ380">
        <v>0.94671483000000001</v>
      </c>
      <c r="DR380">
        <v>-0.66113116000000005</v>
      </c>
      <c r="DS380">
        <v>7.7932630000000003E-2</v>
      </c>
      <c r="DT380">
        <v>-0.79014932000000004</v>
      </c>
      <c r="DU380">
        <v>1.3610861400000001</v>
      </c>
      <c r="DV380" s="10">
        <v>-0.64824150000000003</v>
      </c>
      <c r="DW380" s="8" t="s">
        <v>2114</v>
      </c>
      <c r="DX380" t="s">
        <v>2115</v>
      </c>
      <c r="DY380" t="s">
        <v>5165</v>
      </c>
      <c r="DZ380" t="s">
        <v>5165</v>
      </c>
      <c r="EA380" t="s">
        <v>5199</v>
      </c>
      <c r="EB380" t="s">
        <v>5208</v>
      </c>
      <c r="EC380" t="s">
        <v>5207</v>
      </c>
      <c r="ED380" s="10" t="s">
        <v>242</v>
      </c>
      <c r="EE380" s="20">
        <v>36179</v>
      </c>
      <c r="EF380" s="21">
        <v>39209</v>
      </c>
      <c r="EG380" t="s">
        <v>2116</v>
      </c>
      <c r="EH380" t="s">
        <v>5145</v>
      </c>
      <c r="EI380" s="22">
        <v>44056</v>
      </c>
      <c r="EJ380" t="b">
        <f>F380=H380</f>
        <v>0</v>
      </c>
    </row>
    <row r="381" spans="1:140" x14ac:dyDescent="0.2">
      <c r="A381" s="8" t="s">
        <v>2117</v>
      </c>
      <c r="B381" s="8" t="s">
        <v>168</v>
      </c>
      <c r="C381" s="8" t="s">
        <v>399</v>
      </c>
      <c r="D381" s="2" t="s">
        <v>2118</v>
      </c>
      <c r="E381" s="4">
        <v>0.49610436413229198</v>
      </c>
      <c r="F381" s="28" t="b">
        <v>0</v>
      </c>
      <c r="G381" s="29">
        <f t="shared" si="11"/>
        <v>7.6046649032819374E-5</v>
      </c>
      <c r="H381" s="5" t="b">
        <f t="shared" si="10"/>
        <v>0</v>
      </c>
      <c r="I381" s="8">
        <v>69</v>
      </c>
      <c r="J381">
        <v>1</v>
      </c>
      <c r="K381">
        <v>19</v>
      </c>
      <c r="L381">
        <v>512</v>
      </c>
      <c r="M381">
        <v>3</v>
      </c>
      <c r="N381">
        <v>5</v>
      </c>
      <c r="O381">
        <v>63.818848732812697</v>
      </c>
      <c r="P381">
        <v>5</v>
      </c>
      <c r="Q381">
        <v>1</v>
      </c>
      <c r="R381">
        <v>5</v>
      </c>
      <c r="S381" s="10">
        <v>78</v>
      </c>
      <c r="T381" s="8">
        <v>1.48046563654304</v>
      </c>
      <c r="U381">
        <v>7.5957643648752104E-3</v>
      </c>
      <c r="V381">
        <v>-1.03137728776702</v>
      </c>
      <c r="W381">
        <v>-1.1497865589635601</v>
      </c>
      <c r="X381">
        <v>-0.60931127360194304</v>
      </c>
      <c r="Y381">
        <v>1.38181348148064</v>
      </c>
      <c r="Z381">
        <v>0.45920620176749999</v>
      </c>
      <c r="AA381">
        <v>-1.4107302381286499</v>
      </c>
      <c r="AB381">
        <v>-0.772121299578298</v>
      </c>
      <c r="AC381">
        <v>1.7560081436822399E-2</v>
      </c>
      <c r="AD381" s="10">
        <v>0.71258241753580998</v>
      </c>
      <c r="AE381" s="8">
        <v>0</v>
      </c>
      <c r="AF381">
        <v>0</v>
      </c>
      <c r="AG381">
        <v>0</v>
      </c>
      <c r="AH381">
        <v>0</v>
      </c>
      <c r="AI381">
        <v>0</v>
      </c>
      <c r="AJ381">
        <v>0</v>
      </c>
      <c r="AK381">
        <v>0</v>
      </c>
      <c r="AL381">
        <v>0</v>
      </c>
      <c r="AM381">
        <v>0</v>
      </c>
      <c r="AN381">
        <v>0</v>
      </c>
      <c r="AO381">
        <v>0</v>
      </c>
      <c r="AP381">
        <v>0</v>
      </c>
      <c r="AQ381">
        <v>0</v>
      </c>
      <c r="AR381">
        <v>0</v>
      </c>
      <c r="AS381">
        <v>0</v>
      </c>
      <c r="AT381">
        <v>0</v>
      </c>
      <c r="AU381">
        <v>1</v>
      </c>
      <c r="AV381">
        <v>0</v>
      </c>
      <c r="AW381">
        <v>0</v>
      </c>
      <c r="AX381">
        <v>0</v>
      </c>
      <c r="AY381">
        <v>1</v>
      </c>
      <c r="AZ381">
        <v>0</v>
      </c>
      <c r="BA381">
        <v>1</v>
      </c>
      <c r="BB381">
        <v>0</v>
      </c>
      <c r="BC381">
        <v>0</v>
      </c>
      <c r="BD381">
        <v>1</v>
      </c>
      <c r="BE381">
        <v>0</v>
      </c>
      <c r="BF381">
        <v>1</v>
      </c>
      <c r="BG381">
        <v>0</v>
      </c>
      <c r="BH381">
        <v>0</v>
      </c>
      <c r="BI381">
        <v>0</v>
      </c>
      <c r="BJ381">
        <v>1</v>
      </c>
      <c r="BK381">
        <v>0</v>
      </c>
      <c r="BL381">
        <v>0</v>
      </c>
      <c r="BM381">
        <v>0</v>
      </c>
      <c r="BN381">
        <v>0</v>
      </c>
      <c r="BO381">
        <v>1</v>
      </c>
      <c r="BP381">
        <v>0</v>
      </c>
      <c r="BQ381">
        <v>0</v>
      </c>
      <c r="BR381">
        <v>0</v>
      </c>
      <c r="BS381">
        <v>0</v>
      </c>
      <c r="BT381" s="10">
        <v>1</v>
      </c>
      <c r="BU381">
        <v>-4.2648743800000002</v>
      </c>
      <c r="BV381">
        <v>0.17994256</v>
      </c>
      <c r="BW381">
        <v>2.5512239999999999E-2</v>
      </c>
      <c r="BX381">
        <v>1.7140852600000001</v>
      </c>
      <c r="BY381">
        <v>1.2451467300000001</v>
      </c>
      <c r="BZ381">
        <v>4.38303536</v>
      </c>
      <c r="CA381">
        <v>1.0542348399999999</v>
      </c>
      <c r="CB381">
        <v>2.36271349</v>
      </c>
      <c r="CC381">
        <v>0</v>
      </c>
      <c r="CD381">
        <v>1.26633956</v>
      </c>
      <c r="CE381">
        <v>1.2966537600000001</v>
      </c>
      <c r="CF381">
        <v>-0.34830556000000001</v>
      </c>
      <c r="CG381">
        <v>0.60595251999999999</v>
      </c>
      <c r="CH381">
        <v>-0.27080598</v>
      </c>
      <c r="CI381">
        <v>0.69837139000000004</v>
      </c>
      <c r="CJ381">
        <v>2.3914729999999999E-2</v>
      </c>
      <c r="CK381">
        <v>-0.35324707</v>
      </c>
      <c r="CL381">
        <v>-4.8291489999999999E-2</v>
      </c>
      <c r="CM381">
        <v>0.58076517999999999</v>
      </c>
      <c r="CN381">
        <v>0.72541518999999999</v>
      </c>
      <c r="CO381">
        <v>-0.20022939000000001</v>
      </c>
      <c r="CP381">
        <v>-0.43475793000000001</v>
      </c>
      <c r="CQ381">
        <v>0.34422587999999998</v>
      </c>
      <c r="CR381">
        <v>-0.48495226000000002</v>
      </c>
      <c r="CS381">
        <v>0.18250256000000001</v>
      </c>
      <c r="CT381">
        <v>-0.16623276000000001</v>
      </c>
      <c r="CU381">
        <v>-9.4743999999999995E-2</v>
      </c>
      <c r="CV381">
        <v>-1.1689752</v>
      </c>
      <c r="CW381">
        <v>-0.52188942000000005</v>
      </c>
      <c r="CX381">
        <v>0.65815442999999996</v>
      </c>
      <c r="CY381">
        <v>9.3649330000000003E-2</v>
      </c>
      <c r="CZ381">
        <v>-0.16819777</v>
      </c>
      <c r="DA381">
        <v>-0.25450494000000001</v>
      </c>
      <c r="DB381">
        <v>0.25513289</v>
      </c>
      <c r="DC381">
        <v>2.5920289999999999E-2</v>
      </c>
      <c r="DD381">
        <v>-2.5292350000000002E-2</v>
      </c>
      <c r="DE381">
        <v>0.26950531</v>
      </c>
      <c r="DF381">
        <v>-0.26887736000000001</v>
      </c>
      <c r="DG381">
        <v>0.1029841</v>
      </c>
      <c r="DH381">
        <v>-0.10235616</v>
      </c>
      <c r="DI381">
        <v>-0.19042195000000001</v>
      </c>
      <c r="DJ381">
        <v>7.7531719999999998E-2</v>
      </c>
      <c r="DK381">
        <v>-0.19522661999999999</v>
      </c>
      <c r="DL381">
        <v>-0.13095082</v>
      </c>
      <c r="DM381">
        <v>-6.0513240000000003E-2</v>
      </c>
      <c r="DN381">
        <v>0.50020885000000004</v>
      </c>
      <c r="DO381">
        <v>0.35778246000000002</v>
      </c>
      <c r="DP381">
        <v>-0.64273818000000005</v>
      </c>
      <c r="DQ381">
        <v>0.94671483000000001</v>
      </c>
      <c r="DR381">
        <v>-0.66113116000000005</v>
      </c>
      <c r="DS381">
        <v>7.7932630000000003E-2</v>
      </c>
      <c r="DT381">
        <v>-0.79014932000000004</v>
      </c>
      <c r="DU381">
        <v>1.3610861400000001</v>
      </c>
      <c r="DV381" s="10">
        <v>-0.64824150000000003</v>
      </c>
      <c r="DW381" s="8" t="s">
        <v>2119</v>
      </c>
      <c r="DX381" t="s">
        <v>2120</v>
      </c>
      <c r="DY381" t="s">
        <v>5153</v>
      </c>
      <c r="DZ381" t="s">
        <v>5165</v>
      </c>
      <c r="EA381" t="s">
        <v>5353</v>
      </c>
      <c r="EB381" t="s">
        <v>5338</v>
      </c>
      <c r="EC381" t="s">
        <v>5210</v>
      </c>
      <c r="ED381" s="10" t="s">
        <v>554</v>
      </c>
      <c r="EE381" s="20">
        <v>36554</v>
      </c>
      <c r="EF381" s="21">
        <v>38576</v>
      </c>
      <c r="EG381" t="s">
        <v>2121</v>
      </c>
      <c r="EH381" t="s">
        <v>5144</v>
      </c>
      <c r="EI381" s="22">
        <v>45010</v>
      </c>
      <c r="EJ381" t="b">
        <f>F381=H381</f>
        <v>1</v>
      </c>
    </row>
    <row r="382" spans="1:140" x14ac:dyDescent="0.2">
      <c r="A382" s="8" t="s">
        <v>2122</v>
      </c>
      <c r="B382" s="8" t="s">
        <v>127</v>
      </c>
      <c r="C382" s="8" t="s">
        <v>147</v>
      </c>
      <c r="D382" s="2" t="s">
        <v>2123</v>
      </c>
      <c r="E382" s="4">
        <v>0.65187726596086704</v>
      </c>
      <c r="F382" s="28" t="b">
        <v>1</v>
      </c>
      <c r="G382" s="29">
        <f t="shared" si="11"/>
        <v>4.6760583831939806E-4</v>
      </c>
      <c r="H382" s="5" t="b">
        <f t="shared" si="10"/>
        <v>0</v>
      </c>
      <c r="I382" s="8">
        <v>54</v>
      </c>
      <c r="J382">
        <v>1</v>
      </c>
      <c r="K382">
        <v>24</v>
      </c>
      <c r="L382">
        <v>1793</v>
      </c>
      <c r="M382">
        <v>2</v>
      </c>
      <c r="N382">
        <v>2</v>
      </c>
      <c r="O382">
        <v>50.938632980433603</v>
      </c>
      <c r="P382">
        <v>5</v>
      </c>
      <c r="Q382">
        <v>4</v>
      </c>
      <c r="R382">
        <v>4</v>
      </c>
      <c r="S382" s="10">
        <v>73.2</v>
      </c>
      <c r="T382" s="8">
        <v>7.1393012929740499E-2</v>
      </c>
      <c r="U382">
        <v>7.5957643648752104E-3</v>
      </c>
      <c r="V382">
        <v>-0.38535330545132002</v>
      </c>
      <c r="W382">
        <v>0.34354114598807201</v>
      </c>
      <c r="X382">
        <v>-0.92748948436013701</v>
      </c>
      <c r="Y382">
        <v>-0.70788554533318204</v>
      </c>
      <c r="Z382">
        <v>1.5989020202384501E-2</v>
      </c>
      <c r="AA382">
        <v>1.4284752725705201</v>
      </c>
      <c r="AB382">
        <v>0.68128349962791002</v>
      </c>
      <c r="AC382">
        <v>-1.38724643350897</v>
      </c>
      <c r="AD382" s="10">
        <v>-0.323116478504127</v>
      </c>
      <c r="AE382" s="8">
        <v>0</v>
      </c>
      <c r="AF382">
        <v>0</v>
      </c>
      <c r="AG382">
        <v>0</v>
      </c>
      <c r="AH382">
        <v>0</v>
      </c>
      <c r="AI382">
        <v>0</v>
      </c>
      <c r="AJ382">
        <v>0</v>
      </c>
      <c r="AK382">
        <v>0</v>
      </c>
      <c r="AL382">
        <v>0</v>
      </c>
      <c r="AM382">
        <v>0</v>
      </c>
      <c r="AN382">
        <v>0</v>
      </c>
      <c r="AO382">
        <v>0</v>
      </c>
      <c r="AP382">
        <v>0</v>
      </c>
      <c r="AQ382">
        <v>0</v>
      </c>
      <c r="AR382">
        <v>0</v>
      </c>
      <c r="AS382">
        <v>0</v>
      </c>
      <c r="AT382">
        <v>0</v>
      </c>
      <c r="AU382">
        <v>0</v>
      </c>
      <c r="AV382">
        <v>0</v>
      </c>
      <c r="AW382">
        <v>1</v>
      </c>
      <c r="AX382">
        <v>0</v>
      </c>
      <c r="AY382">
        <v>1</v>
      </c>
      <c r="AZ382">
        <v>0</v>
      </c>
      <c r="BA382">
        <v>1</v>
      </c>
      <c r="BB382">
        <v>0</v>
      </c>
      <c r="BC382">
        <v>1</v>
      </c>
      <c r="BD382">
        <v>0</v>
      </c>
      <c r="BE382">
        <v>1</v>
      </c>
      <c r="BF382">
        <v>0</v>
      </c>
      <c r="BG382">
        <v>0</v>
      </c>
      <c r="BH382">
        <v>0</v>
      </c>
      <c r="BI382">
        <v>0</v>
      </c>
      <c r="BJ382">
        <v>1</v>
      </c>
      <c r="BK382">
        <v>0</v>
      </c>
      <c r="BL382">
        <v>0</v>
      </c>
      <c r="BM382">
        <v>0</v>
      </c>
      <c r="BN382">
        <v>0</v>
      </c>
      <c r="BO382">
        <v>1</v>
      </c>
      <c r="BP382">
        <v>0</v>
      </c>
      <c r="BQ382">
        <v>0</v>
      </c>
      <c r="BR382">
        <v>0</v>
      </c>
      <c r="BS382">
        <v>1</v>
      </c>
      <c r="BT382" s="10">
        <v>0</v>
      </c>
      <c r="BU382">
        <v>-4.2648743800000002</v>
      </c>
      <c r="BV382">
        <v>0.17994256</v>
      </c>
      <c r="BW382">
        <v>2.5512239999999999E-2</v>
      </c>
      <c r="BX382">
        <v>1.7140852600000001</v>
      </c>
      <c r="BY382">
        <v>1.2451467300000001</v>
      </c>
      <c r="BZ382">
        <v>4.38303536</v>
      </c>
      <c r="CA382">
        <v>1.0542348399999999</v>
      </c>
      <c r="CB382">
        <v>2.36271349</v>
      </c>
      <c r="CC382">
        <v>0</v>
      </c>
      <c r="CD382">
        <v>1.26633956</v>
      </c>
      <c r="CE382">
        <v>1.2966537600000001</v>
      </c>
      <c r="CF382">
        <v>-0.34830556000000001</v>
      </c>
      <c r="CG382">
        <v>0.60595251999999999</v>
      </c>
      <c r="CH382">
        <v>-0.27080598</v>
      </c>
      <c r="CI382">
        <v>0.69837139000000004</v>
      </c>
      <c r="CJ382">
        <v>2.3914729999999999E-2</v>
      </c>
      <c r="CK382">
        <v>-0.35324707</v>
      </c>
      <c r="CL382">
        <v>-4.8291489999999999E-2</v>
      </c>
      <c r="CM382">
        <v>0.58076517999999999</v>
      </c>
      <c r="CN382">
        <v>0.72541518999999999</v>
      </c>
      <c r="CO382">
        <v>-0.20022939000000001</v>
      </c>
      <c r="CP382">
        <v>-0.43475793000000001</v>
      </c>
      <c r="CQ382">
        <v>0.34422587999999998</v>
      </c>
      <c r="CR382">
        <v>-0.48495226000000002</v>
      </c>
      <c r="CS382">
        <v>0.18250256000000001</v>
      </c>
      <c r="CT382">
        <v>-0.16623276000000001</v>
      </c>
      <c r="CU382">
        <v>-9.4743999999999995E-2</v>
      </c>
      <c r="CV382">
        <v>-1.1689752</v>
      </c>
      <c r="CW382">
        <v>-0.52188942000000005</v>
      </c>
      <c r="CX382">
        <v>0.65815442999999996</v>
      </c>
      <c r="CY382">
        <v>9.3649330000000003E-2</v>
      </c>
      <c r="CZ382">
        <v>-0.16819777</v>
      </c>
      <c r="DA382">
        <v>-0.25450494000000001</v>
      </c>
      <c r="DB382">
        <v>0.25513289</v>
      </c>
      <c r="DC382">
        <v>2.5920289999999999E-2</v>
      </c>
      <c r="DD382">
        <v>-2.5292350000000002E-2</v>
      </c>
      <c r="DE382">
        <v>0.26950531</v>
      </c>
      <c r="DF382">
        <v>-0.26887736000000001</v>
      </c>
      <c r="DG382">
        <v>0.1029841</v>
      </c>
      <c r="DH382">
        <v>-0.10235616</v>
      </c>
      <c r="DI382">
        <v>-0.19042195000000001</v>
      </c>
      <c r="DJ382">
        <v>7.7531719999999998E-2</v>
      </c>
      <c r="DK382">
        <v>-0.19522661999999999</v>
      </c>
      <c r="DL382">
        <v>-0.13095082</v>
      </c>
      <c r="DM382">
        <v>-6.0513240000000003E-2</v>
      </c>
      <c r="DN382">
        <v>0.50020885000000004</v>
      </c>
      <c r="DO382">
        <v>0.35778246000000002</v>
      </c>
      <c r="DP382">
        <v>-0.64273818000000005</v>
      </c>
      <c r="DQ382">
        <v>0.94671483000000001</v>
      </c>
      <c r="DR382">
        <v>-0.66113116000000005</v>
      </c>
      <c r="DS382">
        <v>7.7932630000000003E-2</v>
      </c>
      <c r="DT382">
        <v>-0.79014932000000004</v>
      </c>
      <c r="DU382">
        <v>1.3610861400000001</v>
      </c>
      <c r="DV382" s="10">
        <v>-0.64824150000000003</v>
      </c>
      <c r="DW382" s="8" t="s">
        <v>2124</v>
      </c>
      <c r="DX382" t="s">
        <v>2125</v>
      </c>
      <c r="DY382" t="s">
        <v>5153</v>
      </c>
      <c r="DZ382" t="s">
        <v>5153</v>
      </c>
      <c r="EA382" t="s">
        <v>5353</v>
      </c>
      <c r="EB382" t="s">
        <v>5493</v>
      </c>
      <c r="EC382" t="s">
        <v>5194</v>
      </c>
      <c r="ED382" s="10" t="s">
        <v>2126</v>
      </c>
      <c r="EE382" s="20">
        <v>37280</v>
      </c>
      <c r="EF382" s="21">
        <v>39375</v>
      </c>
      <c r="EG382" t="s">
        <v>2127</v>
      </c>
      <c r="EH382" t="s">
        <v>5144</v>
      </c>
      <c r="EI382" s="22">
        <v>44280</v>
      </c>
      <c r="EJ382" t="b">
        <f>F382=H382</f>
        <v>0</v>
      </c>
    </row>
    <row r="383" spans="1:140" x14ac:dyDescent="0.2">
      <c r="A383" s="8" t="s">
        <v>2128</v>
      </c>
      <c r="B383" s="8" t="s">
        <v>168</v>
      </c>
      <c r="C383" s="8" t="s">
        <v>202</v>
      </c>
      <c r="D383" s="2" t="s">
        <v>2129</v>
      </c>
      <c r="E383" s="4">
        <v>0.357396573776886</v>
      </c>
      <c r="F383" s="28" t="b">
        <v>0</v>
      </c>
      <c r="G383" s="29">
        <f t="shared" si="11"/>
        <v>7.6014201310131103E-5</v>
      </c>
      <c r="H383" s="5" t="b">
        <f t="shared" si="10"/>
        <v>0</v>
      </c>
      <c r="I383" s="8">
        <v>54</v>
      </c>
      <c r="J383">
        <v>0</v>
      </c>
      <c r="K383">
        <v>36</v>
      </c>
      <c r="L383">
        <v>1294</v>
      </c>
      <c r="M383">
        <v>6</v>
      </c>
      <c r="N383">
        <v>1</v>
      </c>
      <c r="O383">
        <v>20.364953555109899</v>
      </c>
      <c r="P383">
        <v>2</v>
      </c>
      <c r="Q383">
        <v>2</v>
      </c>
      <c r="R383">
        <v>1</v>
      </c>
      <c r="S383" s="10">
        <v>76.5</v>
      </c>
      <c r="T383" s="8">
        <v>7.1393012929740499E-2</v>
      </c>
      <c r="U383">
        <v>-1.00517281761849</v>
      </c>
      <c r="V383">
        <v>1.1651042521063699</v>
      </c>
      <c r="W383">
        <v>-0.23816886554265601</v>
      </c>
      <c r="X383">
        <v>0.34522335867264098</v>
      </c>
      <c r="Y383">
        <v>-1.4044518876044501</v>
      </c>
      <c r="Z383">
        <v>-1.0360725512401801</v>
      </c>
      <c r="AA383">
        <v>-0.70092886045385905</v>
      </c>
      <c r="AB383">
        <v>-1.4988236991813999</v>
      </c>
      <c r="AC383">
        <v>-1.38724643350897</v>
      </c>
      <c r="AD383" s="10">
        <v>0.38892651252332899</v>
      </c>
      <c r="AE383" s="8">
        <v>0</v>
      </c>
      <c r="AF383">
        <v>0</v>
      </c>
      <c r="AG383">
        <v>0</v>
      </c>
      <c r="AH383">
        <v>0</v>
      </c>
      <c r="AI383">
        <v>0</v>
      </c>
      <c r="AJ383">
        <v>0</v>
      </c>
      <c r="AK383">
        <v>0</v>
      </c>
      <c r="AL383">
        <v>0</v>
      </c>
      <c r="AM383">
        <v>0</v>
      </c>
      <c r="AN383">
        <v>0</v>
      </c>
      <c r="AO383">
        <v>0</v>
      </c>
      <c r="AP383">
        <v>0</v>
      </c>
      <c r="AQ383">
        <v>0</v>
      </c>
      <c r="AR383">
        <v>0</v>
      </c>
      <c r="AS383">
        <v>0</v>
      </c>
      <c r="AT383">
        <v>0</v>
      </c>
      <c r="AU383">
        <v>1</v>
      </c>
      <c r="AV383">
        <v>0</v>
      </c>
      <c r="AW383">
        <v>0</v>
      </c>
      <c r="AX383">
        <v>0</v>
      </c>
      <c r="AY383">
        <v>1</v>
      </c>
      <c r="AZ383">
        <v>0</v>
      </c>
      <c r="BA383">
        <v>0</v>
      </c>
      <c r="BB383">
        <v>1</v>
      </c>
      <c r="BC383">
        <v>0</v>
      </c>
      <c r="BD383">
        <v>1</v>
      </c>
      <c r="BE383">
        <v>0</v>
      </c>
      <c r="BF383">
        <v>1</v>
      </c>
      <c r="BG383">
        <v>0</v>
      </c>
      <c r="BH383">
        <v>1</v>
      </c>
      <c r="BI383">
        <v>0</v>
      </c>
      <c r="BJ383">
        <v>0</v>
      </c>
      <c r="BK383">
        <v>0</v>
      </c>
      <c r="BL383">
        <v>0</v>
      </c>
      <c r="BM383">
        <v>1</v>
      </c>
      <c r="BN383">
        <v>0</v>
      </c>
      <c r="BO383">
        <v>0</v>
      </c>
      <c r="BP383">
        <v>0</v>
      </c>
      <c r="BQ383">
        <v>1</v>
      </c>
      <c r="BR383">
        <v>0</v>
      </c>
      <c r="BS383">
        <v>0</v>
      </c>
      <c r="BT383" s="10">
        <v>0</v>
      </c>
      <c r="BU383">
        <v>-4.2648743800000002</v>
      </c>
      <c r="BV383">
        <v>0.17994256</v>
      </c>
      <c r="BW383">
        <v>2.5512239999999999E-2</v>
      </c>
      <c r="BX383">
        <v>1.7140852600000001</v>
      </c>
      <c r="BY383">
        <v>1.2451467300000001</v>
      </c>
      <c r="BZ383">
        <v>4.38303536</v>
      </c>
      <c r="CA383">
        <v>1.0542348399999999</v>
      </c>
      <c r="CB383">
        <v>2.36271349</v>
      </c>
      <c r="CC383">
        <v>0</v>
      </c>
      <c r="CD383">
        <v>1.26633956</v>
      </c>
      <c r="CE383">
        <v>1.2966537600000001</v>
      </c>
      <c r="CF383">
        <v>-0.34830556000000001</v>
      </c>
      <c r="CG383">
        <v>0.60595251999999999</v>
      </c>
      <c r="CH383">
        <v>-0.27080598</v>
      </c>
      <c r="CI383">
        <v>0.69837139000000004</v>
      </c>
      <c r="CJ383">
        <v>2.3914729999999999E-2</v>
      </c>
      <c r="CK383">
        <v>-0.35324707</v>
      </c>
      <c r="CL383">
        <v>-4.8291489999999999E-2</v>
      </c>
      <c r="CM383">
        <v>0.58076517999999999</v>
      </c>
      <c r="CN383">
        <v>0.72541518999999999</v>
      </c>
      <c r="CO383">
        <v>-0.20022939000000001</v>
      </c>
      <c r="CP383">
        <v>-0.43475793000000001</v>
      </c>
      <c r="CQ383">
        <v>0.34422587999999998</v>
      </c>
      <c r="CR383">
        <v>-0.48495226000000002</v>
      </c>
      <c r="CS383">
        <v>0.18250256000000001</v>
      </c>
      <c r="CT383">
        <v>-0.16623276000000001</v>
      </c>
      <c r="CU383">
        <v>-9.4743999999999995E-2</v>
      </c>
      <c r="CV383">
        <v>-1.1689752</v>
      </c>
      <c r="CW383">
        <v>-0.52188942000000005</v>
      </c>
      <c r="CX383">
        <v>0.65815442999999996</v>
      </c>
      <c r="CY383">
        <v>9.3649330000000003E-2</v>
      </c>
      <c r="CZ383">
        <v>-0.16819777</v>
      </c>
      <c r="DA383">
        <v>-0.25450494000000001</v>
      </c>
      <c r="DB383">
        <v>0.25513289</v>
      </c>
      <c r="DC383">
        <v>2.5920289999999999E-2</v>
      </c>
      <c r="DD383">
        <v>-2.5292350000000002E-2</v>
      </c>
      <c r="DE383">
        <v>0.26950531</v>
      </c>
      <c r="DF383">
        <v>-0.26887736000000001</v>
      </c>
      <c r="DG383">
        <v>0.1029841</v>
      </c>
      <c r="DH383">
        <v>-0.10235616</v>
      </c>
      <c r="DI383">
        <v>-0.19042195000000001</v>
      </c>
      <c r="DJ383">
        <v>7.7531719999999998E-2</v>
      </c>
      <c r="DK383">
        <v>-0.19522661999999999</v>
      </c>
      <c r="DL383">
        <v>-0.13095082</v>
      </c>
      <c r="DM383">
        <v>-6.0513240000000003E-2</v>
      </c>
      <c r="DN383">
        <v>0.50020885000000004</v>
      </c>
      <c r="DO383">
        <v>0.35778246000000002</v>
      </c>
      <c r="DP383">
        <v>-0.64273818000000005</v>
      </c>
      <c r="DQ383">
        <v>0.94671483000000001</v>
      </c>
      <c r="DR383">
        <v>-0.66113116000000005</v>
      </c>
      <c r="DS383">
        <v>7.7932630000000003E-2</v>
      </c>
      <c r="DT383">
        <v>-0.79014932000000004</v>
      </c>
      <c r="DU383">
        <v>1.3610861400000001</v>
      </c>
      <c r="DV383" s="10">
        <v>-0.64824150000000003</v>
      </c>
      <c r="DW383" s="8" t="s">
        <v>2130</v>
      </c>
      <c r="DX383" t="s">
        <v>2131</v>
      </c>
      <c r="DY383" t="s">
        <v>5154</v>
      </c>
      <c r="DZ383" t="s">
        <v>5154</v>
      </c>
      <c r="EA383" t="s">
        <v>5331</v>
      </c>
      <c r="EB383" t="s">
        <v>5439</v>
      </c>
      <c r="EC383" t="s">
        <v>5457</v>
      </c>
      <c r="ED383" s="10" t="s">
        <v>1195</v>
      </c>
      <c r="EE383" s="20">
        <v>38088</v>
      </c>
      <c r="EF383" s="21">
        <v>38732</v>
      </c>
      <c r="EG383" t="s">
        <v>2132</v>
      </c>
      <c r="EH383" t="s">
        <v>5147</v>
      </c>
      <c r="EI383" s="22">
        <v>43973</v>
      </c>
      <c r="EJ383" t="b">
        <f>F383=H383</f>
        <v>1</v>
      </c>
    </row>
    <row r="384" spans="1:140" x14ac:dyDescent="0.2">
      <c r="A384" s="8" t="s">
        <v>2133</v>
      </c>
      <c r="B384" s="8" t="s">
        <v>119</v>
      </c>
      <c r="C384" s="8" t="s">
        <v>188</v>
      </c>
      <c r="D384" s="2" t="s">
        <v>2134</v>
      </c>
      <c r="E384" s="4">
        <v>0.40152669539512098</v>
      </c>
      <c r="F384" s="28" t="b">
        <v>0</v>
      </c>
      <c r="G384" s="29">
        <f t="shared" si="11"/>
        <v>1.3088738098249644E-2</v>
      </c>
      <c r="H384" s="5" t="b">
        <f t="shared" si="10"/>
        <v>0</v>
      </c>
      <c r="I384" s="8">
        <v>60</v>
      </c>
      <c r="J384">
        <v>1</v>
      </c>
      <c r="K384">
        <v>32</v>
      </c>
      <c r="L384">
        <v>2690</v>
      </c>
      <c r="M384">
        <v>6</v>
      </c>
      <c r="N384">
        <v>2</v>
      </c>
      <c r="O384">
        <v>7.4300143642274596</v>
      </c>
      <c r="P384">
        <v>2</v>
      </c>
      <c r="Q384">
        <v>2</v>
      </c>
      <c r="R384">
        <v>5</v>
      </c>
      <c r="S384" s="10">
        <v>75.099999999999994</v>
      </c>
      <c r="T384" s="8">
        <v>0.63502206237506098</v>
      </c>
      <c r="U384">
        <v>7.5957643648752104E-3</v>
      </c>
      <c r="V384">
        <v>0.64828506625381199</v>
      </c>
      <c r="W384">
        <v>1.38922026491205</v>
      </c>
      <c r="X384">
        <v>0.34522335867264098</v>
      </c>
      <c r="Y384">
        <v>-0.70788554533318204</v>
      </c>
      <c r="Z384">
        <v>-1.48117280438153</v>
      </c>
      <c r="AA384">
        <v>0.71867389489572897</v>
      </c>
      <c r="AB384">
        <v>-4.5418899975194001E-2</v>
      </c>
      <c r="AC384">
        <v>1.7560081436822399E-2</v>
      </c>
      <c r="AD384" s="10">
        <v>8.6847667845013299E-2</v>
      </c>
      <c r="AE384" s="8">
        <v>0</v>
      </c>
      <c r="AF384">
        <v>0</v>
      </c>
      <c r="AG384">
        <v>0</v>
      </c>
      <c r="AH384">
        <v>0</v>
      </c>
      <c r="AI384">
        <v>0</v>
      </c>
      <c r="AJ384">
        <v>0</v>
      </c>
      <c r="AK384">
        <v>0</v>
      </c>
      <c r="AL384">
        <v>0</v>
      </c>
      <c r="AM384">
        <v>0</v>
      </c>
      <c r="AN384">
        <v>0</v>
      </c>
      <c r="AO384">
        <v>1</v>
      </c>
      <c r="AP384">
        <v>0</v>
      </c>
      <c r="AQ384">
        <v>0</v>
      </c>
      <c r="AR384">
        <v>0</v>
      </c>
      <c r="AS384">
        <v>0</v>
      </c>
      <c r="AT384">
        <v>0</v>
      </c>
      <c r="AU384">
        <v>0</v>
      </c>
      <c r="AV384">
        <v>0</v>
      </c>
      <c r="AW384">
        <v>0</v>
      </c>
      <c r="AX384">
        <v>0</v>
      </c>
      <c r="AY384">
        <v>0</v>
      </c>
      <c r="AZ384">
        <v>1</v>
      </c>
      <c r="BA384">
        <v>1</v>
      </c>
      <c r="BB384">
        <v>0</v>
      </c>
      <c r="BC384">
        <v>1</v>
      </c>
      <c r="BD384">
        <v>0</v>
      </c>
      <c r="BE384">
        <v>1</v>
      </c>
      <c r="BF384">
        <v>0</v>
      </c>
      <c r="BG384">
        <v>0</v>
      </c>
      <c r="BH384">
        <v>1</v>
      </c>
      <c r="BI384">
        <v>0</v>
      </c>
      <c r="BJ384">
        <v>0</v>
      </c>
      <c r="BK384">
        <v>0</v>
      </c>
      <c r="BL384">
        <v>0</v>
      </c>
      <c r="BM384">
        <v>0</v>
      </c>
      <c r="BN384">
        <v>1</v>
      </c>
      <c r="BO384">
        <v>0</v>
      </c>
      <c r="BP384">
        <v>0</v>
      </c>
      <c r="BQ384">
        <v>0</v>
      </c>
      <c r="BR384">
        <v>0</v>
      </c>
      <c r="BS384">
        <v>0</v>
      </c>
      <c r="BT384" s="10">
        <v>1</v>
      </c>
      <c r="BU384">
        <v>-4.2648743800000002</v>
      </c>
      <c r="BV384">
        <v>0.17994256</v>
      </c>
      <c r="BW384">
        <v>2.5512239999999999E-2</v>
      </c>
      <c r="BX384">
        <v>1.7140852600000001</v>
      </c>
      <c r="BY384">
        <v>1.2451467300000001</v>
      </c>
      <c r="BZ384">
        <v>4.38303536</v>
      </c>
      <c r="CA384">
        <v>1.0542348399999999</v>
      </c>
      <c r="CB384">
        <v>2.36271349</v>
      </c>
      <c r="CC384">
        <v>0</v>
      </c>
      <c r="CD384">
        <v>1.26633956</v>
      </c>
      <c r="CE384">
        <v>1.2966537600000001</v>
      </c>
      <c r="CF384">
        <v>-0.34830556000000001</v>
      </c>
      <c r="CG384">
        <v>0.60595251999999999</v>
      </c>
      <c r="CH384">
        <v>-0.27080598</v>
      </c>
      <c r="CI384">
        <v>0.69837139000000004</v>
      </c>
      <c r="CJ384">
        <v>2.3914729999999999E-2</v>
      </c>
      <c r="CK384">
        <v>-0.35324707</v>
      </c>
      <c r="CL384">
        <v>-4.8291489999999999E-2</v>
      </c>
      <c r="CM384">
        <v>0.58076517999999999</v>
      </c>
      <c r="CN384">
        <v>0.72541518999999999</v>
      </c>
      <c r="CO384">
        <v>-0.20022939000000001</v>
      </c>
      <c r="CP384">
        <v>-0.43475793000000001</v>
      </c>
      <c r="CQ384">
        <v>0.34422587999999998</v>
      </c>
      <c r="CR384">
        <v>-0.48495226000000002</v>
      </c>
      <c r="CS384">
        <v>0.18250256000000001</v>
      </c>
      <c r="CT384">
        <v>-0.16623276000000001</v>
      </c>
      <c r="CU384">
        <v>-9.4743999999999995E-2</v>
      </c>
      <c r="CV384">
        <v>-1.1689752</v>
      </c>
      <c r="CW384">
        <v>-0.52188942000000005</v>
      </c>
      <c r="CX384">
        <v>0.65815442999999996</v>
      </c>
      <c r="CY384">
        <v>9.3649330000000003E-2</v>
      </c>
      <c r="CZ384">
        <v>-0.16819777</v>
      </c>
      <c r="DA384">
        <v>-0.25450494000000001</v>
      </c>
      <c r="DB384">
        <v>0.25513289</v>
      </c>
      <c r="DC384">
        <v>2.5920289999999999E-2</v>
      </c>
      <c r="DD384">
        <v>-2.5292350000000002E-2</v>
      </c>
      <c r="DE384">
        <v>0.26950531</v>
      </c>
      <c r="DF384">
        <v>-0.26887736000000001</v>
      </c>
      <c r="DG384">
        <v>0.1029841</v>
      </c>
      <c r="DH384">
        <v>-0.10235616</v>
      </c>
      <c r="DI384">
        <v>-0.19042195000000001</v>
      </c>
      <c r="DJ384">
        <v>7.7531719999999998E-2</v>
      </c>
      <c r="DK384">
        <v>-0.19522661999999999</v>
      </c>
      <c r="DL384">
        <v>-0.13095082</v>
      </c>
      <c r="DM384">
        <v>-6.0513240000000003E-2</v>
      </c>
      <c r="DN384">
        <v>0.50020885000000004</v>
      </c>
      <c r="DO384">
        <v>0.35778246000000002</v>
      </c>
      <c r="DP384">
        <v>-0.64273818000000005</v>
      </c>
      <c r="DQ384">
        <v>0.94671483000000001</v>
      </c>
      <c r="DR384">
        <v>-0.66113116000000005</v>
      </c>
      <c r="DS384">
        <v>7.7932630000000003E-2</v>
      </c>
      <c r="DT384">
        <v>-0.79014932000000004</v>
      </c>
      <c r="DU384">
        <v>1.3610861400000001</v>
      </c>
      <c r="DV384" s="10">
        <v>-0.64824150000000003</v>
      </c>
      <c r="DW384" s="8" t="s">
        <v>2135</v>
      </c>
      <c r="DX384" t="s">
        <v>2136</v>
      </c>
      <c r="DY384" t="s">
        <v>5158</v>
      </c>
      <c r="DZ384" t="s">
        <v>5165</v>
      </c>
      <c r="EA384" t="s">
        <v>5355</v>
      </c>
      <c r="EB384" t="s">
        <v>5381</v>
      </c>
      <c r="EC384" t="s">
        <v>5284</v>
      </c>
      <c r="ED384" s="10" t="s">
        <v>231</v>
      </c>
      <c r="EE384" s="20">
        <v>37795</v>
      </c>
      <c r="EF384" s="21">
        <v>38004</v>
      </c>
      <c r="EG384" t="s">
        <v>2137</v>
      </c>
      <c r="EH384" t="s">
        <v>5147</v>
      </c>
      <c r="EI384" s="22">
        <v>43989</v>
      </c>
      <c r="EJ384" t="b">
        <f>F384=H384</f>
        <v>1</v>
      </c>
    </row>
    <row r="385" spans="1:140" x14ac:dyDescent="0.2">
      <c r="A385" s="8" t="s">
        <v>2138</v>
      </c>
      <c r="B385" s="8" t="s">
        <v>127</v>
      </c>
      <c r="C385" s="8" t="s">
        <v>120</v>
      </c>
      <c r="D385" s="2" t="s">
        <v>2139</v>
      </c>
      <c r="E385" s="4">
        <v>0.36863292722526297</v>
      </c>
      <c r="F385" s="28" t="b">
        <v>0</v>
      </c>
      <c r="G385" s="29">
        <f t="shared" si="11"/>
        <v>3.905380354366457E-2</v>
      </c>
      <c r="H385" s="5" t="b">
        <f t="shared" si="10"/>
        <v>0</v>
      </c>
      <c r="I385" s="8">
        <v>64</v>
      </c>
      <c r="J385">
        <v>1</v>
      </c>
      <c r="K385">
        <v>16</v>
      </c>
      <c r="L385">
        <v>453</v>
      </c>
      <c r="M385">
        <v>7</v>
      </c>
      <c r="N385">
        <v>1</v>
      </c>
      <c r="O385">
        <v>88.674796945965198</v>
      </c>
      <c r="P385">
        <v>4</v>
      </c>
      <c r="Q385">
        <v>5</v>
      </c>
      <c r="R385">
        <v>4</v>
      </c>
      <c r="S385" s="10">
        <v>69.8</v>
      </c>
      <c r="T385" s="8">
        <v>1.0107747620052701</v>
      </c>
      <c r="U385">
        <v>7.5957643648752104E-3</v>
      </c>
      <c r="V385">
        <v>-1.4189916771564499</v>
      </c>
      <c r="W385">
        <v>-1.21856589900426</v>
      </c>
      <c r="X385">
        <v>0.66340156943083595</v>
      </c>
      <c r="Y385">
        <v>-1.4044518876044501</v>
      </c>
      <c r="Z385">
        <v>1.3145166658120899</v>
      </c>
      <c r="AA385">
        <v>8.8725172209350497E-3</v>
      </c>
      <c r="AB385">
        <v>-0.772121299578298</v>
      </c>
      <c r="AC385">
        <v>1.42236659638262</v>
      </c>
      <c r="AD385" s="10">
        <v>-1.0567365298657501</v>
      </c>
      <c r="AE385" s="8">
        <v>0</v>
      </c>
      <c r="AF385">
        <v>1</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1</v>
      </c>
      <c r="AZ385">
        <v>0</v>
      </c>
      <c r="BA385">
        <v>0</v>
      </c>
      <c r="BB385">
        <v>1</v>
      </c>
      <c r="BC385">
        <v>1</v>
      </c>
      <c r="BD385">
        <v>0</v>
      </c>
      <c r="BE385">
        <v>1</v>
      </c>
      <c r="BF385">
        <v>0</v>
      </c>
      <c r="BG385">
        <v>0</v>
      </c>
      <c r="BH385">
        <v>0</v>
      </c>
      <c r="BI385">
        <v>1</v>
      </c>
      <c r="BJ385">
        <v>0</v>
      </c>
      <c r="BK385">
        <v>0</v>
      </c>
      <c r="BL385">
        <v>0</v>
      </c>
      <c r="BM385">
        <v>0</v>
      </c>
      <c r="BN385">
        <v>1</v>
      </c>
      <c r="BO385">
        <v>0</v>
      </c>
      <c r="BP385">
        <v>0</v>
      </c>
      <c r="BQ385">
        <v>1</v>
      </c>
      <c r="BR385">
        <v>0</v>
      </c>
      <c r="BS385">
        <v>0</v>
      </c>
      <c r="BT385" s="10">
        <v>0</v>
      </c>
      <c r="BU385">
        <v>-4.2648743800000002</v>
      </c>
      <c r="BV385">
        <v>0.17994256</v>
      </c>
      <c r="BW385">
        <v>2.5512239999999999E-2</v>
      </c>
      <c r="BX385">
        <v>1.7140852600000001</v>
      </c>
      <c r="BY385">
        <v>1.2451467300000001</v>
      </c>
      <c r="BZ385">
        <v>4.38303536</v>
      </c>
      <c r="CA385">
        <v>1.0542348399999999</v>
      </c>
      <c r="CB385">
        <v>2.36271349</v>
      </c>
      <c r="CC385">
        <v>0</v>
      </c>
      <c r="CD385">
        <v>1.26633956</v>
      </c>
      <c r="CE385">
        <v>1.2966537600000001</v>
      </c>
      <c r="CF385">
        <v>-0.34830556000000001</v>
      </c>
      <c r="CG385">
        <v>0.60595251999999999</v>
      </c>
      <c r="CH385">
        <v>-0.27080598</v>
      </c>
      <c r="CI385">
        <v>0.69837139000000004</v>
      </c>
      <c r="CJ385">
        <v>2.3914729999999999E-2</v>
      </c>
      <c r="CK385">
        <v>-0.35324707</v>
      </c>
      <c r="CL385">
        <v>-4.8291489999999999E-2</v>
      </c>
      <c r="CM385">
        <v>0.58076517999999999</v>
      </c>
      <c r="CN385">
        <v>0.72541518999999999</v>
      </c>
      <c r="CO385">
        <v>-0.20022939000000001</v>
      </c>
      <c r="CP385">
        <v>-0.43475793000000001</v>
      </c>
      <c r="CQ385">
        <v>0.34422587999999998</v>
      </c>
      <c r="CR385">
        <v>-0.48495226000000002</v>
      </c>
      <c r="CS385">
        <v>0.18250256000000001</v>
      </c>
      <c r="CT385">
        <v>-0.16623276000000001</v>
      </c>
      <c r="CU385">
        <v>-9.4743999999999995E-2</v>
      </c>
      <c r="CV385">
        <v>-1.1689752</v>
      </c>
      <c r="CW385">
        <v>-0.52188942000000005</v>
      </c>
      <c r="CX385">
        <v>0.65815442999999996</v>
      </c>
      <c r="CY385">
        <v>9.3649330000000003E-2</v>
      </c>
      <c r="CZ385">
        <v>-0.16819777</v>
      </c>
      <c r="DA385">
        <v>-0.25450494000000001</v>
      </c>
      <c r="DB385">
        <v>0.25513289</v>
      </c>
      <c r="DC385">
        <v>2.5920289999999999E-2</v>
      </c>
      <c r="DD385">
        <v>-2.5292350000000002E-2</v>
      </c>
      <c r="DE385">
        <v>0.26950531</v>
      </c>
      <c r="DF385">
        <v>-0.26887736000000001</v>
      </c>
      <c r="DG385">
        <v>0.1029841</v>
      </c>
      <c r="DH385">
        <v>-0.10235616</v>
      </c>
      <c r="DI385">
        <v>-0.19042195000000001</v>
      </c>
      <c r="DJ385">
        <v>7.7531719999999998E-2</v>
      </c>
      <c r="DK385">
        <v>-0.19522661999999999</v>
      </c>
      <c r="DL385">
        <v>-0.13095082</v>
      </c>
      <c r="DM385">
        <v>-6.0513240000000003E-2</v>
      </c>
      <c r="DN385">
        <v>0.50020885000000004</v>
      </c>
      <c r="DO385">
        <v>0.35778246000000002</v>
      </c>
      <c r="DP385">
        <v>-0.64273818000000005</v>
      </c>
      <c r="DQ385">
        <v>0.94671483000000001</v>
      </c>
      <c r="DR385">
        <v>-0.66113116000000005</v>
      </c>
      <c r="DS385">
        <v>7.7932630000000003E-2</v>
      </c>
      <c r="DT385">
        <v>-0.79014932000000004</v>
      </c>
      <c r="DU385">
        <v>1.3610861400000001</v>
      </c>
      <c r="DV385" s="10">
        <v>-0.64824150000000003</v>
      </c>
      <c r="DW385" s="8" t="s">
        <v>2140</v>
      </c>
      <c r="DX385" t="s">
        <v>2141</v>
      </c>
      <c r="DY385" t="s">
        <v>5158</v>
      </c>
      <c r="DZ385" t="s">
        <v>5154</v>
      </c>
      <c r="EA385" t="s">
        <v>5410</v>
      </c>
      <c r="EB385" t="s">
        <v>5176</v>
      </c>
      <c r="EC385" t="s">
        <v>5199</v>
      </c>
      <c r="ED385" s="10" t="s">
        <v>570</v>
      </c>
      <c r="EE385" s="20">
        <v>35417</v>
      </c>
      <c r="EF385" s="21">
        <v>35930</v>
      </c>
      <c r="EG385" t="s">
        <v>2142</v>
      </c>
      <c r="EH385" t="s">
        <v>5142</v>
      </c>
      <c r="EI385" s="22">
        <v>44883</v>
      </c>
      <c r="EJ385" t="b">
        <f>F385=H385</f>
        <v>1</v>
      </c>
    </row>
    <row r="386" spans="1:140" x14ac:dyDescent="0.2">
      <c r="A386" s="8" t="s">
        <v>2143</v>
      </c>
      <c r="B386" s="8" t="s">
        <v>168</v>
      </c>
      <c r="C386" s="8" t="s">
        <v>209</v>
      </c>
      <c r="D386" s="2" t="s">
        <v>2144</v>
      </c>
      <c r="E386" s="4">
        <v>0.48603279417179601</v>
      </c>
      <c r="F386" s="28" t="b">
        <v>0</v>
      </c>
      <c r="G386" s="29">
        <f t="shared" si="11"/>
        <v>0.26566091895631438</v>
      </c>
      <c r="H386" s="5" t="b">
        <f t="shared" si="10"/>
        <v>0</v>
      </c>
      <c r="I386" s="8">
        <v>41</v>
      </c>
      <c r="J386">
        <v>0</v>
      </c>
      <c r="K386">
        <v>30</v>
      </c>
      <c r="L386">
        <v>2040</v>
      </c>
      <c r="M386">
        <v>7</v>
      </c>
      <c r="N386">
        <v>1</v>
      </c>
      <c r="O386">
        <v>54.6830637525646</v>
      </c>
      <c r="P386">
        <v>4</v>
      </c>
      <c r="Q386">
        <v>5</v>
      </c>
      <c r="R386">
        <v>3</v>
      </c>
      <c r="S386" s="10">
        <v>75.599999999999994</v>
      </c>
      <c r="T386" s="8">
        <v>-1.1498032608684501</v>
      </c>
      <c r="U386">
        <v>-1.00517281761849</v>
      </c>
      <c r="V386">
        <v>0.38987547332752898</v>
      </c>
      <c r="W386">
        <v>0.631481772938153</v>
      </c>
      <c r="X386">
        <v>0.66340156943083595</v>
      </c>
      <c r="Y386">
        <v>-1.4044518876044501</v>
      </c>
      <c r="Z386">
        <v>0.144837487129894</v>
      </c>
      <c r="AA386">
        <v>1.4284752725705201</v>
      </c>
      <c r="AB386">
        <v>-4.5418899975194001E-2</v>
      </c>
      <c r="AC386">
        <v>-0.68484317603607703</v>
      </c>
      <c r="AD386" s="10">
        <v>0.19473296951583999</v>
      </c>
      <c r="AE386" s="8">
        <v>0</v>
      </c>
      <c r="AF386">
        <v>0</v>
      </c>
      <c r="AG386">
        <v>0</v>
      </c>
      <c r="AH386">
        <v>0</v>
      </c>
      <c r="AI386">
        <v>0</v>
      </c>
      <c r="AJ386">
        <v>0</v>
      </c>
      <c r="AK386">
        <v>0</v>
      </c>
      <c r="AL386">
        <v>0</v>
      </c>
      <c r="AM386">
        <v>0</v>
      </c>
      <c r="AN386">
        <v>0</v>
      </c>
      <c r="AO386">
        <v>0</v>
      </c>
      <c r="AP386">
        <v>0</v>
      </c>
      <c r="AQ386">
        <v>1</v>
      </c>
      <c r="AR386">
        <v>0</v>
      </c>
      <c r="AS386">
        <v>0</v>
      </c>
      <c r="AT386">
        <v>0</v>
      </c>
      <c r="AU386">
        <v>0</v>
      </c>
      <c r="AV386">
        <v>0</v>
      </c>
      <c r="AW386">
        <v>0</v>
      </c>
      <c r="AX386">
        <v>0</v>
      </c>
      <c r="AY386">
        <v>0</v>
      </c>
      <c r="AZ386">
        <v>1</v>
      </c>
      <c r="BA386">
        <v>1</v>
      </c>
      <c r="BB386">
        <v>0</v>
      </c>
      <c r="BC386">
        <v>1</v>
      </c>
      <c r="BD386">
        <v>0</v>
      </c>
      <c r="BE386">
        <v>0</v>
      </c>
      <c r="BF386">
        <v>1</v>
      </c>
      <c r="BG386">
        <v>0</v>
      </c>
      <c r="BH386">
        <v>0</v>
      </c>
      <c r="BI386">
        <v>0</v>
      </c>
      <c r="BJ386">
        <v>0</v>
      </c>
      <c r="BK386">
        <v>1</v>
      </c>
      <c r="BL386">
        <v>0</v>
      </c>
      <c r="BM386">
        <v>0</v>
      </c>
      <c r="BN386">
        <v>0</v>
      </c>
      <c r="BO386">
        <v>0</v>
      </c>
      <c r="BP386">
        <v>1</v>
      </c>
      <c r="BQ386">
        <v>0</v>
      </c>
      <c r="BR386">
        <v>0</v>
      </c>
      <c r="BS386">
        <v>1</v>
      </c>
      <c r="BT386" s="10">
        <v>0</v>
      </c>
      <c r="BU386">
        <v>-4.2648743800000002</v>
      </c>
      <c r="BV386">
        <v>0.17994256</v>
      </c>
      <c r="BW386">
        <v>2.5512239999999999E-2</v>
      </c>
      <c r="BX386">
        <v>1.7140852600000001</v>
      </c>
      <c r="BY386">
        <v>1.2451467300000001</v>
      </c>
      <c r="BZ386">
        <v>4.38303536</v>
      </c>
      <c r="CA386">
        <v>1.0542348399999999</v>
      </c>
      <c r="CB386">
        <v>2.36271349</v>
      </c>
      <c r="CC386">
        <v>0</v>
      </c>
      <c r="CD386">
        <v>1.26633956</v>
      </c>
      <c r="CE386">
        <v>1.2966537600000001</v>
      </c>
      <c r="CF386">
        <v>-0.34830556000000001</v>
      </c>
      <c r="CG386">
        <v>0.60595251999999999</v>
      </c>
      <c r="CH386">
        <v>-0.27080598</v>
      </c>
      <c r="CI386">
        <v>0.69837139000000004</v>
      </c>
      <c r="CJ386">
        <v>2.3914729999999999E-2</v>
      </c>
      <c r="CK386">
        <v>-0.35324707</v>
      </c>
      <c r="CL386">
        <v>-4.8291489999999999E-2</v>
      </c>
      <c r="CM386">
        <v>0.58076517999999999</v>
      </c>
      <c r="CN386">
        <v>0.72541518999999999</v>
      </c>
      <c r="CO386">
        <v>-0.20022939000000001</v>
      </c>
      <c r="CP386">
        <v>-0.43475793000000001</v>
      </c>
      <c r="CQ386">
        <v>0.34422587999999998</v>
      </c>
      <c r="CR386">
        <v>-0.48495226000000002</v>
      </c>
      <c r="CS386">
        <v>0.18250256000000001</v>
      </c>
      <c r="CT386">
        <v>-0.16623276000000001</v>
      </c>
      <c r="CU386">
        <v>-9.4743999999999995E-2</v>
      </c>
      <c r="CV386">
        <v>-1.1689752</v>
      </c>
      <c r="CW386">
        <v>-0.52188942000000005</v>
      </c>
      <c r="CX386">
        <v>0.65815442999999996</v>
      </c>
      <c r="CY386">
        <v>9.3649330000000003E-2</v>
      </c>
      <c r="CZ386">
        <v>-0.16819777</v>
      </c>
      <c r="DA386">
        <v>-0.25450494000000001</v>
      </c>
      <c r="DB386">
        <v>0.25513289</v>
      </c>
      <c r="DC386">
        <v>2.5920289999999999E-2</v>
      </c>
      <c r="DD386">
        <v>-2.5292350000000002E-2</v>
      </c>
      <c r="DE386">
        <v>0.26950531</v>
      </c>
      <c r="DF386">
        <v>-0.26887736000000001</v>
      </c>
      <c r="DG386">
        <v>0.1029841</v>
      </c>
      <c r="DH386">
        <v>-0.10235616</v>
      </c>
      <c r="DI386">
        <v>-0.19042195000000001</v>
      </c>
      <c r="DJ386">
        <v>7.7531719999999998E-2</v>
      </c>
      <c r="DK386">
        <v>-0.19522661999999999</v>
      </c>
      <c r="DL386">
        <v>-0.13095082</v>
      </c>
      <c r="DM386">
        <v>-6.0513240000000003E-2</v>
      </c>
      <c r="DN386">
        <v>0.50020885000000004</v>
      </c>
      <c r="DO386">
        <v>0.35778246000000002</v>
      </c>
      <c r="DP386">
        <v>-0.64273818000000005</v>
      </c>
      <c r="DQ386">
        <v>0.94671483000000001</v>
      </c>
      <c r="DR386">
        <v>-0.66113116000000005</v>
      </c>
      <c r="DS386">
        <v>7.7932630000000003E-2</v>
      </c>
      <c r="DT386">
        <v>-0.79014932000000004</v>
      </c>
      <c r="DU386">
        <v>1.3610861400000001</v>
      </c>
      <c r="DV386" s="10">
        <v>-0.64824150000000003</v>
      </c>
      <c r="DW386" s="8" t="s">
        <v>2145</v>
      </c>
      <c r="DX386" t="s">
        <v>2146</v>
      </c>
      <c r="DY386" t="s">
        <v>5165</v>
      </c>
      <c r="DZ386" t="s">
        <v>5153</v>
      </c>
      <c r="EA386" t="s">
        <v>5212</v>
      </c>
      <c r="EB386" t="s">
        <v>5345</v>
      </c>
      <c r="EC386" t="s">
        <v>5372</v>
      </c>
      <c r="ED386" s="10" t="s">
        <v>279</v>
      </c>
      <c r="EE386" s="20">
        <v>34622</v>
      </c>
      <c r="EF386" s="21">
        <v>36577</v>
      </c>
      <c r="EG386" t="s">
        <v>2147</v>
      </c>
      <c r="EH386" t="s">
        <v>5146</v>
      </c>
      <c r="EI386" s="22">
        <v>44826</v>
      </c>
      <c r="EJ386" t="b">
        <f>F386=H386</f>
        <v>1</v>
      </c>
    </row>
    <row r="387" spans="1:140" x14ac:dyDescent="0.2">
      <c r="A387" s="8" t="s">
        <v>2148</v>
      </c>
      <c r="B387" s="8" t="s">
        <v>119</v>
      </c>
      <c r="C387" s="8" t="s">
        <v>491</v>
      </c>
      <c r="D387" s="2" t="s">
        <v>2149</v>
      </c>
      <c r="E387" s="4">
        <v>0.69961216562713202</v>
      </c>
      <c r="F387" s="28" t="b">
        <v>1</v>
      </c>
      <c r="G387" s="29">
        <f t="shared" si="11"/>
        <v>4.2202387300581114E-4</v>
      </c>
      <c r="H387" s="5" t="b">
        <f t="shared" ref="H387:H450" si="12">IF(G387&gt;threshold,TRUE,FALSE)</f>
        <v>0</v>
      </c>
      <c r="I387" s="8">
        <v>44</v>
      </c>
      <c r="J387">
        <v>1</v>
      </c>
      <c r="K387">
        <v>29</v>
      </c>
      <c r="L387">
        <v>1661</v>
      </c>
      <c r="M387">
        <v>1</v>
      </c>
      <c r="N387">
        <v>5</v>
      </c>
      <c r="O387">
        <v>53.972749480232999</v>
      </c>
      <c r="P387">
        <v>2</v>
      </c>
      <c r="Q387">
        <v>1</v>
      </c>
      <c r="R387">
        <v>1</v>
      </c>
      <c r="S387" s="10">
        <v>88.5</v>
      </c>
      <c r="T387" s="8">
        <v>-0.86798873614579497</v>
      </c>
      <c r="U387">
        <v>7.5957643648752104E-3</v>
      </c>
      <c r="V387">
        <v>0.260670676864387</v>
      </c>
      <c r="W387">
        <v>0.189661944541066</v>
      </c>
      <c r="X387">
        <v>-1.2456676951183301</v>
      </c>
      <c r="Y387">
        <v>1.38181348148064</v>
      </c>
      <c r="Z387">
        <v>0.120395079032021</v>
      </c>
      <c r="AA387">
        <v>8.8725172209350497E-3</v>
      </c>
      <c r="AB387">
        <v>0.68128349962791002</v>
      </c>
      <c r="AC387">
        <v>-1.38724643350897</v>
      </c>
      <c r="AD387" s="10">
        <v>2.97817375262317</v>
      </c>
      <c r="AE387" s="8">
        <v>0</v>
      </c>
      <c r="AF387">
        <v>0</v>
      </c>
      <c r="AG387">
        <v>1</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1</v>
      </c>
      <c r="BA387">
        <v>1</v>
      </c>
      <c r="BB387">
        <v>0</v>
      </c>
      <c r="BC387">
        <v>1</v>
      </c>
      <c r="BD387">
        <v>0</v>
      </c>
      <c r="BE387">
        <v>0</v>
      </c>
      <c r="BF387">
        <v>1</v>
      </c>
      <c r="BG387">
        <v>0</v>
      </c>
      <c r="BH387">
        <v>1</v>
      </c>
      <c r="BI387">
        <v>0</v>
      </c>
      <c r="BJ387">
        <v>0</v>
      </c>
      <c r="BK387">
        <v>0</v>
      </c>
      <c r="BL387">
        <v>0</v>
      </c>
      <c r="BM387">
        <v>1</v>
      </c>
      <c r="BN387">
        <v>0</v>
      </c>
      <c r="BO387">
        <v>0</v>
      </c>
      <c r="BP387">
        <v>0</v>
      </c>
      <c r="BQ387">
        <v>1</v>
      </c>
      <c r="BR387">
        <v>0</v>
      </c>
      <c r="BS387">
        <v>0</v>
      </c>
      <c r="BT387" s="10">
        <v>0</v>
      </c>
      <c r="BU387">
        <v>-4.2648743800000002</v>
      </c>
      <c r="BV387">
        <v>0.17994256</v>
      </c>
      <c r="BW387">
        <v>2.5512239999999999E-2</v>
      </c>
      <c r="BX387">
        <v>1.7140852600000001</v>
      </c>
      <c r="BY387">
        <v>1.2451467300000001</v>
      </c>
      <c r="BZ387">
        <v>4.38303536</v>
      </c>
      <c r="CA387">
        <v>1.0542348399999999</v>
      </c>
      <c r="CB387">
        <v>2.36271349</v>
      </c>
      <c r="CC387">
        <v>0</v>
      </c>
      <c r="CD387">
        <v>1.26633956</v>
      </c>
      <c r="CE387">
        <v>1.2966537600000001</v>
      </c>
      <c r="CF387">
        <v>-0.34830556000000001</v>
      </c>
      <c r="CG387">
        <v>0.60595251999999999</v>
      </c>
      <c r="CH387">
        <v>-0.27080598</v>
      </c>
      <c r="CI387">
        <v>0.69837139000000004</v>
      </c>
      <c r="CJ387">
        <v>2.3914729999999999E-2</v>
      </c>
      <c r="CK387">
        <v>-0.35324707</v>
      </c>
      <c r="CL387">
        <v>-4.8291489999999999E-2</v>
      </c>
      <c r="CM387">
        <v>0.58076517999999999</v>
      </c>
      <c r="CN387">
        <v>0.72541518999999999</v>
      </c>
      <c r="CO387">
        <v>-0.20022939000000001</v>
      </c>
      <c r="CP387">
        <v>-0.43475793000000001</v>
      </c>
      <c r="CQ387">
        <v>0.34422587999999998</v>
      </c>
      <c r="CR387">
        <v>-0.48495226000000002</v>
      </c>
      <c r="CS387">
        <v>0.18250256000000001</v>
      </c>
      <c r="CT387">
        <v>-0.16623276000000001</v>
      </c>
      <c r="CU387">
        <v>-9.4743999999999995E-2</v>
      </c>
      <c r="CV387">
        <v>-1.1689752</v>
      </c>
      <c r="CW387">
        <v>-0.52188942000000005</v>
      </c>
      <c r="CX387">
        <v>0.65815442999999996</v>
      </c>
      <c r="CY387">
        <v>9.3649330000000003E-2</v>
      </c>
      <c r="CZ387">
        <v>-0.16819777</v>
      </c>
      <c r="DA387">
        <v>-0.25450494000000001</v>
      </c>
      <c r="DB387">
        <v>0.25513289</v>
      </c>
      <c r="DC387">
        <v>2.5920289999999999E-2</v>
      </c>
      <c r="DD387">
        <v>-2.5292350000000002E-2</v>
      </c>
      <c r="DE387">
        <v>0.26950531</v>
      </c>
      <c r="DF387">
        <v>-0.26887736000000001</v>
      </c>
      <c r="DG387">
        <v>0.1029841</v>
      </c>
      <c r="DH387">
        <v>-0.10235616</v>
      </c>
      <c r="DI387">
        <v>-0.19042195000000001</v>
      </c>
      <c r="DJ387">
        <v>7.7531719999999998E-2</v>
      </c>
      <c r="DK387">
        <v>-0.19522661999999999</v>
      </c>
      <c r="DL387">
        <v>-0.13095082</v>
      </c>
      <c r="DM387">
        <v>-6.0513240000000003E-2</v>
      </c>
      <c r="DN387">
        <v>0.50020885000000004</v>
      </c>
      <c r="DO387">
        <v>0.35778246000000002</v>
      </c>
      <c r="DP387">
        <v>-0.64273818000000005</v>
      </c>
      <c r="DQ387">
        <v>0.94671483000000001</v>
      </c>
      <c r="DR387">
        <v>-0.66113116000000005</v>
      </c>
      <c r="DS387">
        <v>7.7932630000000003E-2</v>
      </c>
      <c r="DT387">
        <v>-0.79014932000000004</v>
      </c>
      <c r="DU387">
        <v>1.3610861400000001</v>
      </c>
      <c r="DV387" s="10">
        <v>-0.64824150000000003</v>
      </c>
      <c r="DW387" s="8" t="s">
        <v>2150</v>
      </c>
      <c r="DX387" t="s">
        <v>2151</v>
      </c>
      <c r="DY387" t="s">
        <v>5154</v>
      </c>
      <c r="DZ387" t="s">
        <v>5154</v>
      </c>
      <c r="EA387" t="s">
        <v>5433</v>
      </c>
      <c r="EB387" t="s">
        <v>5423</v>
      </c>
      <c r="EC387" t="s">
        <v>5244</v>
      </c>
      <c r="ED387" s="10" t="s">
        <v>390</v>
      </c>
      <c r="EE387" s="20">
        <v>37648</v>
      </c>
      <c r="EF387" s="21">
        <v>38788</v>
      </c>
      <c r="EG387" t="s">
        <v>2152</v>
      </c>
      <c r="EH387" t="s">
        <v>5147</v>
      </c>
      <c r="EI387" s="22">
        <v>43948</v>
      </c>
      <c r="EJ387" t="b">
        <f>F387=H387</f>
        <v>0</v>
      </c>
    </row>
    <row r="388" spans="1:140" x14ac:dyDescent="0.2">
      <c r="A388" s="8" t="s">
        <v>2153</v>
      </c>
      <c r="B388" s="8" t="s">
        <v>168</v>
      </c>
      <c r="C388" s="8" t="s">
        <v>195</v>
      </c>
      <c r="D388" s="2" t="s">
        <v>2154</v>
      </c>
      <c r="E388" s="4">
        <v>0.59731299320207798</v>
      </c>
      <c r="F388" s="28" t="b">
        <v>0</v>
      </c>
      <c r="G388" s="29">
        <f t="shared" si="11"/>
        <v>0.97716934893667851</v>
      </c>
      <c r="H388" s="5" t="b">
        <f t="shared" si="12"/>
        <v>1</v>
      </c>
      <c r="I388" s="8">
        <v>49</v>
      </c>
      <c r="J388">
        <v>1</v>
      </c>
      <c r="K388">
        <v>32</v>
      </c>
      <c r="L388">
        <v>1255</v>
      </c>
      <c r="M388">
        <v>8</v>
      </c>
      <c r="N388">
        <v>5</v>
      </c>
      <c r="O388">
        <v>90.323163267705993</v>
      </c>
      <c r="P388">
        <v>5</v>
      </c>
      <c r="Q388">
        <v>4</v>
      </c>
      <c r="R388">
        <v>1</v>
      </c>
      <c r="S388" s="10">
        <v>75.3</v>
      </c>
      <c r="T388" s="8">
        <v>-0.39829786160802699</v>
      </c>
      <c r="U388">
        <v>7.5957643648752104E-3</v>
      </c>
      <c r="V388">
        <v>0.64828506625381199</v>
      </c>
      <c r="W388">
        <v>-0.28363317506108998</v>
      </c>
      <c r="X388">
        <v>0.98157978018903103</v>
      </c>
      <c r="Y388">
        <v>1.38181348148064</v>
      </c>
      <c r="Z388">
        <v>1.37123809729695</v>
      </c>
      <c r="AA388">
        <v>1.4284752725705201</v>
      </c>
      <c r="AB388">
        <v>-4.5418899975194001E-2</v>
      </c>
      <c r="AC388">
        <v>-1.38724643350897</v>
      </c>
      <c r="AD388" s="10">
        <v>0.13000178851334401</v>
      </c>
      <c r="AE388" s="8">
        <v>0</v>
      </c>
      <c r="AF388">
        <v>0</v>
      </c>
      <c r="AG388">
        <v>0</v>
      </c>
      <c r="AH388">
        <v>0</v>
      </c>
      <c r="AI388">
        <v>0</v>
      </c>
      <c r="AJ388">
        <v>1</v>
      </c>
      <c r="AK388">
        <v>0</v>
      </c>
      <c r="AL388">
        <v>0</v>
      </c>
      <c r="AM388">
        <v>0</v>
      </c>
      <c r="AN388">
        <v>0</v>
      </c>
      <c r="AO388">
        <v>0</v>
      </c>
      <c r="AP388">
        <v>0</v>
      </c>
      <c r="AQ388">
        <v>0</v>
      </c>
      <c r="AR388">
        <v>0</v>
      </c>
      <c r="AS388">
        <v>0</v>
      </c>
      <c r="AT388">
        <v>0</v>
      </c>
      <c r="AU388">
        <v>0</v>
      </c>
      <c r="AV388">
        <v>0</v>
      </c>
      <c r="AW388">
        <v>0</v>
      </c>
      <c r="AX388">
        <v>0</v>
      </c>
      <c r="AY388">
        <v>0</v>
      </c>
      <c r="AZ388">
        <v>1</v>
      </c>
      <c r="BA388">
        <v>1</v>
      </c>
      <c r="BB388">
        <v>0</v>
      </c>
      <c r="BC388">
        <v>0</v>
      </c>
      <c r="BD388">
        <v>1</v>
      </c>
      <c r="BE388">
        <v>0</v>
      </c>
      <c r="BF388">
        <v>1</v>
      </c>
      <c r="BG388">
        <v>0</v>
      </c>
      <c r="BH388">
        <v>1</v>
      </c>
      <c r="BI388">
        <v>0</v>
      </c>
      <c r="BJ388">
        <v>0</v>
      </c>
      <c r="BK388">
        <v>0</v>
      </c>
      <c r="BL388">
        <v>0</v>
      </c>
      <c r="BM388">
        <v>0</v>
      </c>
      <c r="BN388">
        <v>0</v>
      </c>
      <c r="BO388">
        <v>1</v>
      </c>
      <c r="BP388">
        <v>0</v>
      </c>
      <c r="BQ388">
        <v>0</v>
      </c>
      <c r="BR388">
        <v>0</v>
      </c>
      <c r="BS388">
        <v>0</v>
      </c>
      <c r="BT388" s="10">
        <v>1</v>
      </c>
      <c r="BU388">
        <v>-4.2648743800000002</v>
      </c>
      <c r="BV388">
        <v>0.17994256</v>
      </c>
      <c r="BW388">
        <v>2.5512239999999999E-2</v>
      </c>
      <c r="BX388">
        <v>1.7140852600000001</v>
      </c>
      <c r="BY388">
        <v>1.2451467300000001</v>
      </c>
      <c r="BZ388">
        <v>4.38303536</v>
      </c>
      <c r="CA388">
        <v>1.0542348399999999</v>
      </c>
      <c r="CB388">
        <v>2.36271349</v>
      </c>
      <c r="CC388">
        <v>0</v>
      </c>
      <c r="CD388">
        <v>1.26633956</v>
      </c>
      <c r="CE388">
        <v>1.2966537600000001</v>
      </c>
      <c r="CF388">
        <v>-0.34830556000000001</v>
      </c>
      <c r="CG388">
        <v>0.60595251999999999</v>
      </c>
      <c r="CH388">
        <v>-0.27080598</v>
      </c>
      <c r="CI388">
        <v>0.69837139000000004</v>
      </c>
      <c r="CJ388">
        <v>2.3914729999999999E-2</v>
      </c>
      <c r="CK388">
        <v>-0.35324707</v>
      </c>
      <c r="CL388">
        <v>-4.8291489999999999E-2</v>
      </c>
      <c r="CM388">
        <v>0.58076517999999999</v>
      </c>
      <c r="CN388">
        <v>0.72541518999999999</v>
      </c>
      <c r="CO388">
        <v>-0.20022939000000001</v>
      </c>
      <c r="CP388">
        <v>-0.43475793000000001</v>
      </c>
      <c r="CQ388">
        <v>0.34422587999999998</v>
      </c>
      <c r="CR388">
        <v>-0.48495226000000002</v>
      </c>
      <c r="CS388">
        <v>0.18250256000000001</v>
      </c>
      <c r="CT388">
        <v>-0.16623276000000001</v>
      </c>
      <c r="CU388">
        <v>-9.4743999999999995E-2</v>
      </c>
      <c r="CV388">
        <v>-1.1689752</v>
      </c>
      <c r="CW388">
        <v>-0.52188942000000005</v>
      </c>
      <c r="CX388">
        <v>0.65815442999999996</v>
      </c>
      <c r="CY388">
        <v>9.3649330000000003E-2</v>
      </c>
      <c r="CZ388">
        <v>-0.16819777</v>
      </c>
      <c r="DA388">
        <v>-0.25450494000000001</v>
      </c>
      <c r="DB388">
        <v>0.25513289</v>
      </c>
      <c r="DC388">
        <v>2.5920289999999999E-2</v>
      </c>
      <c r="DD388">
        <v>-2.5292350000000002E-2</v>
      </c>
      <c r="DE388">
        <v>0.26950531</v>
      </c>
      <c r="DF388">
        <v>-0.26887736000000001</v>
      </c>
      <c r="DG388">
        <v>0.1029841</v>
      </c>
      <c r="DH388">
        <v>-0.10235616</v>
      </c>
      <c r="DI388">
        <v>-0.19042195000000001</v>
      </c>
      <c r="DJ388">
        <v>7.7531719999999998E-2</v>
      </c>
      <c r="DK388">
        <v>-0.19522661999999999</v>
      </c>
      <c r="DL388">
        <v>-0.13095082</v>
      </c>
      <c r="DM388">
        <v>-6.0513240000000003E-2</v>
      </c>
      <c r="DN388">
        <v>0.50020885000000004</v>
      </c>
      <c r="DO388">
        <v>0.35778246000000002</v>
      </c>
      <c r="DP388">
        <v>-0.64273818000000005</v>
      </c>
      <c r="DQ388">
        <v>0.94671483000000001</v>
      </c>
      <c r="DR388">
        <v>-0.66113116000000005</v>
      </c>
      <c r="DS388">
        <v>7.7932630000000003E-2</v>
      </c>
      <c r="DT388">
        <v>-0.79014932000000004</v>
      </c>
      <c r="DU388">
        <v>1.3610861400000001</v>
      </c>
      <c r="DV388" s="10">
        <v>-0.64824150000000003</v>
      </c>
      <c r="DW388" s="8" t="s">
        <v>2155</v>
      </c>
      <c r="DX388" t="s">
        <v>2156</v>
      </c>
      <c r="DY388" t="s">
        <v>5153</v>
      </c>
      <c r="DZ388" t="s">
        <v>5165</v>
      </c>
      <c r="EA388" t="s">
        <v>5323</v>
      </c>
      <c r="EB388" t="s">
        <v>5398</v>
      </c>
      <c r="EC388" t="s">
        <v>5319</v>
      </c>
      <c r="ED388" s="10" t="s">
        <v>749</v>
      </c>
      <c r="EE388" s="20">
        <v>37481</v>
      </c>
      <c r="EF388" s="21">
        <v>39816</v>
      </c>
      <c r="EG388" t="s">
        <v>2157</v>
      </c>
      <c r="EH388" t="s">
        <v>5147</v>
      </c>
      <c r="EI388" s="22">
        <v>45134</v>
      </c>
      <c r="EJ388" t="b">
        <f>F388=H388</f>
        <v>0</v>
      </c>
    </row>
    <row r="389" spans="1:140" x14ac:dyDescent="0.2">
      <c r="A389" s="8" t="s">
        <v>2158</v>
      </c>
      <c r="B389" s="8" t="s">
        <v>127</v>
      </c>
      <c r="C389" s="8" t="s">
        <v>399</v>
      </c>
      <c r="D389" s="2" t="s">
        <v>2159</v>
      </c>
      <c r="E389" s="4">
        <v>0.48259620845939299</v>
      </c>
      <c r="F389" s="28" t="b">
        <v>0</v>
      </c>
      <c r="G389" s="29">
        <f t="shared" si="11"/>
        <v>5.722774308142176E-7</v>
      </c>
      <c r="H389" s="5" t="b">
        <f t="shared" si="12"/>
        <v>0</v>
      </c>
      <c r="I389" s="8">
        <v>53</v>
      </c>
      <c r="J389">
        <v>3</v>
      </c>
      <c r="K389">
        <v>14</v>
      </c>
      <c r="L389">
        <v>520</v>
      </c>
      <c r="M389">
        <v>2</v>
      </c>
      <c r="N389">
        <v>2</v>
      </c>
      <c r="O389">
        <v>25.631437563029799</v>
      </c>
      <c r="P389">
        <v>5</v>
      </c>
      <c r="Q389">
        <v>4</v>
      </c>
      <c r="R389">
        <v>2</v>
      </c>
      <c r="S389" s="10">
        <v>68.8</v>
      </c>
      <c r="T389" s="8">
        <v>-2.2545161977812998E-2</v>
      </c>
      <c r="U389">
        <v>2.03313292833161</v>
      </c>
      <c r="V389">
        <v>-1.6774012700827301</v>
      </c>
      <c r="W389">
        <v>-1.14046054675465</v>
      </c>
      <c r="X389">
        <v>-0.92748948436013701</v>
      </c>
      <c r="Y389">
        <v>-0.70788554533318204</v>
      </c>
      <c r="Z389">
        <v>-0.85484917395965698</v>
      </c>
      <c r="AA389">
        <v>1.4284752725705201</v>
      </c>
      <c r="AB389">
        <v>-4.5418899975194001E-2</v>
      </c>
      <c r="AC389">
        <v>1.7560081436822399E-2</v>
      </c>
      <c r="AD389" s="10">
        <v>-1.2725071332074001</v>
      </c>
      <c r="AE389" s="8">
        <v>0</v>
      </c>
      <c r="AF389">
        <v>1</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1</v>
      </c>
      <c r="AZ389">
        <v>0</v>
      </c>
      <c r="BA389">
        <v>1</v>
      </c>
      <c r="BB389">
        <v>0</v>
      </c>
      <c r="BC389">
        <v>1</v>
      </c>
      <c r="BD389">
        <v>0</v>
      </c>
      <c r="BE389">
        <v>0</v>
      </c>
      <c r="BF389">
        <v>1</v>
      </c>
      <c r="BG389">
        <v>0</v>
      </c>
      <c r="BH389">
        <v>0</v>
      </c>
      <c r="BI389">
        <v>0</v>
      </c>
      <c r="BJ389">
        <v>1</v>
      </c>
      <c r="BK389">
        <v>0</v>
      </c>
      <c r="BL389">
        <v>0</v>
      </c>
      <c r="BM389">
        <v>0</v>
      </c>
      <c r="BN389">
        <v>0</v>
      </c>
      <c r="BO389">
        <v>1</v>
      </c>
      <c r="BP389">
        <v>0</v>
      </c>
      <c r="BQ389">
        <v>1</v>
      </c>
      <c r="BR389">
        <v>0</v>
      </c>
      <c r="BS389">
        <v>0</v>
      </c>
      <c r="BT389" s="10">
        <v>0</v>
      </c>
      <c r="BU389">
        <v>-4.2648743800000002</v>
      </c>
      <c r="BV389">
        <v>0.17994256</v>
      </c>
      <c r="BW389">
        <v>2.5512239999999999E-2</v>
      </c>
      <c r="BX389">
        <v>1.7140852600000001</v>
      </c>
      <c r="BY389">
        <v>1.2451467300000001</v>
      </c>
      <c r="BZ389">
        <v>4.38303536</v>
      </c>
      <c r="CA389">
        <v>1.0542348399999999</v>
      </c>
      <c r="CB389">
        <v>2.36271349</v>
      </c>
      <c r="CC389">
        <v>0</v>
      </c>
      <c r="CD389">
        <v>1.26633956</v>
      </c>
      <c r="CE389">
        <v>1.2966537600000001</v>
      </c>
      <c r="CF389">
        <v>-0.34830556000000001</v>
      </c>
      <c r="CG389">
        <v>0.60595251999999999</v>
      </c>
      <c r="CH389">
        <v>-0.27080598</v>
      </c>
      <c r="CI389">
        <v>0.69837139000000004</v>
      </c>
      <c r="CJ389">
        <v>2.3914729999999999E-2</v>
      </c>
      <c r="CK389">
        <v>-0.35324707</v>
      </c>
      <c r="CL389">
        <v>-4.8291489999999999E-2</v>
      </c>
      <c r="CM389">
        <v>0.58076517999999999</v>
      </c>
      <c r="CN389">
        <v>0.72541518999999999</v>
      </c>
      <c r="CO389">
        <v>-0.20022939000000001</v>
      </c>
      <c r="CP389">
        <v>-0.43475793000000001</v>
      </c>
      <c r="CQ389">
        <v>0.34422587999999998</v>
      </c>
      <c r="CR389">
        <v>-0.48495226000000002</v>
      </c>
      <c r="CS389">
        <v>0.18250256000000001</v>
      </c>
      <c r="CT389">
        <v>-0.16623276000000001</v>
      </c>
      <c r="CU389">
        <v>-9.4743999999999995E-2</v>
      </c>
      <c r="CV389">
        <v>-1.1689752</v>
      </c>
      <c r="CW389">
        <v>-0.52188942000000005</v>
      </c>
      <c r="CX389">
        <v>0.65815442999999996</v>
      </c>
      <c r="CY389">
        <v>9.3649330000000003E-2</v>
      </c>
      <c r="CZ389">
        <v>-0.16819777</v>
      </c>
      <c r="DA389">
        <v>-0.25450494000000001</v>
      </c>
      <c r="DB389">
        <v>0.25513289</v>
      </c>
      <c r="DC389">
        <v>2.5920289999999999E-2</v>
      </c>
      <c r="DD389">
        <v>-2.5292350000000002E-2</v>
      </c>
      <c r="DE389">
        <v>0.26950531</v>
      </c>
      <c r="DF389">
        <v>-0.26887736000000001</v>
      </c>
      <c r="DG389">
        <v>0.1029841</v>
      </c>
      <c r="DH389">
        <v>-0.10235616</v>
      </c>
      <c r="DI389">
        <v>-0.19042195000000001</v>
      </c>
      <c r="DJ389">
        <v>7.7531719999999998E-2</v>
      </c>
      <c r="DK389">
        <v>-0.19522661999999999</v>
      </c>
      <c r="DL389">
        <v>-0.13095082</v>
      </c>
      <c r="DM389">
        <v>-6.0513240000000003E-2</v>
      </c>
      <c r="DN389">
        <v>0.50020885000000004</v>
      </c>
      <c r="DO389">
        <v>0.35778246000000002</v>
      </c>
      <c r="DP389">
        <v>-0.64273818000000005</v>
      </c>
      <c r="DQ389">
        <v>0.94671483000000001</v>
      </c>
      <c r="DR389">
        <v>-0.66113116000000005</v>
      </c>
      <c r="DS389">
        <v>7.7932630000000003E-2</v>
      </c>
      <c r="DT389">
        <v>-0.79014932000000004</v>
      </c>
      <c r="DU389">
        <v>1.3610861400000001</v>
      </c>
      <c r="DV389" s="10">
        <v>-0.64824150000000003</v>
      </c>
      <c r="DW389" s="8" t="s">
        <v>2160</v>
      </c>
      <c r="DX389" t="s">
        <v>2161</v>
      </c>
      <c r="DY389" t="s">
        <v>5153</v>
      </c>
      <c r="DZ389" t="s">
        <v>5154</v>
      </c>
      <c r="EA389" t="s">
        <v>5218</v>
      </c>
      <c r="EB389" t="s">
        <v>5167</v>
      </c>
      <c r="EC389" t="s">
        <v>5427</v>
      </c>
      <c r="ED389" s="10" t="s">
        <v>1226</v>
      </c>
      <c r="EE389" s="20">
        <v>35961</v>
      </c>
      <c r="EF389" s="21">
        <v>38004</v>
      </c>
      <c r="EG389" t="s">
        <v>2162</v>
      </c>
      <c r="EH389" t="s">
        <v>5144</v>
      </c>
      <c r="EI389" s="22">
        <v>45273</v>
      </c>
      <c r="EJ389" t="b">
        <f>F389=H389</f>
        <v>1</v>
      </c>
    </row>
    <row r="390" spans="1:140" x14ac:dyDescent="0.2">
      <c r="A390" s="8" t="s">
        <v>2163</v>
      </c>
      <c r="B390" s="8" t="s">
        <v>119</v>
      </c>
      <c r="C390" s="8" t="s">
        <v>147</v>
      </c>
      <c r="D390" s="2" t="s">
        <v>2164</v>
      </c>
      <c r="E390" s="4">
        <v>0.38216317126834298</v>
      </c>
      <c r="F390" s="28" t="b">
        <v>0</v>
      </c>
      <c r="G390" s="29">
        <f t="shared" ref="G390:G453" si="13">1/(1+EXP(-(SUMPRODUCT(T390:BT390,BV390:DV390)+BU390)))</f>
        <v>7.3555088150611455E-3</v>
      </c>
      <c r="H390" s="5" t="b">
        <f t="shared" si="12"/>
        <v>0</v>
      </c>
      <c r="I390" s="8">
        <v>62</v>
      </c>
      <c r="J390">
        <v>0</v>
      </c>
      <c r="K390">
        <v>19</v>
      </c>
      <c r="L390">
        <v>135</v>
      </c>
      <c r="M390">
        <v>5</v>
      </c>
      <c r="N390">
        <v>4</v>
      </c>
      <c r="O390">
        <v>48.456585634171901</v>
      </c>
      <c r="P390">
        <v>5</v>
      </c>
      <c r="Q390">
        <v>2</v>
      </c>
      <c r="R390">
        <v>2</v>
      </c>
      <c r="S390" s="10">
        <v>78.099999999999994</v>
      </c>
      <c r="T390" s="8">
        <v>0.82289841219016902</v>
      </c>
      <c r="U390">
        <v>-1.00517281761849</v>
      </c>
      <c r="V390">
        <v>-1.03137728776702</v>
      </c>
      <c r="W390">
        <v>-1.5892748843084199</v>
      </c>
      <c r="X390">
        <v>2.70451479144465E-2</v>
      </c>
      <c r="Y390">
        <v>0.68524713920936597</v>
      </c>
      <c r="Z390">
        <v>-6.9419955118394702E-2</v>
      </c>
      <c r="AA390">
        <v>-1.4107302381286499</v>
      </c>
      <c r="AB390">
        <v>-4.5418899975194001E-2</v>
      </c>
      <c r="AC390">
        <v>1.7560081436822399E-2</v>
      </c>
      <c r="AD390" s="10">
        <v>0.73415947786997404</v>
      </c>
      <c r="AE390" s="8">
        <v>0</v>
      </c>
      <c r="AF390">
        <v>0</v>
      </c>
      <c r="AG390">
        <v>0</v>
      </c>
      <c r="AH390">
        <v>0</v>
      </c>
      <c r="AI390">
        <v>0</v>
      </c>
      <c r="AJ390">
        <v>0</v>
      </c>
      <c r="AK390">
        <v>0</v>
      </c>
      <c r="AL390">
        <v>0</v>
      </c>
      <c r="AM390">
        <v>0</v>
      </c>
      <c r="AN390">
        <v>0</v>
      </c>
      <c r="AO390">
        <v>0</v>
      </c>
      <c r="AP390">
        <v>0</v>
      </c>
      <c r="AQ390">
        <v>0</v>
      </c>
      <c r="AR390">
        <v>0</v>
      </c>
      <c r="AS390">
        <v>0</v>
      </c>
      <c r="AT390">
        <v>0</v>
      </c>
      <c r="AU390">
        <v>0</v>
      </c>
      <c r="AV390">
        <v>1</v>
      </c>
      <c r="AW390">
        <v>0</v>
      </c>
      <c r="AX390">
        <v>0</v>
      </c>
      <c r="AY390">
        <v>1</v>
      </c>
      <c r="AZ390">
        <v>0</v>
      </c>
      <c r="BA390">
        <v>0</v>
      </c>
      <c r="BB390">
        <v>1</v>
      </c>
      <c r="BC390">
        <v>0</v>
      </c>
      <c r="BD390">
        <v>1</v>
      </c>
      <c r="BE390">
        <v>1</v>
      </c>
      <c r="BF390">
        <v>0</v>
      </c>
      <c r="BG390">
        <v>0</v>
      </c>
      <c r="BH390">
        <v>1</v>
      </c>
      <c r="BI390">
        <v>0</v>
      </c>
      <c r="BJ390">
        <v>0</v>
      </c>
      <c r="BK390">
        <v>0</v>
      </c>
      <c r="BL390">
        <v>0</v>
      </c>
      <c r="BM390">
        <v>0</v>
      </c>
      <c r="BN390">
        <v>0</v>
      </c>
      <c r="BO390">
        <v>1</v>
      </c>
      <c r="BP390">
        <v>0</v>
      </c>
      <c r="BQ390">
        <v>0</v>
      </c>
      <c r="BR390">
        <v>0</v>
      </c>
      <c r="BS390">
        <v>1</v>
      </c>
      <c r="BT390" s="10">
        <v>0</v>
      </c>
      <c r="BU390">
        <v>-4.2648743800000002</v>
      </c>
      <c r="BV390">
        <v>0.17994256</v>
      </c>
      <c r="BW390">
        <v>2.5512239999999999E-2</v>
      </c>
      <c r="BX390">
        <v>1.7140852600000001</v>
      </c>
      <c r="BY390">
        <v>1.2451467300000001</v>
      </c>
      <c r="BZ390">
        <v>4.38303536</v>
      </c>
      <c r="CA390">
        <v>1.0542348399999999</v>
      </c>
      <c r="CB390">
        <v>2.36271349</v>
      </c>
      <c r="CC390">
        <v>0</v>
      </c>
      <c r="CD390">
        <v>1.26633956</v>
      </c>
      <c r="CE390">
        <v>1.2966537600000001</v>
      </c>
      <c r="CF390">
        <v>-0.34830556000000001</v>
      </c>
      <c r="CG390">
        <v>0.60595251999999999</v>
      </c>
      <c r="CH390">
        <v>-0.27080598</v>
      </c>
      <c r="CI390">
        <v>0.69837139000000004</v>
      </c>
      <c r="CJ390">
        <v>2.3914729999999999E-2</v>
      </c>
      <c r="CK390">
        <v>-0.35324707</v>
      </c>
      <c r="CL390">
        <v>-4.8291489999999999E-2</v>
      </c>
      <c r="CM390">
        <v>0.58076517999999999</v>
      </c>
      <c r="CN390">
        <v>0.72541518999999999</v>
      </c>
      <c r="CO390">
        <v>-0.20022939000000001</v>
      </c>
      <c r="CP390">
        <v>-0.43475793000000001</v>
      </c>
      <c r="CQ390">
        <v>0.34422587999999998</v>
      </c>
      <c r="CR390">
        <v>-0.48495226000000002</v>
      </c>
      <c r="CS390">
        <v>0.18250256000000001</v>
      </c>
      <c r="CT390">
        <v>-0.16623276000000001</v>
      </c>
      <c r="CU390">
        <v>-9.4743999999999995E-2</v>
      </c>
      <c r="CV390">
        <v>-1.1689752</v>
      </c>
      <c r="CW390">
        <v>-0.52188942000000005</v>
      </c>
      <c r="CX390">
        <v>0.65815442999999996</v>
      </c>
      <c r="CY390">
        <v>9.3649330000000003E-2</v>
      </c>
      <c r="CZ390">
        <v>-0.16819777</v>
      </c>
      <c r="DA390">
        <v>-0.25450494000000001</v>
      </c>
      <c r="DB390">
        <v>0.25513289</v>
      </c>
      <c r="DC390">
        <v>2.5920289999999999E-2</v>
      </c>
      <c r="DD390">
        <v>-2.5292350000000002E-2</v>
      </c>
      <c r="DE390">
        <v>0.26950531</v>
      </c>
      <c r="DF390">
        <v>-0.26887736000000001</v>
      </c>
      <c r="DG390">
        <v>0.1029841</v>
      </c>
      <c r="DH390">
        <v>-0.10235616</v>
      </c>
      <c r="DI390">
        <v>-0.19042195000000001</v>
      </c>
      <c r="DJ390">
        <v>7.7531719999999998E-2</v>
      </c>
      <c r="DK390">
        <v>-0.19522661999999999</v>
      </c>
      <c r="DL390">
        <v>-0.13095082</v>
      </c>
      <c r="DM390">
        <v>-6.0513240000000003E-2</v>
      </c>
      <c r="DN390">
        <v>0.50020885000000004</v>
      </c>
      <c r="DO390">
        <v>0.35778246000000002</v>
      </c>
      <c r="DP390">
        <v>-0.64273818000000005</v>
      </c>
      <c r="DQ390">
        <v>0.94671483000000001</v>
      </c>
      <c r="DR390">
        <v>-0.66113116000000005</v>
      </c>
      <c r="DS390">
        <v>7.7932630000000003E-2</v>
      </c>
      <c r="DT390">
        <v>-0.79014932000000004</v>
      </c>
      <c r="DU390">
        <v>1.3610861400000001</v>
      </c>
      <c r="DV390" s="10">
        <v>-0.64824150000000003</v>
      </c>
      <c r="DW390" s="8" t="s">
        <v>2165</v>
      </c>
      <c r="DX390" t="s">
        <v>2166</v>
      </c>
      <c r="DY390" t="s">
        <v>5153</v>
      </c>
      <c r="DZ390" t="s">
        <v>5153</v>
      </c>
      <c r="EA390" s="52" t="s">
        <v>5513</v>
      </c>
      <c r="EB390" t="s">
        <v>5241</v>
      </c>
      <c r="EC390" t="s">
        <v>5313</v>
      </c>
      <c r="ED390" s="10" t="s">
        <v>2167</v>
      </c>
      <c r="EE390" s="20">
        <v>36294</v>
      </c>
      <c r="EF390" s="21">
        <v>38415</v>
      </c>
      <c r="EG390" s="52" t="s">
        <v>145</v>
      </c>
      <c r="EH390" t="s">
        <v>5147</v>
      </c>
      <c r="EI390" s="22">
        <v>45047</v>
      </c>
      <c r="EJ390" t="b">
        <f>F390=H390</f>
        <v>1</v>
      </c>
    </row>
    <row r="391" spans="1:140" x14ac:dyDescent="0.2">
      <c r="A391" s="8" t="s">
        <v>2168</v>
      </c>
      <c r="B391" s="8" t="s">
        <v>168</v>
      </c>
      <c r="C391" s="8" t="s">
        <v>147</v>
      </c>
      <c r="D391" s="2">
        <f>1-822-934-1399</f>
        <v>-3154</v>
      </c>
      <c r="E391" s="4">
        <v>0.49387400622060501</v>
      </c>
      <c r="F391" s="28" t="b">
        <v>0</v>
      </c>
      <c r="G391" s="29">
        <f t="shared" si="13"/>
        <v>8.1887910671282742E-3</v>
      </c>
      <c r="H391" s="5" t="b">
        <f t="shared" si="12"/>
        <v>0</v>
      </c>
      <c r="I391" s="8">
        <v>54</v>
      </c>
      <c r="J391">
        <v>0</v>
      </c>
      <c r="K391">
        <v>30</v>
      </c>
      <c r="L391">
        <v>723</v>
      </c>
      <c r="M391">
        <v>5</v>
      </c>
      <c r="N391">
        <v>5</v>
      </c>
      <c r="O391">
        <v>56.045336443636202</v>
      </c>
      <c r="P391">
        <v>4</v>
      </c>
      <c r="Q391">
        <v>5</v>
      </c>
      <c r="R391">
        <v>3</v>
      </c>
      <c r="S391" s="10">
        <v>69.400000000000006</v>
      </c>
      <c r="T391" s="8">
        <v>7.1393012929740499E-2</v>
      </c>
      <c r="U391">
        <v>-1.00517281761849</v>
      </c>
      <c r="V391">
        <v>0.38987547332752898</v>
      </c>
      <c r="W391">
        <v>-0.90381298695357204</v>
      </c>
      <c r="X391">
        <v>2.70451479144465E-2</v>
      </c>
      <c r="Y391">
        <v>1.38181348148064</v>
      </c>
      <c r="Z391">
        <v>0.191714237820063</v>
      </c>
      <c r="AA391">
        <v>-0.70092886045385905</v>
      </c>
      <c r="AB391">
        <v>0.68128349962791002</v>
      </c>
      <c r="AC391">
        <v>-1.38724643350897</v>
      </c>
      <c r="AD391" s="10">
        <v>-1.1430447712024101</v>
      </c>
      <c r="AE391" s="8">
        <v>0</v>
      </c>
      <c r="AF391">
        <v>0</v>
      </c>
      <c r="AG391">
        <v>0</v>
      </c>
      <c r="AH391">
        <v>0</v>
      </c>
      <c r="AI391">
        <v>0</v>
      </c>
      <c r="AJ391">
        <v>0</v>
      </c>
      <c r="AK391">
        <v>0</v>
      </c>
      <c r="AL391">
        <v>0</v>
      </c>
      <c r="AM391">
        <v>0</v>
      </c>
      <c r="AN391">
        <v>0</v>
      </c>
      <c r="AO391">
        <v>0</v>
      </c>
      <c r="AP391">
        <v>0</v>
      </c>
      <c r="AQ391">
        <v>0</v>
      </c>
      <c r="AR391">
        <v>0</v>
      </c>
      <c r="AS391">
        <v>0</v>
      </c>
      <c r="AT391">
        <v>0</v>
      </c>
      <c r="AU391">
        <v>0</v>
      </c>
      <c r="AV391">
        <v>0</v>
      </c>
      <c r="AW391">
        <v>1</v>
      </c>
      <c r="AX391">
        <v>0</v>
      </c>
      <c r="AY391">
        <v>0</v>
      </c>
      <c r="AZ391">
        <v>1</v>
      </c>
      <c r="BA391">
        <v>0</v>
      </c>
      <c r="BB391">
        <v>1</v>
      </c>
      <c r="BC391">
        <v>0</v>
      </c>
      <c r="BD391">
        <v>1</v>
      </c>
      <c r="BE391">
        <v>0</v>
      </c>
      <c r="BF391">
        <v>1</v>
      </c>
      <c r="BG391">
        <v>0</v>
      </c>
      <c r="BH391">
        <v>0</v>
      </c>
      <c r="BI391">
        <v>1</v>
      </c>
      <c r="BJ391">
        <v>0</v>
      </c>
      <c r="BK391">
        <v>0</v>
      </c>
      <c r="BL391">
        <v>0</v>
      </c>
      <c r="BM391">
        <v>0</v>
      </c>
      <c r="BN391">
        <v>0</v>
      </c>
      <c r="BO391">
        <v>0</v>
      </c>
      <c r="BP391">
        <v>1</v>
      </c>
      <c r="BQ391">
        <v>0</v>
      </c>
      <c r="BR391">
        <v>0</v>
      </c>
      <c r="BS391">
        <v>0</v>
      </c>
      <c r="BT391" s="10">
        <v>1</v>
      </c>
      <c r="BU391">
        <v>-4.2648743800000002</v>
      </c>
      <c r="BV391">
        <v>0.17994256</v>
      </c>
      <c r="BW391">
        <v>2.5512239999999999E-2</v>
      </c>
      <c r="BX391">
        <v>1.7140852600000001</v>
      </c>
      <c r="BY391">
        <v>1.2451467300000001</v>
      </c>
      <c r="BZ391">
        <v>4.38303536</v>
      </c>
      <c r="CA391">
        <v>1.0542348399999999</v>
      </c>
      <c r="CB391">
        <v>2.36271349</v>
      </c>
      <c r="CC391">
        <v>0</v>
      </c>
      <c r="CD391">
        <v>1.26633956</v>
      </c>
      <c r="CE391">
        <v>1.2966537600000001</v>
      </c>
      <c r="CF391">
        <v>-0.34830556000000001</v>
      </c>
      <c r="CG391">
        <v>0.60595251999999999</v>
      </c>
      <c r="CH391">
        <v>-0.27080598</v>
      </c>
      <c r="CI391">
        <v>0.69837139000000004</v>
      </c>
      <c r="CJ391">
        <v>2.3914729999999999E-2</v>
      </c>
      <c r="CK391">
        <v>-0.35324707</v>
      </c>
      <c r="CL391">
        <v>-4.8291489999999999E-2</v>
      </c>
      <c r="CM391">
        <v>0.58076517999999999</v>
      </c>
      <c r="CN391">
        <v>0.72541518999999999</v>
      </c>
      <c r="CO391">
        <v>-0.20022939000000001</v>
      </c>
      <c r="CP391">
        <v>-0.43475793000000001</v>
      </c>
      <c r="CQ391">
        <v>0.34422587999999998</v>
      </c>
      <c r="CR391">
        <v>-0.48495226000000002</v>
      </c>
      <c r="CS391">
        <v>0.18250256000000001</v>
      </c>
      <c r="CT391">
        <v>-0.16623276000000001</v>
      </c>
      <c r="CU391">
        <v>-9.4743999999999995E-2</v>
      </c>
      <c r="CV391">
        <v>-1.1689752</v>
      </c>
      <c r="CW391">
        <v>-0.52188942000000005</v>
      </c>
      <c r="CX391">
        <v>0.65815442999999996</v>
      </c>
      <c r="CY391">
        <v>9.3649330000000003E-2</v>
      </c>
      <c r="CZ391">
        <v>-0.16819777</v>
      </c>
      <c r="DA391">
        <v>-0.25450494000000001</v>
      </c>
      <c r="DB391">
        <v>0.25513289</v>
      </c>
      <c r="DC391">
        <v>2.5920289999999999E-2</v>
      </c>
      <c r="DD391">
        <v>-2.5292350000000002E-2</v>
      </c>
      <c r="DE391">
        <v>0.26950531</v>
      </c>
      <c r="DF391">
        <v>-0.26887736000000001</v>
      </c>
      <c r="DG391">
        <v>0.1029841</v>
      </c>
      <c r="DH391">
        <v>-0.10235616</v>
      </c>
      <c r="DI391">
        <v>-0.19042195000000001</v>
      </c>
      <c r="DJ391">
        <v>7.7531719999999998E-2</v>
      </c>
      <c r="DK391">
        <v>-0.19522661999999999</v>
      </c>
      <c r="DL391">
        <v>-0.13095082</v>
      </c>
      <c r="DM391">
        <v>-6.0513240000000003E-2</v>
      </c>
      <c r="DN391">
        <v>0.50020885000000004</v>
      </c>
      <c r="DO391">
        <v>0.35778246000000002</v>
      </c>
      <c r="DP391">
        <v>-0.64273818000000005</v>
      </c>
      <c r="DQ391">
        <v>0.94671483000000001</v>
      </c>
      <c r="DR391">
        <v>-0.66113116000000005</v>
      </c>
      <c r="DS391">
        <v>7.7932630000000003E-2</v>
      </c>
      <c r="DT391">
        <v>-0.79014932000000004</v>
      </c>
      <c r="DU391">
        <v>1.3610861400000001</v>
      </c>
      <c r="DV391" s="10">
        <v>-0.64824150000000003</v>
      </c>
      <c r="DW391" s="8" t="s">
        <v>2169</v>
      </c>
      <c r="DX391" t="s">
        <v>2170</v>
      </c>
      <c r="DY391" t="s">
        <v>5165</v>
      </c>
      <c r="DZ391" t="s">
        <v>5165</v>
      </c>
      <c r="EA391" t="s">
        <v>5281</v>
      </c>
      <c r="EB391" t="s">
        <v>5494</v>
      </c>
      <c r="EC391" t="s">
        <v>5305</v>
      </c>
      <c r="ED391" s="10" t="s">
        <v>442</v>
      </c>
      <c r="EE391" s="20">
        <v>34979</v>
      </c>
      <c r="EF391" s="21">
        <v>39099</v>
      </c>
      <c r="EG391" t="s">
        <v>2171</v>
      </c>
      <c r="EH391" t="s">
        <v>5142</v>
      </c>
      <c r="EI391" s="22">
        <v>44339</v>
      </c>
      <c r="EJ391" t="b">
        <f>F391=H391</f>
        <v>1</v>
      </c>
    </row>
    <row r="392" spans="1:140" x14ac:dyDescent="0.2">
      <c r="A392" s="8" t="s">
        <v>2172</v>
      </c>
      <c r="B392" s="8" t="s">
        <v>168</v>
      </c>
      <c r="C392" s="8" t="s">
        <v>147</v>
      </c>
      <c r="D392" s="2" t="s">
        <v>2173</v>
      </c>
      <c r="E392" s="4">
        <v>0.41401427466242502</v>
      </c>
      <c r="F392" s="28" t="b">
        <v>0</v>
      </c>
      <c r="G392" s="29">
        <f t="shared" si="13"/>
        <v>0.99708330797062938</v>
      </c>
      <c r="H392" s="5" t="b">
        <f t="shared" si="12"/>
        <v>1</v>
      </c>
      <c r="I392" s="8">
        <v>39</v>
      </c>
      <c r="J392">
        <v>3</v>
      </c>
      <c r="K392">
        <v>39</v>
      </c>
      <c r="L392">
        <v>803</v>
      </c>
      <c r="M392">
        <v>10</v>
      </c>
      <c r="N392">
        <v>5</v>
      </c>
      <c r="O392">
        <v>15.9488039978792</v>
      </c>
      <c r="P392">
        <v>2</v>
      </c>
      <c r="Q392">
        <v>2</v>
      </c>
      <c r="R392">
        <v>3</v>
      </c>
      <c r="S392" s="10">
        <v>86.2</v>
      </c>
      <c r="T392" s="8">
        <v>-1.33767961068356</v>
      </c>
      <c r="U392">
        <v>2.03313292833161</v>
      </c>
      <c r="V392">
        <v>1.5527186414958001</v>
      </c>
      <c r="W392">
        <v>-0.81055286486447697</v>
      </c>
      <c r="X392">
        <v>1.61793620170542</v>
      </c>
      <c r="Y392">
        <v>1.38181348148064</v>
      </c>
      <c r="Z392">
        <v>-1.18803532870874</v>
      </c>
      <c r="AA392">
        <v>-1.4107302381286499</v>
      </c>
      <c r="AB392">
        <v>1.4079858992310099</v>
      </c>
      <c r="AC392">
        <v>0.71996333890972197</v>
      </c>
      <c r="AD392" s="10">
        <v>2.4819013649373698</v>
      </c>
      <c r="AE392" s="8">
        <v>0</v>
      </c>
      <c r="AF392">
        <v>0</v>
      </c>
      <c r="AG392">
        <v>0</v>
      </c>
      <c r="AH392">
        <v>0</v>
      </c>
      <c r="AI392">
        <v>0</v>
      </c>
      <c r="AJ392">
        <v>0</v>
      </c>
      <c r="AK392">
        <v>0</v>
      </c>
      <c r="AL392">
        <v>0</v>
      </c>
      <c r="AM392">
        <v>0</v>
      </c>
      <c r="AN392">
        <v>0</v>
      </c>
      <c r="AO392">
        <v>0</v>
      </c>
      <c r="AP392">
        <v>0</v>
      </c>
      <c r="AQ392">
        <v>0</v>
      </c>
      <c r="AR392">
        <v>0</v>
      </c>
      <c r="AS392">
        <v>0</v>
      </c>
      <c r="AT392">
        <v>0</v>
      </c>
      <c r="AU392">
        <v>0</v>
      </c>
      <c r="AV392">
        <v>1</v>
      </c>
      <c r="AW392">
        <v>0</v>
      </c>
      <c r="AX392">
        <v>0</v>
      </c>
      <c r="AY392">
        <v>1</v>
      </c>
      <c r="AZ392">
        <v>0</v>
      </c>
      <c r="BA392">
        <v>1</v>
      </c>
      <c r="BB392">
        <v>0</v>
      </c>
      <c r="BC392">
        <v>1</v>
      </c>
      <c r="BD392">
        <v>0</v>
      </c>
      <c r="BE392">
        <v>1</v>
      </c>
      <c r="BF392">
        <v>0</v>
      </c>
      <c r="BG392">
        <v>0</v>
      </c>
      <c r="BH392">
        <v>0</v>
      </c>
      <c r="BI392">
        <v>1</v>
      </c>
      <c r="BJ392">
        <v>0</v>
      </c>
      <c r="BK392">
        <v>0</v>
      </c>
      <c r="BL392">
        <v>0</v>
      </c>
      <c r="BM392">
        <v>1</v>
      </c>
      <c r="BN392">
        <v>0</v>
      </c>
      <c r="BO392">
        <v>0</v>
      </c>
      <c r="BP392">
        <v>0</v>
      </c>
      <c r="BQ392">
        <v>1</v>
      </c>
      <c r="BR392">
        <v>0</v>
      </c>
      <c r="BS392">
        <v>0</v>
      </c>
      <c r="BT392" s="10">
        <v>0</v>
      </c>
      <c r="BU392">
        <v>-4.2648743800000002</v>
      </c>
      <c r="BV392">
        <v>0.17994256</v>
      </c>
      <c r="BW392">
        <v>2.5512239999999999E-2</v>
      </c>
      <c r="BX392">
        <v>1.7140852600000001</v>
      </c>
      <c r="BY392">
        <v>1.2451467300000001</v>
      </c>
      <c r="BZ392">
        <v>4.38303536</v>
      </c>
      <c r="CA392">
        <v>1.0542348399999999</v>
      </c>
      <c r="CB392">
        <v>2.36271349</v>
      </c>
      <c r="CC392">
        <v>0</v>
      </c>
      <c r="CD392">
        <v>1.26633956</v>
      </c>
      <c r="CE392">
        <v>1.2966537600000001</v>
      </c>
      <c r="CF392">
        <v>-0.34830556000000001</v>
      </c>
      <c r="CG392">
        <v>0.60595251999999999</v>
      </c>
      <c r="CH392">
        <v>-0.27080598</v>
      </c>
      <c r="CI392">
        <v>0.69837139000000004</v>
      </c>
      <c r="CJ392">
        <v>2.3914729999999999E-2</v>
      </c>
      <c r="CK392">
        <v>-0.35324707</v>
      </c>
      <c r="CL392">
        <v>-4.8291489999999999E-2</v>
      </c>
      <c r="CM392">
        <v>0.58076517999999999</v>
      </c>
      <c r="CN392">
        <v>0.72541518999999999</v>
      </c>
      <c r="CO392">
        <v>-0.20022939000000001</v>
      </c>
      <c r="CP392">
        <v>-0.43475793000000001</v>
      </c>
      <c r="CQ392">
        <v>0.34422587999999998</v>
      </c>
      <c r="CR392">
        <v>-0.48495226000000002</v>
      </c>
      <c r="CS392">
        <v>0.18250256000000001</v>
      </c>
      <c r="CT392">
        <v>-0.16623276000000001</v>
      </c>
      <c r="CU392">
        <v>-9.4743999999999995E-2</v>
      </c>
      <c r="CV392">
        <v>-1.1689752</v>
      </c>
      <c r="CW392">
        <v>-0.52188942000000005</v>
      </c>
      <c r="CX392">
        <v>0.65815442999999996</v>
      </c>
      <c r="CY392">
        <v>9.3649330000000003E-2</v>
      </c>
      <c r="CZ392">
        <v>-0.16819777</v>
      </c>
      <c r="DA392">
        <v>-0.25450494000000001</v>
      </c>
      <c r="DB392">
        <v>0.25513289</v>
      </c>
      <c r="DC392">
        <v>2.5920289999999999E-2</v>
      </c>
      <c r="DD392">
        <v>-2.5292350000000002E-2</v>
      </c>
      <c r="DE392">
        <v>0.26950531</v>
      </c>
      <c r="DF392">
        <v>-0.26887736000000001</v>
      </c>
      <c r="DG392">
        <v>0.1029841</v>
      </c>
      <c r="DH392">
        <v>-0.10235616</v>
      </c>
      <c r="DI392">
        <v>-0.19042195000000001</v>
      </c>
      <c r="DJ392">
        <v>7.7531719999999998E-2</v>
      </c>
      <c r="DK392">
        <v>-0.19522661999999999</v>
      </c>
      <c r="DL392">
        <v>-0.13095082</v>
      </c>
      <c r="DM392">
        <v>-6.0513240000000003E-2</v>
      </c>
      <c r="DN392">
        <v>0.50020885000000004</v>
      </c>
      <c r="DO392">
        <v>0.35778246000000002</v>
      </c>
      <c r="DP392">
        <v>-0.64273818000000005</v>
      </c>
      <c r="DQ392">
        <v>0.94671483000000001</v>
      </c>
      <c r="DR392">
        <v>-0.66113116000000005</v>
      </c>
      <c r="DS392">
        <v>7.7932630000000003E-2</v>
      </c>
      <c r="DT392">
        <v>-0.79014932000000004</v>
      </c>
      <c r="DU392">
        <v>1.3610861400000001</v>
      </c>
      <c r="DV392" s="10">
        <v>-0.64824150000000003</v>
      </c>
      <c r="DW392" s="8" t="s">
        <v>2174</v>
      </c>
      <c r="DX392" t="s">
        <v>2175</v>
      </c>
      <c r="DY392" t="s">
        <v>5154</v>
      </c>
      <c r="DZ392" t="s">
        <v>5154</v>
      </c>
      <c r="EA392" t="s">
        <v>5470</v>
      </c>
      <c r="EB392" t="s">
        <v>5188</v>
      </c>
      <c r="EC392" t="s">
        <v>5247</v>
      </c>
      <c r="ED392" s="10" t="s">
        <v>318</v>
      </c>
      <c r="EE392" s="20">
        <v>35399</v>
      </c>
      <c r="EF392" s="21">
        <v>35812</v>
      </c>
      <c r="EG392" t="s">
        <v>2176</v>
      </c>
      <c r="EH392" t="s">
        <v>5142</v>
      </c>
      <c r="EI392" s="22">
        <v>44378</v>
      </c>
      <c r="EJ392" t="b">
        <f>F392=H392</f>
        <v>0</v>
      </c>
    </row>
    <row r="393" spans="1:140" x14ac:dyDescent="0.2">
      <c r="A393" s="8" t="s">
        <v>2177</v>
      </c>
      <c r="B393" s="8" t="s">
        <v>168</v>
      </c>
      <c r="C393" s="8" t="s">
        <v>181</v>
      </c>
      <c r="D393" s="2" t="s">
        <v>2178</v>
      </c>
      <c r="E393" s="4">
        <v>0.31275092682544797</v>
      </c>
      <c r="F393" s="28" t="b">
        <v>0</v>
      </c>
      <c r="G393" s="29">
        <f t="shared" si="13"/>
        <v>0.62211539726038101</v>
      </c>
      <c r="H393" s="5" t="b">
        <f t="shared" si="12"/>
        <v>1</v>
      </c>
      <c r="I393" s="8">
        <v>47</v>
      </c>
      <c r="J393">
        <v>1</v>
      </c>
      <c r="K393">
        <v>34</v>
      </c>
      <c r="L393">
        <v>2471</v>
      </c>
      <c r="M393">
        <v>8</v>
      </c>
      <c r="N393">
        <v>2</v>
      </c>
      <c r="O393">
        <v>6.3754634127240104</v>
      </c>
      <c r="P393">
        <v>4</v>
      </c>
      <c r="Q393">
        <v>4</v>
      </c>
      <c r="R393">
        <v>1</v>
      </c>
      <c r="S393" s="10">
        <v>67.7</v>
      </c>
      <c r="T393" s="8">
        <v>-0.58617421142313397</v>
      </c>
      <c r="U393">
        <v>7.5957643648752104E-3</v>
      </c>
      <c r="V393">
        <v>0.90669465918009495</v>
      </c>
      <c r="W393">
        <v>1.1339206806931501</v>
      </c>
      <c r="X393">
        <v>0.98157978018903103</v>
      </c>
      <c r="Y393">
        <v>-0.70788554533318204</v>
      </c>
      <c r="Z393">
        <v>-1.5174606360085601</v>
      </c>
      <c r="AA393">
        <v>-1.4107302381286499</v>
      </c>
      <c r="AB393">
        <v>-4.5418899975194001E-2</v>
      </c>
      <c r="AC393">
        <v>1.42236659638262</v>
      </c>
      <c r="AD393" s="10">
        <v>-1.5098547968832201</v>
      </c>
      <c r="AE393" s="8">
        <v>0</v>
      </c>
      <c r="AF393">
        <v>0</v>
      </c>
      <c r="AG393">
        <v>0</v>
      </c>
      <c r="AH393">
        <v>0</v>
      </c>
      <c r="AI393">
        <v>0</v>
      </c>
      <c r="AJ393">
        <v>0</v>
      </c>
      <c r="AK393">
        <v>1</v>
      </c>
      <c r="AL393">
        <v>0</v>
      </c>
      <c r="AM393">
        <v>0</v>
      </c>
      <c r="AN393">
        <v>0</v>
      </c>
      <c r="AO393">
        <v>0</v>
      </c>
      <c r="AP393">
        <v>0</v>
      </c>
      <c r="AQ393">
        <v>0</v>
      </c>
      <c r="AR393">
        <v>0</v>
      </c>
      <c r="AS393">
        <v>0</v>
      </c>
      <c r="AT393">
        <v>0</v>
      </c>
      <c r="AU393">
        <v>0</v>
      </c>
      <c r="AV393">
        <v>0</v>
      </c>
      <c r="AW393">
        <v>0</v>
      </c>
      <c r="AX393">
        <v>0</v>
      </c>
      <c r="AY393">
        <v>0</v>
      </c>
      <c r="AZ393">
        <v>1</v>
      </c>
      <c r="BA393">
        <v>0</v>
      </c>
      <c r="BB393">
        <v>1</v>
      </c>
      <c r="BC393">
        <v>1</v>
      </c>
      <c r="BD393">
        <v>0</v>
      </c>
      <c r="BE393">
        <v>1</v>
      </c>
      <c r="BF393">
        <v>0</v>
      </c>
      <c r="BG393">
        <v>0</v>
      </c>
      <c r="BH393">
        <v>0</v>
      </c>
      <c r="BI393">
        <v>0</v>
      </c>
      <c r="BJ393">
        <v>1</v>
      </c>
      <c r="BK393">
        <v>0</v>
      </c>
      <c r="BL393">
        <v>0</v>
      </c>
      <c r="BM393">
        <v>0</v>
      </c>
      <c r="BN393">
        <v>1</v>
      </c>
      <c r="BO393">
        <v>0</v>
      </c>
      <c r="BP393">
        <v>0</v>
      </c>
      <c r="BQ393">
        <v>0</v>
      </c>
      <c r="BR393">
        <v>1</v>
      </c>
      <c r="BS393">
        <v>0</v>
      </c>
      <c r="BT393" s="10">
        <v>0</v>
      </c>
      <c r="BU393">
        <v>-4.2648743800000002</v>
      </c>
      <c r="BV393">
        <v>0.17994256</v>
      </c>
      <c r="BW393">
        <v>2.5512239999999999E-2</v>
      </c>
      <c r="BX393">
        <v>1.7140852600000001</v>
      </c>
      <c r="BY393">
        <v>1.2451467300000001</v>
      </c>
      <c r="BZ393">
        <v>4.38303536</v>
      </c>
      <c r="CA393">
        <v>1.0542348399999999</v>
      </c>
      <c r="CB393">
        <v>2.36271349</v>
      </c>
      <c r="CC393">
        <v>0</v>
      </c>
      <c r="CD393">
        <v>1.26633956</v>
      </c>
      <c r="CE393">
        <v>1.2966537600000001</v>
      </c>
      <c r="CF393">
        <v>-0.34830556000000001</v>
      </c>
      <c r="CG393">
        <v>0.60595251999999999</v>
      </c>
      <c r="CH393">
        <v>-0.27080598</v>
      </c>
      <c r="CI393">
        <v>0.69837139000000004</v>
      </c>
      <c r="CJ393">
        <v>2.3914729999999999E-2</v>
      </c>
      <c r="CK393">
        <v>-0.35324707</v>
      </c>
      <c r="CL393">
        <v>-4.8291489999999999E-2</v>
      </c>
      <c r="CM393">
        <v>0.58076517999999999</v>
      </c>
      <c r="CN393">
        <v>0.72541518999999999</v>
      </c>
      <c r="CO393">
        <v>-0.20022939000000001</v>
      </c>
      <c r="CP393">
        <v>-0.43475793000000001</v>
      </c>
      <c r="CQ393">
        <v>0.34422587999999998</v>
      </c>
      <c r="CR393">
        <v>-0.48495226000000002</v>
      </c>
      <c r="CS393">
        <v>0.18250256000000001</v>
      </c>
      <c r="CT393">
        <v>-0.16623276000000001</v>
      </c>
      <c r="CU393">
        <v>-9.4743999999999995E-2</v>
      </c>
      <c r="CV393">
        <v>-1.1689752</v>
      </c>
      <c r="CW393">
        <v>-0.52188942000000005</v>
      </c>
      <c r="CX393">
        <v>0.65815442999999996</v>
      </c>
      <c r="CY393">
        <v>9.3649330000000003E-2</v>
      </c>
      <c r="CZ393">
        <v>-0.16819777</v>
      </c>
      <c r="DA393">
        <v>-0.25450494000000001</v>
      </c>
      <c r="DB393">
        <v>0.25513289</v>
      </c>
      <c r="DC393">
        <v>2.5920289999999999E-2</v>
      </c>
      <c r="DD393">
        <v>-2.5292350000000002E-2</v>
      </c>
      <c r="DE393">
        <v>0.26950531</v>
      </c>
      <c r="DF393">
        <v>-0.26887736000000001</v>
      </c>
      <c r="DG393">
        <v>0.1029841</v>
      </c>
      <c r="DH393">
        <v>-0.10235616</v>
      </c>
      <c r="DI393">
        <v>-0.19042195000000001</v>
      </c>
      <c r="DJ393">
        <v>7.7531719999999998E-2</v>
      </c>
      <c r="DK393">
        <v>-0.19522661999999999</v>
      </c>
      <c r="DL393">
        <v>-0.13095082</v>
      </c>
      <c r="DM393">
        <v>-6.0513240000000003E-2</v>
      </c>
      <c r="DN393">
        <v>0.50020885000000004</v>
      </c>
      <c r="DO393">
        <v>0.35778246000000002</v>
      </c>
      <c r="DP393">
        <v>-0.64273818000000005</v>
      </c>
      <c r="DQ393">
        <v>0.94671483000000001</v>
      </c>
      <c r="DR393">
        <v>-0.66113116000000005</v>
      </c>
      <c r="DS393">
        <v>7.7932630000000003E-2</v>
      </c>
      <c r="DT393">
        <v>-0.79014932000000004</v>
      </c>
      <c r="DU393">
        <v>1.3610861400000001</v>
      </c>
      <c r="DV393" s="10">
        <v>-0.64824150000000003</v>
      </c>
      <c r="DW393" s="8" t="s">
        <v>2179</v>
      </c>
      <c r="DX393" t="s">
        <v>2180</v>
      </c>
      <c r="DY393" t="s">
        <v>5158</v>
      </c>
      <c r="DZ393" t="s">
        <v>5158</v>
      </c>
      <c r="EA393" t="s">
        <v>5452</v>
      </c>
      <c r="EB393" t="s">
        <v>5246</v>
      </c>
      <c r="EC393" t="s">
        <v>5395</v>
      </c>
      <c r="ED393" s="10" t="s">
        <v>373</v>
      </c>
      <c r="EE393" s="20">
        <v>37588</v>
      </c>
      <c r="EF393" s="21">
        <v>37598</v>
      </c>
      <c r="EG393" t="s">
        <v>2181</v>
      </c>
      <c r="EH393" t="s">
        <v>5144</v>
      </c>
      <c r="EI393" s="22">
        <v>44397</v>
      </c>
      <c r="EJ393" t="b">
        <f>F393=H393</f>
        <v>0</v>
      </c>
    </row>
    <row r="394" spans="1:140" x14ac:dyDescent="0.2">
      <c r="A394" s="8" t="s">
        <v>2182</v>
      </c>
      <c r="B394" s="8" t="s">
        <v>168</v>
      </c>
      <c r="C394" s="8" t="s">
        <v>161</v>
      </c>
      <c r="D394" s="2">
        <f>1-240-593-7314</f>
        <v>-8146</v>
      </c>
      <c r="E394" s="4">
        <v>0.40639458441075299</v>
      </c>
      <c r="F394" s="28" t="b">
        <v>0</v>
      </c>
      <c r="G394" s="29">
        <f t="shared" si="13"/>
        <v>8.4653787346942147E-8</v>
      </c>
      <c r="H394" s="5" t="b">
        <f t="shared" si="12"/>
        <v>0</v>
      </c>
      <c r="I394" s="8">
        <v>52</v>
      </c>
      <c r="J394">
        <v>1</v>
      </c>
      <c r="K394">
        <v>19</v>
      </c>
      <c r="L394">
        <v>268</v>
      </c>
      <c r="M394">
        <v>1</v>
      </c>
      <c r="N394">
        <v>3</v>
      </c>
      <c r="O394">
        <v>23.930625538710199</v>
      </c>
      <c r="P394">
        <v>2</v>
      </c>
      <c r="Q394">
        <v>2</v>
      </c>
      <c r="R394">
        <v>5</v>
      </c>
      <c r="S394" s="10">
        <v>76.599999999999994</v>
      </c>
      <c r="T394" s="8">
        <v>-0.116483336885366</v>
      </c>
      <c r="U394">
        <v>7.5957643648752104E-3</v>
      </c>
      <c r="V394">
        <v>-1.03137728776702</v>
      </c>
      <c r="W394">
        <v>-1.4342299313353</v>
      </c>
      <c r="X394">
        <v>-1.2456676951183301</v>
      </c>
      <c r="Y394">
        <v>-1.13192030619081E-2</v>
      </c>
      <c r="Z394">
        <v>-0.91337529854353505</v>
      </c>
      <c r="AA394">
        <v>-0.70092886045385905</v>
      </c>
      <c r="AB394">
        <v>-4.5418899975194001E-2</v>
      </c>
      <c r="AC394">
        <v>1.7560081436822399E-2</v>
      </c>
      <c r="AD394" s="10">
        <v>0.410503572857494</v>
      </c>
      <c r="AE394" s="8">
        <v>0</v>
      </c>
      <c r="AF394">
        <v>0</v>
      </c>
      <c r="AG394">
        <v>0</v>
      </c>
      <c r="AH394">
        <v>0</v>
      </c>
      <c r="AI394">
        <v>0</v>
      </c>
      <c r="AJ394">
        <v>0</v>
      </c>
      <c r="AK394">
        <v>0</v>
      </c>
      <c r="AL394">
        <v>0</v>
      </c>
      <c r="AM394">
        <v>0</v>
      </c>
      <c r="AN394">
        <v>0</v>
      </c>
      <c r="AO394">
        <v>0</v>
      </c>
      <c r="AP394">
        <v>1</v>
      </c>
      <c r="AQ394">
        <v>0</v>
      </c>
      <c r="AR394">
        <v>0</v>
      </c>
      <c r="AS394">
        <v>0</v>
      </c>
      <c r="AT394">
        <v>0</v>
      </c>
      <c r="AU394">
        <v>0</v>
      </c>
      <c r="AV394">
        <v>0</v>
      </c>
      <c r="AW394">
        <v>0</v>
      </c>
      <c r="AX394">
        <v>0</v>
      </c>
      <c r="AY394">
        <v>0</v>
      </c>
      <c r="AZ394">
        <v>1</v>
      </c>
      <c r="BA394">
        <v>0</v>
      </c>
      <c r="BB394">
        <v>1</v>
      </c>
      <c r="BC394">
        <v>1</v>
      </c>
      <c r="BD394">
        <v>0</v>
      </c>
      <c r="BE394">
        <v>1</v>
      </c>
      <c r="BF394">
        <v>0</v>
      </c>
      <c r="BG394">
        <v>1</v>
      </c>
      <c r="BH394">
        <v>0</v>
      </c>
      <c r="BI394">
        <v>0</v>
      </c>
      <c r="BJ394">
        <v>0</v>
      </c>
      <c r="BK394">
        <v>0</v>
      </c>
      <c r="BL394">
        <v>0</v>
      </c>
      <c r="BM394">
        <v>0</v>
      </c>
      <c r="BN394">
        <v>1</v>
      </c>
      <c r="BO394">
        <v>0</v>
      </c>
      <c r="BP394">
        <v>0</v>
      </c>
      <c r="BQ394">
        <v>1</v>
      </c>
      <c r="BR394">
        <v>0</v>
      </c>
      <c r="BS394">
        <v>0</v>
      </c>
      <c r="BT394" s="10">
        <v>0</v>
      </c>
      <c r="BU394">
        <v>-4.2648743800000002</v>
      </c>
      <c r="BV394">
        <v>0.17994256</v>
      </c>
      <c r="BW394">
        <v>2.5512239999999999E-2</v>
      </c>
      <c r="BX394">
        <v>1.7140852600000001</v>
      </c>
      <c r="BY394">
        <v>1.2451467300000001</v>
      </c>
      <c r="BZ394">
        <v>4.38303536</v>
      </c>
      <c r="CA394">
        <v>1.0542348399999999</v>
      </c>
      <c r="CB394">
        <v>2.36271349</v>
      </c>
      <c r="CC394">
        <v>0</v>
      </c>
      <c r="CD394">
        <v>1.26633956</v>
      </c>
      <c r="CE394">
        <v>1.2966537600000001</v>
      </c>
      <c r="CF394">
        <v>-0.34830556000000001</v>
      </c>
      <c r="CG394">
        <v>0.60595251999999999</v>
      </c>
      <c r="CH394">
        <v>-0.27080598</v>
      </c>
      <c r="CI394">
        <v>0.69837139000000004</v>
      </c>
      <c r="CJ394">
        <v>2.3914729999999999E-2</v>
      </c>
      <c r="CK394">
        <v>-0.35324707</v>
      </c>
      <c r="CL394">
        <v>-4.8291489999999999E-2</v>
      </c>
      <c r="CM394">
        <v>0.58076517999999999</v>
      </c>
      <c r="CN394">
        <v>0.72541518999999999</v>
      </c>
      <c r="CO394">
        <v>-0.20022939000000001</v>
      </c>
      <c r="CP394">
        <v>-0.43475793000000001</v>
      </c>
      <c r="CQ394">
        <v>0.34422587999999998</v>
      </c>
      <c r="CR394">
        <v>-0.48495226000000002</v>
      </c>
      <c r="CS394">
        <v>0.18250256000000001</v>
      </c>
      <c r="CT394">
        <v>-0.16623276000000001</v>
      </c>
      <c r="CU394">
        <v>-9.4743999999999995E-2</v>
      </c>
      <c r="CV394">
        <v>-1.1689752</v>
      </c>
      <c r="CW394">
        <v>-0.52188942000000005</v>
      </c>
      <c r="CX394">
        <v>0.65815442999999996</v>
      </c>
      <c r="CY394">
        <v>9.3649330000000003E-2</v>
      </c>
      <c r="CZ394">
        <v>-0.16819777</v>
      </c>
      <c r="DA394">
        <v>-0.25450494000000001</v>
      </c>
      <c r="DB394">
        <v>0.25513289</v>
      </c>
      <c r="DC394">
        <v>2.5920289999999999E-2</v>
      </c>
      <c r="DD394">
        <v>-2.5292350000000002E-2</v>
      </c>
      <c r="DE394">
        <v>0.26950531</v>
      </c>
      <c r="DF394">
        <v>-0.26887736000000001</v>
      </c>
      <c r="DG394">
        <v>0.1029841</v>
      </c>
      <c r="DH394">
        <v>-0.10235616</v>
      </c>
      <c r="DI394">
        <v>-0.19042195000000001</v>
      </c>
      <c r="DJ394">
        <v>7.7531719999999998E-2</v>
      </c>
      <c r="DK394">
        <v>-0.19522661999999999</v>
      </c>
      <c r="DL394">
        <v>-0.13095082</v>
      </c>
      <c r="DM394">
        <v>-6.0513240000000003E-2</v>
      </c>
      <c r="DN394">
        <v>0.50020885000000004</v>
      </c>
      <c r="DO394">
        <v>0.35778246000000002</v>
      </c>
      <c r="DP394">
        <v>-0.64273818000000005</v>
      </c>
      <c r="DQ394">
        <v>0.94671483000000001</v>
      </c>
      <c r="DR394">
        <v>-0.66113116000000005</v>
      </c>
      <c r="DS394">
        <v>7.7932630000000003E-2</v>
      </c>
      <c r="DT394">
        <v>-0.79014932000000004</v>
      </c>
      <c r="DU394">
        <v>1.3610861400000001</v>
      </c>
      <c r="DV394" s="10">
        <v>-0.64824150000000003</v>
      </c>
      <c r="DW394" s="8" t="s">
        <v>2183</v>
      </c>
      <c r="DX394" t="s">
        <v>2184</v>
      </c>
      <c r="DY394" t="s">
        <v>5158</v>
      </c>
      <c r="DZ394" t="s">
        <v>5154</v>
      </c>
      <c r="EA394" t="s">
        <v>5189</v>
      </c>
      <c r="EB394" t="s">
        <v>5343</v>
      </c>
      <c r="EC394" t="s">
        <v>5218</v>
      </c>
      <c r="ED394" s="10" t="s">
        <v>1408</v>
      </c>
      <c r="EE394" s="20">
        <v>37793</v>
      </c>
      <c r="EF394" s="21">
        <v>38210</v>
      </c>
      <c r="EG394" t="s">
        <v>2185</v>
      </c>
      <c r="EH394" t="s">
        <v>5145</v>
      </c>
      <c r="EI394" s="22">
        <v>45112</v>
      </c>
      <c r="EJ394" t="b">
        <f>F394=H394</f>
        <v>1</v>
      </c>
    </row>
    <row r="395" spans="1:140" x14ac:dyDescent="0.2">
      <c r="A395" s="8" t="s">
        <v>2186</v>
      </c>
      <c r="B395" s="8" t="s">
        <v>168</v>
      </c>
      <c r="C395" s="8" t="s">
        <v>181</v>
      </c>
      <c r="D395" s="2" t="s">
        <v>2187</v>
      </c>
      <c r="E395" s="4">
        <v>0.71175773551795696</v>
      </c>
      <c r="F395" s="28" t="b">
        <v>1</v>
      </c>
      <c r="G395" s="29">
        <f t="shared" si="13"/>
        <v>0.12874332501734817</v>
      </c>
      <c r="H395" s="5" t="b">
        <f t="shared" si="12"/>
        <v>0</v>
      </c>
      <c r="I395" s="8">
        <v>52</v>
      </c>
      <c r="J395">
        <v>1</v>
      </c>
      <c r="K395">
        <v>19</v>
      </c>
      <c r="L395">
        <v>3369</v>
      </c>
      <c r="M395">
        <v>2</v>
      </c>
      <c r="N395">
        <v>5</v>
      </c>
      <c r="O395">
        <v>91.712201092312</v>
      </c>
      <c r="P395">
        <v>2</v>
      </c>
      <c r="Q395">
        <v>4</v>
      </c>
      <c r="R395">
        <v>5</v>
      </c>
      <c r="S395" s="10">
        <v>74.099999999999994</v>
      </c>
      <c r="T395" s="8">
        <v>-0.116483336885366</v>
      </c>
      <c r="U395">
        <v>7.5957643648752104E-3</v>
      </c>
      <c r="V395">
        <v>-1.03137728776702</v>
      </c>
      <c r="W395">
        <v>2.18076555114324</v>
      </c>
      <c r="X395">
        <v>-0.92748948436013701</v>
      </c>
      <c r="Y395">
        <v>1.38181348148064</v>
      </c>
      <c r="Z395">
        <v>1.41903585484582</v>
      </c>
      <c r="AA395">
        <v>-0.70092886045385905</v>
      </c>
      <c r="AB395">
        <v>-4.5418899975194001E-2</v>
      </c>
      <c r="AC395">
        <v>1.7560081436822399E-2</v>
      </c>
      <c r="AD395" s="10">
        <v>-0.12892293549664</v>
      </c>
      <c r="AE395" s="8">
        <v>0</v>
      </c>
      <c r="AF395">
        <v>0</v>
      </c>
      <c r="AG395">
        <v>0</v>
      </c>
      <c r="AH395">
        <v>0</v>
      </c>
      <c r="AI395">
        <v>0</v>
      </c>
      <c r="AJ395">
        <v>0</v>
      </c>
      <c r="AK395">
        <v>0</v>
      </c>
      <c r="AL395">
        <v>0</v>
      </c>
      <c r="AM395">
        <v>0</v>
      </c>
      <c r="AN395">
        <v>0</v>
      </c>
      <c r="AO395">
        <v>0</v>
      </c>
      <c r="AP395">
        <v>0</v>
      </c>
      <c r="AQ395">
        <v>0</v>
      </c>
      <c r="AR395">
        <v>0</v>
      </c>
      <c r="AS395">
        <v>0</v>
      </c>
      <c r="AT395">
        <v>0</v>
      </c>
      <c r="AU395">
        <v>1</v>
      </c>
      <c r="AV395">
        <v>0</v>
      </c>
      <c r="AW395">
        <v>0</v>
      </c>
      <c r="AX395">
        <v>0</v>
      </c>
      <c r="AY395">
        <v>1</v>
      </c>
      <c r="AZ395">
        <v>0</v>
      </c>
      <c r="BA395">
        <v>1</v>
      </c>
      <c r="BB395">
        <v>0</v>
      </c>
      <c r="BC395">
        <v>0</v>
      </c>
      <c r="BD395">
        <v>1</v>
      </c>
      <c r="BE395">
        <v>1</v>
      </c>
      <c r="BF395">
        <v>0</v>
      </c>
      <c r="BG395">
        <v>0</v>
      </c>
      <c r="BH395">
        <v>0</v>
      </c>
      <c r="BI395">
        <v>0</v>
      </c>
      <c r="BJ395">
        <v>1</v>
      </c>
      <c r="BK395">
        <v>0</v>
      </c>
      <c r="BL395">
        <v>0</v>
      </c>
      <c r="BM395">
        <v>1</v>
      </c>
      <c r="BN395">
        <v>0</v>
      </c>
      <c r="BO395">
        <v>0</v>
      </c>
      <c r="BP395">
        <v>0</v>
      </c>
      <c r="BQ395">
        <v>0</v>
      </c>
      <c r="BR395">
        <v>0</v>
      </c>
      <c r="BS395">
        <v>1</v>
      </c>
      <c r="BT395" s="10">
        <v>0</v>
      </c>
      <c r="BU395">
        <v>-4.2648743800000002</v>
      </c>
      <c r="BV395">
        <v>0.17994256</v>
      </c>
      <c r="BW395">
        <v>2.5512239999999999E-2</v>
      </c>
      <c r="BX395">
        <v>1.7140852600000001</v>
      </c>
      <c r="BY395">
        <v>1.2451467300000001</v>
      </c>
      <c r="BZ395">
        <v>4.38303536</v>
      </c>
      <c r="CA395">
        <v>1.0542348399999999</v>
      </c>
      <c r="CB395">
        <v>2.36271349</v>
      </c>
      <c r="CC395">
        <v>0</v>
      </c>
      <c r="CD395">
        <v>1.26633956</v>
      </c>
      <c r="CE395">
        <v>1.2966537600000001</v>
      </c>
      <c r="CF395">
        <v>-0.34830556000000001</v>
      </c>
      <c r="CG395">
        <v>0.60595251999999999</v>
      </c>
      <c r="CH395">
        <v>-0.27080598</v>
      </c>
      <c r="CI395">
        <v>0.69837139000000004</v>
      </c>
      <c r="CJ395">
        <v>2.3914729999999999E-2</v>
      </c>
      <c r="CK395">
        <v>-0.35324707</v>
      </c>
      <c r="CL395">
        <v>-4.8291489999999999E-2</v>
      </c>
      <c r="CM395">
        <v>0.58076517999999999</v>
      </c>
      <c r="CN395">
        <v>0.72541518999999999</v>
      </c>
      <c r="CO395">
        <v>-0.20022939000000001</v>
      </c>
      <c r="CP395">
        <v>-0.43475793000000001</v>
      </c>
      <c r="CQ395">
        <v>0.34422587999999998</v>
      </c>
      <c r="CR395">
        <v>-0.48495226000000002</v>
      </c>
      <c r="CS395">
        <v>0.18250256000000001</v>
      </c>
      <c r="CT395">
        <v>-0.16623276000000001</v>
      </c>
      <c r="CU395">
        <v>-9.4743999999999995E-2</v>
      </c>
      <c r="CV395">
        <v>-1.1689752</v>
      </c>
      <c r="CW395">
        <v>-0.52188942000000005</v>
      </c>
      <c r="CX395">
        <v>0.65815442999999996</v>
      </c>
      <c r="CY395">
        <v>9.3649330000000003E-2</v>
      </c>
      <c r="CZ395">
        <v>-0.16819777</v>
      </c>
      <c r="DA395">
        <v>-0.25450494000000001</v>
      </c>
      <c r="DB395">
        <v>0.25513289</v>
      </c>
      <c r="DC395">
        <v>2.5920289999999999E-2</v>
      </c>
      <c r="DD395">
        <v>-2.5292350000000002E-2</v>
      </c>
      <c r="DE395">
        <v>0.26950531</v>
      </c>
      <c r="DF395">
        <v>-0.26887736000000001</v>
      </c>
      <c r="DG395">
        <v>0.1029841</v>
      </c>
      <c r="DH395">
        <v>-0.10235616</v>
      </c>
      <c r="DI395">
        <v>-0.19042195000000001</v>
      </c>
      <c r="DJ395">
        <v>7.7531719999999998E-2</v>
      </c>
      <c r="DK395">
        <v>-0.19522661999999999</v>
      </c>
      <c r="DL395">
        <v>-0.13095082</v>
      </c>
      <c r="DM395">
        <v>-6.0513240000000003E-2</v>
      </c>
      <c r="DN395">
        <v>0.50020885000000004</v>
      </c>
      <c r="DO395">
        <v>0.35778246000000002</v>
      </c>
      <c r="DP395">
        <v>-0.64273818000000005</v>
      </c>
      <c r="DQ395">
        <v>0.94671483000000001</v>
      </c>
      <c r="DR395">
        <v>-0.66113116000000005</v>
      </c>
      <c r="DS395">
        <v>7.7932630000000003E-2</v>
      </c>
      <c r="DT395">
        <v>-0.79014932000000004</v>
      </c>
      <c r="DU395">
        <v>1.3610861400000001</v>
      </c>
      <c r="DV395" s="10">
        <v>-0.64824150000000003</v>
      </c>
      <c r="DW395" s="8" t="s">
        <v>2188</v>
      </c>
      <c r="DX395" t="s">
        <v>2189</v>
      </c>
      <c r="DY395" t="s">
        <v>5154</v>
      </c>
      <c r="DZ395" t="s">
        <v>5153</v>
      </c>
      <c r="EA395" t="s">
        <v>5278</v>
      </c>
      <c r="EB395" t="s">
        <v>5182</v>
      </c>
      <c r="EC395" t="s">
        <v>5377</v>
      </c>
      <c r="ED395" s="10" t="s">
        <v>749</v>
      </c>
      <c r="EE395" s="20">
        <v>36012</v>
      </c>
      <c r="EF395" s="21">
        <v>38550</v>
      </c>
      <c r="EG395" t="s">
        <v>2190</v>
      </c>
      <c r="EH395" t="s">
        <v>5144</v>
      </c>
      <c r="EI395" s="22">
        <v>43860</v>
      </c>
      <c r="EJ395" t="b">
        <f>F395=H395</f>
        <v>0</v>
      </c>
    </row>
    <row r="396" spans="1:140" x14ac:dyDescent="0.2">
      <c r="A396" s="8" t="s">
        <v>2191</v>
      </c>
      <c r="B396" s="8" t="s">
        <v>168</v>
      </c>
      <c r="C396" s="8" t="s">
        <v>209</v>
      </c>
      <c r="D396" s="2" t="s">
        <v>2192</v>
      </c>
      <c r="E396" s="4">
        <v>0.50433003671569698</v>
      </c>
      <c r="F396" s="28" t="b">
        <v>0</v>
      </c>
      <c r="G396" s="29">
        <f t="shared" si="13"/>
        <v>3.841371576711387E-6</v>
      </c>
      <c r="H396" s="5" t="b">
        <f t="shared" si="12"/>
        <v>0</v>
      </c>
      <c r="I396" s="8">
        <v>42</v>
      </c>
      <c r="J396">
        <v>1</v>
      </c>
      <c r="K396">
        <v>16</v>
      </c>
      <c r="L396">
        <v>608</v>
      </c>
      <c r="M396">
        <v>2</v>
      </c>
      <c r="N396">
        <v>1</v>
      </c>
      <c r="O396">
        <v>48.231685024515301</v>
      </c>
      <c r="P396">
        <v>3</v>
      </c>
      <c r="Q396">
        <v>2</v>
      </c>
      <c r="R396">
        <v>1</v>
      </c>
      <c r="S396" s="10">
        <v>75</v>
      </c>
      <c r="T396" s="8">
        <v>-1.0558650859609</v>
      </c>
      <c r="U396">
        <v>7.5957643648752104E-3</v>
      </c>
      <c r="V396">
        <v>-1.4189916771564499</v>
      </c>
      <c r="W396">
        <v>-1.0378744124566399</v>
      </c>
      <c r="X396">
        <v>-0.92748948436013701</v>
      </c>
      <c r="Y396">
        <v>-1.4044518876044501</v>
      </c>
      <c r="Z396">
        <v>-7.7158941503451803E-2</v>
      </c>
      <c r="AA396">
        <v>0.71867389489572897</v>
      </c>
      <c r="AB396">
        <v>0.68128349962791002</v>
      </c>
      <c r="AC396">
        <v>1.42236659638262</v>
      </c>
      <c r="AD396" s="10">
        <v>6.5270607510849094E-2</v>
      </c>
      <c r="AE396" s="8">
        <v>0</v>
      </c>
      <c r="AF396">
        <v>0</v>
      </c>
      <c r="AG396">
        <v>0</v>
      </c>
      <c r="AH396">
        <v>0</v>
      </c>
      <c r="AI396">
        <v>0</v>
      </c>
      <c r="AJ396">
        <v>1</v>
      </c>
      <c r="AK396">
        <v>0</v>
      </c>
      <c r="AL396">
        <v>0</v>
      </c>
      <c r="AM396">
        <v>0</v>
      </c>
      <c r="AN396">
        <v>0</v>
      </c>
      <c r="AO396">
        <v>0</v>
      </c>
      <c r="AP396">
        <v>0</v>
      </c>
      <c r="AQ396">
        <v>0</v>
      </c>
      <c r="AR396">
        <v>0</v>
      </c>
      <c r="AS396">
        <v>0</v>
      </c>
      <c r="AT396">
        <v>0</v>
      </c>
      <c r="AU396">
        <v>0</v>
      </c>
      <c r="AV396">
        <v>0</v>
      </c>
      <c r="AW396">
        <v>0</v>
      </c>
      <c r="AX396">
        <v>0</v>
      </c>
      <c r="AY396">
        <v>0</v>
      </c>
      <c r="AZ396">
        <v>1</v>
      </c>
      <c r="BA396">
        <v>1</v>
      </c>
      <c r="BB396">
        <v>0</v>
      </c>
      <c r="BC396">
        <v>1</v>
      </c>
      <c r="BD396">
        <v>0</v>
      </c>
      <c r="BE396">
        <v>0</v>
      </c>
      <c r="BF396">
        <v>1</v>
      </c>
      <c r="BG396">
        <v>0</v>
      </c>
      <c r="BH396">
        <v>0</v>
      </c>
      <c r="BI396">
        <v>1</v>
      </c>
      <c r="BJ396">
        <v>0</v>
      </c>
      <c r="BK396">
        <v>0</v>
      </c>
      <c r="BL396">
        <v>0</v>
      </c>
      <c r="BM396">
        <v>0</v>
      </c>
      <c r="BN396">
        <v>0</v>
      </c>
      <c r="BO396">
        <v>0</v>
      </c>
      <c r="BP396">
        <v>1</v>
      </c>
      <c r="BQ396">
        <v>0</v>
      </c>
      <c r="BR396">
        <v>1</v>
      </c>
      <c r="BS396">
        <v>0</v>
      </c>
      <c r="BT396" s="10">
        <v>0</v>
      </c>
      <c r="BU396">
        <v>-4.2648743800000002</v>
      </c>
      <c r="BV396">
        <v>0.17994256</v>
      </c>
      <c r="BW396">
        <v>2.5512239999999999E-2</v>
      </c>
      <c r="BX396">
        <v>1.7140852600000001</v>
      </c>
      <c r="BY396">
        <v>1.2451467300000001</v>
      </c>
      <c r="BZ396">
        <v>4.38303536</v>
      </c>
      <c r="CA396">
        <v>1.0542348399999999</v>
      </c>
      <c r="CB396">
        <v>2.36271349</v>
      </c>
      <c r="CC396">
        <v>0</v>
      </c>
      <c r="CD396">
        <v>1.26633956</v>
      </c>
      <c r="CE396">
        <v>1.2966537600000001</v>
      </c>
      <c r="CF396">
        <v>-0.34830556000000001</v>
      </c>
      <c r="CG396">
        <v>0.60595251999999999</v>
      </c>
      <c r="CH396">
        <v>-0.27080598</v>
      </c>
      <c r="CI396">
        <v>0.69837139000000004</v>
      </c>
      <c r="CJ396">
        <v>2.3914729999999999E-2</v>
      </c>
      <c r="CK396">
        <v>-0.35324707</v>
      </c>
      <c r="CL396">
        <v>-4.8291489999999999E-2</v>
      </c>
      <c r="CM396">
        <v>0.58076517999999999</v>
      </c>
      <c r="CN396">
        <v>0.72541518999999999</v>
      </c>
      <c r="CO396">
        <v>-0.20022939000000001</v>
      </c>
      <c r="CP396">
        <v>-0.43475793000000001</v>
      </c>
      <c r="CQ396">
        <v>0.34422587999999998</v>
      </c>
      <c r="CR396">
        <v>-0.48495226000000002</v>
      </c>
      <c r="CS396">
        <v>0.18250256000000001</v>
      </c>
      <c r="CT396">
        <v>-0.16623276000000001</v>
      </c>
      <c r="CU396">
        <v>-9.4743999999999995E-2</v>
      </c>
      <c r="CV396">
        <v>-1.1689752</v>
      </c>
      <c r="CW396">
        <v>-0.52188942000000005</v>
      </c>
      <c r="CX396">
        <v>0.65815442999999996</v>
      </c>
      <c r="CY396">
        <v>9.3649330000000003E-2</v>
      </c>
      <c r="CZ396">
        <v>-0.16819777</v>
      </c>
      <c r="DA396">
        <v>-0.25450494000000001</v>
      </c>
      <c r="DB396">
        <v>0.25513289</v>
      </c>
      <c r="DC396">
        <v>2.5920289999999999E-2</v>
      </c>
      <c r="DD396">
        <v>-2.5292350000000002E-2</v>
      </c>
      <c r="DE396">
        <v>0.26950531</v>
      </c>
      <c r="DF396">
        <v>-0.26887736000000001</v>
      </c>
      <c r="DG396">
        <v>0.1029841</v>
      </c>
      <c r="DH396">
        <v>-0.10235616</v>
      </c>
      <c r="DI396">
        <v>-0.19042195000000001</v>
      </c>
      <c r="DJ396">
        <v>7.7531719999999998E-2</v>
      </c>
      <c r="DK396">
        <v>-0.19522661999999999</v>
      </c>
      <c r="DL396">
        <v>-0.13095082</v>
      </c>
      <c r="DM396">
        <v>-6.0513240000000003E-2</v>
      </c>
      <c r="DN396">
        <v>0.50020885000000004</v>
      </c>
      <c r="DO396">
        <v>0.35778246000000002</v>
      </c>
      <c r="DP396">
        <v>-0.64273818000000005</v>
      </c>
      <c r="DQ396">
        <v>0.94671483000000001</v>
      </c>
      <c r="DR396">
        <v>-0.66113116000000005</v>
      </c>
      <c r="DS396">
        <v>7.7932630000000003E-2</v>
      </c>
      <c r="DT396">
        <v>-0.79014932000000004</v>
      </c>
      <c r="DU396">
        <v>1.3610861400000001</v>
      </c>
      <c r="DV396" s="10">
        <v>-0.64824150000000003</v>
      </c>
      <c r="DW396" s="8" t="s">
        <v>2193</v>
      </c>
      <c r="DX396" t="s">
        <v>2194</v>
      </c>
      <c r="DY396" t="s">
        <v>5165</v>
      </c>
      <c r="DZ396" t="s">
        <v>5158</v>
      </c>
      <c r="EA396" t="s">
        <v>5372</v>
      </c>
      <c r="EB396" t="s">
        <v>5481</v>
      </c>
      <c r="EC396" t="s">
        <v>5164</v>
      </c>
      <c r="ED396" s="10" t="s">
        <v>909</v>
      </c>
      <c r="EE396" s="20">
        <v>35407</v>
      </c>
      <c r="EF396" s="21">
        <v>37109</v>
      </c>
      <c r="EG396" t="s">
        <v>2195</v>
      </c>
      <c r="EH396" t="s">
        <v>5142</v>
      </c>
      <c r="EI396" s="22">
        <v>44644</v>
      </c>
      <c r="EJ396" t="b">
        <f>F396=H396</f>
        <v>1</v>
      </c>
    </row>
    <row r="397" spans="1:140" x14ac:dyDescent="0.2">
      <c r="A397" s="8" t="s">
        <v>2196</v>
      </c>
      <c r="B397" s="8" t="s">
        <v>127</v>
      </c>
      <c r="C397" s="8" t="s">
        <v>491</v>
      </c>
      <c r="D397" s="2" t="s">
        <v>2197</v>
      </c>
      <c r="E397" s="4">
        <v>0.62061871256694701</v>
      </c>
      <c r="F397" s="28" t="b">
        <v>1</v>
      </c>
      <c r="G397" s="29">
        <f t="shared" si="13"/>
        <v>1.8958850499003468E-3</v>
      </c>
      <c r="H397" s="5" t="b">
        <f t="shared" si="12"/>
        <v>0</v>
      </c>
      <c r="I397" s="8">
        <v>36</v>
      </c>
      <c r="J397">
        <v>0</v>
      </c>
      <c r="K397">
        <v>14</v>
      </c>
      <c r="L397">
        <v>2557</v>
      </c>
      <c r="M397">
        <v>1</v>
      </c>
      <c r="N397">
        <v>4</v>
      </c>
      <c r="O397">
        <v>60.309356283473399</v>
      </c>
      <c r="P397">
        <v>4</v>
      </c>
      <c r="Q397">
        <v>5</v>
      </c>
      <c r="R397">
        <v>3</v>
      </c>
      <c r="S397" s="10">
        <v>76.5</v>
      </c>
      <c r="T397" s="8">
        <v>-1.61949413540622</v>
      </c>
      <c r="U397">
        <v>-1.00517281761849</v>
      </c>
      <c r="V397">
        <v>-1.6774012700827301</v>
      </c>
      <c r="W397">
        <v>1.23417531193893</v>
      </c>
      <c r="X397">
        <v>-1.2456676951183301</v>
      </c>
      <c r="Y397">
        <v>0.68524713920936597</v>
      </c>
      <c r="Z397">
        <v>0.33844212591474299</v>
      </c>
      <c r="AA397">
        <v>-1.4107302381286499</v>
      </c>
      <c r="AB397">
        <v>-4.5418899975194001E-2</v>
      </c>
      <c r="AC397">
        <v>1.42236659638262</v>
      </c>
      <c r="AD397" s="10">
        <v>0.38892651252332899</v>
      </c>
      <c r="AE397" s="8">
        <v>0</v>
      </c>
      <c r="AF397">
        <v>0</v>
      </c>
      <c r="AG397">
        <v>0</v>
      </c>
      <c r="AH397">
        <v>0</v>
      </c>
      <c r="AI397">
        <v>0</v>
      </c>
      <c r="AJ397">
        <v>0</v>
      </c>
      <c r="AK397">
        <v>0</v>
      </c>
      <c r="AL397">
        <v>0</v>
      </c>
      <c r="AM397">
        <v>0</v>
      </c>
      <c r="AN397">
        <v>0</v>
      </c>
      <c r="AO397">
        <v>0</v>
      </c>
      <c r="AP397">
        <v>0</v>
      </c>
      <c r="AQ397">
        <v>0</v>
      </c>
      <c r="AR397">
        <v>0</v>
      </c>
      <c r="AS397">
        <v>0</v>
      </c>
      <c r="AT397">
        <v>0</v>
      </c>
      <c r="AU397">
        <v>0</v>
      </c>
      <c r="AV397">
        <v>1</v>
      </c>
      <c r="AW397">
        <v>0</v>
      </c>
      <c r="AX397">
        <v>0</v>
      </c>
      <c r="AY397">
        <v>0</v>
      </c>
      <c r="AZ397">
        <v>1</v>
      </c>
      <c r="BA397">
        <v>0</v>
      </c>
      <c r="BB397">
        <v>1</v>
      </c>
      <c r="BC397">
        <v>0</v>
      </c>
      <c r="BD397">
        <v>1</v>
      </c>
      <c r="BE397">
        <v>1</v>
      </c>
      <c r="BF397">
        <v>0</v>
      </c>
      <c r="BG397">
        <v>0</v>
      </c>
      <c r="BH397">
        <v>0</v>
      </c>
      <c r="BI397">
        <v>0</v>
      </c>
      <c r="BJ397">
        <v>0</v>
      </c>
      <c r="BK397">
        <v>0</v>
      </c>
      <c r="BL397">
        <v>1</v>
      </c>
      <c r="BM397">
        <v>0</v>
      </c>
      <c r="BN397">
        <v>1</v>
      </c>
      <c r="BO397">
        <v>0</v>
      </c>
      <c r="BP397">
        <v>0</v>
      </c>
      <c r="BQ397">
        <v>0</v>
      </c>
      <c r="BR397">
        <v>0</v>
      </c>
      <c r="BS397">
        <v>1</v>
      </c>
      <c r="BT397" s="10">
        <v>0</v>
      </c>
      <c r="BU397">
        <v>-4.2648743800000002</v>
      </c>
      <c r="BV397">
        <v>0.17994256</v>
      </c>
      <c r="BW397">
        <v>2.5512239999999999E-2</v>
      </c>
      <c r="BX397">
        <v>1.7140852600000001</v>
      </c>
      <c r="BY397">
        <v>1.2451467300000001</v>
      </c>
      <c r="BZ397">
        <v>4.38303536</v>
      </c>
      <c r="CA397">
        <v>1.0542348399999999</v>
      </c>
      <c r="CB397">
        <v>2.36271349</v>
      </c>
      <c r="CC397">
        <v>0</v>
      </c>
      <c r="CD397">
        <v>1.26633956</v>
      </c>
      <c r="CE397">
        <v>1.2966537600000001</v>
      </c>
      <c r="CF397">
        <v>-0.34830556000000001</v>
      </c>
      <c r="CG397">
        <v>0.60595251999999999</v>
      </c>
      <c r="CH397">
        <v>-0.27080598</v>
      </c>
      <c r="CI397">
        <v>0.69837139000000004</v>
      </c>
      <c r="CJ397">
        <v>2.3914729999999999E-2</v>
      </c>
      <c r="CK397">
        <v>-0.35324707</v>
      </c>
      <c r="CL397">
        <v>-4.8291489999999999E-2</v>
      </c>
      <c r="CM397">
        <v>0.58076517999999999</v>
      </c>
      <c r="CN397">
        <v>0.72541518999999999</v>
      </c>
      <c r="CO397">
        <v>-0.20022939000000001</v>
      </c>
      <c r="CP397">
        <v>-0.43475793000000001</v>
      </c>
      <c r="CQ397">
        <v>0.34422587999999998</v>
      </c>
      <c r="CR397">
        <v>-0.48495226000000002</v>
      </c>
      <c r="CS397">
        <v>0.18250256000000001</v>
      </c>
      <c r="CT397">
        <v>-0.16623276000000001</v>
      </c>
      <c r="CU397">
        <v>-9.4743999999999995E-2</v>
      </c>
      <c r="CV397">
        <v>-1.1689752</v>
      </c>
      <c r="CW397">
        <v>-0.52188942000000005</v>
      </c>
      <c r="CX397">
        <v>0.65815442999999996</v>
      </c>
      <c r="CY397">
        <v>9.3649330000000003E-2</v>
      </c>
      <c r="CZ397">
        <v>-0.16819777</v>
      </c>
      <c r="DA397">
        <v>-0.25450494000000001</v>
      </c>
      <c r="DB397">
        <v>0.25513289</v>
      </c>
      <c r="DC397">
        <v>2.5920289999999999E-2</v>
      </c>
      <c r="DD397">
        <v>-2.5292350000000002E-2</v>
      </c>
      <c r="DE397">
        <v>0.26950531</v>
      </c>
      <c r="DF397">
        <v>-0.26887736000000001</v>
      </c>
      <c r="DG397">
        <v>0.1029841</v>
      </c>
      <c r="DH397">
        <v>-0.10235616</v>
      </c>
      <c r="DI397">
        <v>-0.19042195000000001</v>
      </c>
      <c r="DJ397">
        <v>7.7531719999999998E-2</v>
      </c>
      <c r="DK397">
        <v>-0.19522661999999999</v>
      </c>
      <c r="DL397">
        <v>-0.13095082</v>
      </c>
      <c r="DM397">
        <v>-6.0513240000000003E-2</v>
      </c>
      <c r="DN397">
        <v>0.50020885000000004</v>
      </c>
      <c r="DO397">
        <v>0.35778246000000002</v>
      </c>
      <c r="DP397">
        <v>-0.64273818000000005</v>
      </c>
      <c r="DQ397">
        <v>0.94671483000000001</v>
      </c>
      <c r="DR397">
        <v>-0.66113116000000005</v>
      </c>
      <c r="DS397">
        <v>7.7932630000000003E-2</v>
      </c>
      <c r="DT397">
        <v>-0.79014932000000004</v>
      </c>
      <c r="DU397">
        <v>1.3610861400000001</v>
      </c>
      <c r="DV397" s="10">
        <v>-0.64824150000000003</v>
      </c>
      <c r="DW397" s="8" t="s">
        <v>2198</v>
      </c>
      <c r="DX397" t="s">
        <v>2199</v>
      </c>
      <c r="DY397" t="s">
        <v>5158</v>
      </c>
      <c r="DZ397" t="s">
        <v>5153</v>
      </c>
      <c r="EA397" t="s">
        <v>5228</v>
      </c>
      <c r="EB397" t="s">
        <v>5441</v>
      </c>
      <c r="EC397" t="s">
        <v>5372</v>
      </c>
      <c r="ED397" s="10" t="s">
        <v>2200</v>
      </c>
      <c r="EE397" s="20">
        <v>37490</v>
      </c>
      <c r="EF397" s="21">
        <v>39165</v>
      </c>
      <c r="EG397" t="s">
        <v>2201</v>
      </c>
      <c r="EH397" t="s">
        <v>5143</v>
      </c>
      <c r="EI397" s="22">
        <v>44083</v>
      </c>
      <c r="EJ397" t="b">
        <f>F397=H397</f>
        <v>0</v>
      </c>
    </row>
    <row r="398" spans="1:140" x14ac:dyDescent="0.2">
      <c r="A398" s="8" t="s">
        <v>2202</v>
      </c>
      <c r="B398" s="8" t="s">
        <v>127</v>
      </c>
      <c r="C398" s="8" t="s">
        <v>188</v>
      </c>
      <c r="D398" s="2" t="s">
        <v>2203</v>
      </c>
      <c r="E398" s="4">
        <v>0.474509665839074</v>
      </c>
      <c r="F398" s="28" t="b">
        <v>0</v>
      </c>
      <c r="G398" s="29">
        <f t="shared" si="13"/>
        <v>3.852741396436337E-5</v>
      </c>
      <c r="H398" s="5" t="b">
        <f t="shared" si="12"/>
        <v>0</v>
      </c>
      <c r="I398" s="8">
        <v>36</v>
      </c>
      <c r="J398">
        <v>0</v>
      </c>
      <c r="K398">
        <v>37</v>
      </c>
      <c r="L398">
        <v>170</v>
      </c>
      <c r="M398">
        <v>2</v>
      </c>
      <c r="N398">
        <v>4</v>
      </c>
      <c r="O398">
        <v>13.671499586204</v>
      </c>
      <c r="P398">
        <v>3</v>
      </c>
      <c r="Q398">
        <v>1</v>
      </c>
      <c r="R398">
        <v>1</v>
      </c>
      <c r="S398" s="10">
        <v>73.2</v>
      </c>
      <c r="T398" s="8">
        <v>-1.61949413540622</v>
      </c>
      <c r="U398">
        <v>-1.00517281761849</v>
      </c>
      <c r="V398">
        <v>1.2943090485695199</v>
      </c>
      <c r="W398">
        <v>-1.5484735808944401</v>
      </c>
      <c r="X398">
        <v>-0.92748948436013701</v>
      </c>
      <c r="Y398">
        <v>0.68524713920936597</v>
      </c>
      <c r="Z398">
        <v>-1.26639895726225</v>
      </c>
      <c r="AA398">
        <v>-0.70092886045385905</v>
      </c>
      <c r="AB398">
        <v>-4.5418899975194001E-2</v>
      </c>
      <c r="AC398">
        <v>1.42236659638262</v>
      </c>
      <c r="AD398" s="10">
        <v>-0.323116478504127</v>
      </c>
      <c r="AE398" s="8">
        <v>0</v>
      </c>
      <c r="AF398">
        <v>0</v>
      </c>
      <c r="AG398">
        <v>0</v>
      </c>
      <c r="AH398">
        <v>0</v>
      </c>
      <c r="AI398">
        <v>0</v>
      </c>
      <c r="AJ398">
        <v>0</v>
      </c>
      <c r="AK398">
        <v>0</v>
      </c>
      <c r="AL398">
        <v>0</v>
      </c>
      <c r="AM398">
        <v>0</v>
      </c>
      <c r="AN398">
        <v>0</v>
      </c>
      <c r="AO398">
        <v>0</v>
      </c>
      <c r="AP398">
        <v>0</v>
      </c>
      <c r="AQ398">
        <v>0</v>
      </c>
      <c r="AR398">
        <v>0</v>
      </c>
      <c r="AS398">
        <v>1</v>
      </c>
      <c r="AT398">
        <v>0</v>
      </c>
      <c r="AU398">
        <v>0</v>
      </c>
      <c r="AV398">
        <v>0</v>
      </c>
      <c r="AW398">
        <v>0</v>
      </c>
      <c r="AX398">
        <v>0</v>
      </c>
      <c r="AY398">
        <v>1</v>
      </c>
      <c r="AZ398">
        <v>0</v>
      </c>
      <c r="BA398">
        <v>1</v>
      </c>
      <c r="BB398">
        <v>0</v>
      </c>
      <c r="BC398">
        <v>1</v>
      </c>
      <c r="BD398">
        <v>0</v>
      </c>
      <c r="BE398">
        <v>1</v>
      </c>
      <c r="BF398">
        <v>0</v>
      </c>
      <c r="BG398">
        <v>0</v>
      </c>
      <c r="BH398">
        <v>0</v>
      </c>
      <c r="BI398">
        <v>1</v>
      </c>
      <c r="BJ398">
        <v>0</v>
      </c>
      <c r="BK398">
        <v>0</v>
      </c>
      <c r="BL398">
        <v>0</v>
      </c>
      <c r="BM398">
        <v>0</v>
      </c>
      <c r="BN398">
        <v>1</v>
      </c>
      <c r="BO398">
        <v>0</v>
      </c>
      <c r="BP398">
        <v>0</v>
      </c>
      <c r="BQ398">
        <v>0</v>
      </c>
      <c r="BR398">
        <v>0</v>
      </c>
      <c r="BS398">
        <v>0</v>
      </c>
      <c r="BT398" s="10">
        <v>1</v>
      </c>
      <c r="BU398">
        <v>-4.2648743800000002</v>
      </c>
      <c r="BV398">
        <v>0.17994256</v>
      </c>
      <c r="BW398">
        <v>2.5512239999999999E-2</v>
      </c>
      <c r="BX398">
        <v>1.7140852600000001</v>
      </c>
      <c r="BY398">
        <v>1.2451467300000001</v>
      </c>
      <c r="BZ398">
        <v>4.38303536</v>
      </c>
      <c r="CA398">
        <v>1.0542348399999999</v>
      </c>
      <c r="CB398">
        <v>2.36271349</v>
      </c>
      <c r="CC398">
        <v>0</v>
      </c>
      <c r="CD398">
        <v>1.26633956</v>
      </c>
      <c r="CE398">
        <v>1.2966537600000001</v>
      </c>
      <c r="CF398">
        <v>-0.34830556000000001</v>
      </c>
      <c r="CG398">
        <v>0.60595251999999999</v>
      </c>
      <c r="CH398">
        <v>-0.27080598</v>
      </c>
      <c r="CI398">
        <v>0.69837139000000004</v>
      </c>
      <c r="CJ398">
        <v>2.3914729999999999E-2</v>
      </c>
      <c r="CK398">
        <v>-0.35324707</v>
      </c>
      <c r="CL398">
        <v>-4.8291489999999999E-2</v>
      </c>
      <c r="CM398">
        <v>0.58076517999999999</v>
      </c>
      <c r="CN398">
        <v>0.72541518999999999</v>
      </c>
      <c r="CO398">
        <v>-0.20022939000000001</v>
      </c>
      <c r="CP398">
        <v>-0.43475793000000001</v>
      </c>
      <c r="CQ398">
        <v>0.34422587999999998</v>
      </c>
      <c r="CR398">
        <v>-0.48495226000000002</v>
      </c>
      <c r="CS398">
        <v>0.18250256000000001</v>
      </c>
      <c r="CT398">
        <v>-0.16623276000000001</v>
      </c>
      <c r="CU398">
        <v>-9.4743999999999995E-2</v>
      </c>
      <c r="CV398">
        <v>-1.1689752</v>
      </c>
      <c r="CW398">
        <v>-0.52188942000000005</v>
      </c>
      <c r="CX398">
        <v>0.65815442999999996</v>
      </c>
      <c r="CY398">
        <v>9.3649330000000003E-2</v>
      </c>
      <c r="CZ398">
        <v>-0.16819777</v>
      </c>
      <c r="DA398">
        <v>-0.25450494000000001</v>
      </c>
      <c r="DB398">
        <v>0.25513289</v>
      </c>
      <c r="DC398">
        <v>2.5920289999999999E-2</v>
      </c>
      <c r="DD398">
        <v>-2.5292350000000002E-2</v>
      </c>
      <c r="DE398">
        <v>0.26950531</v>
      </c>
      <c r="DF398">
        <v>-0.26887736000000001</v>
      </c>
      <c r="DG398">
        <v>0.1029841</v>
      </c>
      <c r="DH398">
        <v>-0.10235616</v>
      </c>
      <c r="DI398">
        <v>-0.19042195000000001</v>
      </c>
      <c r="DJ398">
        <v>7.7531719999999998E-2</v>
      </c>
      <c r="DK398">
        <v>-0.19522661999999999</v>
      </c>
      <c r="DL398">
        <v>-0.13095082</v>
      </c>
      <c r="DM398">
        <v>-6.0513240000000003E-2</v>
      </c>
      <c r="DN398">
        <v>0.50020885000000004</v>
      </c>
      <c r="DO398">
        <v>0.35778246000000002</v>
      </c>
      <c r="DP398">
        <v>-0.64273818000000005</v>
      </c>
      <c r="DQ398">
        <v>0.94671483000000001</v>
      </c>
      <c r="DR398">
        <v>-0.66113116000000005</v>
      </c>
      <c r="DS398">
        <v>7.7932630000000003E-2</v>
      </c>
      <c r="DT398">
        <v>-0.79014932000000004</v>
      </c>
      <c r="DU398">
        <v>1.3610861400000001</v>
      </c>
      <c r="DV398" s="10">
        <v>-0.64824150000000003</v>
      </c>
      <c r="DW398" s="8" t="s">
        <v>2204</v>
      </c>
      <c r="DX398" t="s">
        <v>2205</v>
      </c>
      <c r="DY398" t="s">
        <v>5158</v>
      </c>
      <c r="DZ398" t="s">
        <v>5165</v>
      </c>
      <c r="EA398" t="s">
        <v>5372</v>
      </c>
      <c r="EB398" t="s">
        <v>5495</v>
      </c>
      <c r="EC398" t="s">
        <v>5431</v>
      </c>
      <c r="ED398" s="10" t="s">
        <v>772</v>
      </c>
      <c r="EE398" s="20">
        <v>37383</v>
      </c>
      <c r="EF398" s="21">
        <v>38567</v>
      </c>
      <c r="EG398" t="s">
        <v>2206</v>
      </c>
      <c r="EH398" t="s">
        <v>5142</v>
      </c>
      <c r="EI398" s="22">
        <v>45455</v>
      </c>
      <c r="EJ398" t="b">
        <f>F398=H398</f>
        <v>1</v>
      </c>
    </row>
    <row r="399" spans="1:140" x14ac:dyDescent="0.2">
      <c r="A399" s="8" t="s">
        <v>2207</v>
      </c>
      <c r="B399" s="8" t="s">
        <v>119</v>
      </c>
      <c r="C399" s="8" t="s">
        <v>128</v>
      </c>
      <c r="D399" s="2" t="s">
        <v>2208</v>
      </c>
      <c r="E399" s="4">
        <v>0.46617181027631699</v>
      </c>
      <c r="F399" s="28" t="b">
        <v>0</v>
      </c>
      <c r="G399" s="29">
        <f t="shared" si="13"/>
        <v>1.0206147621604778E-5</v>
      </c>
      <c r="H399" s="5" t="b">
        <f t="shared" si="12"/>
        <v>0</v>
      </c>
      <c r="I399" s="8">
        <v>49</v>
      </c>
      <c r="J399">
        <v>0</v>
      </c>
      <c r="K399">
        <v>39</v>
      </c>
      <c r="L399">
        <v>1307</v>
      </c>
      <c r="M399">
        <v>3</v>
      </c>
      <c r="N399">
        <v>3</v>
      </c>
      <c r="O399">
        <v>0.58590513815894796</v>
      </c>
      <c r="P399">
        <v>1</v>
      </c>
      <c r="Q399">
        <v>1</v>
      </c>
      <c r="R399">
        <v>1</v>
      </c>
      <c r="S399" s="10">
        <v>76.8</v>
      </c>
      <c r="T399" s="8">
        <v>-0.39829786160802699</v>
      </c>
      <c r="U399">
        <v>-1.00517281761849</v>
      </c>
      <c r="V399">
        <v>1.5527186414958001</v>
      </c>
      <c r="W399">
        <v>-0.22301409570317901</v>
      </c>
      <c r="X399">
        <v>-0.60931127360194304</v>
      </c>
      <c r="Y399">
        <v>-1.13192030619081E-2</v>
      </c>
      <c r="Z399">
        <v>-1.71668336257552</v>
      </c>
      <c r="AA399">
        <v>-0.70092886045385905</v>
      </c>
      <c r="AB399">
        <v>-0.772121299578298</v>
      </c>
      <c r="AC399">
        <v>-1.38724643350897</v>
      </c>
      <c r="AD399" s="10">
        <v>0.45365769352582502</v>
      </c>
      <c r="AE399" s="8">
        <v>0</v>
      </c>
      <c r="AF399">
        <v>0</v>
      </c>
      <c r="AG399">
        <v>0</v>
      </c>
      <c r="AH399">
        <v>0</v>
      </c>
      <c r="AI399">
        <v>0</v>
      </c>
      <c r="AJ399">
        <v>0</v>
      </c>
      <c r="AK399">
        <v>1</v>
      </c>
      <c r="AL399">
        <v>0</v>
      </c>
      <c r="AM399">
        <v>0</v>
      </c>
      <c r="AN399">
        <v>0</v>
      </c>
      <c r="AO399">
        <v>0</v>
      </c>
      <c r="AP399">
        <v>0</v>
      </c>
      <c r="AQ399">
        <v>0</v>
      </c>
      <c r="AR399">
        <v>0</v>
      </c>
      <c r="AS399">
        <v>0</v>
      </c>
      <c r="AT399">
        <v>0</v>
      </c>
      <c r="AU399">
        <v>0</v>
      </c>
      <c r="AV399">
        <v>0</v>
      </c>
      <c r="AW399">
        <v>0</v>
      </c>
      <c r="AX399">
        <v>0</v>
      </c>
      <c r="AY399">
        <v>0</v>
      </c>
      <c r="AZ399">
        <v>1</v>
      </c>
      <c r="BA399">
        <v>0</v>
      </c>
      <c r="BB399">
        <v>1</v>
      </c>
      <c r="BC399">
        <v>0</v>
      </c>
      <c r="BD399">
        <v>1</v>
      </c>
      <c r="BE399">
        <v>1</v>
      </c>
      <c r="BF399">
        <v>0</v>
      </c>
      <c r="BG399">
        <v>0</v>
      </c>
      <c r="BH399">
        <v>0</v>
      </c>
      <c r="BI399">
        <v>1</v>
      </c>
      <c r="BJ399">
        <v>0</v>
      </c>
      <c r="BK399">
        <v>0</v>
      </c>
      <c r="BL399">
        <v>0</v>
      </c>
      <c r="BM399">
        <v>1</v>
      </c>
      <c r="BN399">
        <v>0</v>
      </c>
      <c r="BO399">
        <v>0</v>
      </c>
      <c r="BP399">
        <v>0</v>
      </c>
      <c r="BQ399">
        <v>0</v>
      </c>
      <c r="BR399">
        <v>0</v>
      </c>
      <c r="BS399">
        <v>0</v>
      </c>
      <c r="BT399" s="10">
        <v>1</v>
      </c>
      <c r="BU399">
        <v>-4.2648743800000002</v>
      </c>
      <c r="BV399">
        <v>0.17994256</v>
      </c>
      <c r="BW399">
        <v>2.5512239999999999E-2</v>
      </c>
      <c r="BX399">
        <v>1.7140852600000001</v>
      </c>
      <c r="BY399">
        <v>1.2451467300000001</v>
      </c>
      <c r="BZ399">
        <v>4.38303536</v>
      </c>
      <c r="CA399">
        <v>1.0542348399999999</v>
      </c>
      <c r="CB399">
        <v>2.36271349</v>
      </c>
      <c r="CC399">
        <v>0</v>
      </c>
      <c r="CD399">
        <v>1.26633956</v>
      </c>
      <c r="CE399">
        <v>1.2966537600000001</v>
      </c>
      <c r="CF399">
        <v>-0.34830556000000001</v>
      </c>
      <c r="CG399">
        <v>0.60595251999999999</v>
      </c>
      <c r="CH399">
        <v>-0.27080598</v>
      </c>
      <c r="CI399">
        <v>0.69837139000000004</v>
      </c>
      <c r="CJ399">
        <v>2.3914729999999999E-2</v>
      </c>
      <c r="CK399">
        <v>-0.35324707</v>
      </c>
      <c r="CL399">
        <v>-4.8291489999999999E-2</v>
      </c>
      <c r="CM399">
        <v>0.58076517999999999</v>
      </c>
      <c r="CN399">
        <v>0.72541518999999999</v>
      </c>
      <c r="CO399">
        <v>-0.20022939000000001</v>
      </c>
      <c r="CP399">
        <v>-0.43475793000000001</v>
      </c>
      <c r="CQ399">
        <v>0.34422587999999998</v>
      </c>
      <c r="CR399">
        <v>-0.48495226000000002</v>
      </c>
      <c r="CS399">
        <v>0.18250256000000001</v>
      </c>
      <c r="CT399">
        <v>-0.16623276000000001</v>
      </c>
      <c r="CU399">
        <v>-9.4743999999999995E-2</v>
      </c>
      <c r="CV399">
        <v>-1.1689752</v>
      </c>
      <c r="CW399">
        <v>-0.52188942000000005</v>
      </c>
      <c r="CX399">
        <v>0.65815442999999996</v>
      </c>
      <c r="CY399">
        <v>9.3649330000000003E-2</v>
      </c>
      <c r="CZ399">
        <v>-0.16819777</v>
      </c>
      <c r="DA399">
        <v>-0.25450494000000001</v>
      </c>
      <c r="DB399">
        <v>0.25513289</v>
      </c>
      <c r="DC399">
        <v>2.5920289999999999E-2</v>
      </c>
      <c r="DD399">
        <v>-2.5292350000000002E-2</v>
      </c>
      <c r="DE399">
        <v>0.26950531</v>
      </c>
      <c r="DF399">
        <v>-0.26887736000000001</v>
      </c>
      <c r="DG399">
        <v>0.1029841</v>
      </c>
      <c r="DH399">
        <v>-0.10235616</v>
      </c>
      <c r="DI399">
        <v>-0.19042195000000001</v>
      </c>
      <c r="DJ399">
        <v>7.7531719999999998E-2</v>
      </c>
      <c r="DK399">
        <v>-0.19522661999999999</v>
      </c>
      <c r="DL399">
        <v>-0.13095082</v>
      </c>
      <c r="DM399">
        <v>-6.0513240000000003E-2</v>
      </c>
      <c r="DN399">
        <v>0.50020885000000004</v>
      </c>
      <c r="DO399">
        <v>0.35778246000000002</v>
      </c>
      <c r="DP399">
        <v>-0.64273818000000005</v>
      </c>
      <c r="DQ399">
        <v>0.94671483000000001</v>
      </c>
      <c r="DR399">
        <v>-0.66113116000000005</v>
      </c>
      <c r="DS399">
        <v>7.7932630000000003E-2</v>
      </c>
      <c r="DT399">
        <v>-0.79014932000000004</v>
      </c>
      <c r="DU399">
        <v>1.3610861400000001</v>
      </c>
      <c r="DV399" s="10">
        <v>-0.64824150000000003</v>
      </c>
      <c r="DW399" s="8" t="s">
        <v>2209</v>
      </c>
      <c r="DX399" t="s">
        <v>2210</v>
      </c>
      <c r="DY399" t="s">
        <v>5154</v>
      </c>
      <c r="DZ399" t="s">
        <v>5165</v>
      </c>
      <c r="EA399" t="s">
        <v>5166</v>
      </c>
      <c r="EB399" t="s">
        <v>5298</v>
      </c>
      <c r="EC399" t="s">
        <v>5303</v>
      </c>
      <c r="ED399" s="10" t="s">
        <v>1156</v>
      </c>
      <c r="EE399" s="20">
        <v>36805</v>
      </c>
      <c r="EF399" s="21">
        <v>39786</v>
      </c>
      <c r="EG399" t="s">
        <v>2211</v>
      </c>
      <c r="EH399" t="s">
        <v>5142</v>
      </c>
      <c r="EI399" s="22">
        <v>45228</v>
      </c>
      <c r="EJ399" t="b">
        <f>F399=H399</f>
        <v>1</v>
      </c>
    </row>
    <row r="400" spans="1:140" x14ac:dyDescent="0.2">
      <c r="A400" s="8" t="s">
        <v>2212</v>
      </c>
      <c r="B400" s="8" t="s">
        <v>168</v>
      </c>
      <c r="C400" s="8" t="s">
        <v>147</v>
      </c>
      <c r="D400" s="2">
        <v>7645927421</v>
      </c>
      <c r="E400" s="4">
        <v>0.56202720992619104</v>
      </c>
      <c r="F400" s="28" t="b">
        <v>0</v>
      </c>
      <c r="G400" s="29">
        <f t="shared" si="13"/>
        <v>1.1630806248015445E-5</v>
      </c>
      <c r="H400" s="5" t="b">
        <f t="shared" si="12"/>
        <v>0</v>
      </c>
      <c r="I400" s="8">
        <v>48</v>
      </c>
      <c r="J400">
        <v>0</v>
      </c>
      <c r="K400">
        <v>24</v>
      </c>
      <c r="L400">
        <v>1169</v>
      </c>
      <c r="M400">
        <v>2</v>
      </c>
      <c r="N400">
        <v>5</v>
      </c>
      <c r="O400">
        <v>12.680271629762601</v>
      </c>
      <c r="P400">
        <v>5</v>
      </c>
      <c r="Q400">
        <v>2</v>
      </c>
      <c r="R400">
        <v>1</v>
      </c>
      <c r="S400" s="10">
        <v>72.2</v>
      </c>
      <c r="T400" s="8">
        <v>-0.49223603651558001</v>
      </c>
      <c r="U400">
        <v>-1.00517281761849</v>
      </c>
      <c r="V400">
        <v>-0.38535330545132002</v>
      </c>
      <c r="W400">
        <v>-0.38388780630686697</v>
      </c>
      <c r="X400">
        <v>-0.92748948436013701</v>
      </c>
      <c r="Y400">
        <v>1.38181348148064</v>
      </c>
      <c r="Z400">
        <v>-1.30050780059132</v>
      </c>
      <c r="AA400">
        <v>8.8725172209350497E-3</v>
      </c>
      <c r="AB400">
        <v>-4.5418899975194001E-2</v>
      </c>
      <c r="AC400">
        <v>-0.68484317603607703</v>
      </c>
      <c r="AD400" s="10">
        <v>-0.53888708184578005</v>
      </c>
      <c r="AE400" s="8">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0</v>
      </c>
      <c r="AY400">
        <v>0</v>
      </c>
      <c r="AZ400">
        <v>1</v>
      </c>
      <c r="BA400">
        <v>1</v>
      </c>
      <c r="BB400">
        <v>0</v>
      </c>
      <c r="BC400">
        <v>1</v>
      </c>
      <c r="BD400">
        <v>0</v>
      </c>
      <c r="BE400">
        <v>1</v>
      </c>
      <c r="BF400">
        <v>0</v>
      </c>
      <c r="BG400">
        <v>0</v>
      </c>
      <c r="BH400">
        <v>1</v>
      </c>
      <c r="BI400">
        <v>0</v>
      </c>
      <c r="BJ400">
        <v>0</v>
      </c>
      <c r="BK400">
        <v>0</v>
      </c>
      <c r="BL400">
        <v>0</v>
      </c>
      <c r="BM400">
        <v>0</v>
      </c>
      <c r="BN400">
        <v>0</v>
      </c>
      <c r="BO400">
        <v>1</v>
      </c>
      <c r="BP400">
        <v>0</v>
      </c>
      <c r="BQ400">
        <v>0</v>
      </c>
      <c r="BR400">
        <v>0</v>
      </c>
      <c r="BS400">
        <v>0</v>
      </c>
      <c r="BT400" s="10">
        <v>1</v>
      </c>
      <c r="BU400">
        <v>-4.2648743800000002</v>
      </c>
      <c r="BV400">
        <v>0.17994256</v>
      </c>
      <c r="BW400">
        <v>2.5512239999999999E-2</v>
      </c>
      <c r="BX400">
        <v>1.7140852600000001</v>
      </c>
      <c r="BY400">
        <v>1.2451467300000001</v>
      </c>
      <c r="BZ400">
        <v>4.38303536</v>
      </c>
      <c r="CA400">
        <v>1.0542348399999999</v>
      </c>
      <c r="CB400">
        <v>2.36271349</v>
      </c>
      <c r="CC400">
        <v>0</v>
      </c>
      <c r="CD400">
        <v>1.26633956</v>
      </c>
      <c r="CE400">
        <v>1.2966537600000001</v>
      </c>
      <c r="CF400">
        <v>-0.34830556000000001</v>
      </c>
      <c r="CG400">
        <v>0.60595251999999999</v>
      </c>
      <c r="CH400">
        <v>-0.27080598</v>
      </c>
      <c r="CI400">
        <v>0.69837139000000004</v>
      </c>
      <c r="CJ400">
        <v>2.3914729999999999E-2</v>
      </c>
      <c r="CK400">
        <v>-0.35324707</v>
      </c>
      <c r="CL400">
        <v>-4.8291489999999999E-2</v>
      </c>
      <c r="CM400">
        <v>0.58076517999999999</v>
      </c>
      <c r="CN400">
        <v>0.72541518999999999</v>
      </c>
      <c r="CO400">
        <v>-0.20022939000000001</v>
      </c>
      <c r="CP400">
        <v>-0.43475793000000001</v>
      </c>
      <c r="CQ400">
        <v>0.34422587999999998</v>
      </c>
      <c r="CR400">
        <v>-0.48495226000000002</v>
      </c>
      <c r="CS400">
        <v>0.18250256000000001</v>
      </c>
      <c r="CT400">
        <v>-0.16623276000000001</v>
      </c>
      <c r="CU400">
        <v>-9.4743999999999995E-2</v>
      </c>
      <c r="CV400">
        <v>-1.1689752</v>
      </c>
      <c r="CW400">
        <v>-0.52188942000000005</v>
      </c>
      <c r="CX400">
        <v>0.65815442999999996</v>
      </c>
      <c r="CY400">
        <v>9.3649330000000003E-2</v>
      </c>
      <c r="CZ400">
        <v>-0.16819777</v>
      </c>
      <c r="DA400">
        <v>-0.25450494000000001</v>
      </c>
      <c r="DB400">
        <v>0.25513289</v>
      </c>
      <c r="DC400">
        <v>2.5920289999999999E-2</v>
      </c>
      <c r="DD400">
        <v>-2.5292350000000002E-2</v>
      </c>
      <c r="DE400">
        <v>0.26950531</v>
      </c>
      <c r="DF400">
        <v>-0.26887736000000001</v>
      </c>
      <c r="DG400">
        <v>0.1029841</v>
      </c>
      <c r="DH400">
        <v>-0.10235616</v>
      </c>
      <c r="DI400">
        <v>-0.19042195000000001</v>
      </c>
      <c r="DJ400">
        <v>7.7531719999999998E-2</v>
      </c>
      <c r="DK400">
        <v>-0.19522661999999999</v>
      </c>
      <c r="DL400">
        <v>-0.13095082</v>
      </c>
      <c r="DM400">
        <v>-6.0513240000000003E-2</v>
      </c>
      <c r="DN400">
        <v>0.50020885000000004</v>
      </c>
      <c r="DO400">
        <v>0.35778246000000002</v>
      </c>
      <c r="DP400">
        <v>-0.64273818000000005</v>
      </c>
      <c r="DQ400">
        <v>0.94671483000000001</v>
      </c>
      <c r="DR400">
        <v>-0.66113116000000005</v>
      </c>
      <c r="DS400">
        <v>7.7932630000000003E-2</v>
      </c>
      <c r="DT400">
        <v>-0.79014932000000004</v>
      </c>
      <c r="DU400">
        <v>1.3610861400000001</v>
      </c>
      <c r="DV400" s="10">
        <v>-0.64824150000000003</v>
      </c>
      <c r="DW400" s="8" t="s">
        <v>2213</v>
      </c>
      <c r="DX400" t="s">
        <v>2214</v>
      </c>
      <c r="DY400" t="s">
        <v>5153</v>
      </c>
      <c r="DZ400" t="s">
        <v>5165</v>
      </c>
      <c r="EA400" t="s">
        <v>5210</v>
      </c>
      <c r="EB400" t="s">
        <v>5439</v>
      </c>
      <c r="EC400" t="s">
        <v>5368</v>
      </c>
      <c r="ED400" s="10" t="s">
        <v>1114</v>
      </c>
      <c r="EE400" s="20">
        <v>38076</v>
      </c>
      <c r="EF400" s="21">
        <v>38529</v>
      </c>
      <c r="EG400" t="s">
        <v>2215</v>
      </c>
      <c r="EH400" t="s">
        <v>5147</v>
      </c>
      <c r="EI400" s="22">
        <v>44759</v>
      </c>
      <c r="EJ400" t="b">
        <f>F400=H400</f>
        <v>1</v>
      </c>
    </row>
    <row r="401" spans="1:140" x14ac:dyDescent="0.2">
      <c r="A401" s="8" t="s">
        <v>2216</v>
      </c>
      <c r="B401" s="8" t="s">
        <v>119</v>
      </c>
      <c r="C401" s="8" t="s">
        <v>209</v>
      </c>
      <c r="D401" s="2" t="s">
        <v>2217</v>
      </c>
      <c r="E401" s="4">
        <v>0.61504401469270298</v>
      </c>
      <c r="F401" s="28" t="b">
        <v>1</v>
      </c>
      <c r="G401" s="29">
        <f t="shared" si="13"/>
        <v>4.1005174636458752E-4</v>
      </c>
      <c r="H401" s="5" t="b">
        <f t="shared" si="12"/>
        <v>0</v>
      </c>
      <c r="I401" s="8">
        <v>37</v>
      </c>
      <c r="J401">
        <v>0</v>
      </c>
      <c r="K401">
        <v>38</v>
      </c>
      <c r="L401">
        <v>197</v>
      </c>
      <c r="M401">
        <v>1</v>
      </c>
      <c r="N401">
        <v>4</v>
      </c>
      <c r="O401">
        <v>61.080340679685101</v>
      </c>
      <c r="P401">
        <v>4</v>
      </c>
      <c r="Q401">
        <v>5</v>
      </c>
      <c r="R401">
        <v>4</v>
      </c>
      <c r="S401" s="10">
        <v>62.5</v>
      </c>
      <c r="T401" s="8">
        <v>-1.5255559604986699</v>
      </c>
      <c r="U401">
        <v>-1.00517281761849</v>
      </c>
      <c r="V401">
        <v>1.4235138450326601</v>
      </c>
      <c r="W401">
        <v>-1.5169982896893699</v>
      </c>
      <c r="X401">
        <v>-1.2456676951183301</v>
      </c>
      <c r="Y401">
        <v>0.68524713920936597</v>
      </c>
      <c r="Z401">
        <v>0.36497223516827099</v>
      </c>
      <c r="AA401">
        <v>8.8725172209350497E-3</v>
      </c>
      <c r="AB401">
        <v>-0.772121299578298</v>
      </c>
      <c r="AC401">
        <v>-0.68484317603607703</v>
      </c>
      <c r="AD401" s="10">
        <v>-2.63186193425982</v>
      </c>
      <c r="AE401" s="8">
        <v>0</v>
      </c>
      <c r="AF401">
        <v>0</v>
      </c>
      <c r="AG401">
        <v>0</v>
      </c>
      <c r="AH401">
        <v>0</v>
      </c>
      <c r="AI401">
        <v>0</v>
      </c>
      <c r="AJ401">
        <v>0</v>
      </c>
      <c r="AK401">
        <v>0</v>
      </c>
      <c r="AL401">
        <v>0</v>
      </c>
      <c r="AM401">
        <v>0</v>
      </c>
      <c r="AN401">
        <v>0</v>
      </c>
      <c r="AO401">
        <v>0</v>
      </c>
      <c r="AP401">
        <v>0</v>
      </c>
      <c r="AQ401">
        <v>0</v>
      </c>
      <c r="AR401">
        <v>0</v>
      </c>
      <c r="AS401">
        <v>1</v>
      </c>
      <c r="AT401">
        <v>0</v>
      </c>
      <c r="AU401">
        <v>0</v>
      </c>
      <c r="AV401">
        <v>0</v>
      </c>
      <c r="AW401">
        <v>0</v>
      </c>
      <c r="AX401">
        <v>0</v>
      </c>
      <c r="AY401">
        <v>1</v>
      </c>
      <c r="AZ401">
        <v>0</v>
      </c>
      <c r="BA401">
        <v>1</v>
      </c>
      <c r="BB401">
        <v>0</v>
      </c>
      <c r="BC401">
        <v>0</v>
      </c>
      <c r="BD401">
        <v>1</v>
      </c>
      <c r="BE401">
        <v>1</v>
      </c>
      <c r="BF401">
        <v>0</v>
      </c>
      <c r="BG401">
        <v>1</v>
      </c>
      <c r="BH401">
        <v>0</v>
      </c>
      <c r="BI401">
        <v>0</v>
      </c>
      <c r="BJ401">
        <v>0</v>
      </c>
      <c r="BK401">
        <v>0</v>
      </c>
      <c r="BL401">
        <v>0</v>
      </c>
      <c r="BM401">
        <v>1</v>
      </c>
      <c r="BN401">
        <v>0</v>
      </c>
      <c r="BO401">
        <v>0</v>
      </c>
      <c r="BP401">
        <v>0</v>
      </c>
      <c r="BQ401">
        <v>0</v>
      </c>
      <c r="BR401">
        <v>0</v>
      </c>
      <c r="BS401">
        <v>1</v>
      </c>
      <c r="BT401" s="10">
        <v>0</v>
      </c>
      <c r="BU401">
        <v>-4.2648743800000002</v>
      </c>
      <c r="BV401">
        <v>0.17994256</v>
      </c>
      <c r="BW401">
        <v>2.5512239999999999E-2</v>
      </c>
      <c r="BX401">
        <v>1.7140852600000001</v>
      </c>
      <c r="BY401">
        <v>1.2451467300000001</v>
      </c>
      <c r="BZ401">
        <v>4.38303536</v>
      </c>
      <c r="CA401">
        <v>1.0542348399999999</v>
      </c>
      <c r="CB401">
        <v>2.36271349</v>
      </c>
      <c r="CC401">
        <v>0</v>
      </c>
      <c r="CD401">
        <v>1.26633956</v>
      </c>
      <c r="CE401">
        <v>1.2966537600000001</v>
      </c>
      <c r="CF401">
        <v>-0.34830556000000001</v>
      </c>
      <c r="CG401">
        <v>0.60595251999999999</v>
      </c>
      <c r="CH401">
        <v>-0.27080598</v>
      </c>
      <c r="CI401">
        <v>0.69837139000000004</v>
      </c>
      <c r="CJ401">
        <v>2.3914729999999999E-2</v>
      </c>
      <c r="CK401">
        <v>-0.35324707</v>
      </c>
      <c r="CL401">
        <v>-4.8291489999999999E-2</v>
      </c>
      <c r="CM401">
        <v>0.58076517999999999</v>
      </c>
      <c r="CN401">
        <v>0.72541518999999999</v>
      </c>
      <c r="CO401">
        <v>-0.20022939000000001</v>
      </c>
      <c r="CP401">
        <v>-0.43475793000000001</v>
      </c>
      <c r="CQ401">
        <v>0.34422587999999998</v>
      </c>
      <c r="CR401">
        <v>-0.48495226000000002</v>
      </c>
      <c r="CS401">
        <v>0.18250256000000001</v>
      </c>
      <c r="CT401">
        <v>-0.16623276000000001</v>
      </c>
      <c r="CU401">
        <v>-9.4743999999999995E-2</v>
      </c>
      <c r="CV401">
        <v>-1.1689752</v>
      </c>
      <c r="CW401">
        <v>-0.52188942000000005</v>
      </c>
      <c r="CX401">
        <v>0.65815442999999996</v>
      </c>
      <c r="CY401">
        <v>9.3649330000000003E-2</v>
      </c>
      <c r="CZ401">
        <v>-0.16819777</v>
      </c>
      <c r="DA401">
        <v>-0.25450494000000001</v>
      </c>
      <c r="DB401">
        <v>0.25513289</v>
      </c>
      <c r="DC401">
        <v>2.5920289999999999E-2</v>
      </c>
      <c r="DD401">
        <v>-2.5292350000000002E-2</v>
      </c>
      <c r="DE401">
        <v>0.26950531</v>
      </c>
      <c r="DF401">
        <v>-0.26887736000000001</v>
      </c>
      <c r="DG401">
        <v>0.1029841</v>
      </c>
      <c r="DH401">
        <v>-0.10235616</v>
      </c>
      <c r="DI401">
        <v>-0.19042195000000001</v>
      </c>
      <c r="DJ401">
        <v>7.7531719999999998E-2</v>
      </c>
      <c r="DK401">
        <v>-0.19522661999999999</v>
      </c>
      <c r="DL401">
        <v>-0.13095082</v>
      </c>
      <c r="DM401">
        <v>-6.0513240000000003E-2</v>
      </c>
      <c r="DN401">
        <v>0.50020885000000004</v>
      </c>
      <c r="DO401">
        <v>0.35778246000000002</v>
      </c>
      <c r="DP401">
        <v>-0.64273818000000005</v>
      </c>
      <c r="DQ401">
        <v>0.94671483000000001</v>
      </c>
      <c r="DR401">
        <v>-0.66113116000000005</v>
      </c>
      <c r="DS401">
        <v>7.7932630000000003E-2</v>
      </c>
      <c r="DT401">
        <v>-0.79014932000000004</v>
      </c>
      <c r="DU401">
        <v>1.3610861400000001</v>
      </c>
      <c r="DV401" s="10">
        <v>-0.64824150000000003</v>
      </c>
      <c r="DW401" s="8" t="s">
        <v>2218</v>
      </c>
      <c r="DX401" t="s">
        <v>2219</v>
      </c>
      <c r="DY401" t="s">
        <v>5154</v>
      </c>
      <c r="DZ401" t="s">
        <v>5153</v>
      </c>
      <c r="EA401" t="s">
        <v>5400</v>
      </c>
      <c r="EB401" t="s">
        <v>5225</v>
      </c>
      <c r="EC401" t="s">
        <v>5268</v>
      </c>
      <c r="ED401" s="10" t="s">
        <v>504</v>
      </c>
      <c r="EE401" s="20">
        <v>35324</v>
      </c>
      <c r="EF401" s="21">
        <v>38441</v>
      </c>
      <c r="EG401" t="s">
        <v>2220</v>
      </c>
      <c r="EH401" t="s">
        <v>5145</v>
      </c>
      <c r="EI401" s="22">
        <v>43874</v>
      </c>
      <c r="EJ401" t="b">
        <f>F401=H401</f>
        <v>0</v>
      </c>
    </row>
    <row r="402" spans="1:140" x14ac:dyDescent="0.2">
      <c r="A402" s="8" t="s">
        <v>2221</v>
      </c>
      <c r="B402" s="8" t="s">
        <v>168</v>
      </c>
      <c r="C402" s="8" t="s">
        <v>181</v>
      </c>
      <c r="D402" s="2" t="s">
        <v>2222</v>
      </c>
      <c r="E402" s="4">
        <v>0.55257787281070203</v>
      </c>
      <c r="F402" s="28" t="b">
        <v>0</v>
      </c>
      <c r="G402" s="29">
        <f t="shared" si="13"/>
        <v>2.7602367828982883E-5</v>
      </c>
      <c r="H402" s="5" t="b">
        <f t="shared" si="12"/>
        <v>0</v>
      </c>
      <c r="I402" s="8">
        <v>49</v>
      </c>
      <c r="J402">
        <v>1</v>
      </c>
      <c r="K402">
        <v>14</v>
      </c>
      <c r="L402">
        <v>1258</v>
      </c>
      <c r="M402">
        <v>2</v>
      </c>
      <c r="N402">
        <v>5</v>
      </c>
      <c r="O402">
        <v>39.6222697386847</v>
      </c>
      <c r="P402">
        <v>4</v>
      </c>
      <c r="Q402">
        <v>5</v>
      </c>
      <c r="R402">
        <v>5</v>
      </c>
      <c r="S402" s="10">
        <v>76.5</v>
      </c>
      <c r="T402" s="8">
        <v>-0.39829786160802699</v>
      </c>
      <c r="U402">
        <v>7.5957643648752104E-3</v>
      </c>
      <c r="V402">
        <v>-1.6774012700827301</v>
      </c>
      <c r="W402">
        <v>-0.28013592048274899</v>
      </c>
      <c r="X402">
        <v>-0.92748948436013701</v>
      </c>
      <c r="Y402">
        <v>1.38181348148064</v>
      </c>
      <c r="Z402">
        <v>-0.37341490889318002</v>
      </c>
      <c r="AA402">
        <v>-0.70092886045385905</v>
      </c>
      <c r="AB402">
        <v>1.4079858992310099</v>
      </c>
      <c r="AC402">
        <v>-0.68484317603607703</v>
      </c>
      <c r="AD402" s="10">
        <v>0.38892651252332899</v>
      </c>
      <c r="AE402" s="8">
        <v>0</v>
      </c>
      <c r="AF402">
        <v>0</v>
      </c>
      <c r="AG402">
        <v>0</v>
      </c>
      <c r="AH402">
        <v>0</v>
      </c>
      <c r="AI402">
        <v>0</v>
      </c>
      <c r="AJ402">
        <v>1</v>
      </c>
      <c r="AK402">
        <v>0</v>
      </c>
      <c r="AL402">
        <v>0</v>
      </c>
      <c r="AM402">
        <v>0</v>
      </c>
      <c r="AN402">
        <v>0</v>
      </c>
      <c r="AO402">
        <v>0</v>
      </c>
      <c r="AP402">
        <v>0</v>
      </c>
      <c r="AQ402">
        <v>0</v>
      </c>
      <c r="AR402">
        <v>0</v>
      </c>
      <c r="AS402">
        <v>0</v>
      </c>
      <c r="AT402">
        <v>0</v>
      </c>
      <c r="AU402">
        <v>0</v>
      </c>
      <c r="AV402">
        <v>0</v>
      </c>
      <c r="AW402">
        <v>0</v>
      </c>
      <c r="AX402">
        <v>0</v>
      </c>
      <c r="AY402">
        <v>0</v>
      </c>
      <c r="AZ402">
        <v>1</v>
      </c>
      <c r="BA402">
        <v>0</v>
      </c>
      <c r="BB402">
        <v>1</v>
      </c>
      <c r="BC402">
        <v>1</v>
      </c>
      <c r="BD402">
        <v>0</v>
      </c>
      <c r="BE402">
        <v>1</v>
      </c>
      <c r="BF402">
        <v>0</v>
      </c>
      <c r="BG402">
        <v>0</v>
      </c>
      <c r="BH402">
        <v>0</v>
      </c>
      <c r="BI402">
        <v>1</v>
      </c>
      <c r="BJ402">
        <v>0</v>
      </c>
      <c r="BK402">
        <v>0</v>
      </c>
      <c r="BL402">
        <v>0</v>
      </c>
      <c r="BM402">
        <v>0</v>
      </c>
      <c r="BN402">
        <v>1</v>
      </c>
      <c r="BO402">
        <v>0</v>
      </c>
      <c r="BP402">
        <v>0</v>
      </c>
      <c r="BQ402">
        <v>1</v>
      </c>
      <c r="BR402">
        <v>0</v>
      </c>
      <c r="BS402">
        <v>0</v>
      </c>
      <c r="BT402" s="10">
        <v>0</v>
      </c>
      <c r="BU402">
        <v>-4.2648743800000002</v>
      </c>
      <c r="BV402">
        <v>0.17994256</v>
      </c>
      <c r="BW402">
        <v>2.5512239999999999E-2</v>
      </c>
      <c r="BX402">
        <v>1.7140852600000001</v>
      </c>
      <c r="BY402">
        <v>1.2451467300000001</v>
      </c>
      <c r="BZ402">
        <v>4.38303536</v>
      </c>
      <c r="CA402">
        <v>1.0542348399999999</v>
      </c>
      <c r="CB402">
        <v>2.36271349</v>
      </c>
      <c r="CC402">
        <v>0</v>
      </c>
      <c r="CD402">
        <v>1.26633956</v>
      </c>
      <c r="CE402">
        <v>1.2966537600000001</v>
      </c>
      <c r="CF402">
        <v>-0.34830556000000001</v>
      </c>
      <c r="CG402">
        <v>0.60595251999999999</v>
      </c>
      <c r="CH402">
        <v>-0.27080598</v>
      </c>
      <c r="CI402">
        <v>0.69837139000000004</v>
      </c>
      <c r="CJ402">
        <v>2.3914729999999999E-2</v>
      </c>
      <c r="CK402">
        <v>-0.35324707</v>
      </c>
      <c r="CL402">
        <v>-4.8291489999999999E-2</v>
      </c>
      <c r="CM402">
        <v>0.58076517999999999</v>
      </c>
      <c r="CN402">
        <v>0.72541518999999999</v>
      </c>
      <c r="CO402">
        <v>-0.20022939000000001</v>
      </c>
      <c r="CP402">
        <v>-0.43475793000000001</v>
      </c>
      <c r="CQ402">
        <v>0.34422587999999998</v>
      </c>
      <c r="CR402">
        <v>-0.48495226000000002</v>
      </c>
      <c r="CS402">
        <v>0.18250256000000001</v>
      </c>
      <c r="CT402">
        <v>-0.16623276000000001</v>
      </c>
      <c r="CU402">
        <v>-9.4743999999999995E-2</v>
      </c>
      <c r="CV402">
        <v>-1.1689752</v>
      </c>
      <c r="CW402">
        <v>-0.52188942000000005</v>
      </c>
      <c r="CX402">
        <v>0.65815442999999996</v>
      </c>
      <c r="CY402">
        <v>9.3649330000000003E-2</v>
      </c>
      <c r="CZ402">
        <v>-0.16819777</v>
      </c>
      <c r="DA402">
        <v>-0.25450494000000001</v>
      </c>
      <c r="DB402">
        <v>0.25513289</v>
      </c>
      <c r="DC402">
        <v>2.5920289999999999E-2</v>
      </c>
      <c r="DD402">
        <v>-2.5292350000000002E-2</v>
      </c>
      <c r="DE402">
        <v>0.26950531</v>
      </c>
      <c r="DF402">
        <v>-0.26887736000000001</v>
      </c>
      <c r="DG402">
        <v>0.1029841</v>
      </c>
      <c r="DH402">
        <v>-0.10235616</v>
      </c>
      <c r="DI402">
        <v>-0.19042195000000001</v>
      </c>
      <c r="DJ402">
        <v>7.7531719999999998E-2</v>
      </c>
      <c r="DK402">
        <v>-0.19522661999999999</v>
      </c>
      <c r="DL402">
        <v>-0.13095082</v>
      </c>
      <c r="DM402">
        <v>-6.0513240000000003E-2</v>
      </c>
      <c r="DN402">
        <v>0.50020885000000004</v>
      </c>
      <c r="DO402">
        <v>0.35778246000000002</v>
      </c>
      <c r="DP402">
        <v>-0.64273818000000005</v>
      </c>
      <c r="DQ402">
        <v>0.94671483000000001</v>
      </c>
      <c r="DR402">
        <v>-0.66113116000000005</v>
      </c>
      <c r="DS402">
        <v>7.7932630000000003E-2</v>
      </c>
      <c r="DT402">
        <v>-0.79014932000000004</v>
      </c>
      <c r="DU402">
        <v>1.3610861400000001</v>
      </c>
      <c r="DV402" s="10">
        <v>-0.64824150000000003</v>
      </c>
      <c r="DW402" s="8" t="s">
        <v>2223</v>
      </c>
      <c r="DX402" t="s">
        <v>2224</v>
      </c>
      <c r="DY402" t="s">
        <v>5158</v>
      </c>
      <c r="DZ402" t="s">
        <v>5154</v>
      </c>
      <c r="EA402" t="s">
        <v>5400</v>
      </c>
      <c r="EB402" t="s">
        <v>5196</v>
      </c>
      <c r="EC402" t="s">
        <v>5199</v>
      </c>
      <c r="ED402" s="10" t="s">
        <v>396</v>
      </c>
      <c r="EE402" s="20">
        <v>34875</v>
      </c>
      <c r="EF402" s="21">
        <v>39962</v>
      </c>
      <c r="EG402" t="s">
        <v>2225</v>
      </c>
      <c r="EH402" t="s">
        <v>5142</v>
      </c>
      <c r="EI402" s="22">
        <v>44840</v>
      </c>
      <c r="EJ402" t="b">
        <f>F402=H402</f>
        <v>1</v>
      </c>
    </row>
    <row r="403" spans="1:140" x14ac:dyDescent="0.2">
      <c r="A403" s="8" t="s">
        <v>2226</v>
      </c>
      <c r="B403" s="8" t="s">
        <v>168</v>
      </c>
      <c r="C403" s="8" t="s">
        <v>245</v>
      </c>
      <c r="D403" s="2" t="s">
        <v>2227</v>
      </c>
      <c r="E403" s="4">
        <v>0.39377356604073499</v>
      </c>
      <c r="F403" s="28" t="b">
        <v>0</v>
      </c>
      <c r="G403" s="29">
        <f t="shared" si="13"/>
        <v>0.43857670074383048</v>
      </c>
      <c r="H403" s="5" t="b">
        <f t="shared" si="12"/>
        <v>0</v>
      </c>
      <c r="I403" s="8">
        <v>51</v>
      </c>
      <c r="J403">
        <v>1</v>
      </c>
      <c r="K403">
        <v>17</v>
      </c>
      <c r="L403">
        <v>1776</v>
      </c>
      <c r="M403">
        <v>9</v>
      </c>
      <c r="N403">
        <v>4</v>
      </c>
      <c r="O403">
        <v>51.053449687034401</v>
      </c>
      <c r="P403">
        <v>1</v>
      </c>
      <c r="Q403">
        <v>4</v>
      </c>
      <c r="R403">
        <v>2</v>
      </c>
      <c r="S403" s="10">
        <v>77.5</v>
      </c>
      <c r="T403" s="8">
        <v>-0.21042151179292001</v>
      </c>
      <c r="U403">
        <v>7.5957643648752104E-3</v>
      </c>
      <c r="V403">
        <v>-1.2897868806933099</v>
      </c>
      <c r="W403">
        <v>0.32372337004413998</v>
      </c>
      <c r="X403">
        <v>1.2997579909472201</v>
      </c>
      <c r="Y403">
        <v>0.68524713920936597</v>
      </c>
      <c r="Z403">
        <v>1.99399429256156E-2</v>
      </c>
      <c r="AA403">
        <v>0.71867389489572897</v>
      </c>
      <c r="AB403">
        <v>-1.4988236991813999</v>
      </c>
      <c r="AC403">
        <v>0.71996333890972197</v>
      </c>
      <c r="AD403" s="10">
        <v>0.60469711586498298</v>
      </c>
      <c r="AE403" s="8">
        <v>0</v>
      </c>
      <c r="AF403">
        <v>1</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1</v>
      </c>
      <c r="BA403">
        <v>0</v>
      </c>
      <c r="BB403">
        <v>1</v>
      </c>
      <c r="BC403">
        <v>1</v>
      </c>
      <c r="BD403">
        <v>0</v>
      </c>
      <c r="BE403">
        <v>1</v>
      </c>
      <c r="BF403">
        <v>0</v>
      </c>
      <c r="BG403">
        <v>0</v>
      </c>
      <c r="BH403">
        <v>0</v>
      </c>
      <c r="BI403">
        <v>1</v>
      </c>
      <c r="BJ403">
        <v>0</v>
      </c>
      <c r="BK403">
        <v>0</v>
      </c>
      <c r="BL403">
        <v>0</v>
      </c>
      <c r="BM403">
        <v>1</v>
      </c>
      <c r="BN403">
        <v>0</v>
      </c>
      <c r="BO403">
        <v>0</v>
      </c>
      <c r="BP403">
        <v>0</v>
      </c>
      <c r="BQ403">
        <v>1</v>
      </c>
      <c r="BR403">
        <v>0</v>
      </c>
      <c r="BS403">
        <v>0</v>
      </c>
      <c r="BT403" s="10">
        <v>0</v>
      </c>
      <c r="BU403">
        <v>-4.2648743800000002</v>
      </c>
      <c r="BV403">
        <v>0.17994256</v>
      </c>
      <c r="BW403">
        <v>2.5512239999999999E-2</v>
      </c>
      <c r="BX403">
        <v>1.7140852600000001</v>
      </c>
      <c r="BY403">
        <v>1.2451467300000001</v>
      </c>
      <c r="BZ403">
        <v>4.38303536</v>
      </c>
      <c r="CA403">
        <v>1.0542348399999999</v>
      </c>
      <c r="CB403">
        <v>2.36271349</v>
      </c>
      <c r="CC403">
        <v>0</v>
      </c>
      <c r="CD403">
        <v>1.26633956</v>
      </c>
      <c r="CE403">
        <v>1.2966537600000001</v>
      </c>
      <c r="CF403">
        <v>-0.34830556000000001</v>
      </c>
      <c r="CG403">
        <v>0.60595251999999999</v>
      </c>
      <c r="CH403">
        <v>-0.27080598</v>
      </c>
      <c r="CI403">
        <v>0.69837139000000004</v>
      </c>
      <c r="CJ403">
        <v>2.3914729999999999E-2</v>
      </c>
      <c r="CK403">
        <v>-0.35324707</v>
      </c>
      <c r="CL403">
        <v>-4.8291489999999999E-2</v>
      </c>
      <c r="CM403">
        <v>0.58076517999999999</v>
      </c>
      <c r="CN403">
        <v>0.72541518999999999</v>
      </c>
      <c r="CO403">
        <v>-0.20022939000000001</v>
      </c>
      <c r="CP403">
        <v>-0.43475793000000001</v>
      </c>
      <c r="CQ403">
        <v>0.34422587999999998</v>
      </c>
      <c r="CR403">
        <v>-0.48495226000000002</v>
      </c>
      <c r="CS403">
        <v>0.18250256000000001</v>
      </c>
      <c r="CT403">
        <v>-0.16623276000000001</v>
      </c>
      <c r="CU403">
        <v>-9.4743999999999995E-2</v>
      </c>
      <c r="CV403">
        <v>-1.1689752</v>
      </c>
      <c r="CW403">
        <v>-0.52188942000000005</v>
      </c>
      <c r="CX403">
        <v>0.65815442999999996</v>
      </c>
      <c r="CY403">
        <v>9.3649330000000003E-2</v>
      </c>
      <c r="CZ403">
        <v>-0.16819777</v>
      </c>
      <c r="DA403">
        <v>-0.25450494000000001</v>
      </c>
      <c r="DB403">
        <v>0.25513289</v>
      </c>
      <c r="DC403">
        <v>2.5920289999999999E-2</v>
      </c>
      <c r="DD403">
        <v>-2.5292350000000002E-2</v>
      </c>
      <c r="DE403">
        <v>0.26950531</v>
      </c>
      <c r="DF403">
        <v>-0.26887736000000001</v>
      </c>
      <c r="DG403">
        <v>0.1029841</v>
      </c>
      <c r="DH403">
        <v>-0.10235616</v>
      </c>
      <c r="DI403">
        <v>-0.19042195000000001</v>
      </c>
      <c r="DJ403">
        <v>7.7531719999999998E-2</v>
      </c>
      <c r="DK403">
        <v>-0.19522661999999999</v>
      </c>
      <c r="DL403">
        <v>-0.13095082</v>
      </c>
      <c r="DM403">
        <v>-6.0513240000000003E-2</v>
      </c>
      <c r="DN403">
        <v>0.50020885000000004</v>
      </c>
      <c r="DO403">
        <v>0.35778246000000002</v>
      </c>
      <c r="DP403">
        <v>-0.64273818000000005</v>
      </c>
      <c r="DQ403">
        <v>0.94671483000000001</v>
      </c>
      <c r="DR403">
        <v>-0.66113116000000005</v>
      </c>
      <c r="DS403">
        <v>7.7932630000000003E-2</v>
      </c>
      <c r="DT403">
        <v>-0.79014932000000004</v>
      </c>
      <c r="DU403">
        <v>1.3610861400000001</v>
      </c>
      <c r="DV403" s="10">
        <v>-0.64824150000000003</v>
      </c>
      <c r="DW403" s="8" t="s">
        <v>2228</v>
      </c>
      <c r="DX403" t="s">
        <v>2229</v>
      </c>
      <c r="DY403" t="s">
        <v>5154</v>
      </c>
      <c r="DZ403" t="s">
        <v>5154</v>
      </c>
      <c r="EA403" t="s">
        <v>5335</v>
      </c>
      <c r="EB403" t="s">
        <v>5391</v>
      </c>
      <c r="EC403" t="s">
        <v>5260</v>
      </c>
      <c r="ED403" s="10" t="s">
        <v>1003</v>
      </c>
      <c r="EE403" s="20">
        <v>37883</v>
      </c>
      <c r="EF403" s="21">
        <v>39542</v>
      </c>
      <c r="EG403" t="s">
        <v>2230</v>
      </c>
      <c r="EH403" t="s">
        <v>5142</v>
      </c>
      <c r="EI403" s="22">
        <v>44336</v>
      </c>
      <c r="EJ403" t="b">
        <f>F403=H403</f>
        <v>1</v>
      </c>
    </row>
    <row r="404" spans="1:140" x14ac:dyDescent="0.2">
      <c r="A404" s="8" t="s">
        <v>2231</v>
      </c>
      <c r="B404" s="8" t="s">
        <v>119</v>
      </c>
      <c r="C404" s="8" t="s">
        <v>188</v>
      </c>
      <c r="D404" s="2">
        <v>2766061505</v>
      </c>
      <c r="E404" s="4">
        <v>0.58339299861527905</v>
      </c>
      <c r="F404" s="28" t="b">
        <v>0</v>
      </c>
      <c r="G404" s="29">
        <f t="shared" si="13"/>
        <v>1.0828337802403122E-2</v>
      </c>
      <c r="H404" s="5" t="b">
        <f t="shared" si="12"/>
        <v>0</v>
      </c>
      <c r="I404" s="8">
        <v>46</v>
      </c>
      <c r="J404">
        <v>1</v>
      </c>
      <c r="K404">
        <v>29</v>
      </c>
      <c r="L404">
        <v>2681</v>
      </c>
      <c r="M404">
        <v>3</v>
      </c>
      <c r="N404">
        <v>3</v>
      </c>
      <c r="O404">
        <v>40.863165974306597</v>
      </c>
      <c r="P404">
        <v>5</v>
      </c>
      <c r="Q404">
        <v>4</v>
      </c>
      <c r="R404">
        <v>1</v>
      </c>
      <c r="S404" s="10">
        <v>74.2</v>
      </c>
      <c r="T404" s="8">
        <v>-0.68011238633068705</v>
      </c>
      <c r="U404">
        <v>7.5957643648752104E-3</v>
      </c>
      <c r="V404">
        <v>0.260670676864387</v>
      </c>
      <c r="W404">
        <v>1.3787285011770201</v>
      </c>
      <c r="X404">
        <v>-0.60931127360194304</v>
      </c>
      <c r="Y404">
        <v>-1.13192030619081E-2</v>
      </c>
      <c r="Z404">
        <v>-0.33071480644609902</v>
      </c>
      <c r="AA404">
        <v>-0.70092886045385905</v>
      </c>
      <c r="AB404">
        <v>1.4079858992310099</v>
      </c>
      <c r="AC404">
        <v>0.71996333890972197</v>
      </c>
      <c r="AD404" s="10">
        <v>-0.107345875162473</v>
      </c>
      <c r="AE404" s="8">
        <v>0</v>
      </c>
      <c r="AF404">
        <v>0</v>
      </c>
      <c r="AG404">
        <v>0</v>
      </c>
      <c r="AH404">
        <v>0</v>
      </c>
      <c r="AI404">
        <v>0</v>
      </c>
      <c r="AJ404">
        <v>0</v>
      </c>
      <c r="AK404">
        <v>0</v>
      </c>
      <c r="AL404">
        <v>0</v>
      </c>
      <c r="AM404">
        <v>0</v>
      </c>
      <c r="AN404">
        <v>0</v>
      </c>
      <c r="AO404">
        <v>0</v>
      </c>
      <c r="AP404">
        <v>0</v>
      </c>
      <c r="AQ404">
        <v>0</v>
      </c>
      <c r="AR404">
        <v>0</v>
      </c>
      <c r="AS404">
        <v>1</v>
      </c>
      <c r="AT404">
        <v>0</v>
      </c>
      <c r="AU404">
        <v>0</v>
      </c>
      <c r="AV404">
        <v>0</v>
      </c>
      <c r="AW404">
        <v>0</v>
      </c>
      <c r="AX404">
        <v>0</v>
      </c>
      <c r="AY404">
        <v>1</v>
      </c>
      <c r="AZ404">
        <v>0</v>
      </c>
      <c r="BA404">
        <v>0</v>
      </c>
      <c r="BB404">
        <v>1</v>
      </c>
      <c r="BC404">
        <v>1</v>
      </c>
      <c r="BD404">
        <v>0</v>
      </c>
      <c r="BE404">
        <v>0</v>
      </c>
      <c r="BF404">
        <v>1</v>
      </c>
      <c r="BG404">
        <v>0</v>
      </c>
      <c r="BH404">
        <v>1</v>
      </c>
      <c r="BI404">
        <v>0</v>
      </c>
      <c r="BJ404">
        <v>0</v>
      </c>
      <c r="BK404">
        <v>0</v>
      </c>
      <c r="BL404">
        <v>0</v>
      </c>
      <c r="BM404">
        <v>0</v>
      </c>
      <c r="BN404">
        <v>0</v>
      </c>
      <c r="BO404">
        <v>0</v>
      </c>
      <c r="BP404">
        <v>1</v>
      </c>
      <c r="BQ404">
        <v>0</v>
      </c>
      <c r="BR404">
        <v>1</v>
      </c>
      <c r="BS404">
        <v>0</v>
      </c>
      <c r="BT404" s="10">
        <v>0</v>
      </c>
      <c r="BU404">
        <v>-4.2648743800000002</v>
      </c>
      <c r="BV404">
        <v>0.17994256</v>
      </c>
      <c r="BW404">
        <v>2.5512239999999999E-2</v>
      </c>
      <c r="BX404">
        <v>1.7140852600000001</v>
      </c>
      <c r="BY404">
        <v>1.2451467300000001</v>
      </c>
      <c r="BZ404">
        <v>4.38303536</v>
      </c>
      <c r="CA404">
        <v>1.0542348399999999</v>
      </c>
      <c r="CB404">
        <v>2.36271349</v>
      </c>
      <c r="CC404">
        <v>0</v>
      </c>
      <c r="CD404">
        <v>1.26633956</v>
      </c>
      <c r="CE404">
        <v>1.2966537600000001</v>
      </c>
      <c r="CF404">
        <v>-0.34830556000000001</v>
      </c>
      <c r="CG404">
        <v>0.60595251999999999</v>
      </c>
      <c r="CH404">
        <v>-0.27080598</v>
      </c>
      <c r="CI404">
        <v>0.69837139000000004</v>
      </c>
      <c r="CJ404">
        <v>2.3914729999999999E-2</v>
      </c>
      <c r="CK404">
        <v>-0.35324707</v>
      </c>
      <c r="CL404">
        <v>-4.8291489999999999E-2</v>
      </c>
      <c r="CM404">
        <v>0.58076517999999999</v>
      </c>
      <c r="CN404">
        <v>0.72541518999999999</v>
      </c>
      <c r="CO404">
        <v>-0.20022939000000001</v>
      </c>
      <c r="CP404">
        <v>-0.43475793000000001</v>
      </c>
      <c r="CQ404">
        <v>0.34422587999999998</v>
      </c>
      <c r="CR404">
        <v>-0.48495226000000002</v>
      </c>
      <c r="CS404">
        <v>0.18250256000000001</v>
      </c>
      <c r="CT404">
        <v>-0.16623276000000001</v>
      </c>
      <c r="CU404">
        <v>-9.4743999999999995E-2</v>
      </c>
      <c r="CV404">
        <v>-1.1689752</v>
      </c>
      <c r="CW404">
        <v>-0.52188942000000005</v>
      </c>
      <c r="CX404">
        <v>0.65815442999999996</v>
      </c>
      <c r="CY404">
        <v>9.3649330000000003E-2</v>
      </c>
      <c r="CZ404">
        <v>-0.16819777</v>
      </c>
      <c r="DA404">
        <v>-0.25450494000000001</v>
      </c>
      <c r="DB404">
        <v>0.25513289</v>
      </c>
      <c r="DC404">
        <v>2.5920289999999999E-2</v>
      </c>
      <c r="DD404">
        <v>-2.5292350000000002E-2</v>
      </c>
      <c r="DE404">
        <v>0.26950531</v>
      </c>
      <c r="DF404">
        <v>-0.26887736000000001</v>
      </c>
      <c r="DG404">
        <v>0.1029841</v>
      </c>
      <c r="DH404">
        <v>-0.10235616</v>
      </c>
      <c r="DI404">
        <v>-0.19042195000000001</v>
      </c>
      <c r="DJ404">
        <v>7.7531719999999998E-2</v>
      </c>
      <c r="DK404">
        <v>-0.19522661999999999</v>
      </c>
      <c r="DL404">
        <v>-0.13095082</v>
      </c>
      <c r="DM404">
        <v>-6.0513240000000003E-2</v>
      </c>
      <c r="DN404">
        <v>0.50020885000000004</v>
      </c>
      <c r="DO404">
        <v>0.35778246000000002</v>
      </c>
      <c r="DP404">
        <v>-0.64273818000000005</v>
      </c>
      <c r="DQ404">
        <v>0.94671483000000001</v>
      </c>
      <c r="DR404">
        <v>-0.66113116000000005</v>
      </c>
      <c r="DS404">
        <v>7.7932630000000003E-2</v>
      </c>
      <c r="DT404">
        <v>-0.79014932000000004</v>
      </c>
      <c r="DU404">
        <v>1.3610861400000001</v>
      </c>
      <c r="DV404" s="10">
        <v>-0.64824150000000003</v>
      </c>
      <c r="DW404" s="8" t="s">
        <v>2232</v>
      </c>
      <c r="DX404" t="s">
        <v>2233</v>
      </c>
      <c r="DY404" t="s">
        <v>5165</v>
      </c>
      <c r="DZ404" t="s">
        <v>5158</v>
      </c>
      <c r="EA404" t="s">
        <v>5199</v>
      </c>
      <c r="EB404" t="s">
        <v>5352</v>
      </c>
      <c r="EC404" t="s">
        <v>5157</v>
      </c>
      <c r="ED404" s="10" t="s">
        <v>2234</v>
      </c>
      <c r="EE404" s="20">
        <v>37960</v>
      </c>
      <c r="EF404" s="21">
        <v>38987</v>
      </c>
      <c r="EG404" t="s">
        <v>2235</v>
      </c>
      <c r="EH404" t="s">
        <v>5147</v>
      </c>
      <c r="EI404" s="22">
        <v>43801</v>
      </c>
      <c r="EJ404" t="b">
        <f>F404=H404</f>
        <v>1</v>
      </c>
    </row>
    <row r="405" spans="1:140" x14ac:dyDescent="0.2">
      <c r="A405" s="8" t="s">
        <v>2236</v>
      </c>
      <c r="B405" s="8" t="s">
        <v>168</v>
      </c>
      <c r="C405" s="8" t="s">
        <v>154</v>
      </c>
      <c r="D405" s="2" t="s">
        <v>2237</v>
      </c>
      <c r="E405" s="4">
        <v>0.35299189324003299</v>
      </c>
      <c r="F405" s="28" t="b">
        <v>0</v>
      </c>
      <c r="G405" s="29">
        <f t="shared" si="13"/>
        <v>2.0626842592123412E-2</v>
      </c>
      <c r="H405" s="5" t="b">
        <f t="shared" si="12"/>
        <v>0</v>
      </c>
      <c r="I405" s="8">
        <v>35</v>
      </c>
      <c r="J405">
        <v>0</v>
      </c>
      <c r="K405">
        <v>31</v>
      </c>
      <c r="L405">
        <v>3323</v>
      </c>
      <c r="M405">
        <v>7</v>
      </c>
      <c r="N405">
        <v>3</v>
      </c>
      <c r="O405">
        <v>12.329279953349699</v>
      </c>
      <c r="P405">
        <v>2</v>
      </c>
      <c r="Q405">
        <v>4</v>
      </c>
      <c r="R405">
        <v>5</v>
      </c>
      <c r="S405" s="10">
        <v>70.099999999999994</v>
      </c>
      <c r="T405" s="8">
        <v>-1.7134323103137701</v>
      </c>
      <c r="U405">
        <v>-1.00517281761849</v>
      </c>
      <c r="V405">
        <v>0.51908026979067101</v>
      </c>
      <c r="W405">
        <v>2.1271409809420101</v>
      </c>
      <c r="X405">
        <v>0.66340156943083595</v>
      </c>
      <c r="Y405">
        <v>-1.13192030619081E-2</v>
      </c>
      <c r="Z405">
        <v>-1.3125856682732899</v>
      </c>
      <c r="AA405">
        <v>-0.70092886045385905</v>
      </c>
      <c r="AB405">
        <v>0.68128349962791002</v>
      </c>
      <c r="AC405">
        <v>-1.38724643350897</v>
      </c>
      <c r="AD405" s="10">
        <v>-0.99200534886325498</v>
      </c>
      <c r="AE405" s="8">
        <v>0</v>
      </c>
      <c r="AF405">
        <v>0</v>
      </c>
      <c r="AG405">
        <v>0</v>
      </c>
      <c r="AH405">
        <v>0</v>
      </c>
      <c r="AI405">
        <v>0</v>
      </c>
      <c r="AJ405">
        <v>0</v>
      </c>
      <c r="AK405">
        <v>0</v>
      </c>
      <c r="AL405">
        <v>0</v>
      </c>
      <c r="AM405">
        <v>0</v>
      </c>
      <c r="AN405">
        <v>0</v>
      </c>
      <c r="AO405">
        <v>0</v>
      </c>
      <c r="AP405">
        <v>0</v>
      </c>
      <c r="AQ405">
        <v>0</v>
      </c>
      <c r="AR405">
        <v>0</v>
      </c>
      <c r="AS405">
        <v>0</v>
      </c>
      <c r="AT405">
        <v>1</v>
      </c>
      <c r="AU405">
        <v>0</v>
      </c>
      <c r="AV405">
        <v>0</v>
      </c>
      <c r="AW405">
        <v>0</v>
      </c>
      <c r="AX405">
        <v>0</v>
      </c>
      <c r="AY405">
        <v>0</v>
      </c>
      <c r="AZ405">
        <v>1</v>
      </c>
      <c r="BA405">
        <v>0</v>
      </c>
      <c r="BB405">
        <v>1</v>
      </c>
      <c r="BC405">
        <v>1</v>
      </c>
      <c r="BD405">
        <v>0</v>
      </c>
      <c r="BE405">
        <v>0</v>
      </c>
      <c r="BF405">
        <v>1</v>
      </c>
      <c r="BG405">
        <v>0</v>
      </c>
      <c r="BH405">
        <v>1</v>
      </c>
      <c r="BI405">
        <v>0</v>
      </c>
      <c r="BJ405">
        <v>0</v>
      </c>
      <c r="BK405">
        <v>0</v>
      </c>
      <c r="BL405">
        <v>0</v>
      </c>
      <c r="BM405">
        <v>0</v>
      </c>
      <c r="BN405">
        <v>0</v>
      </c>
      <c r="BO405">
        <v>0</v>
      </c>
      <c r="BP405">
        <v>1</v>
      </c>
      <c r="BQ405">
        <v>0</v>
      </c>
      <c r="BR405">
        <v>0</v>
      </c>
      <c r="BS405">
        <v>0</v>
      </c>
      <c r="BT405" s="10">
        <v>1</v>
      </c>
      <c r="BU405">
        <v>-4.2648743800000002</v>
      </c>
      <c r="BV405">
        <v>0.17994256</v>
      </c>
      <c r="BW405">
        <v>2.5512239999999999E-2</v>
      </c>
      <c r="BX405">
        <v>1.7140852600000001</v>
      </c>
      <c r="BY405">
        <v>1.2451467300000001</v>
      </c>
      <c r="BZ405">
        <v>4.38303536</v>
      </c>
      <c r="CA405">
        <v>1.0542348399999999</v>
      </c>
      <c r="CB405">
        <v>2.36271349</v>
      </c>
      <c r="CC405">
        <v>0</v>
      </c>
      <c r="CD405">
        <v>1.26633956</v>
      </c>
      <c r="CE405">
        <v>1.2966537600000001</v>
      </c>
      <c r="CF405">
        <v>-0.34830556000000001</v>
      </c>
      <c r="CG405">
        <v>0.60595251999999999</v>
      </c>
      <c r="CH405">
        <v>-0.27080598</v>
      </c>
      <c r="CI405">
        <v>0.69837139000000004</v>
      </c>
      <c r="CJ405">
        <v>2.3914729999999999E-2</v>
      </c>
      <c r="CK405">
        <v>-0.35324707</v>
      </c>
      <c r="CL405">
        <v>-4.8291489999999999E-2</v>
      </c>
      <c r="CM405">
        <v>0.58076517999999999</v>
      </c>
      <c r="CN405">
        <v>0.72541518999999999</v>
      </c>
      <c r="CO405">
        <v>-0.20022939000000001</v>
      </c>
      <c r="CP405">
        <v>-0.43475793000000001</v>
      </c>
      <c r="CQ405">
        <v>0.34422587999999998</v>
      </c>
      <c r="CR405">
        <v>-0.48495226000000002</v>
      </c>
      <c r="CS405">
        <v>0.18250256000000001</v>
      </c>
      <c r="CT405">
        <v>-0.16623276000000001</v>
      </c>
      <c r="CU405">
        <v>-9.4743999999999995E-2</v>
      </c>
      <c r="CV405">
        <v>-1.1689752</v>
      </c>
      <c r="CW405">
        <v>-0.52188942000000005</v>
      </c>
      <c r="CX405">
        <v>0.65815442999999996</v>
      </c>
      <c r="CY405">
        <v>9.3649330000000003E-2</v>
      </c>
      <c r="CZ405">
        <v>-0.16819777</v>
      </c>
      <c r="DA405">
        <v>-0.25450494000000001</v>
      </c>
      <c r="DB405">
        <v>0.25513289</v>
      </c>
      <c r="DC405">
        <v>2.5920289999999999E-2</v>
      </c>
      <c r="DD405">
        <v>-2.5292350000000002E-2</v>
      </c>
      <c r="DE405">
        <v>0.26950531</v>
      </c>
      <c r="DF405">
        <v>-0.26887736000000001</v>
      </c>
      <c r="DG405">
        <v>0.1029841</v>
      </c>
      <c r="DH405">
        <v>-0.10235616</v>
      </c>
      <c r="DI405">
        <v>-0.19042195000000001</v>
      </c>
      <c r="DJ405">
        <v>7.7531719999999998E-2</v>
      </c>
      <c r="DK405">
        <v>-0.19522661999999999</v>
      </c>
      <c r="DL405">
        <v>-0.13095082</v>
      </c>
      <c r="DM405">
        <v>-6.0513240000000003E-2</v>
      </c>
      <c r="DN405">
        <v>0.50020885000000004</v>
      </c>
      <c r="DO405">
        <v>0.35778246000000002</v>
      </c>
      <c r="DP405">
        <v>-0.64273818000000005</v>
      </c>
      <c r="DQ405">
        <v>0.94671483000000001</v>
      </c>
      <c r="DR405">
        <v>-0.66113116000000005</v>
      </c>
      <c r="DS405">
        <v>7.7932630000000003E-2</v>
      </c>
      <c r="DT405">
        <v>-0.79014932000000004</v>
      </c>
      <c r="DU405">
        <v>1.3610861400000001</v>
      </c>
      <c r="DV405" s="10">
        <v>-0.64824150000000003</v>
      </c>
      <c r="DW405" s="8" t="s">
        <v>2238</v>
      </c>
      <c r="DX405" t="s">
        <v>2239</v>
      </c>
      <c r="DY405" t="s">
        <v>5165</v>
      </c>
      <c r="DZ405" t="s">
        <v>5165</v>
      </c>
      <c r="EA405" t="s">
        <v>5470</v>
      </c>
      <c r="EB405" t="s">
        <v>5185</v>
      </c>
      <c r="EC405" t="s">
        <v>5328</v>
      </c>
      <c r="ED405" s="10" t="s">
        <v>408</v>
      </c>
      <c r="EE405" s="20">
        <v>36990</v>
      </c>
      <c r="EF405" s="21">
        <v>39725</v>
      </c>
      <c r="EG405" t="s">
        <v>2240</v>
      </c>
      <c r="EH405" t="s">
        <v>5147</v>
      </c>
      <c r="EI405" s="22">
        <v>44423</v>
      </c>
      <c r="EJ405" t="b">
        <f>F405=H405</f>
        <v>1</v>
      </c>
    </row>
    <row r="406" spans="1:140" x14ac:dyDescent="0.2">
      <c r="A406" s="8" t="s">
        <v>2241</v>
      </c>
      <c r="B406" s="8" t="s">
        <v>168</v>
      </c>
      <c r="C406" s="8" t="s">
        <v>120</v>
      </c>
      <c r="D406" s="2" t="s">
        <v>2242</v>
      </c>
      <c r="E406" s="4">
        <v>0.33177342805020898</v>
      </c>
      <c r="F406" s="28" t="b">
        <v>0</v>
      </c>
      <c r="G406" s="29">
        <f t="shared" si="13"/>
        <v>2.0020456851286171E-3</v>
      </c>
      <c r="H406" s="5" t="b">
        <f t="shared" si="12"/>
        <v>0</v>
      </c>
      <c r="I406" s="8">
        <v>51</v>
      </c>
      <c r="J406">
        <v>0</v>
      </c>
      <c r="K406">
        <v>19</v>
      </c>
      <c r="L406">
        <v>606</v>
      </c>
      <c r="M406">
        <v>6</v>
      </c>
      <c r="N406">
        <v>4</v>
      </c>
      <c r="O406">
        <v>6.2700473584381404</v>
      </c>
      <c r="P406">
        <v>3</v>
      </c>
      <c r="Q406">
        <v>4</v>
      </c>
      <c r="R406">
        <v>2</v>
      </c>
      <c r="S406" s="10">
        <v>71.400000000000006</v>
      </c>
      <c r="T406" s="8">
        <v>-0.21042151179292001</v>
      </c>
      <c r="U406">
        <v>-1.00517281761849</v>
      </c>
      <c r="V406">
        <v>-1.03137728776702</v>
      </c>
      <c r="W406">
        <v>-1.0402059155088701</v>
      </c>
      <c r="X406">
        <v>0.34522335867264098</v>
      </c>
      <c r="Y406">
        <v>0.68524713920936597</v>
      </c>
      <c r="Z406">
        <v>-1.5210880757479599</v>
      </c>
      <c r="AA406">
        <v>-1.4107302381286499</v>
      </c>
      <c r="AB406">
        <v>0.68128349962791002</v>
      </c>
      <c r="AC406">
        <v>1.42236659638262</v>
      </c>
      <c r="AD406" s="10">
        <v>-0.71150356451910302</v>
      </c>
      <c r="AE406" s="8">
        <v>0</v>
      </c>
      <c r="AF406">
        <v>0</v>
      </c>
      <c r="AG406">
        <v>0</v>
      </c>
      <c r="AH406">
        <v>0</v>
      </c>
      <c r="AI406">
        <v>0</v>
      </c>
      <c r="AJ406">
        <v>0</v>
      </c>
      <c r="AK406">
        <v>0</v>
      </c>
      <c r="AL406">
        <v>0</v>
      </c>
      <c r="AM406">
        <v>0</v>
      </c>
      <c r="AN406">
        <v>0</v>
      </c>
      <c r="AO406">
        <v>0</v>
      </c>
      <c r="AP406">
        <v>0</v>
      </c>
      <c r="AQ406">
        <v>0</v>
      </c>
      <c r="AR406">
        <v>0</v>
      </c>
      <c r="AS406">
        <v>0</v>
      </c>
      <c r="AT406">
        <v>0</v>
      </c>
      <c r="AU406">
        <v>0</v>
      </c>
      <c r="AV406">
        <v>0</v>
      </c>
      <c r="AW406">
        <v>1</v>
      </c>
      <c r="AX406">
        <v>0</v>
      </c>
      <c r="AY406">
        <v>1</v>
      </c>
      <c r="AZ406">
        <v>0</v>
      </c>
      <c r="BA406">
        <v>0</v>
      </c>
      <c r="BB406">
        <v>1</v>
      </c>
      <c r="BC406">
        <v>0</v>
      </c>
      <c r="BD406">
        <v>1</v>
      </c>
      <c r="BE406">
        <v>1</v>
      </c>
      <c r="BF406">
        <v>0</v>
      </c>
      <c r="BG406">
        <v>0</v>
      </c>
      <c r="BH406">
        <v>0</v>
      </c>
      <c r="BI406">
        <v>0</v>
      </c>
      <c r="BJ406">
        <v>0</v>
      </c>
      <c r="BK406">
        <v>0</v>
      </c>
      <c r="BL406">
        <v>1</v>
      </c>
      <c r="BM406">
        <v>0</v>
      </c>
      <c r="BN406">
        <v>1</v>
      </c>
      <c r="BO406">
        <v>0</v>
      </c>
      <c r="BP406">
        <v>0</v>
      </c>
      <c r="BQ406">
        <v>1</v>
      </c>
      <c r="BR406">
        <v>0</v>
      </c>
      <c r="BS406">
        <v>0</v>
      </c>
      <c r="BT406" s="10">
        <v>0</v>
      </c>
      <c r="BU406">
        <v>-4.2648743800000002</v>
      </c>
      <c r="BV406">
        <v>0.17994256</v>
      </c>
      <c r="BW406">
        <v>2.5512239999999999E-2</v>
      </c>
      <c r="BX406">
        <v>1.7140852600000001</v>
      </c>
      <c r="BY406">
        <v>1.2451467300000001</v>
      </c>
      <c r="BZ406">
        <v>4.38303536</v>
      </c>
      <c r="CA406">
        <v>1.0542348399999999</v>
      </c>
      <c r="CB406">
        <v>2.36271349</v>
      </c>
      <c r="CC406">
        <v>0</v>
      </c>
      <c r="CD406">
        <v>1.26633956</v>
      </c>
      <c r="CE406">
        <v>1.2966537600000001</v>
      </c>
      <c r="CF406">
        <v>-0.34830556000000001</v>
      </c>
      <c r="CG406">
        <v>0.60595251999999999</v>
      </c>
      <c r="CH406">
        <v>-0.27080598</v>
      </c>
      <c r="CI406">
        <v>0.69837139000000004</v>
      </c>
      <c r="CJ406">
        <v>2.3914729999999999E-2</v>
      </c>
      <c r="CK406">
        <v>-0.35324707</v>
      </c>
      <c r="CL406">
        <v>-4.8291489999999999E-2</v>
      </c>
      <c r="CM406">
        <v>0.58076517999999999</v>
      </c>
      <c r="CN406">
        <v>0.72541518999999999</v>
      </c>
      <c r="CO406">
        <v>-0.20022939000000001</v>
      </c>
      <c r="CP406">
        <v>-0.43475793000000001</v>
      </c>
      <c r="CQ406">
        <v>0.34422587999999998</v>
      </c>
      <c r="CR406">
        <v>-0.48495226000000002</v>
      </c>
      <c r="CS406">
        <v>0.18250256000000001</v>
      </c>
      <c r="CT406">
        <v>-0.16623276000000001</v>
      </c>
      <c r="CU406">
        <v>-9.4743999999999995E-2</v>
      </c>
      <c r="CV406">
        <v>-1.1689752</v>
      </c>
      <c r="CW406">
        <v>-0.52188942000000005</v>
      </c>
      <c r="CX406">
        <v>0.65815442999999996</v>
      </c>
      <c r="CY406">
        <v>9.3649330000000003E-2</v>
      </c>
      <c r="CZ406">
        <v>-0.16819777</v>
      </c>
      <c r="DA406">
        <v>-0.25450494000000001</v>
      </c>
      <c r="DB406">
        <v>0.25513289</v>
      </c>
      <c r="DC406">
        <v>2.5920289999999999E-2</v>
      </c>
      <c r="DD406">
        <v>-2.5292350000000002E-2</v>
      </c>
      <c r="DE406">
        <v>0.26950531</v>
      </c>
      <c r="DF406">
        <v>-0.26887736000000001</v>
      </c>
      <c r="DG406">
        <v>0.1029841</v>
      </c>
      <c r="DH406">
        <v>-0.10235616</v>
      </c>
      <c r="DI406">
        <v>-0.19042195000000001</v>
      </c>
      <c r="DJ406">
        <v>7.7531719999999998E-2</v>
      </c>
      <c r="DK406">
        <v>-0.19522661999999999</v>
      </c>
      <c r="DL406">
        <v>-0.13095082</v>
      </c>
      <c r="DM406">
        <v>-6.0513240000000003E-2</v>
      </c>
      <c r="DN406">
        <v>0.50020885000000004</v>
      </c>
      <c r="DO406">
        <v>0.35778246000000002</v>
      </c>
      <c r="DP406">
        <v>-0.64273818000000005</v>
      </c>
      <c r="DQ406">
        <v>0.94671483000000001</v>
      </c>
      <c r="DR406">
        <v>-0.66113116000000005</v>
      </c>
      <c r="DS406">
        <v>7.7932630000000003E-2</v>
      </c>
      <c r="DT406">
        <v>-0.79014932000000004</v>
      </c>
      <c r="DU406">
        <v>1.3610861400000001</v>
      </c>
      <c r="DV406" s="10">
        <v>-0.64824150000000003</v>
      </c>
      <c r="DW406" s="8" t="s">
        <v>2243</v>
      </c>
      <c r="DX406" t="s">
        <v>2244</v>
      </c>
      <c r="DY406" t="s">
        <v>5158</v>
      </c>
      <c r="DZ406" t="s">
        <v>5154</v>
      </c>
      <c r="EA406" t="s">
        <v>5388</v>
      </c>
      <c r="EB406" t="s">
        <v>5190</v>
      </c>
      <c r="EC406" t="s">
        <v>5404</v>
      </c>
      <c r="ED406" s="10" t="s">
        <v>798</v>
      </c>
      <c r="EE406" s="20">
        <v>35531</v>
      </c>
      <c r="EF406" s="21">
        <v>39934</v>
      </c>
      <c r="EG406" t="s">
        <v>2245</v>
      </c>
      <c r="EH406" t="s">
        <v>5143</v>
      </c>
      <c r="EI406" s="22">
        <v>44486</v>
      </c>
      <c r="EJ406" t="b">
        <f>F406=H406</f>
        <v>1</v>
      </c>
    </row>
    <row r="407" spans="1:140" x14ac:dyDescent="0.2">
      <c r="A407" s="8" t="s">
        <v>2246</v>
      </c>
      <c r="B407" s="8" t="s">
        <v>127</v>
      </c>
      <c r="C407" s="8" t="s">
        <v>181</v>
      </c>
      <c r="D407" s="2" t="s">
        <v>2247</v>
      </c>
      <c r="E407" s="4">
        <v>0.53524813651733605</v>
      </c>
      <c r="F407" s="28" t="b">
        <v>0</v>
      </c>
      <c r="G407" s="29">
        <f t="shared" si="13"/>
        <v>0.11414188391836054</v>
      </c>
      <c r="H407" s="5" t="b">
        <f t="shared" si="12"/>
        <v>0</v>
      </c>
      <c r="I407" s="8">
        <v>60</v>
      </c>
      <c r="J407">
        <v>0</v>
      </c>
      <c r="K407">
        <v>18</v>
      </c>
      <c r="L407">
        <v>1573</v>
      </c>
      <c r="M407">
        <v>6</v>
      </c>
      <c r="N407">
        <v>4</v>
      </c>
      <c r="O407">
        <v>72.624068258668103</v>
      </c>
      <c r="P407">
        <v>3</v>
      </c>
      <c r="Q407">
        <v>3</v>
      </c>
      <c r="R407">
        <v>2</v>
      </c>
      <c r="S407" s="10">
        <v>81.7</v>
      </c>
      <c r="T407" s="8">
        <v>0.63502206237506098</v>
      </c>
      <c r="U407">
        <v>-1.00517281761849</v>
      </c>
      <c r="V407">
        <v>-1.16058208423016</v>
      </c>
      <c r="W407">
        <v>8.7075810243061699E-2</v>
      </c>
      <c r="X407">
        <v>0.34522335867264098</v>
      </c>
      <c r="Y407">
        <v>0.68524713920936597</v>
      </c>
      <c r="Z407">
        <v>0.76219992922823099</v>
      </c>
      <c r="AA407">
        <v>0.71867389489572897</v>
      </c>
      <c r="AB407">
        <v>1.4079858992310099</v>
      </c>
      <c r="AC407">
        <v>-1.38724643350897</v>
      </c>
      <c r="AD407" s="10">
        <v>1.51093364989993</v>
      </c>
      <c r="AE407" s="8">
        <v>0</v>
      </c>
      <c r="AF407">
        <v>0</v>
      </c>
      <c r="AG407">
        <v>0</v>
      </c>
      <c r="AH407">
        <v>0</v>
      </c>
      <c r="AI407">
        <v>0</v>
      </c>
      <c r="AJ407">
        <v>0</v>
      </c>
      <c r="AK407">
        <v>0</v>
      </c>
      <c r="AL407">
        <v>0</v>
      </c>
      <c r="AM407">
        <v>0</v>
      </c>
      <c r="AN407">
        <v>0</v>
      </c>
      <c r="AO407">
        <v>0</v>
      </c>
      <c r="AP407">
        <v>0</v>
      </c>
      <c r="AQ407">
        <v>0</v>
      </c>
      <c r="AR407">
        <v>0</v>
      </c>
      <c r="AS407">
        <v>0</v>
      </c>
      <c r="AT407">
        <v>0</v>
      </c>
      <c r="AU407">
        <v>1</v>
      </c>
      <c r="AV407">
        <v>0</v>
      </c>
      <c r="AW407">
        <v>0</v>
      </c>
      <c r="AX407">
        <v>0</v>
      </c>
      <c r="AY407">
        <v>0</v>
      </c>
      <c r="AZ407">
        <v>1</v>
      </c>
      <c r="BA407">
        <v>1</v>
      </c>
      <c r="BB407">
        <v>0</v>
      </c>
      <c r="BC407">
        <v>1</v>
      </c>
      <c r="BD407">
        <v>0</v>
      </c>
      <c r="BE407">
        <v>0</v>
      </c>
      <c r="BF407">
        <v>1</v>
      </c>
      <c r="BG407">
        <v>0</v>
      </c>
      <c r="BH407">
        <v>0</v>
      </c>
      <c r="BI407">
        <v>0</v>
      </c>
      <c r="BJ407">
        <v>1</v>
      </c>
      <c r="BK407">
        <v>0</v>
      </c>
      <c r="BL407">
        <v>0</v>
      </c>
      <c r="BM407">
        <v>0</v>
      </c>
      <c r="BN407">
        <v>1</v>
      </c>
      <c r="BO407">
        <v>0</v>
      </c>
      <c r="BP407">
        <v>0</v>
      </c>
      <c r="BQ407">
        <v>0</v>
      </c>
      <c r="BR407">
        <v>0</v>
      </c>
      <c r="BS407">
        <v>1</v>
      </c>
      <c r="BT407" s="10">
        <v>0</v>
      </c>
      <c r="BU407">
        <v>-4.2648743800000002</v>
      </c>
      <c r="BV407">
        <v>0.17994256</v>
      </c>
      <c r="BW407">
        <v>2.5512239999999999E-2</v>
      </c>
      <c r="BX407">
        <v>1.7140852600000001</v>
      </c>
      <c r="BY407">
        <v>1.2451467300000001</v>
      </c>
      <c r="BZ407">
        <v>4.38303536</v>
      </c>
      <c r="CA407">
        <v>1.0542348399999999</v>
      </c>
      <c r="CB407">
        <v>2.36271349</v>
      </c>
      <c r="CC407">
        <v>0</v>
      </c>
      <c r="CD407">
        <v>1.26633956</v>
      </c>
      <c r="CE407">
        <v>1.2966537600000001</v>
      </c>
      <c r="CF407">
        <v>-0.34830556000000001</v>
      </c>
      <c r="CG407">
        <v>0.60595251999999999</v>
      </c>
      <c r="CH407">
        <v>-0.27080598</v>
      </c>
      <c r="CI407">
        <v>0.69837139000000004</v>
      </c>
      <c r="CJ407">
        <v>2.3914729999999999E-2</v>
      </c>
      <c r="CK407">
        <v>-0.35324707</v>
      </c>
      <c r="CL407">
        <v>-4.8291489999999999E-2</v>
      </c>
      <c r="CM407">
        <v>0.58076517999999999</v>
      </c>
      <c r="CN407">
        <v>0.72541518999999999</v>
      </c>
      <c r="CO407">
        <v>-0.20022939000000001</v>
      </c>
      <c r="CP407">
        <v>-0.43475793000000001</v>
      </c>
      <c r="CQ407">
        <v>0.34422587999999998</v>
      </c>
      <c r="CR407">
        <v>-0.48495226000000002</v>
      </c>
      <c r="CS407">
        <v>0.18250256000000001</v>
      </c>
      <c r="CT407">
        <v>-0.16623276000000001</v>
      </c>
      <c r="CU407">
        <v>-9.4743999999999995E-2</v>
      </c>
      <c r="CV407">
        <v>-1.1689752</v>
      </c>
      <c r="CW407">
        <v>-0.52188942000000005</v>
      </c>
      <c r="CX407">
        <v>0.65815442999999996</v>
      </c>
      <c r="CY407">
        <v>9.3649330000000003E-2</v>
      </c>
      <c r="CZ407">
        <v>-0.16819777</v>
      </c>
      <c r="DA407">
        <v>-0.25450494000000001</v>
      </c>
      <c r="DB407">
        <v>0.25513289</v>
      </c>
      <c r="DC407">
        <v>2.5920289999999999E-2</v>
      </c>
      <c r="DD407">
        <v>-2.5292350000000002E-2</v>
      </c>
      <c r="DE407">
        <v>0.26950531</v>
      </c>
      <c r="DF407">
        <v>-0.26887736000000001</v>
      </c>
      <c r="DG407">
        <v>0.1029841</v>
      </c>
      <c r="DH407">
        <v>-0.10235616</v>
      </c>
      <c r="DI407">
        <v>-0.19042195000000001</v>
      </c>
      <c r="DJ407">
        <v>7.7531719999999998E-2</v>
      </c>
      <c r="DK407">
        <v>-0.19522661999999999</v>
      </c>
      <c r="DL407">
        <v>-0.13095082</v>
      </c>
      <c r="DM407">
        <v>-6.0513240000000003E-2</v>
      </c>
      <c r="DN407">
        <v>0.50020885000000004</v>
      </c>
      <c r="DO407">
        <v>0.35778246000000002</v>
      </c>
      <c r="DP407">
        <v>-0.64273818000000005</v>
      </c>
      <c r="DQ407">
        <v>0.94671483000000001</v>
      </c>
      <c r="DR407">
        <v>-0.66113116000000005</v>
      </c>
      <c r="DS407">
        <v>7.7932630000000003E-2</v>
      </c>
      <c r="DT407">
        <v>-0.79014932000000004</v>
      </c>
      <c r="DU407">
        <v>1.3610861400000001</v>
      </c>
      <c r="DV407" s="10">
        <v>-0.64824150000000003</v>
      </c>
      <c r="DW407" s="8" t="s">
        <v>2248</v>
      </c>
      <c r="DX407" t="s">
        <v>2249</v>
      </c>
      <c r="DY407" t="s">
        <v>5158</v>
      </c>
      <c r="DZ407" t="s">
        <v>5153</v>
      </c>
      <c r="EA407" t="s">
        <v>5174</v>
      </c>
      <c r="EB407" t="s">
        <v>5412</v>
      </c>
      <c r="EC407" t="s">
        <v>5425</v>
      </c>
      <c r="ED407" s="10" t="s">
        <v>255</v>
      </c>
      <c r="EE407" s="20">
        <v>34997</v>
      </c>
      <c r="EF407" s="21">
        <v>35858</v>
      </c>
      <c r="EG407" t="s">
        <v>2250</v>
      </c>
      <c r="EH407" t="s">
        <v>5144</v>
      </c>
      <c r="EI407" s="22">
        <v>44224</v>
      </c>
      <c r="EJ407" t="b">
        <f>F407=H407</f>
        <v>1</v>
      </c>
    </row>
    <row r="408" spans="1:140" x14ac:dyDescent="0.2">
      <c r="A408" s="8" t="s">
        <v>2251</v>
      </c>
      <c r="B408" s="8" t="s">
        <v>127</v>
      </c>
      <c r="C408" s="8" t="s">
        <v>147</v>
      </c>
      <c r="D408" s="2" t="s">
        <v>2252</v>
      </c>
      <c r="E408" s="4">
        <v>0.37303177202079801</v>
      </c>
      <c r="F408" s="28" t="b">
        <v>0</v>
      </c>
      <c r="G408" s="29">
        <f t="shared" si="13"/>
        <v>0.93719894783576874</v>
      </c>
      <c r="H408" s="5" t="b">
        <f t="shared" si="12"/>
        <v>1</v>
      </c>
      <c r="I408" s="8">
        <v>67</v>
      </c>
      <c r="J408">
        <v>0</v>
      </c>
      <c r="K408">
        <v>30</v>
      </c>
      <c r="L408">
        <v>609</v>
      </c>
      <c r="M408">
        <v>9</v>
      </c>
      <c r="N408">
        <v>5</v>
      </c>
      <c r="O408">
        <v>39.174219343732602</v>
      </c>
      <c r="P408">
        <v>1</v>
      </c>
      <c r="Q408">
        <v>5</v>
      </c>
      <c r="R408">
        <v>4</v>
      </c>
      <c r="S408" s="10">
        <v>76.599999999999994</v>
      </c>
      <c r="T408" s="8">
        <v>1.2925892867279301</v>
      </c>
      <c r="U408">
        <v>-1.00517281761849</v>
      </c>
      <c r="V408">
        <v>0.38987547332752898</v>
      </c>
      <c r="W408">
        <v>-1.03670866093053</v>
      </c>
      <c r="X408">
        <v>1.2997579909472201</v>
      </c>
      <c r="Y408">
        <v>1.38181348148064</v>
      </c>
      <c r="Z408">
        <v>-0.38883263457942202</v>
      </c>
      <c r="AA408">
        <v>-1.4107302381286499</v>
      </c>
      <c r="AB408">
        <v>0.68128349962791002</v>
      </c>
      <c r="AC408">
        <v>-0.68484317603607703</v>
      </c>
      <c r="AD408" s="10">
        <v>0.410503572857494</v>
      </c>
      <c r="AE408" s="8">
        <v>0</v>
      </c>
      <c r="AF408">
        <v>0</v>
      </c>
      <c r="AG408">
        <v>0</v>
      </c>
      <c r="AH408">
        <v>0</v>
      </c>
      <c r="AI408">
        <v>0</v>
      </c>
      <c r="AJ408">
        <v>0</v>
      </c>
      <c r="AK408">
        <v>0</v>
      </c>
      <c r="AL408">
        <v>0</v>
      </c>
      <c r="AM408">
        <v>1</v>
      </c>
      <c r="AN408">
        <v>0</v>
      </c>
      <c r="AO408">
        <v>0</v>
      </c>
      <c r="AP408">
        <v>0</v>
      </c>
      <c r="AQ408">
        <v>0</v>
      </c>
      <c r="AR408">
        <v>0</v>
      </c>
      <c r="AS408">
        <v>0</v>
      </c>
      <c r="AT408">
        <v>0</v>
      </c>
      <c r="AU408">
        <v>0</v>
      </c>
      <c r="AV408">
        <v>0</v>
      </c>
      <c r="AW408">
        <v>0</v>
      </c>
      <c r="AX408">
        <v>0</v>
      </c>
      <c r="AY408">
        <v>0</v>
      </c>
      <c r="AZ408">
        <v>1</v>
      </c>
      <c r="BA408">
        <v>0</v>
      </c>
      <c r="BB408">
        <v>1</v>
      </c>
      <c r="BC408">
        <v>0</v>
      </c>
      <c r="BD408">
        <v>1</v>
      </c>
      <c r="BE408">
        <v>0</v>
      </c>
      <c r="BF408">
        <v>1</v>
      </c>
      <c r="BG408">
        <v>0</v>
      </c>
      <c r="BH408">
        <v>0</v>
      </c>
      <c r="BI408">
        <v>0</v>
      </c>
      <c r="BJ408">
        <v>0</v>
      </c>
      <c r="BK408">
        <v>1</v>
      </c>
      <c r="BL408">
        <v>0</v>
      </c>
      <c r="BM408">
        <v>1</v>
      </c>
      <c r="BN408">
        <v>0</v>
      </c>
      <c r="BO408">
        <v>0</v>
      </c>
      <c r="BP408">
        <v>0</v>
      </c>
      <c r="BQ408">
        <v>0</v>
      </c>
      <c r="BR408">
        <v>0</v>
      </c>
      <c r="BS408">
        <v>1</v>
      </c>
      <c r="BT408" s="10">
        <v>0</v>
      </c>
      <c r="BU408">
        <v>-4.2648743800000002</v>
      </c>
      <c r="BV408">
        <v>0.17994256</v>
      </c>
      <c r="BW408">
        <v>2.5512239999999999E-2</v>
      </c>
      <c r="BX408">
        <v>1.7140852600000001</v>
      </c>
      <c r="BY408">
        <v>1.2451467300000001</v>
      </c>
      <c r="BZ408">
        <v>4.38303536</v>
      </c>
      <c r="CA408">
        <v>1.0542348399999999</v>
      </c>
      <c r="CB408">
        <v>2.36271349</v>
      </c>
      <c r="CC408">
        <v>0</v>
      </c>
      <c r="CD408">
        <v>1.26633956</v>
      </c>
      <c r="CE408">
        <v>1.2966537600000001</v>
      </c>
      <c r="CF408">
        <v>-0.34830556000000001</v>
      </c>
      <c r="CG408">
        <v>0.60595251999999999</v>
      </c>
      <c r="CH408">
        <v>-0.27080598</v>
      </c>
      <c r="CI408">
        <v>0.69837139000000004</v>
      </c>
      <c r="CJ408">
        <v>2.3914729999999999E-2</v>
      </c>
      <c r="CK408">
        <v>-0.35324707</v>
      </c>
      <c r="CL408">
        <v>-4.8291489999999999E-2</v>
      </c>
      <c r="CM408">
        <v>0.58076517999999999</v>
      </c>
      <c r="CN408">
        <v>0.72541518999999999</v>
      </c>
      <c r="CO408">
        <v>-0.20022939000000001</v>
      </c>
      <c r="CP408">
        <v>-0.43475793000000001</v>
      </c>
      <c r="CQ408">
        <v>0.34422587999999998</v>
      </c>
      <c r="CR408">
        <v>-0.48495226000000002</v>
      </c>
      <c r="CS408">
        <v>0.18250256000000001</v>
      </c>
      <c r="CT408">
        <v>-0.16623276000000001</v>
      </c>
      <c r="CU408">
        <v>-9.4743999999999995E-2</v>
      </c>
      <c r="CV408">
        <v>-1.1689752</v>
      </c>
      <c r="CW408">
        <v>-0.52188942000000005</v>
      </c>
      <c r="CX408">
        <v>0.65815442999999996</v>
      </c>
      <c r="CY408">
        <v>9.3649330000000003E-2</v>
      </c>
      <c r="CZ408">
        <v>-0.16819777</v>
      </c>
      <c r="DA408">
        <v>-0.25450494000000001</v>
      </c>
      <c r="DB408">
        <v>0.25513289</v>
      </c>
      <c r="DC408">
        <v>2.5920289999999999E-2</v>
      </c>
      <c r="DD408">
        <v>-2.5292350000000002E-2</v>
      </c>
      <c r="DE408">
        <v>0.26950531</v>
      </c>
      <c r="DF408">
        <v>-0.26887736000000001</v>
      </c>
      <c r="DG408">
        <v>0.1029841</v>
      </c>
      <c r="DH408">
        <v>-0.10235616</v>
      </c>
      <c r="DI408">
        <v>-0.19042195000000001</v>
      </c>
      <c r="DJ408">
        <v>7.7531719999999998E-2</v>
      </c>
      <c r="DK408">
        <v>-0.19522661999999999</v>
      </c>
      <c r="DL408">
        <v>-0.13095082</v>
      </c>
      <c r="DM408">
        <v>-6.0513240000000003E-2</v>
      </c>
      <c r="DN408">
        <v>0.50020885000000004</v>
      </c>
      <c r="DO408">
        <v>0.35778246000000002</v>
      </c>
      <c r="DP408">
        <v>-0.64273818000000005</v>
      </c>
      <c r="DQ408">
        <v>0.94671483000000001</v>
      </c>
      <c r="DR408">
        <v>-0.66113116000000005</v>
      </c>
      <c r="DS408">
        <v>7.7932630000000003E-2</v>
      </c>
      <c r="DT408">
        <v>-0.79014932000000004</v>
      </c>
      <c r="DU408">
        <v>1.3610861400000001</v>
      </c>
      <c r="DV408" s="10">
        <v>-0.64824150000000003</v>
      </c>
      <c r="DW408" s="8" t="s">
        <v>2253</v>
      </c>
      <c r="DX408" t="s">
        <v>2254</v>
      </c>
      <c r="DY408" t="s">
        <v>5154</v>
      </c>
      <c r="DZ408" t="s">
        <v>5153</v>
      </c>
      <c r="EA408" t="s">
        <v>5321</v>
      </c>
      <c r="EB408" t="s">
        <v>5196</v>
      </c>
      <c r="EC408" t="s">
        <v>5216</v>
      </c>
      <c r="ED408" s="10" t="s">
        <v>1343</v>
      </c>
      <c r="EE408" s="20">
        <v>36174</v>
      </c>
      <c r="EF408" s="21">
        <v>37011</v>
      </c>
      <c r="EG408" t="s">
        <v>2255</v>
      </c>
      <c r="EH408" t="s">
        <v>5146</v>
      </c>
      <c r="EI408" s="22">
        <v>45375</v>
      </c>
      <c r="EJ408" t="b">
        <f>F408=H408</f>
        <v>0</v>
      </c>
    </row>
    <row r="409" spans="1:140" x14ac:dyDescent="0.2">
      <c r="A409" s="8" t="s">
        <v>2256</v>
      </c>
      <c r="B409" s="8" t="s">
        <v>127</v>
      </c>
      <c r="C409" s="8" t="s">
        <v>147</v>
      </c>
      <c r="D409" s="2" t="s">
        <v>2257</v>
      </c>
      <c r="E409" s="4">
        <v>0.47918310873610698</v>
      </c>
      <c r="F409" s="28" t="b">
        <v>0</v>
      </c>
      <c r="G409" s="29">
        <f t="shared" si="13"/>
        <v>8.0316502714741066E-6</v>
      </c>
      <c r="H409" s="5" t="b">
        <f t="shared" si="12"/>
        <v>0</v>
      </c>
      <c r="I409" s="8">
        <v>52</v>
      </c>
      <c r="J409">
        <v>1</v>
      </c>
      <c r="K409">
        <v>15</v>
      </c>
      <c r="L409">
        <v>1422</v>
      </c>
      <c r="M409">
        <v>3</v>
      </c>
      <c r="N409">
        <v>5</v>
      </c>
      <c r="O409">
        <v>63.758221034720201</v>
      </c>
      <c r="P409">
        <v>4</v>
      </c>
      <c r="Q409">
        <v>3</v>
      </c>
      <c r="R409">
        <v>4</v>
      </c>
      <c r="S409" s="10">
        <v>69.900000000000006</v>
      </c>
      <c r="T409" s="8">
        <v>-0.116483336885366</v>
      </c>
      <c r="U409">
        <v>7.5957643648752104E-3</v>
      </c>
      <c r="V409">
        <v>-1.5481964736195899</v>
      </c>
      <c r="W409">
        <v>-8.8952670200104902E-2</v>
      </c>
      <c r="X409">
        <v>-0.60931127360194304</v>
      </c>
      <c r="Y409">
        <v>1.38181348148064</v>
      </c>
      <c r="Z409">
        <v>0.45711996051269899</v>
      </c>
      <c r="AA409">
        <v>-0.70092886045385905</v>
      </c>
      <c r="AB409">
        <v>-1.4988236991813999</v>
      </c>
      <c r="AC409">
        <v>-0.68484317603607703</v>
      </c>
      <c r="AD409" s="10">
        <v>-1.03515946953158</v>
      </c>
      <c r="AE409" s="8">
        <v>0</v>
      </c>
      <c r="AF409">
        <v>0</v>
      </c>
      <c r="AG409">
        <v>0</v>
      </c>
      <c r="AH409">
        <v>0</v>
      </c>
      <c r="AI409">
        <v>0</v>
      </c>
      <c r="AJ409">
        <v>0</v>
      </c>
      <c r="AK409">
        <v>0</v>
      </c>
      <c r="AL409">
        <v>0</v>
      </c>
      <c r="AM409">
        <v>0</v>
      </c>
      <c r="AN409">
        <v>0</v>
      </c>
      <c r="AO409">
        <v>0</v>
      </c>
      <c r="AP409">
        <v>0</v>
      </c>
      <c r="AQ409">
        <v>0</v>
      </c>
      <c r="AR409">
        <v>0</v>
      </c>
      <c r="AS409">
        <v>1</v>
      </c>
      <c r="AT409">
        <v>0</v>
      </c>
      <c r="AU409">
        <v>0</v>
      </c>
      <c r="AV409">
        <v>0</v>
      </c>
      <c r="AW409">
        <v>0</v>
      </c>
      <c r="AX409">
        <v>0</v>
      </c>
      <c r="AY409">
        <v>1</v>
      </c>
      <c r="AZ409">
        <v>0</v>
      </c>
      <c r="BA409">
        <v>0</v>
      </c>
      <c r="BB409">
        <v>1</v>
      </c>
      <c r="BC409">
        <v>0</v>
      </c>
      <c r="BD409">
        <v>1</v>
      </c>
      <c r="BE409">
        <v>1</v>
      </c>
      <c r="BF409">
        <v>0</v>
      </c>
      <c r="BG409">
        <v>0</v>
      </c>
      <c r="BH409">
        <v>0</v>
      </c>
      <c r="BI409">
        <v>0</v>
      </c>
      <c r="BJ409">
        <v>1</v>
      </c>
      <c r="BK409">
        <v>0</v>
      </c>
      <c r="BL409">
        <v>0</v>
      </c>
      <c r="BM409">
        <v>0</v>
      </c>
      <c r="BN409">
        <v>0</v>
      </c>
      <c r="BO409">
        <v>0</v>
      </c>
      <c r="BP409">
        <v>1</v>
      </c>
      <c r="BQ409">
        <v>0</v>
      </c>
      <c r="BR409">
        <v>1</v>
      </c>
      <c r="BS409">
        <v>0</v>
      </c>
      <c r="BT409" s="10">
        <v>0</v>
      </c>
      <c r="BU409">
        <v>-4.2648743800000002</v>
      </c>
      <c r="BV409">
        <v>0.17994256</v>
      </c>
      <c r="BW409">
        <v>2.5512239999999999E-2</v>
      </c>
      <c r="BX409">
        <v>1.7140852600000001</v>
      </c>
      <c r="BY409">
        <v>1.2451467300000001</v>
      </c>
      <c r="BZ409">
        <v>4.38303536</v>
      </c>
      <c r="CA409">
        <v>1.0542348399999999</v>
      </c>
      <c r="CB409">
        <v>2.36271349</v>
      </c>
      <c r="CC409">
        <v>0</v>
      </c>
      <c r="CD409">
        <v>1.26633956</v>
      </c>
      <c r="CE409">
        <v>1.2966537600000001</v>
      </c>
      <c r="CF409">
        <v>-0.34830556000000001</v>
      </c>
      <c r="CG409">
        <v>0.60595251999999999</v>
      </c>
      <c r="CH409">
        <v>-0.27080598</v>
      </c>
      <c r="CI409">
        <v>0.69837139000000004</v>
      </c>
      <c r="CJ409">
        <v>2.3914729999999999E-2</v>
      </c>
      <c r="CK409">
        <v>-0.35324707</v>
      </c>
      <c r="CL409">
        <v>-4.8291489999999999E-2</v>
      </c>
      <c r="CM409">
        <v>0.58076517999999999</v>
      </c>
      <c r="CN409">
        <v>0.72541518999999999</v>
      </c>
      <c r="CO409">
        <v>-0.20022939000000001</v>
      </c>
      <c r="CP409">
        <v>-0.43475793000000001</v>
      </c>
      <c r="CQ409">
        <v>0.34422587999999998</v>
      </c>
      <c r="CR409">
        <v>-0.48495226000000002</v>
      </c>
      <c r="CS409">
        <v>0.18250256000000001</v>
      </c>
      <c r="CT409">
        <v>-0.16623276000000001</v>
      </c>
      <c r="CU409">
        <v>-9.4743999999999995E-2</v>
      </c>
      <c r="CV409">
        <v>-1.1689752</v>
      </c>
      <c r="CW409">
        <v>-0.52188942000000005</v>
      </c>
      <c r="CX409">
        <v>0.65815442999999996</v>
      </c>
      <c r="CY409">
        <v>9.3649330000000003E-2</v>
      </c>
      <c r="CZ409">
        <v>-0.16819777</v>
      </c>
      <c r="DA409">
        <v>-0.25450494000000001</v>
      </c>
      <c r="DB409">
        <v>0.25513289</v>
      </c>
      <c r="DC409">
        <v>2.5920289999999999E-2</v>
      </c>
      <c r="DD409">
        <v>-2.5292350000000002E-2</v>
      </c>
      <c r="DE409">
        <v>0.26950531</v>
      </c>
      <c r="DF409">
        <v>-0.26887736000000001</v>
      </c>
      <c r="DG409">
        <v>0.1029841</v>
      </c>
      <c r="DH409">
        <v>-0.10235616</v>
      </c>
      <c r="DI409">
        <v>-0.19042195000000001</v>
      </c>
      <c r="DJ409">
        <v>7.7531719999999998E-2</v>
      </c>
      <c r="DK409">
        <v>-0.19522661999999999</v>
      </c>
      <c r="DL409">
        <v>-0.13095082</v>
      </c>
      <c r="DM409">
        <v>-6.0513240000000003E-2</v>
      </c>
      <c r="DN409">
        <v>0.50020885000000004</v>
      </c>
      <c r="DO409">
        <v>0.35778246000000002</v>
      </c>
      <c r="DP409">
        <v>-0.64273818000000005</v>
      </c>
      <c r="DQ409">
        <v>0.94671483000000001</v>
      </c>
      <c r="DR409">
        <v>-0.66113116000000005</v>
      </c>
      <c r="DS409">
        <v>7.7932630000000003E-2</v>
      </c>
      <c r="DT409">
        <v>-0.79014932000000004</v>
      </c>
      <c r="DU409">
        <v>1.3610861400000001</v>
      </c>
      <c r="DV409" s="10">
        <v>-0.64824150000000003</v>
      </c>
      <c r="DW409" s="8" t="s">
        <v>2258</v>
      </c>
      <c r="DX409" t="s">
        <v>2259</v>
      </c>
      <c r="DY409" t="s">
        <v>5165</v>
      </c>
      <c r="DZ409" t="s">
        <v>5158</v>
      </c>
      <c r="EA409" t="s">
        <v>5162</v>
      </c>
      <c r="EB409" t="s">
        <v>5450</v>
      </c>
      <c r="EC409" t="s">
        <v>5281</v>
      </c>
      <c r="ED409" s="10" t="s">
        <v>442</v>
      </c>
      <c r="EE409" s="20">
        <v>36056</v>
      </c>
      <c r="EF409" s="21">
        <v>37249</v>
      </c>
      <c r="EG409" t="s">
        <v>2260</v>
      </c>
      <c r="EH409" t="s">
        <v>5144</v>
      </c>
      <c r="EI409" s="22">
        <v>44522</v>
      </c>
      <c r="EJ409" t="b">
        <f>F409=H409</f>
        <v>1</v>
      </c>
    </row>
    <row r="410" spans="1:140" x14ac:dyDescent="0.2">
      <c r="A410" s="8" t="s">
        <v>2261</v>
      </c>
      <c r="B410" s="8" t="s">
        <v>168</v>
      </c>
      <c r="C410" s="8" t="s">
        <v>154</v>
      </c>
      <c r="D410" s="2" t="s">
        <v>2262</v>
      </c>
      <c r="E410" s="4">
        <v>0.293544724450582</v>
      </c>
      <c r="F410" s="28" t="b">
        <v>0</v>
      </c>
      <c r="G410" s="29">
        <f t="shared" si="13"/>
        <v>7.5200901455917443E-2</v>
      </c>
      <c r="H410" s="5" t="b">
        <f t="shared" si="12"/>
        <v>0</v>
      </c>
      <c r="I410" s="8">
        <v>49</v>
      </c>
      <c r="J410">
        <v>0</v>
      </c>
      <c r="K410">
        <v>14</v>
      </c>
      <c r="L410">
        <v>2481</v>
      </c>
      <c r="M410">
        <v>8</v>
      </c>
      <c r="N410">
        <v>4</v>
      </c>
      <c r="O410">
        <v>31.7723622252913</v>
      </c>
      <c r="P410">
        <v>3</v>
      </c>
      <c r="Q410">
        <v>5</v>
      </c>
      <c r="R410">
        <v>2</v>
      </c>
      <c r="S410" s="10">
        <v>74</v>
      </c>
      <c r="T410" s="8">
        <v>-0.39829786160802699</v>
      </c>
      <c r="U410">
        <v>-1.00517281761849</v>
      </c>
      <c r="V410">
        <v>-1.6774012700827301</v>
      </c>
      <c r="W410">
        <v>1.1455781959542799</v>
      </c>
      <c r="X410">
        <v>0.98157978018903103</v>
      </c>
      <c r="Y410">
        <v>0.68524713920936597</v>
      </c>
      <c r="Z410">
        <v>-0.64353568563485697</v>
      </c>
      <c r="AA410">
        <v>-1.4107302381286499</v>
      </c>
      <c r="AB410">
        <v>-1.4988236991813999</v>
      </c>
      <c r="AC410">
        <v>0.71996333890972197</v>
      </c>
      <c r="AD410" s="10">
        <v>-0.15049999583080401</v>
      </c>
      <c r="AE410" s="8">
        <v>0</v>
      </c>
      <c r="AF410">
        <v>0</v>
      </c>
      <c r="AG410">
        <v>0</v>
      </c>
      <c r="AH410">
        <v>0</v>
      </c>
      <c r="AI410">
        <v>0</v>
      </c>
      <c r="AJ410">
        <v>0</v>
      </c>
      <c r="AK410">
        <v>1</v>
      </c>
      <c r="AL410">
        <v>0</v>
      </c>
      <c r="AM410">
        <v>0</v>
      </c>
      <c r="AN410">
        <v>0</v>
      </c>
      <c r="AO410">
        <v>0</v>
      </c>
      <c r="AP410">
        <v>0</v>
      </c>
      <c r="AQ410">
        <v>0</v>
      </c>
      <c r="AR410">
        <v>0</v>
      </c>
      <c r="AS410">
        <v>0</v>
      </c>
      <c r="AT410">
        <v>0</v>
      </c>
      <c r="AU410">
        <v>0</v>
      </c>
      <c r="AV410">
        <v>0</v>
      </c>
      <c r="AW410">
        <v>0</v>
      </c>
      <c r="AX410">
        <v>0</v>
      </c>
      <c r="AY410">
        <v>1</v>
      </c>
      <c r="AZ410">
        <v>0</v>
      </c>
      <c r="BA410">
        <v>1</v>
      </c>
      <c r="BB410">
        <v>0</v>
      </c>
      <c r="BC410">
        <v>0</v>
      </c>
      <c r="BD410">
        <v>1</v>
      </c>
      <c r="BE410">
        <v>1</v>
      </c>
      <c r="BF410">
        <v>0</v>
      </c>
      <c r="BG410">
        <v>0</v>
      </c>
      <c r="BH410">
        <v>0</v>
      </c>
      <c r="BI410">
        <v>1</v>
      </c>
      <c r="BJ410">
        <v>0</v>
      </c>
      <c r="BK410">
        <v>0</v>
      </c>
      <c r="BL410">
        <v>0</v>
      </c>
      <c r="BM410">
        <v>0</v>
      </c>
      <c r="BN410">
        <v>1</v>
      </c>
      <c r="BO410">
        <v>0</v>
      </c>
      <c r="BP410">
        <v>0</v>
      </c>
      <c r="BQ410">
        <v>0</v>
      </c>
      <c r="BR410">
        <v>0</v>
      </c>
      <c r="BS410">
        <v>1</v>
      </c>
      <c r="BT410" s="10">
        <v>0</v>
      </c>
      <c r="BU410">
        <v>-4.2648743800000002</v>
      </c>
      <c r="BV410">
        <v>0.17994256</v>
      </c>
      <c r="BW410">
        <v>2.5512239999999999E-2</v>
      </c>
      <c r="BX410">
        <v>1.7140852600000001</v>
      </c>
      <c r="BY410">
        <v>1.2451467300000001</v>
      </c>
      <c r="BZ410">
        <v>4.38303536</v>
      </c>
      <c r="CA410">
        <v>1.0542348399999999</v>
      </c>
      <c r="CB410">
        <v>2.36271349</v>
      </c>
      <c r="CC410">
        <v>0</v>
      </c>
      <c r="CD410">
        <v>1.26633956</v>
      </c>
      <c r="CE410">
        <v>1.2966537600000001</v>
      </c>
      <c r="CF410">
        <v>-0.34830556000000001</v>
      </c>
      <c r="CG410">
        <v>0.60595251999999999</v>
      </c>
      <c r="CH410">
        <v>-0.27080598</v>
      </c>
      <c r="CI410">
        <v>0.69837139000000004</v>
      </c>
      <c r="CJ410">
        <v>2.3914729999999999E-2</v>
      </c>
      <c r="CK410">
        <v>-0.35324707</v>
      </c>
      <c r="CL410">
        <v>-4.8291489999999999E-2</v>
      </c>
      <c r="CM410">
        <v>0.58076517999999999</v>
      </c>
      <c r="CN410">
        <v>0.72541518999999999</v>
      </c>
      <c r="CO410">
        <v>-0.20022939000000001</v>
      </c>
      <c r="CP410">
        <v>-0.43475793000000001</v>
      </c>
      <c r="CQ410">
        <v>0.34422587999999998</v>
      </c>
      <c r="CR410">
        <v>-0.48495226000000002</v>
      </c>
      <c r="CS410">
        <v>0.18250256000000001</v>
      </c>
      <c r="CT410">
        <v>-0.16623276000000001</v>
      </c>
      <c r="CU410">
        <v>-9.4743999999999995E-2</v>
      </c>
      <c r="CV410">
        <v>-1.1689752</v>
      </c>
      <c r="CW410">
        <v>-0.52188942000000005</v>
      </c>
      <c r="CX410">
        <v>0.65815442999999996</v>
      </c>
      <c r="CY410">
        <v>9.3649330000000003E-2</v>
      </c>
      <c r="CZ410">
        <v>-0.16819777</v>
      </c>
      <c r="DA410">
        <v>-0.25450494000000001</v>
      </c>
      <c r="DB410">
        <v>0.25513289</v>
      </c>
      <c r="DC410">
        <v>2.5920289999999999E-2</v>
      </c>
      <c r="DD410">
        <v>-2.5292350000000002E-2</v>
      </c>
      <c r="DE410">
        <v>0.26950531</v>
      </c>
      <c r="DF410">
        <v>-0.26887736000000001</v>
      </c>
      <c r="DG410">
        <v>0.1029841</v>
      </c>
      <c r="DH410">
        <v>-0.10235616</v>
      </c>
      <c r="DI410">
        <v>-0.19042195000000001</v>
      </c>
      <c r="DJ410">
        <v>7.7531719999999998E-2</v>
      </c>
      <c r="DK410">
        <v>-0.19522661999999999</v>
      </c>
      <c r="DL410">
        <v>-0.13095082</v>
      </c>
      <c r="DM410">
        <v>-6.0513240000000003E-2</v>
      </c>
      <c r="DN410">
        <v>0.50020885000000004</v>
      </c>
      <c r="DO410">
        <v>0.35778246000000002</v>
      </c>
      <c r="DP410">
        <v>-0.64273818000000005</v>
      </c>
      <c r="DQ410">
        <v>0.94671483000000001</v>
      </c>
      <c r="DR410">
        <v>-0.66113116000000005</v>
      </c>
      <c r="DS410">
        <v>7.7932630000000003E-2</v>
      </c>
      <c r="DT410">
        <v>-0.79014932000000004</v>
      </c>
      <c r="DU410">
        <v>1.3610861400000001</v>
      </c>
      <c r="DV410" s="10">
        <v>-0.64824150000000003</v>
      </c>
      <c r="DW410" s="8" t="s">
        <v>2263</v>
      </c>
      <c r="DX410" t="s">
        <v>2264</v>
      </c>
      <c r="DY410" t="s">
        <v>5158</v>
      </c>
      <c r="DZ410" t="s">
        <v>5153</v>
      </c>
      <c r="EA410" t="s">
        <v>5369</v>
      </c>
      <c r="EB410" t="s">
        <v>5233</v>
      </c>
      <c r="EC410" t="s">
        <v>5417</v>
      </c>
      <c r="ED410" s="10" t="s">
        <v>655</v>
      </c>
      <c r="EE410" s="20">
        <v>35246</v>
      </c>
      <c r="EF410" s="21">
        <v>37975</v>
      </c>
      <c r="EG410" t="s">
        <v>2265</v>
      </c>
      <c r="EH410" t="s">
        <v>5142</v>
      </c>
      <c r="EI410" s="22">
        <v>45374</v>
      </c>
      <c r="EJ410" t="b">
        <f>F410=H410</f>
        <v>1</v>
      </c>
    </row>
    <row r="411" spans="1:140" x14ac:dyDescent="0.2">
      <c r="A411" s="8" t="s">
        <v>2266</v>
      </c>
      <c r="B411" s="8" t="s">
        <v>168</v>
      </c>
      <c r="C411" s="8" t="s">
        <v>188</v>
      </c>
      <c r="D411" s="2" t="s">
        <v>2267</v>
      </c>
      <c r="E411" s="4">
        <v>0.79675497359995695</v>
      </c>
      <c r="F411" s="28" t="b">
        <v>1</v>
      </c>
      <c r="G411" s="29">
        <f t="shared" si="13"/>
        <v>1.905643231858033E-2</v>
      </c>
      <c r="H411" s="5" t="b">
        <f t="shared" si="12"/>
        <v>0</v>
      </c>
      <c r="I411" s="8">
        <v>51</v>
      </c>
      <c r="J411">
        <v>1</v>
      </c>
      <c r="K411">
        <v>24</v>
      </c>
      <c r="L411">
        <v>957</v>
      </c>
      <c r="M411">
        <v>1</v>
      </c>
      <c r="N411">
        <v>5</v>
      </c>
      <c r="O411">
        <v>61.602486799978699</v>
      </c>
      <c r="P411">
        <v>1</v>
      </c>
      <c r="Q411">
        <v>5</v>
      </c>
      <c r="R411">
        <v>1</v>
      </c>
      <c r="S411" s="10">
        <v>75.099999999999994</v>
      </c>
      <c r="T411" s="8">
        <v>-0.21042151179292001</v>
      </c>
      <c r="U411">
        <v>7.5957643648752104E-3</v>
      </c>
      <c r="V411">
        <v>-0.38535330545132002</v>
      </c>
      <c r="W411">
        <v>-0.63102712984296905</v>
      </c>
      <c r="X411">
        <v>-1.2456676951183301</v>
      </c>
      <c r="Y411">
        <v>1.38181348148064</v>
      </c>
      <c r="Z411">
        <v>0.38293964629326899</v>
      </c>
      <c r="AA411">
        <v>8.8725172209350497E-3</v>
      </c>
      <c r="AB411">
        <v>0.68128349962791002</v>
      </c>
      <c r="AC411">
        <v>1.42236659638262</v>
      </c>
      <c r="AD411" s="10">
        <v>8.6847667845013299E-2</v>
      </c>
      <c r="AE411" s="8">
        <v>0</v>
      </c>
      <c r="AF411">
        <v>0</v>
      </c>
      <c r="AG411">
        <v>0</v>
      </c>
      <c r="AH411">
        <v>0</v>
      </c>
      <c r="AI411">
        <v>0</v>
      </c>
      <c r="AJ411">
        <v>0</v>
      </c>
      <c r="AK411">
        <v>0</v>
      </c>
      <c r="AL411">
        <v>0</v>
      </c>
      <c r="AM411">
        <v>0</v>
      </c>
      <c r="AN411">
        <v>0</v>
      </c>
      <c r="AO411">
        <v>0</v>
      </c>
      <c r="AP411">
        <v>0</v>
      </c>
      <c r="AQ411">
        <v>0</v>
      </c>
      <c r="AR411">
        <v>0</v>
      </c>
      <c r="AS411">
        <v>1</v>
      </c>
      <c r="AT411">
        <v>0</v>
      </c>
      <c r="AU411">
        <v>0</v>
      </c>
      <c r="AV411">
        <v>0</v>
      </c>
      <c r="AW411">
        <v>0</v>
      </c>
      <c r="AX411">
        <v>0</v>
      </c>
      <c r="AY411">
        <v>1</v>
      </c>
      <c r="AZ411">
        <v>0</v>
      </c>
      <c r="BA411">
        <v>1</v>
      </c>
      <c r="BB411">
        <v>0</v>
      </c>
      <c r="BC411">
        <v>1</v>
      </c>
      <c r="BD411">
        <v>0</v>
      </c>
      <c r="BE411">
        <v>0</v>
      </c>
      <c r="BF411">
        <v>1</v>
      </c>
      <c r="BG411">
        <v>0</v>
      </c>
      <c r="BH411">
        <v>1</v>
      </c>
      <c r="BI411">
        <v>0</v>
      </c>
      <c r="BJ411">
        <v>0</v>
      </c>
      <c r="BK411">
        <v>0</v>
      </c>
      <c r="BL411">
        <v>0</v>
      </c>
      <c r="BM411">
        <v>0</v>
      </c>
      <c r="BN411">
        <v>0</v>
      </c>
      <c r="BO411">
        <v>1</v>
      </c>
      <c r="BP411">
        <v>0</v>
      </c>
      <c r="BQ411">
        <v>0</v>
      </c>
      <c r="BR411">
        <v>0</v>
      </c>
      <c r="BS411">
        <v>1</v>
      </c>
      <c r="BT411" s="10">
        <v>0</v>
      </c>
      <c r="BU411">
        <v>-4.2648743800000002</v>
      </c>
      <c r="BV411">
        <v>0.17994256</v>
      </c>
      <c r="BW411">
        <v>2.5512239999999999E-2</v>
      </c>
      <c r="BX411">
        <v>1.7140852600000001</v>
      </c>
      <c r="BY411">
        <v>1.2451467300000001</v>
      </c>
      <c r="BZ411">
        <v>4.38303536</v>
      </c>
      <c r="CA411">
        <v>1.0542348399999999</v>
      </c>
      <c r="CB411">
        <v>2.36271349</v>
      </c>
      <c r="CC411">
        <v>0</v>
      </c>
      <c r="CD411">
        <v>1.26633956</v>
      </c>
      <c r="CE411">
        <v>1.2966537600000001</v>
      </c>
      <c r="CF411">
        <v>-0.34830556000000001</v>
      </c>
      <c r="CG411">
        <v>0.60595251999999999</v>
      </c>
      <c r="CH411">
        <v>-0.27080598</v>
      </c>
      <c r="CI411">
        <v>0.69837139000000004</v>
      </c>
      <c r="CJ411">
        <v>2.3914729999999999E-2</v>
      </c>
      <c r="CK411">
        <v>-0.35324707</v>
      </c>
      <c r="CL411">
        <v>-4.8291489999999999E-2</v>
      </c>
      <c r="CM411">
        <v>0.58076517999999999</v>
      </c>
      <c r="CN411">
        <v>0.72541518999999999</v>
      </c>
      <c r="CO411">
        <v>-0.20022939000000001</v>
      </c>
      <c r="CP411">
        <v>-0.43475793000000001</v>
      </c>
      <c r="CQ411">
        <v>0.34422587999999998</v>
      </c>
      <c r="CR411">
        <v>-0.48495226000000002</v>
      </c>
      <c r="CS411">
        <v>0.18250256000000001</v>
      </c>
      <c r="CT411">
        <v>-0.16623276000000001</v>
      </c>
      <c r="CU411">
        <v>-9.4743999999999995E-2</v>
      </c>
      <c r="CV411">
        <v>-1.1689752</v>
      </c>
      <c r="CW411">
        <v>-0.52188942000000005</v>
      </c>
      <c r="CX411">
        <v>0.65815442999999996</v>
      </c>
      <c r="CY411">
        <v>9.3649330000000003E-2</v>
      </c>
      <c r="CZ411">
        <v>-0.16819777</v>
      </c>
      <c r="DA411">
        <v>-0.25450494000000001</v>
      </c>
      <c r="DB411">
        <v>0.25513289</v>
      </c>
      <c r="DC411">
        <v>2.5920289999999999E-2</v>
      </c>
      <c r="DD411">
        <v>-2.5292350000000002E-2</v>
      </c>
      <c r="DE411">
        <v>0.26950531</v>
      </c>
      <c r="DF411">
        <v>-0.26887736000000001</v>
      </c>
      <c r="DG411">
        <v>0.1029841</v>
      </c>
      <c r="DH411">
        <v>-0.10235616</v>
      </c>
      <c r="DI411">
        <v>-0.19042195000000001</v>
      </c>
      <c r="DJ411">
        <v>7.7531719999999998E-2</v>
      </c>
      <c r="DK411">
        <v>-0.19522661999999999</v>
      </c>
      <c r="DL411">
        <v>-0.13095082</v>
      </c>
      <c r="DM411">
        <v>-6.0513240000000003E-2</v>
      </c>
      <c r="DN411">
        <v>0.50020885000000004</v>
      </c>
      <c r="DO411">
        <v>0.35778246000000002</v>
      </c>
      <c r="DP411">
        <v>-0.64273818000000005</v>
      </c>
      <c r="DQ411">
        <v>0.94671483000000001</v>
      </c>
      <c r="DR411">
        <v>-0.66113116000000005</v>
      </c>
      <c r="DS411">
        <v>7.7932630000000003E-2</v>
      </c>
      <c r="DT411">
        <v>-0.79014932000000004</v>
      </c>
      <c r="DU411">
        <v>1.3610861400000001</v>
      </c>
      <c r="DV411" s="10">
        <v>-0.64824150000000003</v>
      </c>
      <c r="DW411" s="8" t="s">
        <v>2268</v>
      </c>
      <c r="DX411" t="s">
        <v>2269</v>
      </c>
      <c r="DY411" t="s">
        <v>5153</v>
      </c>
      <c r="DZ411" t="s">
        <v>5153</v>
      </c>
      <c r="EA411" t="s">
        <v>5448</v>
      </c>
      <c r="EB411" t="s">
        <v>5250</v>
      </c>
      <c r="EC411" t="s">
        <v>5431</v>
      </c>
      <c r="ED411" s="10" t="s">
        <v>414</v>
      </c>
      <c r="EE411" s="20">
        <v>37795</v>
      </c>
      <c r="EF411" s="21">
        <v>38167</v>
      </c>
      <c r="EG411" t="s">
        <v>2270</v>
      </c>
      <c r="EH411" t="s">
        <v>5147</v>
      </c>
      <c r="EI411" s="22">
        <v>45392</v>
      </c>
      <c r="EJ411" t="b">
        <f>F411=H411</f>
        <v>0</v>
      </c>
    </row>
    <row r="412" spans="1:140" x14ac:dyDescent="0.2">
      <c r="A412" s="8" t="s">
        <v>2271</v>
      </c>
      <c r="B412" s="8" t="s">
        <v>127</v>
      </c>
      <c r="C412" s="8" t="s">
        <v>181</v>
      </c>
      <c r="D412" s="2" t="s">
        <v>2272</v>
      </c>
      <c r="E412" s="4">
        <v>0.61556194846685197</v>
      </c>
      <c r="F412" s="28" t="b">
        <v>1</v>
      </c>
      <c r="G412" s="29">
        <f t="shared" si="13"/>
        <v>3.7515530718731462E-2</v>
      </c>
      <c r="H412" s="5" t="b">
        <f t="shared" si="12"/>
        <v>0</v>
      </c>
      <c r="I412" s="8">
        <v>69</v>
      </c>
      <c r="J412">
        <v>1</v>
      </c>
      <c r="K412">
        <v>36</v>
      </c>
      <c r="L412">
        <v>1480</v>
      </c>
      <c r="M412">
        <v>4</v>
      </c>
      <c r="N412">
        <v>3</v>
      </c>
      <c r="O412">
        <v>29.447640900092999</v>
      </c>
      <c r="P412">
        <v>3</v>
      </c>
      <c r="Q412">
        <v>4</v>
      </c>
      <c r="R412">
        <v>5</v>
      </c>
      <c r="S412" s="10">
        <v>69.3</v>
      </c>
      <c r="T412" s="8">
        <v>1.48046563654304</v>
      </c>
      <c r="U412">
        <v>7.5957643648752104E-3</v>
      </c>
      <c r="V412">
        <v>1.1651042521063699</v>
      </c>
      <c r="W412">
        <v>-2.1339081685511099E-2</v>
      </c>
      <c r="X412">
        <v>-0.29113306284374801</v>
      </c>
      <c r="Y412">
        <v>-1.13192030619081E-2</v>
      </c>
      <c r="Z412">
        <v>-0.72353096315871301</v>
      </c>
      <c r="AA412">
        <v>1.4284752725705201</v>
      </c>
      <c r="AB412">
        <v>-4.5418899975194001E-2</v>
      </c>
      <c r="AC412">
        <v>1.7560081436822399E-2</v>
      </c>
      <c r="AD412" s="10">
        <v>-1.16462183153657</v>
      </c>
      <c r="AE412" s="8">
        <v>0</v>
      </c>
      <c r="AF412">
        <v>0</v>
      </c>
      <c r="AG412">
        <v>0</v>
      </c>
      <c r="AH412">
        <v>0</v>
      </c>
      <c r="AI412">
        <v>0</v>
      </c>
      <c r="AJ412">
        <v>0</v>
      </c>
      <c r="AK412">
        <v>0</v>
      </c>
      <c r="AL412">
        <v>1</v>
      </c>
      <c r="AM412">
        <v>0</v>
      </c>
      <c r="AN412">
        <v>0</v>
      </c>
      <c r="AO412">
        <v>0</v>
      </c>
      <c r="AP412">
        <v>0</v>
      </c>
      <c r="AQ412">
        <v>0</v>
      </c>
      <c r="AR412">
        <v>0</v>
      </c>
      <c r="AS412">
        <v>0</v>
      </c>
      <c r="AT412">
        <v>0</v>
      </c>
      <c r="AU412">
        <v>0</v>
      </c>
      <c r="AV412">
        <v>0</v>
      </c>
      <c r="AW412">
        <v>0</v>
      </c>
      <c r="AX412">
        <v>0</v>
      </c>
      <c r="AY412">
        <v>0</v>
      </c>
      <c r="AZ412">
        <v>1</v>
      </c>
      <c r="BA412">
        <v>1</v>
      </c>
      <c r="BB412">
        <v>0</v>
      </c>
      <c r="BC412">
        <v>0</v>
      </c>
      <c r="BD412">
        <v>1</v>
      </c>
      <c r="BE412">
        <v>1</v>
      </c>
      <c r="BF412">
        <v>0</v>
      </c>
      <c r="BG412">
        <v>0</v>
      </c>
      <c r="BH412">
        <v>0</v>
      </c>
      <c r="BI412">
        <v>0</v>
      </c>
      <c r="BJ412">
        <v>1</v>
      </c>
      <c r="BK412">
        <v>0</v>
      </c>
      <c r="BL412">
        <v>0</v>
      </c>
      <c r="BM412">
        <v>0</v>
      </c>
      <c r="BN412">
        <v>0</v>
      </c>
      <c r="BO412">
        <v>0</v>
      </c>
      <c r="BP412">
        <v>1</v>
      </c>
      <c r="BQ412">
        <v>0</v>
      </c>
      <c r="BR412">
        <v>0</v>
      </c>
      <c r="BS412">
        <v>1</v>
      </c>
      <c r="BT412" s="10">
        <v>0</v>
      </c>
      <c r="BU412">
        <v>-4.2648743800000002</v>
      </c>
      <c r="BV412">
        <v>0.17994256</v>
      </c>
      <c r="BW412">
        <v>2.5512239999999999E-2</v>
      </c>
      <c r="BX412">
        <v>1.7140852600000001</v>
      </c>
      <c r="BY412">
        <v>1.2451467300000001</v>
      </c>
      <c r="BZ412">
        <v>4.38303536</v>
      </c>
      <c r="CA412">
        <v>1.0542348399999999</v>
      </c>
      <c r="CB412">
        <v>2.36271349</v>
      </c>
      <c r="CC412">
        <v>0</v>
      </c>
      <c r="CD412">
        <v>1.26633956</v>
      </c>
      <c r="CE412">
        <v>1.2966537600000001</v>
      </c>
      <c r="CF412">
        <v>-0.34830556000000001</v>
      </c>
      <c r="CG412">
        <v>0.60595251999999999</v>
      </c>
      <c r="CH412">
        <v>-0.27080598</v>
      </c>
      <c r="CI412">
        <v>0.69837139000000004</v>
      </c>
      <c r="CJ412">
        <v>2.3914729999999999E-2</v>
      </c>
      <c r="CK412">
        <v>-0.35324707</v>
      </c>
      <c r="CL412">
        <v>-4.8291489999999999E-2</v>
      </c>
      <c r="CM412">
        <v>0.58076517999999999</v>
      </c>
      <c r="CN412">
        <v>0.72541518999999999</v>
      </c>
      <c r="CO412">
        <v>-0.20022939000000001</v>
      </c>
      <c r="CP412">
        <v>-0.43475793000000001</v>
      </c>
      <c r="CQ412">
        <v>0.34422587999999998</v>
      </c>
      <c r="CR412">
        <v>-0.48495226000000002</v>
      </c>
      <c r="CS412">
        <v>0.18250256000000001</v>
      </c>
      <c r="CT412">
        <v>-0.16623276000000001</v>
      </c>
      <c r="CU412">
        <v>-9.4743999999999995E-2</v>
      </c>
      <c r="CV412">
        <v>-1.1689752</v>
      </c>
      <c r="CW412">
        <v>-0.52188942000000005</v>
      </c>
      <c r="CX412">
        <v>0.65815442999999996</v>
      </c>
      <c r="CY412">
        <v>9.3649330000000003E-2</v>
      </c>
      <c r="CZ412">
        <v>-0.16819777</v>
      </c>
      <c r="DA412">
        <v>-0.25450494000000001</v>
      </c>
      <c r="DB412">
        <v>0.25513289</v>
      </c>
      <c r="DC412">
        <v>2.5920289999999999E-2</v>
      </c>
      <c r="DD412">
        <v>-2.5292350000000002E-2</v>
      </c>
      <c r="DE412">
        <v>0.26950531</v>
      </c>
      <c r="DF412">
        <v>-0.26887736000000001</v>
      </c>
      <c r="DG412">
        <v>0.1029841</v>
      </c>
      <c r="DH412">
        <v>-0.10235616</v>
      </c>
      <c r="DI412">
        <v>-0.19042195000000001</v>
      </c>
      <c r="DJ412">
        <v>7.7531719999999998E-2</v>
      </c>
      <c r="DK412">
        <v>-0.19522661999999999</v>
      </c>
      <c r="DL412">
        <v>-0.13095082</v>
      </c>
      <c r="DM412">
        <v>-6.0513240000000003E-2</v>
      </c>
      <c r="DN412">
        <v>0.50020885000000004</v>
      </c>
      <c r="DO412">
        <v>0.35778246000000002</v>
      </c>
      <c r="DP412">
        <v>-0.64273818000000005</v>
      </c>
      <c r="DQ412">
        <v>0.94671483000000001</v>
      </c>
      <c r="DR412">
        <v>-0.66113116000000005</v>
      </c>
      <c r="DS412">
        <v>7.7932630000000003E-2</v>
      </c>
      <c r="DT412">
        <v>-0.79014932000000004</v>
      </c>
      <c r="DU412">
        <v>1.3610861400000001</v>
      </c>
      <c r="DV412" s="10">
        <v>-0.64824150000000003</v>
      </c>
      <c r="DW412" s="8" t="s">
        <v>2273</v>
      </c>
      <c r="DX412" t="s">
        <v>2274</v>
      </c>
      <c r="DY412" t="s">
        <v>5165</v>
      </c>
      <c r="DZ412" t="s">
        <v>5153</v>
      </c>
      <c r="EA412" t="s">
        <v>5174</v>
      </c>
      <c r="EB412" t="s">
        <v>5156</v>
      </c>
      <c r="EC412" t="s">
        <v>5218</v>
      </c>
      <c r="ED412" s="10" t="s">
        <v>1973</v>
      </c>
      <c r="EE412" s="20">
        <v>34751</v>
      </c>
      <c r="EF412" s="21">
        <v>38024</v>
      </c>
      <c r="EG412" t="s">
        <v>2275</v>
      </c>
      <c r="EH412" t="s">
        <v>5144</v>
      </c>
      <c r="EI412" s="22">
        <v>44364</v>
      </c>
      <c r="EJ412" t="b">
        <f>F412=H412</f>
        <v>0</v>
      </c>
    </row>
    <row r="413" spans="1:140" x14ac:dyDescent="0.2">
      <c r="A413" s="8" t="s">
        <v>2276</v>
      </c>
      <c r="B413" s="8" t="s">
        <v>119</v>
      </c>
      <c r="C413" s="8" t="s">
        <v>181</v>
      </c>
      <c r="D413" s="2" t="s">
        <v>2277</v>
      </c>
      <c r="E413" s="4">
        <v>0.607630241965606</v>
      </c>
      <c r="F413" s="28" t="b">
        <v>1</v>
      </c>
      <c r="G413" s="29">
        <f t="shared" si="13"/>
        <v>4.4533841534979239E-2</v>
      </c>
      <c r="H413" s="5" t="b">
        <f t="shared" si="12"/>
        <v>0</v>
      </c>
      <c r="I413" s="8">
        <v>49</v>
      </c>
      <c r="J413">
        <v>0</v>
      </c>
      <c r="K413">
        <v>25</v>
      </c>
      <c r="L413">
        <v>2561</v>
      </c>
      <c r="M413">
        <v>4</v>
      </c>
      <c r="N413">
        <v>4</v>
      </c>
      <c r="O413">
        <v>62.981787649469702</v>
      </c>
      <c r="P413">
        <v>5</v>
      </c>
      <c r="Q413">
        <v>4</v>
      </c>
      <c r="R413">
        <v>2</v>
      </c>
      <c r="S413" s="10">
        <v>71.599999999999994</v>
      </c>
      <c r="T413" s="8">
        <v>-0.39829786160802699</v>
      </c>
      <c r="U413">
        <v>-1.00517281761849</v>
      </c>
      <c r="V413">
        <v>-0.25614850898817798</v>
      </c>
      <c r="W413">
        <v>1.23883831804338</v>
      </c>
      <c r="X413">
        <v>-0.29113306284374801</v>
      </c>
      <c r="Y413">
        <v>0.68524713920936597</v>
      </c>
      <c r="Z413">
        <v>0.43040234775685798</v>
      </c>
      <c r="AA413">
        <v>0.71867389489572897</v>
      </c>
      <c r="AB413">
        <v>-0.772121299578298</v>
      </c>
      <c r="AC413">
        <v>1.7560081436822399E-2</v>
      </c>
      <c r="AD413" s="10">
        <v>-0.66834944385077399</v>
      </c>
      <c r="AE413" s="8">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1</v>
      </c>
      <c r="AY413">
        <v>0</v>
      </c>
      <c r="AZ413">
        <v>1</v>
      </c>
      <c r="BA413">
        <v>1</v>
      </c>
      <c r="BB413">
        <v>0</v>
      </c>
      <c r="BC413">
        <v>0</v>
      </c>
      <c r="BD413">
        <v>1</v>
      </c>
      <c r="BE413">
        <v>1</v>
      </c>
      <c r="BF413">
        <v>0</v>
      </c>
      <c r="BG413">
        <v>0</v>
      </c>
      <c r="BH413">
        <v>0</v>
      </c>
      <c r="BI413">
        <v>1</v>
      </c>
      <c r="BJ413">
        <v>0</v>
      </c>
      <c r="BK413">
        <v>0</v>
      </c>
      <c r="BL413">
        <v>0</v>
      </c>
      <c r="BM413">
        <v>0</v>
      </c>
      <c r="BN413">
        <v>0</v>
      </c>
      <c r="BO413">
        <v>0</v>
      </c>
      <c r="BP413">
        <v>1</v>
      </c>
      <c r="BQ413">
        <v>0</v>
      </c>
      <c r="BR413">
        <v>0</v>
      </c>
      <c r="BS413">
        <v>1</v>
      </c>
      <c r="BT413" s="10">
        <v>0</v>
      </c>
      <c r="BU413">
        <v>-4.2648743800000002</v>
      </c>
      <c r="BV413">
        <v>0.17994256</v>
      </c>
      <c r="BW413">
        <v>2.5512239999999999E-2</v>
      </c>
      <c r="BX413">
        <v>1.7140852600000001</v>
      </c>
      <c r="BY413">
        <v>1.2451467300000001</v>
      </c>
      <c r="BZ413">
        <v>4.38303536</v>
      </c>
      <c r="CA413">
        <v>1.0542348399999999</v>
      </c>
      <c r="CB413">
        <v>2.36271349</v>
      </c>
      <c r="CC413">
        <v>0</v>
      </c>
      <c r="CD413">
        <v>1.26633956</v>
      </c>
      <c r="CE413">
        <v>1.2966537600000001</v>
      </c>
      <c r="CF413">
        <v>-0.34830556000000001</v>
      </c>
      <c r="CG413">
        <v>0.60595251999999999</v>
      </c>
      <c r="CH413">
        <v>-0.27080598</v>
      </c>
      <c r="CI413">
        <v>0.69837139000000004</v>
      </c>
      <c r="CJ413">
        <v>2.3914729999999999E-2</v>
      </c>
      <c r="CK413">
        <v>-0.35324707</v>
      </c>
      <c r="CL413">
        <v>-4.8291489999999999E-2</v>
      </c>
      <c r="CM413">
        <v>0.58076517999999999</v>
      </c>
      <c r="CN413">
        <v>0.72541518999999999</v>
      </c>
      <c r="CO413">
        <v>-0.20022939000000001</v>
      </c>
      <c r="CP413">
        <v>-0.43475793000000001</v>
      </c>
      <c r="CQ413">
        <v>0.34422587999999998</v>
      </c>
      <c r="CR413">
        <v>-0.48495226000000002</v>
      </c>
      <c r="CS413">
        <v>0.18250256000000001</v>
      </c>
      <c r="CT413">
        <v>-0.16623276000000001</v>
      </c>
      <c r="CU413">
        <v>-9.4743999999999995E-2</v>
      </c>
      <c r="CV413">
        <v>-1.1689752</v>
      </c>
      <c r="CW413">
        <v>-0.52188942000000005</v>
      </c>
      <c r="CX413">
        <v>0.65815442999999996</v>
      </c>
      <c r="CY413">
        <v>9.3649330000000003E-2</v>
      </c>
      <c r="CZ413">
        <v>-0.16819777</v>
      </c>
      <c r="DA413">
        <v>-0.25450494000000001</v>
      </c>
      <c r="DB413">
        <v>0.25513289</v>
      </c>
      <c r="DC413">
        <v>2.5920289999999999E-2</v>
      </c>
      <c r="DD413">
        <v>-2.5292350000000002E-2</v>
      </c>
      <c r="DE413">
        <v>0.26950531</v>
      </c>
      <c r="DF413">
        <v>-0.26887736000000001</v>
      </c>
      <c r="DG413">
        <v>0.1029841</v>
      </c>
      <c r="DH413">
        <v>-0.10235616</v>
      </c>
      <c r="DI413">
        <v>-0.19042195000000001</v>
      </c>
      <c r="DJ413">
        <v>7.7531719999999998E-2</v>
      </c>
      <c r="DK413">
        <v>-0.19522661999999999</v>
      </c>
      <c r="DL413">
        <v>-0.13095082</v>
      </c>
      <c r="DM413">
        <v>-6.0513240000000003E-2</v>
      </c>
      <c r="DN413">
        <v>0.50020885000000004</v>
      </c>
      <c r="DO413">
        <v>0.35778246000000002</v>
      </c>
      <c r="DP413">
        <v>-0.64273818000000005</v>
      </c>
      <c r="DQ413">
        <v>0.94671483000000001</v>
      </c>
      <c r="DR413">
        <v>-0.66113116000000005</v>
      </c>
      <c r="DS413">
        <v>7.7932630000000003E-2</v>
      </c>
      <c r="DT413">
        <v>-0.79014932000000004</v>
      </c>
      <c r="DU413">
        <v>1.3610861400000001</v>
      </c>
      <c r="DV413" s="10">
        <v>-0.64824150000000003</v>
      </c>
      <c r="DW413" s="8" t="s">
        <v>2278</v>
      </c>
      <c r="DX413" t="s">
        <v>2279</v>
      </c>
      <c r="DY413" t="s">
        <v>5165</v>
      </c>
      <c r="DZ413" t="s">
        <v>5153</v>
      </c>
      <c r="EA413" t="s">
        <v>5199</v>
      </c>
      <c r="EB413" t="s">
        <v>5220</v>
      </c>
      <c r="EC413" t="s">
        <v>5420</v>
      </c>
      <c r="ED413" s="10" t="s">
        <v>798</v>
      </c>
      <c r="EE413" s="20">
        <v>38057</v>
      </c>
      <c r="EF413" s="21">
        <v>38797</v>
      </c>
      <c r="EG413" t="s">
        <v>2280</v>
      </c>
      <c r="EH413" t="s">
        <v>5142</v>
      </c>
      <c r="EI413" s="22">
        <v>43692</v>
      </c>
      <c r="EJ413" t="b">
        <f>F413=H413</f>
        <v>0</v>
      </c>
    </row>
    <row r="414" spans="1:140" x14ac:dyDescent="0.2">
      <c r="A414" s="8" t="s">
        <v>2281</v>
      </c>
      <c r="B414" s="8" t="s">
        <v>119</v>
      </c>
      <c r="C414" s="8" t="s">
        <v>491</v>
      </c>
      <c r="D414" s="2" t="s">
        <v>2282</v>
      </c>
      <c r="E414" s="4">
        <v>0.41353946766676702</v>
      </c>
      <c r="F414" s="28" t="b">
        <v>0</v>
      </c>
      <c r="G414" s="29">
        <f t="shared" si="13"/>
        <v>2.7773605714647025E-5</v>
      </c>
      <c r="H414" s="5" t="b">
        <f t="shared" si="12"/>
        <v>0</v>
      </c>
      <c r="I414" s="8">
        <v>66</v>
      </c>
      <c r="J414">
        <v>0</v>
      </c>
      <c r="K414">
        <v>14</v>
      </c>
      <c r="L414">
        <v>1999</v>
      </c>
      <c r="M414">
        <v>4</v>
      </c>
      <c r="N414">
        <v>1</v>
      </c>
      <c r="O414">
        <v>20.103067166716801</v>
      </c>
      <c r="P414">
        <v>1</v>
      </c>
      <c r="Q414">
        <v>1</v>
      </c>
      <c r="R414">
        <v>2</v>
      </c>
      <c r="S414" s="10">
        <v>77.3</v>
      </c>
      <c r="T414" s="8">
        <v>1.19865111182038</v>
      </c>
      <c r="U414">
        <v>-1.00517281761849</v>
      </c>
      <c r="V414">
        <v>-1.6774012700827301</v>
      </c>
      <c r="W414">
        <v>0.58368596036749198</v>
      </c>
      <c r="X414">
        <v>-0.29113306284374801</v>
      </c>
      <c r="Y414">
        <v>-1.4044518876044501</v>
      </c>
      <c r="Z414">
        <v>-1.0450842439932599</v>
      </c>
      <c r="AA414">
        <v>8.8725172209350497E-3</v>
      </c>
      <c r="AB414">
        <v>0.68128349962791002</v>
      </c>
      <c r="AC414">
        <v>0.71996333890972197</v>
      </c>
      <c r="AD414" s="10">
        <v>0.56154299519665196</v>
      </c>
      <c r="AE414" s="8">
        <v>0</v>
      </c>
      <c r="AF414">
        <v>1</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1</v>
      </c>
      <c r="BA414">
        <v>1</v>
      </c>
      <c r="BB414">
        <v>0</v>
      </c>
      <c r="BC414">
        <v>0</v>
      </c>
      <c r="BD414">
        <v>1</v>
      </c>
      <c r="BE414">
        <v>1</v>
      </c>
      <c r="BF414">
        <v>0</v>
      </c>
      <c r="BG414">
        <v>0</v>
      </c>
      <c r="BH414">
        <v>1</v>
      </c>
      <c r="BI414">
        <v>0</v>
      </c>
      <c r="BJ414">
        <v>0</v>
      </c>
      <c r="BK414">
        <v>0</v>
      </c>
      <c r="BL414">
        <v>0</v>
      </c>
      <c r="BM414">
        <v>0</v>
      </c>
      <c r="BN414">
        <v>1</v>
      </c>
      <c r="BO414">
        <v>0</v>
      </c>
      <c r="BP414">
        <v>0</v>
      </c>
      <c r="BQ414">
        <v>1</v>
      </c>
      <c r="BR414">
        <v>0</v>
      </c>
      <c r="BS414">
        <v>0</v>
      </c>
      <c r="BT414" s="10">
        <v>0</v>
      </c>
      <c r="BU414">
        <v>-4.2648743800000002</v>
      </c>
      <c r="BV414">
        <v>0.17994256</v>
      </c>
      <c r="BW414">
        <v>2.5512239999999999E-2</v>
      </c>
      <c r="BX414">
        <v>1.7140852600000001</v>
      </c>
      <c r="BY414">
        <v>1.2451467300000001</v>
      </c>
      <c r="BZ414">
        <v>4.38303536</v>
      </c>
      <c r="CA414">
        <v>1.0542348399999999</v>
      </c>
      <c r="CB414">
        <v>2.36271349</v>
      </c>
      <c r="CC414">
        <v>0</v>
      </c>
      <c r="CD414">
        <v>1.26633956</v>
      </c>
      <c r="CE414">
        <v>1.2966537600000001</v>
      </c>
      <c r="CF414">
        <v>-0.34830556000000001</v>
      </c>
      <c r="CG414">
        <v>0.60595251999999999</v>
      </c>
      <c r="CH414">
        <v>-0.27080598</v>
      </c>
      <c r="CI414">
        <v>0.69837139000000004</v>
      </c>
      <c r="CJ414">
        <v>2.3914729999999999E-2</v>
      </c>
      <c r="CK414">
        <v>-0.35324707</v>
      </c>
      <c r="CL414">
        <v>-4.8291489999999999E-2</v>
      </c>
      <c r="CM414">
        <v>0.58076517999999999</v>
      </c>
      <c r="CN414">
        <v>0.72541518999999999</v>
      </c>
      <c r="CO414">
        <v>-0.20022939000000001</v>
      </c>
      <c r="CP414">
        <v>-0.43475793000000001</v>
      </c>
      <c r="CQ414">
        <v>0.34422587999999998</v>
      </c>
      <c r="CR414">
        <v>-0.48495226000000002</v>
      </c>
      <c r="CS414">
        <v>0.18250256000000001</v>
      </c>
      <c r="CT414">
        <v>-0.16623276000000001</v>
      </c>
      <c r="CU414">
        <v>-9.4743999999999995E-2</v>
      </c>
      <c r="CV414">
        <v>-1.1689752</v>
      </c>
      <c r="CW414">
        <v>-0.52188942000000005</v>
      </c>
      <c r="CX414">
        <v>0.65815442999999996</v>
      </c>
      <c r="CY414">
        <v>9.3649330000000003E-2</v>
      </c>
      <c r="CZ414">
        <v>-0.16819777</v>
      </c>
      <c r="DA414">
        <v>-0.25450494000000001</v>
      </c>
      <c r="DB414">
        <v>0.25513289</v>
      </c>
      <c r="DC414">
        <v>2.5920289999999999E-2</v>
      </c>
      <c r="DD414">
        <v>-2.5292350000000002E-2</v>
      </c>
      <c r="DE414">
        <v>0.26950531</v>
      </c>
      <c r="DF414">
        <v>-0.26887736000000001</v>
      </c>
      <c r="DG414">
        <v>0.1029841</v>
      </c>
      <c r="DH414">
        <v>-0.10235616</v>
      </c>
      <c r="DI414">
        <v>-0.19042195000000001</v>
      </c>
      <c r="DJ414">
        <v>7.7531719999999998E-2</v>
      </c>
      <c r="DK414">
        <v>-0.19522661999999999</v>
      </c>
      <c r="DL414">
        <v>-0.13095082</v>
      </c>
      <c r="DM414">
        <v>-6.0513240000000003E-2</v>
      </c>
      <c r="DN414">
        <v>0.50020885000000004</v>
      </c>
      <c r="DO414">
        <v>0.35778246000000002</v>
      </c>
      <c r="DP414">
        <v>-0.64273818000000005</v>
      </c>
      <c r="DQ414">
        <v>0.94671483000000001</v>
      </c>
      <c r="DR414">
        <v>-0.66113116000000005</v>
      </c>
      <c r="DS414">
        <v>7.7932630000000003E-2</v>
      </c>
      <c r="DT414">
        <v>-0.79014932000000004</v>
      </c>
      <c r="DU414">
        <v>1.3610861400000001</v>
      </c>
      <c r="DV414" s="10">
        <v>-0.64824150000000003</v>
      </c>
      <c r="DW414" s="8" t="s">
        <v>2283</v>
      </c>
      <c r="DX414" t="s">
        <v>2284</v>
      </c>
      <c r="DY414" t="s">
        <v>5158</v>
      </c>
      <c r="DZ414" t="s">
        <v>5154</v>
      </c>
      <c r="EA414" t="s">
        <v>5325</v>
      </c>
      <c r="EB414" t="s">
        <v>5423</v>
      </c>
      <c r="EC414" t="s">
        <v>5397</v>
      </c>
      <c r="ED414" s="10" t="s">
        <v>2285</v>
      </c>
      <c r="EE414" s="20">
        <v>38108</v>
      </c>
      <c r="EF414" s="21">
        <v>39542</v>
      </c>
      <c r="EG414" t="s">
        <v>2286</v>
      </c>
      <c r="EH414" t="s">
        <v>5147</v>
      </c>
      <c r="EI414" s="22">
        <v>43667</v>
      </c>
      <c r="EJ414" t="b">
        <f>F414=H414</f>
        <v>1</v>
      </c>
    </row>
    <row r="415" spans="1:140" x14ac:dyDescent="0.2">
      <c r="A415" s="8" t="s">
        <v>2287</v>
      </c>
      <c r="B415" s="8" t="s">
        <v>127</v>
      </c>
      <c r="C415" s="8" t="s">
        <v>216</v>
      </c>
      <c r="D415" s="2" t="s">
        <v>2288</v>
      </c>
      <c r="E415" s="4">
        <v>0.69168100765750595</v>
      </c>
      <c r="F415" s="28" t="b">
        <v>1</v>
      </c>
      <c r="G415" s="29">
        <f t="shared" si="13"/>
        <v>0.24606866446332681</v>
      </c>
      <c r="H415" s="5" t="b">
        <f t="shared" si="12"/>
        <v>0</v>
      </c>
      <c r="I415" s="8">
        <v>52</v>
      </c>
      <c r="J415">
        <v>2</v>
      </c>
      <c r="K415">
        <v>35</v>
      </c>
      <c r="L415">
        <v>2103</v>
      </c>
      <c r="M415">
        <v>3</v>
      </c>
      <c r="N415">
        <v>4</v>
      </c>
      <c r="O415">
        <v>85.007170495419601</v>
      </c>
      <c r="P415">
        <v>4</v>
      </c>
      <c r="Q415">
        <v>3</v>
      </c>
      <c r="R415">
        <v>5</v>
      </c>
      <c r="S415" s="10">
        <v>77.900000000000006</v>
      </c>
      <c r="T415" s="8">
        <v>-0.116483336885366</v>
      </c>
      <c r="U415">
        <v>1.0203643463482399</v>
      </c>
      <c r="V415">
        <v>1.0358994556432299</v>
      </c>
      <c r="W415">
        <v>0.70492411908331598</v>
      </c>
      <c r="X415">
        <v>-0.60931127360194304</v>
      </c>
      <c r="Y415">
        <v>0.68524713920936597</v>
      </c>
      <c r="Z415">
        <v>1.18831108900378</v>
      </c>
      <c r="AA415">
        <v>-0.70092886045385905</v>
      </c>
      <c r="AB415">
        <v>-4.5418899975194001E-2</v>
      </c>
      <c r="AC415">
        <v>-0.68484317603607703</v>
      </c>
      <c r="AD415" s="10">
        <v>0.69100535720164602</v>
      </c>
      <c r="AE415" s="8">
        <v>0</v>
      </c>
      <c r="AF415">
        <v>0</v>
      </c>
      <c r="AG415">
        <v>0</v>
      </c>
      <c r="AH415">
        <v>0</v>
      </c>
      <c r="AI415">
        <v>1</v>
      </c>
      <c r="AJ415">
        <v>0</v>
      </c>
      <c r="AK415">
        <v>0</v>
      </c>
      <c r="AL415">
        <v>0</v>
      </c>
      <c r="AM415">
        <v>0</v>
      </c>
      <c r="AN415">
        <v>0</v>
      </c>
      <c r="AO415">
        <v>0</v>
      </c>
      <c r="AP415">
        <v>0</v>
      </c>
      <c r="AQ415">
        <v>0</v>
      </c>
      <c r="AR415">
        <v>0</v>
      </c>
      <c r="AS415">
        <v>0</v>
      </c>
      <c r="AT415">
        <v>0</v>
      </c>
      <c r="AU415">
        <v>0</v>
      </c>
      <c r="AV415">
        <v>0</v>
      </c>
      <c r="AW415">
        <v>0</v>
      </c>
      <c r="AX415">
        <v>0</v>
      </c>
      <c r="AY415">
        <v>0</v>
      </c>
      <c r="AZ415">
        <v>1</v>
      </c>
      <c r="BA415">
        <v>1</v>
      </c>
      <c r="BB415">
        <v>0</v>
      </c>
      <c r="BC415">
        <v>1</v>
      </c>
      <c r="BD415">
        <v>0</v>
      </c>
      <c r="BE415">
        <v>1</v>
      </c>
      <c r="BF415">
        <v>0</v>
      </c>
      <c r="BG415">
        <v>0</v>
      </c>
      <c r="BH415">
        <v>1</v>
      </c>
      <c r="BI415">
        <v>0</v>
      </c>
      <c r="BJ415">
        <v>0</v>
      </c>
      <c r="BK415">
        <v>0</v>
      </c>
      <c r="BL415">
        <v>0</v>
      </c>
      <c r="BM415">
        <v>1</v>
      </c>
      <c r="BN415">
        <v>0</v>
      </c>
      <c r="BO415">
        <v>0</v>
      </c>
      <c r="BP415">
        <v>0</v>
      </c>
      <c r="BQ415">
        <v>1</v>
      </c>
      <c r="BR415">
        <v>0</v>
      </c>
      <c r="BS415">
        <v>0</v>
      </c>
      <c r="BT415" s="10">
        <v>0</v>
      </c>
      <c r="BU415">
        <v>-4.2648743800000002</v>
      </c>
      <c r="BV415">
        <v>0.17994256</v>
      </c>
      <c r="BW415">
        <v>2.5512239999999999E-2</v>
      </c>
      <c r="BX415">
        <v>1.7140852600000001</v>
      </c>
      <c r="BY415">
        <v>1.2451467300000001</v>
      </c>
      <c r="BZ415">
        <v>4.38303536</v>
      </c>
      <c r="CA415">
        <v>1.0542348399999999</v>
      </c>
      <c r="CB415">
        <v>2.36271349</v>
      </c>
      <c r="CC415">
        <v>0</v>
      </c>
      <c r="CD415">
        <v>1.26633956</v>
      </c>
      <c r="CE415">
        <v>1.2966537600000001</v>
      </c>
      <c r="CF415">
        <v>-0.34830556000000001</v>
      </c>
      <c r="CG415">
        <v>0.60595251999999999</v>
      </c>
      <c r="CH415">
        <v>-0.27080598</v>
      </c>
      <c r="CI415">
        <v>0.69837139000000004</v>
      </c>
      <c r="CJ415">
        <v>2.3914729999999999E-2</v>
      </c>
      <c r="CK415">
        <v>-0.35324707</v>
      </c>
      <c r="CL415">
        <v>-4.8291489999999999E-2</v>
      </c>
      <c r="CM415">
        <v>0.58076517999999999</v>
      </c>
      <c r="CN415">
        <v>0.72541518999999999</v>
      </c>
      <c r="CO415">
        <v>-0.20022939000000001</v>
      </c>
      <c r="CP415">
        <v>-0.43475793000000001</v>
      </c>
      <c r="CQ415">
        <v>0.34422587999999998</v>
      </c>
      <c r="CR415">
        <v>-0.48495226000000002</v>
      </c>
      <c r="CS415">
        <v>0.18250256000000001</v>
      </c>
      <c r="CT415">
        <v>-0.16623276000000001</v>
      </c>
      <c r="CU415">
        <v>-9.4743999999999995E-2</v>
      </c>
      <c r="CV415">
        <v>-1.1689752</v>
      </c>
      <c r="CW415">
        <v>-0.52188942000000005</v>
      </c>
      <c r="CX415">
        <v>0.65815442999999996</v>
      </c>
      <c r="CY415">
        <v>9.3649330000000003E-2</v>
      </c>
      <c r="CZ415">
        <v>-0.16819777</v>
      </c>
      <c r="DA415">
        <v>-0.25450494000000001</v>
      </c>
      <c r="DB415">
        <v>0.25513289</v>
      </c>
      <c r="DC415">
        <v>2.5920289999999999E-2</v>
      </c>
      <c r="DD415">
        <v>-2.5292350000000002E-2</v>
      </c>
      <c r="DE415">
        <v>0.26950531</v>
      </c>
      <c r="DF415">
        <v>-0.26887736000000001</v>
      </c>
      <c r="DG415">
        <v>0.1029841</v>
      </c>
      <c r="DH415">
        <v>-0.10235616</v>
      </c>
      <c r="DI415">
        <v>-0.19042195000000001</v>
      </c>
      <c r="DJ415">
        <v>7.7531719999999998E-2</v>
      </c>
      <c r="DK415">
        <v>-0.19522661999999999</v>
      </c>
      <c r="DL415">
        <v>-0.13095082</v>
      </c>
      <c r="DM415">
        <v>-6.0513240000000003E-2</v>
      </c>
      <c r="DN415">
        <v>0.50020885000000004</v>
      </c>
      <c r="DO415">
        <v>0.35778246000000002</v>
      </c>
      <c r="DP415">
        <v>-0.64273818000000005</v>
      </c>
      <c r="DQ415">
        <v>0.94671483000000001</v>
      </c>
      <c r="DR415">
        <v>-0.66113116000000005</v>
      </c>
      <c r="DS415">
        <v>7.7932630000000003E-2</v>
      </c>
      <c r="DT415">
        <v>-0.79014932000000004</v>
      </c>
      <c r="DU415">
        <v>1.3610861400000001</v>
      </c>
      <c r="DV415" s="10">
        <v>-0.64824150000000003</v>
      </c>
      <c r="DW415" s="8" t="s">
        <v>2289</v>
      </c>
      <c r="DX415" t="s">
        <v>2290</v>
      </c>
      <c r="DY415" t="s">
        <v>5154</v>
      </c>
      <c r="DZ415" t="s">
        <v>5154</v>
      </c>
      <c r="EA415" t="s">
        <v>5249</v>
      </c>
      <c r="EB415" t="s">
        <v>5367</v>
      </c>
      <c r="EC415" t="s">
        <v>5177</v>
      </c>
      <c r="ED415" s="10" t="s">
        <v>655</v>
      </c>
      <c r="EE415" s="20">
        <v>35514</v>
      </c>
      <c r="EF415" s="21">
        <v>39526</v>
      </c>
      <c r="EG415" t="s">
        <v>2291</v>
      </c>
      <c r="EH415" t="s">
        <v>5147</v>
      </c>
      <c r="EI415" s="22">
        <v>43876</v>
      </c>
      <c r="EJ415" t="b">
        <f>F415=H415</f>
        <v>0</v>
      </c>
    </row>
    <row r="416" spans="1:140" x14ac:dyDescent="0.2">
      <c r="A416" s="8" t="s">
        <v>2292</v>
      </c>
      <c r="B416" s="8" t="s">
        <v>127</v>
      </c>
      <c r="C416" s="8" t="s">
        <v>120</v>
      </c>
      <c r="D416" s="2" t="s">
        <v>2293</v>
      </c>
      <c r="E416" s="4">
        <v>0.33261671818945598</v>
      </c>
      <c r="F416" s="28" t="b">
        <v>0</v>
      </c>
      <c r="G416" s="29">
        <f t="shared" si="13"/>
        <v>0.12999283794261346</v>
      </c>
      <c r="H416" s="5" t="b">
        <f t="shared" si="12"/>
        <v>0</v>
      </c>
      <c r="I416" s="8">
        <v>51</v>
      </c>
      <c r="J416">
        <v>2</v>
      </c>
      <c r="K416">
        <v>16</v>
      </c>
      <c r="L416">
        <v>438</v>
      </c>
      <c r="M416">
        <v>9</v>
      </c>
      <c r="N416">
        <v>5</v>
      </c>
      <c r="O416">
        <v>61.791692428061701</v>
      </c>
      <c r="P416">
        <v>5</v>
      </c>
      <c r="Q416">
        <v>2</v>
      </c>
      <c r="R416">
        <v>2</v>
      </c>
      <c r="S416" s="10">
        <v>73.3</v>
      </c>
      <c r="T416" s="8">
        <v>-0.21042151179292001</v>
      </c>
      <c r="U416">
        <v>1.0203643463482399</v>
      </c>
      <c r="V416">
        <v>-1.4189916771564499</v>
      </c>
      <c r="W416">
        <v>-1.2360521718959701</v>
      </c>
      <c r="X416">
        <v>1.2997579909472201</v>
      </c>
      <c r="Y416">
        <v>1.38181348148064</v>
      </c>
      <c r="Z416">
        <v>0.389450343538362</v>
      </c>
      <c r="AA416">
        <v>1.4284752725705201</v>
      </c>
      <c r="AB416">
        <v>-4.5418899975194001E-2</v>
      </c>
      <c r="AC416">
        <v>-0.68484317603607703</v>
      </c>
      <c r="AD416" s="10">
        <v>-0.30153941816996199</v>
      </c>
      <c r="AE416" s="8">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1</v>
      </c>
      <c r="BA416">
        <v>0</v>
      </c>
      <c r="BB416">
        <v>1</v>
      </c>
      <c r="BC416">
        <v>1</v>
      </c>
      <c r="BD416">
        <v>0</v>
      </c>
      <c r="BE416">
        <v>1</v>
      </c>
      <c r="BF416">
        <v>0</v>
      </c>
      <c r="BG416">
        <v>0</v>
      </c>
      <c r="BH416">
        <v>0</v>
      </c>
      <c r="BI416">
        <v>0</v>
      </c>
      <c r="BJ416">
        <v>1</v>
      </c>
      <c r="BK416">
        <v>0</v>
      </c>
      <c r="BL416">
        <v>0</v>
      </c>
      <c r="BM416">
        <v>0</v>
      </c>
      <c r="BN416">
        <v>0</v>
      </c>
      <c r="BO416">
        <v>0</v>
      </c>
      <c r="BP416">
        <v>1</v>
      </c>
      <c r="BQ416">
        <v>0</v>
      </c>
      <c r="BR416">
        <v>0</v>
      </c>
      <c r="BS416">
        <v>0</v>
      </c>
      <c r="BT416" s="10">
        <v>1</v>
      </c>
      <c r="BU416">
        <v>-4.2648743800000002</v>
      </c>
      <c r="BV416">
        <v>0.17994256</v>
      </c>
      <c r="BW416">
        <v>2.5512239999999999E-2</v>
      </c>
      <c r="BX416">
        <v>1.7140852600000001</v>
      </c>
      <c r="BY416">
        <v>1.2451467300000001</v>
      </c>
      <c r="BZ416">
        <v>4.38303536</v>
      </c>
      <c r="CA416">
        <v>1.0542348399999999</v>
      </c>
      <c r="CB416">
        <v>2.36271349</v>
      </c>
      <c r="CC416">
        <v>0</v>
      </c>
      <c r="CD416">
        <v>1.26633956</v>
      </c>
      <c r="CE416">
        <v>1.2966537600000001</v>
      </c>
      <c r="CF416">
        <v>-0.34830556000000001</v>
      </c>
      <c r="CG416">
        <v>0.60595251999999999</v>
      </c>
      <c r="CH416">
        <v>-0.27080598</v>
      </c>
      <c r="CI416">
        <v>0.69837139000000004</v>
      </c>
      <c r="CJ416">
        <v>2.3914729999999999E-2</v>
      </c>
      <c r="CK416">
        <v>-0.35324707</v>
      </c>
      <c r="CL416">
        <v>-4.8291489999999999E-2</v>
      </c>
      <c r="CM416">
        <v>0.58076517999999999</v>
      </c>
      <c r="CN416">
        <v>0.72541518999999999</v>
      </c>
      <c r="CO416">
        <v>-0.20022939000000001</v>
      </c>
      <c r="CP416">
        <v>-0.43475793000000001</v>
      </c>
      <c r="CQ416">
        <v>0.34422587999999998</v>
      </c>
      <c r="CR416">
        <v>-0.48495226000000002</v>
      </c>
      <c r="CS416">
        <v>0.18250256000000001</v>
      </c>
      <c r="CT416">
        <v>-0.16623276000000001</v>
      </c>
      <c r="CU416">
        <v>-9.4743999999999995E-2</v>
      </c>
      <c r="CV416">
        <v>-1.1689752</v>
      </c>
      <c r="CW416">
        <v>-0.52188942000000005</v>
      </c>
      <c r="CX416">
        <v>0.65815442999999996</v>
      </c>
      <c r="CY416">
        <v>9.3649330000000003E-2</v>
      </c>
      <c r="CZ416">
        <v>-0.16819777</v>
      </c>
      <c r="DA416">
        <v>-0.25450494000000001</v>
      </c>
      <c r="DB416">
        <v>0.25513289</v>
      </c>
      <c r="DC416">
        <v>2.5920289999999999E-2</v>
      </c>
      <c r="DD416">
        <v>-2.5292350000000002E-2</v>
      </c>
      <c r="DE416">
        <v>0.26950531</v>
      </c>
      <c r="DF416">
        <v>-0.26887736000000001</v>
      </c>
      <c r="DG416">
        <v>0.1029841</v>
      </c>
      <c r="DH416">
        <v>-0.10235616</v>
      </c>
      <c r="DI416">
        <v>-0.19042195000000001</v>
      </c>
      <c r="DJ416">
        <v>7.7531719999999998E-2</v>
      </c>
      <c r="DK416">
        <v>-0.19522661999999999</v>
      </c>
      <c r="DL416">
        <v>-0.13095082</v>
      </c>
      <c r="DM416">
        <v>-6.0513240000000003E-2</v>
      </c>
      <c r="DN416">
        <v>0.50020885000000004</v>
      </c>
      <c r="DO416">
        <v>0.35778246000000002</v>
      </c>
      <c r="DP416">
        <v>-0.64273818000000005</v>
      </c>
      <c r="DQ416">
        <v>0.94671483000000001</v>
      </c>
      <c r="DR416">
        <v>-0.66113116000000005</v>
      </c>
      <c r="DS416">
        <v>7.7932630000000003E-2</v>
      </c>
      <c r="DT416">
        <v>-0.79014932000000004</v>
      </c>
      <c r="DU416">
        <v>1.3610861400000001</v>
      </c>
      <c r="DV416" s="10">
        <v>-0.64824150000000003</v>
      </c>
      <c r="DW416" s="8" t="s">
        <v>2294</v>
      </c>
      <c r="DX416" t="s">
        <v>2295</v>
      </c>
      <c r="DY416" t="s">
        <v>5165</v>
      </c>
      <c r="DZ416" t="s">
        <v>5165</v>
      </c>
      <c r="EA416" t="s">
        <v>5323</v>
      </c>
      <c r="EB416" t="s">
        <v>5481</v>
      </c>
      <c r="EC416" t="s">
        <v>5453</v>
      </c>
      <c r="ED416" s="10" t="s">
        <v>342</v>
      </c>
      <c r="EE416" s="20">
        <v>35855</v>
      </c>
      <c r="EF416" s="21">
        <v>37200</v>
      </c>
      <c r="EG416" t="s">
        <v>2296</v>
      </c>
      <c r="EH416" t="s">
        <v>5144</v>
      </c>
      <c r="EI416" s="22">
        <v>44843</v>
      </c>
      <c r="EJ416" t="b">
        <f>F416=H416</f>
        <v>1</v>
      </c>
    </row>
    <row r="417" spans="1:140" x14ac:dyDescent="0.2">
      <c r="A417" s="8" t="s">
        <v>2297</v>
      </c>
      <c r="B417" s="8" t="s">
        <v>119</v>
      </c>
      <c r="C417" s="8" t="s">
        <v>120</v>
      </c>
      <c r="D417" s="2" t="s">
        <v>2298</v>
      </c>
      <c r="E417" s="4">
        <v>0.60638155102227398</v>
      </c>
      <c r="F417" s="28" t="b">
        <v>1</v>
      </c>
      <c r="G417" s="29">
        <f t="shared" si="13"/>
        <v>1.0197617166824962E-3</v>
      </c>
      <c r="H417" s="5" t="b">
        <f t="shared" si="12"/>
        <v>0</v>
      </c>
      <c r="I417" s="8">
        <v>40</v>
      </c>
      <c r="J417">
        <v>1</v>
      </c>
      <c r="K417">
        <v>36</v>
      </c>
      <c r="L417">
        <v>1578</v>
      </c>
      <c r="M417">
        <v>2</v>
      </c>
      <c r="N417">
        <v>1</v>
      </c>
      <c r="O417">
        <v>51.524108844470703</v>
      </c>
      <c r="P417">
        <v>3</v>
      </c>
      <c r="Q417">
        <v>4</v>
      </c>
      <c r="R417">
        <v>4</v>
      </c>
      <c r="S417" s="10">
        <v>67</v>
      </c>
      <c r="T417" s="8">
        <v>-1.2437414357759999</v>
      </c>
      <c r="U417">
        <v>7.5957643648752104E-3</v>
      </c>
      <c r="V417">
        <v>1.1651042521063699</v>
      </c>
      <c r="W417">
        <v>9.2904567873630203E-2</v>
      </c>
      <c r="X417">
        <v>-0.92748948436013701</v>
      </c>
      <c r="Y417">
        <v>-1.4044518876044501</v>
      </c>
      <c r="Z417">
        <v>3.6135651852168202E-2</v>
      </c>
      <c r="AA417">
        <v>-0.70092886045385905</v>
      </c>
      <c r="AB417">
        <v>1.4079858992310099</v>
      </c>
      <c r="AC417">
        <v>-0.68484317603607703</v>
      </c>
      <c r="AD417" s="10">
        <v>-1.6608942192223799</v>
      </c>
      <c r="AE417" s="8">
        <v>0</v>
      </c>
      <c r="AF417">
        <v>0</v>
      </c>
      <c r="AG417">
        <v>0</v>
      </c>
      <c r="AH417">
        <v>0</v>
      </c>
      <c r="AI417">
        <v>0</v>
      </c>
      <c r="AJ417">
        <v>0</v>
      </c>
      <c r="AK417">
        <v>0</v>
      </c>
      <c r="AL417">
        <v>0</v>
      </c>
      <c r="AM417">
        <v>0</v>
      </c>
      <c r="AN417">
        <v>0</v>
      </c>
      <c r="AO417">
        <v>0</v>
      </c>
      <c r="AP417">
        <v>0</v>
      </c>
      <c r="AQ417">
        <v>0</v>
      </c>
      <c r="AR417">
        <v>1</v>
      </c>
      <c r="AS417">
        <v>0</v>
      </c>
      <c r="AT417">
        <v>0</v>
      </c>
      <c r="AU417">
        <v>0</v>
      </c>
      <c r="AV417">
        <v>0</v>
      </c>
      <c r="AW417">
        <v>0</v>
      </c>
      <c r="AX417">
        <v>0</v>
      </c>
      <c r="AY417">
        <v>0</v>
      </c>
      <c r="AZ417">
        <v>1</v>
      </c>
      <c r="BA417">
        <v>0</v>
      </c>
      <c r="BB417">
        <v>1</v>
      </c>
      <c r="BC417">
        <v>1</v>
      </c>
      <c r="BD417">
        <v>0</v>
      </c>
      <c r="BE417">
        <v>0</v>
      </c>
      <c r="BF417">
        <v>1</v>
      </c>
      <c r="BG417">
        <v>1</v>
      </c>
      <c r="BH417">
        <v>0</v>
      </c>
      <c r="BI417">
        <v>0</v>
      </c>
      <c r="BJ417">
        <v>0</v>
      </c>
      <c r="BK417">
        <v>0</v>
      </c>
      <c r="BL417">
        <v>0</v>
      </c>
      <c r="BM417">
        <v>0</v>
      </c>
      <c r="BN417">
        <v>1</v>
      </c>
      <c r="BO417">
        <v>0</v>
      </c>
      <c r="BP417">
        <v>0</v>
      </c>
      <c r="BQ417">
        <v>1</v>
      </c>
      <c r="BR417">
        <v>0</v>
      </c>
      <c r="BS417">
        <v>0</v>
      </c>
      <c r="BT417" s="10">
        <v>0</v>
      </c>
      <c r="BU417">
        <v>-4.2648743800000002</v>
      </c>
      <c r="BV417">
        <v>0.17994256</v>
      </c>
      <c r="BW417">
        <v>2.5512239999999999E-2</v>
      </c>
      <c r="BX417">
        <v>1.7140852600000001</v>
      </c>
      <c r="BY417">
        <v>1.2451467300000001</v>
      </c>
      <c r="BZ417">
        <v>4.38303536</v>
      </c>
      <c r="CA417">
        <v>1.0542348399999999</v>
      </c>
      <c r="CB417">
        <v>2.36271349</v>
      </c>
      <c r="CC417">
        <v>0</v>
      </c>
      <c r="CD417">
        <v>1.26633956</v>
      </c>
      <c r="CE417">
        <v>1.2966537600000001</v>
      </c>
      <c r="CF417">
        <v>-0.34830556000000001</v>
      </c>
      <c r="CG417">
        <v>0.60595251999999999</v>
      </c>
      <c r="CH417">
        <v>-0.27080598</v>
      </c>
      <c r="CI417">
        <v>0.69837139000000004</v>
      </c>
      <c r="CJ417">
        <v>2.3914729999999999E-2</v>
      </c>
      <c r="CK417">
        <v>-0.35324707</v>
      </c>
      <c r="CL417">
        <v>-4.8291489999999999E-2</v>
      </c>
      <c r="CM417">
        <v>0.58076517999999999</v>
      </c>
      <c r="CN417">
        <v>0.72541518999999999</v>
      </c>
      <c r="CO417">
        <v>-0.20022939000000001</v>
      </c>
      <c r="CP417">
        <v>-0.43475793000000001</v>
      </c>
      <c r="CQ417">
        <v>0.34422587999999998</v>
      </c>
      <c r="CR417">
        <v>-0.48495226000000002</v>
      </c>
      <c r="CS417">
        <v>0.18250256000000001</v>
      </c>
      <c r="CT417">
        <v>-0.16623276000000001</v>
      </c>
      <c r="CU417">
        <v>-9.4743999999999995E-2</v>
      </c>
      <c r="CV417">
        <v>-1.1689752</v>
      </c>
      <c r="CW417">
        <v>-0.52188942000000005</v>
      </c>
      <c r="CX417">
        <v>0.65815442999999996</v>
      </c>
      <c r="CY417">
        <v>9.3649330000000003E-2</v>
      </c>
      <c r="CZ417">
        <v>-0.16819777</v>
      </c>
      <c r="DA417">
        <v>-0.25450494000000001</v>
      </c>
      <c r="DB417">
        <v>0.25513289</v>
      </c>
      <c r="DC417">
        <v>2.5920289999999999E-2</v>
      </c>
      <c r="DD417">
        <v>-2.5292350000000002E-2</v>
      </c>
      <c r="DE417">
        <v>0.26950531</v>
      </c>
      <c r="DF417">
        <v>-0.26887736000000001</v>
      </c>
      <c r="DG417">
        <v>0.1029841</v>
      </c>
      <c r="DH417">
        <v>-0.10235616</v>
      </c>
      <c r="DI417">
        <v>-0.19042195000000001</v>
      </c>
      <c r="DJ417">
        <v>7.7531719999999998E-2</v>
      </c>
      <c r="DK417">
        <v>-0.19522661999999999</v>
      </c>
      <c r="DL417">
        <v>-0.13095082</v>
      </c>
      <c r="DM417">
        <v>-6.0513240000000003E-2</v>
      </c>
      <c r="DN417">
        <v>0.50020885000000004</v>
      </c>
      <c r="DO417">
        <v>0.35778246000000002</v>
      </c>
      <c r="DP417">
        <v>-0.64273818000000005</v>
      </c>
      <c r="DQ417">
        <v>0.94671483000000001</v>
      </c>
      <c r="DR417">
        <v>-0.66113116000000005</v>
      </c>
      <c r="DS417">
        <v>7.7932630000000003E-2</v>
      </c>
      <c r="DT417">
        <v>-0.79014932000000004</v>
      </c>
      <c r="DU417">
        <v>1.3610861400000001</v>
      </c>
      <c r="DV417" s="10">
        <v>-0.64824150000000003</v>
      </c>
      <c r="DW417" s="8" t="s">
        <v>2299</v>
      </c>
      <c r="DX417" t="s">
        <v>2300</v>
      </c>
      <c r="DY417" t="s">
        <v>5158</v>
      </c>
      <c r="DZ417" t="s">
        <v>5154</v>
      </c>
      <c r="EA417" t="s">
        <v>5382</v>
      </c>
      <c r="EB417" t="s">
        <v>5182</v>
      </c>
      <c r="EC417" t="s">
        <v>5178</v>
      </c>
      <c r="ED417" s="10" t="s">
        <v>618</v>
      </c>
      <c r="EE417" s="20">
        <v>34870</v>
      </c>
      <c r="EF417" s="21">
        <v>36899</v>
      </c>
      <c r="EG417" t="s">
        <v>2301</v>
      </c>
      <c r="EH417" t="s">
        <v>5145</v>
      </c>
      <c r="EI417" s="22">
        <v>45331</v>
      </c>
      <c r="EJ417" t="b">
        <f>F417=H417</f>
        <v>0</v>
      </c>
    </row>
    <row r="418" spans="1:140" x14ac:dyDescent="0.2">
      <c r="A418" s="8" t="s">
        <v>2302</v>
      </c>
      <c r="B418" s="8" t="s">
        <v>127</v>
      </c>
      <c r="C418" s="8" t="s">
        <v>135</v>
      </c>
      <c r="D418" s="2" t="s">
        <v>2303</v>
      </c>
      <c r="E418" s="4">
        <v>0.75152418258824305</v>
      </c>
      <c r="F418" s="28" t="b">
        <v>1</v>
      </c>
      <c r="G418" s="29">
        <f t="shared" si="13"/>
        <v>3.2800971618082996E-4</v>
      </c>
      <c r="H418" s="5" t="b">
        <f t="shared" si="12"/>
        <v>0</v>
      </c>
      <c r="I418" s="8">
        <v>67</v>
      </c>
      <c r="J418">
        <v>1</v>
      </c>
      <c r="K418">
        <v>18</v>
      </c>
      <c r="L418">
        <v>1363</v>
      </c>
      <c r="M418">
        <v>0</v>
      </c>
      <c r="N418">
        <v>4</v>
      </c>
      <c r="O418">
        <v>70.762091294121504</v>
      </c>
      <c r="P418">
        <v>1</v>
      </c>
      <c r="Q418">
        <v>4</v>
      </c>
      <c r="R418">
        <v>5</v>
      </c>
      <c r="S418" s="10">
        <v>66.599999999999994</v>
      </c>
      <c r="T418" s="8">
        <v>1.2925892867279301</v>
      </c>
      <c r="U418">
        <v>7.5957643648752104E-3</v>
      </c>
      <c r="V418">
        <v>-1.16058208423016</v>
      </c>
      <c r="W418">
        <v>-0.15773201024081199</v>
      </c>
      <c r="X418">
        <v>-1.5638459058765199</v>
      </c>
      <c r="Y418">
        <v>0.68524713920936597</v>
      </c>
      <c r="Z418">
        <v>0.69812800696923505</v>
      </c>
      <c r="AA418">
        <v>0.71867389489572897</v>
      </c>
      <c r="AB418">
        <v>1.4079858992310099</v>
      </c>
      <c r="AC418">
        <v>1.7560081436822399E-2</v>
      </c>
      <c r="AD418" s="10">
        <v>-1.7472024605590399</v>
      </c>
      <c r="AE418" s="8">
        <v>0</v>
      </c>
      <c r="AF418">
        <v>0</v>
      </c>
      <c r="AG418">
        <v>0</v>
      </c>
      <c r="AH418">
        <v>1</v>
      </c>
      <c r="AI418">
        <v>0</v>
      </c>
      <c r="AJ418">
        <v>0</v>
      </c>
      <c r="AK418">
        <v>0</v>
      </c>
      <c r="AL418">
        <v>0</v>
      </c>
      <c r="AM418">
        <v>0</v>
      </c>
      <c r="AN418">
        <v>0</v>
      </c>
      <c r="AO418">
        <v>0</v>
      </c>
      <c r="AP418">
        <v>0</v>
      </c>
      <c r="AQ418">
        <v>0</v>
      </c>
      <c r="AR418">
        <v>0</v>
      </c>
      <c r="AS418">
        <v>0</v>
      </c>
      <c r="AT418">
        <v>0</v>
      </c>
      <c r="AU418">
        <v>0</v>
      </c>
      <c r="AV418">
        <v>0</v>
      </c>
      <c r="AW418">
        <v>0</v>
      </c>
      <c r="AX418">
        <v>0</v>
      </c>
      <c r="AY418">
        <v>1</v>
      </c>
      <c r="AZ418">
        <v>0</v>
      </c>
      <c r="BA418">
        <v>1</v>
      </c>
      <c r="BB418">
        <v>0</v>
      </c>
      <c r="BC418">
        <v>1</v>
      </c>
      <c r="BD418">
        <v>0</v>
      </c>
      <c r="BE418">
        <v>1</v>
      </c>
      <c r="BF418">
        <v>0</v>
      </c>
      <c r="BG418">
        <v>0</v>
      </c>
      <c r="BH418">
        <v>0</v>
      </c>
      <c r="BI418">
        <v>0</v>
      </c>
      <c r="BJ418">
        <v>0</v>
      </c>
      <c r="BK418">
        <v>1</v>
      </c>
      <c r="BL418">
        <v>0</v>
      </c>
      <c r="BM418">
        <v>0</v>
      </c>
      <c r="BN418">
        <v>0</v>
      </c>
      <c r="BO418">
        <v>1</v>
      </c>
      <c r="BP418">
        <v>0</v>
      </c>
      <c r="BQ418">
        <v>0</v>
      </c>
      <c r="BR418">
        <v>1</v>
      </c>
      <c r="BS418">
        <v>0</v>
      </c>
      <c r="BT418" s="10">
        <v>0</v>
      </c>
      <c r="BU418">
        <v>-4.2648743800000002</v>
      </c>
      <c r="BV418">
        <v>0.17994256</v>
      </c>
      <c r="BW418">
        <v>2.5512239999999999E-2</v>
      </c>
      <c r="BX418">
        <v>1.7140852600000001</v>
      </c>
      <c r="BY418">
        <v>1.2451467300000001</v>
      </c>
      <c r="BZ418">
        <v>4.38303536</v>
      </c>
      <c r="CA418">
        <v>1.0542348399999999</v>
      </c>
      <c r="CB418">
        <v>2.36271349</v>
      </c>
      <c r="CC418">
        <v>0</v>
      </c>
      <c r="CD418">
        <v>1.26633956</v>
      </c>
      <c r="CE418">
        <v>1.2966537600000001</v>
      </c>
      <c r="CF418">
        <v>-0.34830556000000001</v>
      </c>
      <c r="CG418">
        <v>0.60595251999999999</v>
      </c>
      <c r="CH418">
        <v>-0.27080598</v>
      </c>
      <c r="CI418">
        <v>0.69837139000000004</v>
      </c>
      <c r="CJ418">
        <v>2.3914729999999999E-2</v>
      </c>
      <c r="CK418">
        <v>-0.35324707</v>
      </c>
      <c r="CL418">
        <v>-4.8291489999999999E-2</v>
      </c>
      <c r="CM418">
        <v>0.58076517999999999</v>
      </c>
      <c r="CN418">
        <v>0.72541518999999999</v>
      </c>
      <c r="CO418">
        <v>-0.20022939000000001</v>
      </c>
      <c r="CP418">
        <v>-0.43475793000000001</v>
      </c>
      <c r="CQ418">
        <v>0.34422587999999998</v>
      </c>
      <c r="CR418">
        <v>-0.48495226000000002</v>
      </c>
      <c r="CS418">
        <v>0.18250256000000001</v>
      </c>
      <c r="CT418">
        <v>-0.16623276000000001</v>
      </c>
      <c r="CU418">
        <v>-9.4743999999999995E-2</v>
      </c>
      <c r="CV418">
        <v>-1.1689752</v>
      </c>
      <c r="CW418">
        <v>-0.52188942000000005</v>
      </c>
      <c r="CX418">
        <v>0.65815442999999996</v>
      </c>
      <c r="CY418">
        <v>9.3649330000000003E-2</v>
      </c>
      <c r="CZ418">
        <v>-0.16819777</v>
      </c>
      <c r="DA418">
        <v>-0.25450494000000001</v>
      </c>
      <c r="DB418">
        <v>0.25513289</v>
      </c>
      <c r="DC418">
        <v>2.5920289999999999E-2</v>
      </c>
      <c r="DD418">
        <v>-2.5292350000000002E-2</v>
      </c>
      <c r="DE418">
        <v>0.26950531</v>
      </c>
      <c r="DF418">
        <v>-0.26887736000000001</v>
      </c>
      <c r="DG418">
        <v>0.1029841</v>
      </c>
      <c r="DH418">
        <v>-0.10235616</v>
      </c>
      <c r="DI418">
        <v>-0.19042195000000001</v>
      </c>
      <c r="DJ418">
        <v>7.7531719999999998E-2</v>
      </c>
      <c r="DK418">
        <v>-0.19522661999999999</v>
      </c>
      <c r="DL418">
        <v>-0.13095082</v>
      </c>
      <c r="DM418">
        <v>-6.0513240000000003E-2</v>
      </c>
      <c r="DN418">
        <v>0.50020885000000004</v>
      </c>
      <c r="DO418">
        <v>0.35778246000000002</v>
      </c>
      <c r="DP418">
        <v>-0.64273818000000005</v>
      </c>
      <c r="DQ418">
        <v>0.94671483000000001</v>
      </c>
      <c r="DR418">
        <v>-0.66113116000000005</v>
      </c>
      <c r="DS418">
        <v>7.7932630000000003E-2</v>
      </c>
      <c r="DT418">
        <v>-0.79014932000000004</v>
      </c>
      <c r="DU418">
        <v>1.3610861400000001</v>
      </c>
      <c r="DV418" s="10">
        <v>-0.64824150000000003</v>
      </c>
      <c r="DW418" s="8" t="s">
        <v>2304</v>
      </c>
      <c r="DX418" t="s">
        <v>2305</v>
      </c>
      <c r="DY418" t="s">
        <v>5153</v>
      </c>
      <c r="DZ418" t="s">
        <v>5158</v>
      </c>
      <c r="EA418" t="s">
        <v>5445</v>
      </c>
      <c r="EB418" t="s">
        <v>5347</v>
      </c>
      <c r="EC418" t="s">
        <v>5284</v>
      </c>
      <c r="ED418" s="10" t="s">
        <v>639</v>
      </c>
      <c r="EE418" s="20">
        <v>37999</v>
      </c>
      <c r="EF418" s="21">
        <v>38177</v>
      </c>
      <c r="EG418" t="s">
        <v>2306</v>
      </c>
      <c r="EH418" t="s">
        <v>5146</v>
      </c>
      <c r="EI418" s="22">
        <v>44113</v>
      </c>
      <c r="EJ418" t="b">
        <f>F418=H418</f>
        <v>0</v>
      </c>
    </row>
    <row r="419" spans="1:140" x14ac:dyDescent="0.2">
      <c r="A419" s="8" t="s">
        <v>2307</v>
      </c>
      <c r="B419" s="8" t="s">
        <v>168</v>
      </c>
      <c r="C419" s="8" t="s">
        <v>399</v>
      </c>
      <c r="D419" s="2" t="s">
        <v>2308</v>
      </c>
      <c r="E419" s="4">
        <v>0.473997111817549</v>
      </c>
      <c r="F419" s="28" t="b">
        <v>0</v>
      </c>
      <c r="G419" s="29">
        <f t="shared" si="13"/>
        <v>1.8987215458726695E-6</v>
      </c>
      <c r="H419" s="5" t="b">
        <f t="shared" si="12"/>
        <v>0</v>
      </c>
      <c r="I419" s="8">
        <v>35</v>
      </c>
      <c r="J419">
        <v>1</v>
      </c>
      <c r="K419">
        <v>27</v>
      </c>
      <c r="L419">
        <v>2275</v>
      </c>
      <c r="M419">
        <v>3</v>
      </c>
      <c r="N419">
        <v>3</v>
      </c>
      <c r="O419">
        <v>2.8318892421080202</v>
      </c>
      <c r="P419">
        <v>2</v>
      </c>
      <c r="Q419">
        <v>4</v>
      </c>
      <c r="R419">
        <v>2</v>
      </c>
      <c r="S419" s="10">
        <v>80</v>
      </c>
      <c r="T419" s="8">
        <v>-1.7134323103137701</v>
      </c>
      <c r="U419">
        <v>7.5957643648752104E-3</v>
      </c>
      <c r="V419">
        <v>2.2610839381047498E-3</v>
      </c>
      <c r="W419">
        <v>0.90543338157486997</v>
      </c>
      <c r="X419">
        <v>-0.60931127360194304</v>
      </c>
      <c r="Y419">
        <v>-1.13192030619081E-2</v>
      </c>
      <c r="Z419">
        <v>-1.6393974875925299</v>
      </c>
      <c r="AA419">
        <v>0.71867389489572897</v>
      </c>
      <c r="AB419">
        <v>-4.5418899975194001E-2</v>
      </c>
      <c r="AC419">
        <v>-0.68484317603607703</v>
      </c>
      <c r="AD419" s="10">
        <v>1.14412362421911</v>
      </c>
      <c r="AE419" s="8">
        <v>0</v>
      </c>
      <c r="AF419">
        <v>0</v>
      </c>
      <c r="AG419">
        <v>0</v>
      </c>
      <c r="AH419">
        <v>0</v>
      </c>
      <c r="AI419">
        <v>0</v>
      </c>
      <c r="AJ419">
        <v>0</v>
      </c>
      <c r="AK419">
        <v>0</v>
      </c>
      <c r="AL419">
        <v>0</v>
      </c>
      <c r="AM419">
        <v>0</v>
      </c>
      <c r="AN419">
        <v>0</v>
      </c>
      <c r="AO419">
        <v>0</v>
      </c>
      <c r="AP419">
        <v>1</v>
      </c>
      <c r="AQ419">
        <v>0</v>
      </c>
      <c r="AR419">
        <v>0</v>
      </c>
      <c r="AS419">
        <v>0</v>
      </c>
      <c r="AT419">
        <v>0</v>
      </c>
      <c r="AU419">
        <v>0</v>
      </c>
      <c r="AV419">
        <v>0</v>
      </c>
      <c r="AW419">
        <v>0</v>
      </c>
      <c r="AX419">
        <v>0</v>
      </c>
      <c r="AY419">
        <v>1</v>
      </c>
      <c r="AZ419">
        <v>0</v>
      </c>
      <c r="BA419">
        <v>0</v>
      </c>
      <c r="BB419">
        <v>1</v>
      </c>
      <c r="BC419">
        <v>1</v>
      </c>
      <c r="BD419">
        <v>0</v>
      </c>
      <c r="BE419">
        <v>1</v>
      </c>
      <c r="BF419">
        <v>0</v>
      </c>
      <c r="BG419">
        <v>0</v>
      </c>
      <c r="BH419">
        <v>0</v>
      </c>
      <c r="BI419">
        <v>0</v>
      </c>
      <c r="BJ419">
        <v>1</v>
      </c>
      <c r="BK419">
        <v>0</v>
      </c>
      <c r="BL419">
        <v>0</v>
      </c>
      <c r="BM419">
        <v>0</v>
      </c>
      <c r="BN419">
        <v>0</v>
      </c>
      <c r="BO419">
        <v>0</v>
      </c>
      <c r="BP419">
        <v>1</v>
      </c>
      <c r="BQ419">
        <v>0</v>
      </c>
      <c r="BR419">
        <v>0</v>
      </c>
      <c r="BS419">
        <v>0</v>
      </c>
      <c r="BT419" s="10">
        <v>1</v>
      </c>
      <c r="BU419">
        <v>-4.2648743800000002</v>
      </c>
      <c r="BV419">
        <v>0.17994256</v>
      </c>
      <c r="BW419">
        <v>2.5512239999999999E-2</v>
      </c>
      <c r="BX419">
        <v>1.7140852600000001</v>
      </c>
      <c r="BY419">
        <v>1.2451467300000001</v>
      </c>
      <c r="BZ419">
        <v>4.38303536</v>
      </c>
      <c r="CA419">
        <v>1.0542348399999999</v>
      </c>
      <c r="CB419">
        <v>2.36271349</v>
      </c>
      <c r="CC419">
        <v>0</v>
      </c>
      <c r="CD419">
        <v>1.26633956</v>
      </c>
      <c r="CE419">
        <v>1.2966537600000001</v>
      </c>
      <c r="CF419">
        <v>-0.34830556000000001</v>
      </c>
      <c r="CG419">
        <v>0.60595251999999999</v>
      </c>
      <c r="CH419">
        <v>-0.27080598</v>
      </c>
      <c r="CI419">
        <v>0.69837139000000004</v>
      </c>
      <c r="CJ419">
        <v>2.3914729999999999E-2</v>
      </c>
      <c r="CK419">
        <v>-0.35324707</v>
      </c>
      <c r="CL419">
        <v>-4.8291489999999999E-2</v>
      </c>
      <c r="CM419">
        <v>0.58076517999999999</v>
      </c>
      <c r="CN419">
        <v>0.72541518999999999</v>
      </c>
      <c r="CO419">
        <v>-0.20022939000000001</v>
      </c>
      <c r="CP419">
        <v>-0.43475793000000001</v>
      </c>
      <c r="CQ419">
        <v>0.34422587999999998</v>
      </c>
      <c r="CR419">
        <v>-0.48495226000000002</v>
      </c>
      <c r="CS419">
        <v>0.18250256000000001</v>
      </c>
      <c r="CT419">
        <v>-0.16623276000000001</v>
      </c>
      <c r="CU419">
        <v>-9.4743999999999995E-2</v>
      </c>
      <c r="CV419">
        <v>-1.1689752</v>
      </c>
      <c r="CW419">
        <v>-0.52188942000000005</v>
      </c>
      <c r="CX419">
        <v>0.65815442999999996</v>
      </c>
      <c r="CY419">
        <v>9.3649330000000003E-2</v>
      </c>
      <c r="CZ419">
        <v>-0.16819777</v>
      </c>
      <c r="DA419">
        <v>-0.25450494000000001</v>
      </c>
      <c r="DB419">
        <v>0.25513289</v>
      </c>
      <c r="DC419">
        <v>2.5920289999999999E-2</v>
      </c>
      <c r="DD419">
        <v>-2.5292350000000002E-2</v>
      </c>
      <c r="DE419">
        <v>0.26950531</v>
      </c>
      <c r="DF419">
        <v>-0.26887736000000001</v>
      </c>
      <c r="DG419">
        <v>0.1029841</v>
      </c>
      <c r="DH419">
        <v>-0.10235616</v>
      </c>
      <c r="DI419">
        <v>-0.19042195000000001</v>
      </c>
      <c r="DJ419">
        <v>7.7531719999999998E-2</v>
      </c>
      <c r="DK419">
        <v>-0.19522661999999999</v>
      </c>
      <c r="DL419">
        <v>-0.13095082</v>
      </c>
      <c r="DM419">
        <v>-6.0513240000000003E-2</v>
      </c>
      <c r="DN419">
        <v>0.50020885000000004</v>
      </c>
      <c r="DO419">
        <v>0.35778246000000002</v>
      </c>
      <c r="DP419">
        <v>-0.64273818000000005</v>
      </c>
      <c r="DQ419">
        <v>0.94671483000000001</v>
      </c>
      <c r="DR419">
        <v>-0.66113116000000005</v>
      </c>
      <c r="DS419">
        <v>7.7932630000000003E-2</v>
      </c>
      <c r="DT419">
        <v>-0.79014932000000004</v>
      </c>
      <c r="DU419">
        <v>1.3610861400000001</v>
      </c>
      <c r="DV419" s="10">
        <v>-0.64824150000000003</v>
      </c>
      <c r="DW419" s="8" t="s">
        <v>2309</v>
      </c>
      <c r="DX419" t="s">
        <v>2310</v>
      </c>
      <c r="DY419" t="s">
        <v>5165</v>
      </c>
      <c r="DZ419" t="s">
        <v>5165</v>
      </c>
      <c r="EA419" t="s">
        <v>5402</v>
      </c>
      <c r="EB419" t="s">
        <v>5246</v>
      </c>
      <c r="EC419" t="s">
        <v>5425</v>
      </c>
      <c r="ED419" s="10" t="s">
        <v>272</v>
      </c>
      <c r="EE419" s="20">
        <v>37611</v>
      </c>
      <c r="EF419" s="21">
        <v>39226</v>
      </c>
      <c r="EG419" t="s">
        <v>2311</v>
      </c>
      <c r="EH419" t="s">
        <v>5144</v>
      </c>
      <c r="EI419" s="22">
        <v>45288</v>
      </c>
      <c r="EJ419" t="b">
        <f>F419=H419</f>
        <v>1</v>
      </c>
    </row>
    <row r="420" spans="1:140" x14ac:dyDescent="0.2">
      <c r="A420" s="8" t="s">
        <v>2312</v>
      </c>
      <c r="B420" s="8" t="s">
        <v>168</v>
      </c>
      <c r="C420" s="8" t="s">
        <v>468</v>
      </c>
      <c r="D420" s="2" t="s">
        <v>2313</v>
      </c>
      <c r="E420" s="4">
        <v>0.43033630767576903</v>
      </c>
      <c r="F420" s="28" t="b">
        <v>0</v>
      </c>
      <c r="G420" s="29">
        <f t="shared" si="13"/>
        <v>0.70076503967793524</v>
      </c>
      <c r="H420" s="5" t="b">
        <f t="shared" si="12"/>
        <v>1</v>
      </c>
      <c r="I420" s="8">
        <v>66</v>
      </c>
      <c r="J420">
        <v>2</v>
      </c>
      <c r="K420">
        <v>21</v>
      </c>
      <c r="L420">
        <v>2243</v>
      </c>
      <c r="M420">
        <v>8</v>
      </c>
      <c r="N420">
        <v>1</v>
      </c>
      <c r="O420">
        <v>61.001487171218201</v>
      </c>
      <c r="P420">
        <v>1</v>
      </c>
      <c r="Q420">
        <v>3</v>
      </c>
      <c r="R420">
        <v>2</v>
      </c>
      <c r="S420" s="10">
        <v>68.900000000000006</v>
      </c>
      <c r="T420" s="8">
        <v>1.19865111182038</v>
      </c>
      <c r="U420">
        <v>1.0203643463482399</v>
      </c>
      <c r="V420">
        <v>-0.77296769484074401</v>
      </c>
      <c r="W420">
        <v>0.86812933273923198</v>
      </c>
      <c r="X420">
        <v>0.98157978018903103</v>
      </c>
      <c r="Y420">
        <v>-1.4044518876044501</v>
      </c>
      <c r="Z420">
        <v>0.36225883110337298</v>
      </c>
      <c r="AA420">
        <v>1.4284752725705201</v>
      </c>
      <c r="AB420">
        <v>-0.772121299578298</v>
      </c>
      <c r="AC420">
        <v>1.42236659638262</v>
      </c>
      <c r="AD420" s="10">
        <v>-1.25093007287323</v>
      </c>
      <c r="AE420" s="8">
        <v>0</v>
      </c>
      <c r="AF420">
        <v>0</v>
      </c>
      <c r="AG420">
        <v>0</v>
      </c>
      <c r="AH420">
        <v>0</v>
      </c>
      <c r="AI420">
        <v>0</v>
      </c>
      <c r="AJ420">
        <v>0</v>
      </c>
      <c r="AK420">
        <v>0</v>
      </c>
      <c r="AL420">
        <v>0</v>
      </c>
      <c r="AM420">
        <v>0</v>
      </c>
      <c r="AN420">
        <v>0</v>
      </c>
      <c r="AO420">
        <v>1</v>
      </c>
      <c r="AP420">
        <v>0</v>
      </c>
      <c r="AQ420">
        <v>0</v>
      </c>
      <c r="AR420">
        <v>0</v>
      </c>
      <c r="AS420">
        <v>0</v>
      </c>
      <c r="AT420">
        <v>0</v>
      </c>
      <c r="AU420">
        <v>0</v>
      </c>
      <c r="AV420">
        <v>0</v>
      </c>
      <c r="AW420">
        <v>0</v>
      </c>
      <c r="AX420">
        <v>0</v>
      </c>
      <c r="AY420">
        <v>0</v>
      </c>
      <c r="AZ420">
        <v>1</v>
      </c>
      <c r="BA420">
        <v>0</v>
      </c>
      <c r="BB420">
        <v>1</v>
      </c>
      <c r="BC420">
        <v>0</v>
      </c>
      <c r="BD420">
        <v>1</v>
      </c>
      <c r="BE420">
        <v>0</v>
      </c>
      <c r="BF420">
        <v>1</v>
      </c>
      <c r="BG420">
        <v>0</v>
      </c>
      <c r="BH420">
        <v>0</v>
      </c>
      <c r="BI420">
        <v>0</v>
      </c>
      <c r="BJ420">
        <v>0</v>
      </c>
      <c r="BK420">
        <v>0</v>
      </c>
      <c r="BL420">
        <v>1</v>
      </c>
      <c r="BM420">
        <v>0</v>
      </c>
      <c r="BN420">
        <v>1</v>
      </c>
      <c r="BO420">
        <v>0</v>
      </c>
      <c r="BP420">
        <v>0</v>
      </c>
      <c r="BQ420">
        <v>1</v>
      </c>
      <c r="BR420">
        <v>0</v>
      </c>
      <c r="BS420">
        <v>0</v>
      </c>
      <c r="BT420" s="10">
        <v>0</v>
      </c>
      <c r="BU420">
        <v>-4.2648743800000002</v>
      </c>
      <c r="BV420">
        <v>0.17994256</v>
      </c>
      <c r="BW420">
        <v>2.5512239999999999E-2</v>
      </c>
      <c r="BX420">
        <v>1.7140852600000001</v>
      </c>
      <c r="BY420">
        <v>1.2451467300000001</v>
      </c>
      <c r="BZ420">
        <v>4.38303536</v>
      </c>
      <c r="CA420">
        <v>1.0542348399999999</v>
      </c>
      <c r="CB420">
        <v>2.36271349</v>
      </c>
      <c r="CC420">
        <v>0</v>
      </c>
      <c r="CD420">
        <v>1.26633956</v>
      </c>
      <c r="CE420">
        <v>1.2966537600000001</v>
      </c>
      <c r="CF420">
        <v>-0.34830556000000001</v>
      </c>
      <c r="CG420">
        <v>0.60595251999999999</v>
      </c>
      <c r="CH420">
        <v>-0.27080598</v>
      </c>
      <c r="CI420">
        <v>0.69837139000000004</v>
      </c>
      <c r="CJ420">
        <v>2.3914729999999999E-2</v>
      </c>
      <c r="CK420">
        <v>-0.35324707</v>
      </c>
      <c r="CL420">
        <v>-4.8291489999999999E-2</v>
      </c>
      <c r="CM420">
        <v>0.58076517999999999</v>
      </c>
      <c r="CN420">
        <v>0.72541518999999999</v>
      </c>
      <c r="CO420">
        <v>-0.20022939000000001</v>
      </c>
      <c r="CP420">
        <v>-0.43475793000000001</v>
      </c>
      <c r="CQ420">
        <v>0.34422587999999998</v>
      </c>
      <c r="CR420">
        <v>-0.48495226000000002</v>
      </c>
      <c r="CS420">
        <v>0.18250256000000001</v>
      </c>
      <c r="CT420">
        <v>-0.16623276000000001</v>
      </c>
      <c r="CU420">
        <v>-9.4743999999999995E-2</v>
      </c>
      <c r="CV420">
        <v>-1.1689752</v>
      </c>
      <c r="CW420">
        <v>-0.52188942000000005</v>
      </c>
      <c r="CX420">
        <v>0.65815442999999996</v>
      </c>
      <c r="CY420">
        <v>9.3649330000000003E-2</v>
      </c>
      <c r="CZ420">
        <v>-0.16819777</v>
      </c>
      <c r="DA420">
        <v>-0.25450494000000001</v>
      </c>
      <c r="DB420">
        <v>0.25513289</v>
      </c>
      <c r="DC420">
        <v>2.5920289999999999E-2</v>
      </c>
      <c r="DD420">
        <v>-2.5292350000000002E-2</v>
      </c>
      <c r="DE420">
        <v>0.26950531</v>
      </c>
      <c r="DF420">
        <v>-0.26887736000000001</v>
      </c>
      <c r="DG420">
        <v>0.1029841</v>
      </c>
      <c r="DH420">
        <v>-0.10235616</v>
      </c>
      <c r="DI420">
        <v>-0.19042195000000001</v>
      </c>
      <c r="DJ420">
        <v>7.7531719999999998E-2</v>
      </c>
      <c r="DK420">
        <v>-0.19522661999999999</v>
      </c>
      <c r="DL420">
        <v>-0.13095082</v>
      </c>
      <c r="DM420">
        <v>-6.0513240000000003E-2</v>
      </c>
      <c r="DN420">
        <v>0.50020885000000004</v>
      </c>
      <c r="DO420">
        <v>0.35778246000000002</v>
      </c>
      <c r="DP420">
        <v>-0.64273818000000005</v>
      </c>
      <c r="DQ420">
        <v>0.94671483000000001</v>
      </c>
      <c r="DR420">
        <v>-0.66113116000000005</v>
      </c>
      <c r="DS420">
        <v>7.7932630000000003E-2</v>
      </c>
      <c r="DT420">
        <v>-0.79014932000000004</v>
      </c>
      <c r="DU420">
        <v>1.3610861400000001</v>
      </c>
      <c r="DV420" s="10">
        <v>-0.64824150000000003</v>
      </c>
      <c r="DW420" s="8" t="s">
        <v>2314</v>
      </c>
      <c r="DX420" t="s">
        <v>2315</v>
      </c>
      <c r="DY420" t="s">
        <v>5158</v>
      </c>
      <c r="DZ420" t="s">
        <v>5154</v>
      </c>
      <c r="EA420" t="s">
        <v>5321</v>
      </c>
      <c r="EB420" t="s">
        <v>5373</v>
      </c>
      <c r="EC420" t="s">
        <v>5276</v>
      </c>
      <c r="ED420" s="10" t="s">
        <v>172</v>
      </c>
      <c r="EE420" s="20">
        <v>37300</v>
      </c>
      <c r="EF420" s="21">
        <v>37991</v>
      </c>
      <c r="EG420" t="s">
        <v>2316</v>
      </c>
      <c r="EH420" t="s">
        <v>5143</v>
      </c>
      <c r="EI420" s="22">
        <v>44714</v>
      </c>
      <c r="EJ420" t="b">
        <f>F420=H420</f>
        <v>0</v>
      </c>
    </row>
    <row r="421" spans="1:140" x14ac:dyDescent="0.2">
      <c r="A421" s="8" t="s">
        <v>2317</v>
      </c>
      <c r="B421" s="8" t="s">
        <v>119</v>
      </c>
      <c r="C421" s="8" t="s">
        <v>245</v>
      </c>
      <c r="D421" s="2" t="s">
        <v>2318</v>
      </c>
      <c r="E421" s="4">
        <v>0.38357584711853199</v>
      </c>
      <c r="F421" s="28" t="b">
        <v>0</v>
      </c>
      <c r="G421" s="29">
        <f t="shared" si="13"/>
        <v>0.95840274295958694</v>
      </c>
      <c r="H421" s="5" t="b">
        <f t="shared" si="12"/>
        <v>1</v>
      </c>
      <c r="I421" s="8">
        <v>60</v>
      </c>
      <c r="J421">
        <v>0</v>
      </c>
      <c r="K421">
        <v>19</v>
      </c>
      <c r="L421">
        <v>626</v>
      </c>
      <c r="M421">
        <v>10</v>
      </c>
      <c r="N421">
        <v>3</v>
      </c>
      <c r="O421">
        <v>75.671256892599601</v>
      </c>
      <c r="P421">
        <v>5</v>
      </c>
      <c r="Q421">
        <v>5</v>
      </c>
      <c r="R421">
        <v>3</v>
      </c>
      <c r="S421" s="10">
        <v>71.8</v>
      </c>
      <c r="T421" s="8">
        <v>0.63502206237506098</v>
      </c>
      <c r="U421">
        <v>-1.00517281761849</v>
      </c>
      <c r="V421">
        <v>-1.03137728776702</v>
      </c>
      <c r="W421">
        <v>-1.0168908849866001</v>
      </c>
      <c r="X421">
        <v>1.61793620170542</v>
      </c>
      <c r="Y421">
        <v>-1.13192030619081E-2</v>
      </c>
      <c r="Z421">
        <v>0.867055809284348</v>
      </c>
      <c r="AA421">
        <v>0.71867389489572897</v>
      </c>
      <c r="AB421">
        <v>-0.772121299578298</v>
      </c>
      <c r="AC421">
        <v>0.71996333890972197</v>
      </c>
      <c r="AD421" s="10">
        <v>-0.62519532318244297</v>
      </c>
      <c r="AE421" s="8">
        <v>0</v>
      </c>
      <c r="AF421">
        <v>0</v>
      </c>
      <c r="AG421">
        <v>0</v>
      </c>
      <c r="AH421">
        <v>0</v>
      </c>
      <c r="AI421">
        <v>0</v>
      </c>
      <c r="AJ421">
        <v>0</v>
      </c>
      <c r="AK421">
        <v>0</v>
      </c>
      <c r="AL421">
        <v>0</v>
      </c>
      <c r="AM421">
        <v>1</v>
      </c>
      <c r="AN421">
        <v>0</v>
      </c>
      <c r="AO421">
        <v>0</v>
      </c>
      <c r="AP421">
        <v>0</v>
      </c>
      <c r="AQ421">
        <v>0</v>
      </c>
      <c r="AR421">
        <v>0</v>
      </c>
      <c r="AS421">
        <v>0</v>
      </c>
      <c r="AT421">
        <v>0</v>
      </c>
      <c r="AU421">
        <v>0</v>
      </c>
      <c r="AV421">
        <v>0</v>
      </c>
      <c r="AW421">
        <v>0</v>
      </c>
      <c r="AX421">
        <v>0</v>
      </c>
      <c r="AY421">
        <v>1</v>
      </c>
      <c r="AZ421">
        <v>0</v>
      </c>
      <c r="BA421">
        <v>1</v>
      </c>
      <c r="BB421">
        <v>0</v>
      </c>
      <c r="BC421">
        <v>1</v>
      </c>
      <c r="BD421">
        <v>0</v>
      </c>
      <c r="BE421">
        <v>1</v>
      </c>
      <c r="BF421">
        <v>0</v>
      </c>
      <c r="BG421">
        <v>0</v>
      </c>
      <c r="BH421">
        <v>1</v>
      </c>
      <c r="BI421">
        <v>0</v>
      </c>
      <c r="BJ421">
        <v>0</v>
      </c>
      <c r="BK421">
        <v>0</v>
      </c>
      <c r="BL421">
        <v>0</v>
      </c>
      <c r="BM421">
        <v>0</v>
      </c>
      <c r="BN421">
        <v>0</v>
      </c>
      <c r="BO421">
        <v>1</v>
      </c>
      <c r="BP421">
        <v>0</v>
      </c>
      <c r="BQ421">
        <v>1</v>
      </c>
      <c r="BR421">
        <v>0</v>
      </c>
      <c r="BS421">
        <v>0</v>
      </c>
      <c r="BT421" s="10">
        <v>0</v>
      </c>
      <c r="BU421">
        <v>-4.2648743800000002</v>
      </c>
      <c r="BV421">
        <v>0.17994256</v>
      </c>
      <c r="BW421">
        <v>2.5512239999999999E-2</v>
      </c>
      <c r="BX421">
        <v>1.7140852600000001</v>
      </c>
      <c r="BY421">
        <v>1.2451467300000001</v>
      </c>
      <c r="BZ421">
        <v>4.38303536</v>
      </c>
      <c r="CA421">
        <v>1.0542348399999999</v>
      </c>
      <c r="CB421">
        <v>2.36271349</v>
      </c>
      <c r="CC421">
        <v>0</v>
      </c>
      <c r="CD421">
        <v>1.26633956</v>
      </c>
      <c r="CE421">
        <v>1.2966537600000001</v>
      </c>
      <c r="CF421">
        <v>-0.34830556000000001</v>
      </c>
      <c r="CG421">
        <v>0.60595251999999999</v>
      </c>
      <c r="CH421">
        <v>-0.27080598</v>
      </c>
      <c r="CI421">
        <v>0.69837139000000004</v>
      </c>
      <c r="CJ421">
        <v>2.3914729999999999E-2</v>
      </c>
      <c r="CK421">
        <v>-0.35324707</v>
      </c>
      <c r="CL421">
        <v>-4.8291489999999999E-2</v>
      </c>
      <c r="CM421">
        <v>0.58076517999999999</v>
      </c>
      <c r="CN421">
        <v>0.72541518999999999</v>
      </c>
      <c r="CO421">
        <v>-0.20022939000000001</v>
      </c>
      <c r="CP421">
        <v>-0.43475793000000001</v>
      </c>
      <c r="CQ421">
        <v>0.34422587999999998</v>
      </c>
      <c r="CR421">
        <v>-0.48495226000000002</v>
      </c>
      <c r="CS421">
        <v>0.18250256000000001</v>
      </c>
      <c r="CT421">
        <v>-0.16623276000000001</v>
      </c>
      <c r="CU421">
        <v>-9.4743999999999995E-2</v>
      </c>
      <c r="CV421">
        <v>-1.1689752</v>
      </c>
      <c r="CW421">
        <v>-0.52188942000000005</v>
      </c>
      <c r="CX421">
        <v>0.65815442999999996</v>
      </c>
      <c r="CY421">
        <v>9.3649330000000003E-2</v>
      </c>
      <c r="CZ421">
        <v>-0.16819777</v>
      </c>
      <c r="DA421">
        <v>-0.25450494000000001</v>
      </c>
      <c r="DB421">
        <v>0.25513289</v>
      </c>
      <c r="DC421">
        <v>2.5920289999999999E-2</v>
      </c>
      <c r="DD421">
        <v>-2.5292350000000002E-2</v>
      </c>
      <c r="DE421">
        <v>0.26950531</v>
      </c>
      <c r="DF421">
        <v>-0.26887736000000001</v>
      </c>
      <c r="DG421">
        <v>0.1029841</v>
      </c>
      <c r="DH421">
        <v>-0.10235616</v>
      </c>
      <c r="DI421">
        <v>-0.19042195000000001</v>
      </c>
      <c r="DJ421">
        <v>7.7531719999999998E-2</v>
      </c>
      <c r="DK421">
        <v>-0.19522661999999999</v>
      </c>
      <c r="DL421">
        <v>-0.13095082</v>
      </c>
      <c r="DM421">
        <v>-6.0513240000000003E-2</v>
      </c>
      <c r="DN421">
        <v>0.50020885000000004</v>
      </c>
      <c r="DO421">
        <v>0.35778246000000002</v>
      </c>
      <c r="DP421">
        <v>-0.64273818000000005</v>
      </c>
      <c r="DQ421">
        <v>0.94671483000000001</v>
      </c>
      <c r="DR421">
        <v>-0.66113116000000005</v>
      </c>
      <c r="DS421">
        <v>7.7932630000000003E-2</v>
      </c>
      <c r="DT421">
        <v>-0.79014932000000004</v>
      </c>
      <c r="DU421">
        <v>1.3610861400000001</v>
      </c>
      <c r="DV421" s="10">
        <v>-0.64824150000000003</v>
      </c>
      <c r="DW421" s="8" t="s">
        <v>2319</v>
      </c>
      <c r="DX421" t="s">
        <v>2320</v>
      </c>
      <c r="DY421" t="s">
        <v>5153</v>
      </c>
      <c r="DZ421" t="s">
        <v>5154</v>
      </c>
      <c r="EA421" t="s">
        <v>5183</v>
      </c>
      <c r="EB421" t="s">
        <v>5357</v>
      </c>
      <c r="EC421" t="s">
        <v>5382</v>
      </c>
      <c r="ED421" s="10" t="s">
        <v>1071</v>
      </c>
      <c r="EE421" s="20">
        <v>35148</v>
      </c>
      <c r="EF421" s="21">
        <v>37829</v>
      </c>
      <c r="EG421" t="s">
        <v>2321</v>
      </c>
      <c r="EH421" t="s">
        <v>5147</v>
      </c>
      <c r="EI421" s="22">
        <v>44769</v>
      </c>
      <c r="EJ421" t="b">
        <f>F421=H421</f>
        <v>0</v>
      </c>
    </row>
    <row r="422" spans="1:140" x14ac:dyDescent="0.2">
      <c r="A422" s="8" t="s">
        <v>2322</v>
      </c>
      <c r="B422" s="8" t="s">
        <v>168</v>
      </c>
      <c r="C422" s="8" t="s">
        <v>120</v>
      </c>
      <c r="D422" s="2" t="s">
        <v>2323</v>
      </c>
      <c r="E422" s="4">
        <v>0.47232729608261298</v>
      </c>
      <c r="F422" s="28" t="b">
        <v>0</v>
      </c>
      <c r="G422" s="29">
        <f t="shared" si="13"/>
        <v>3.7238451126289152E-2</v>
      </c>
      <c r="H422" s="5" t="b">
        <f t="shared" si="12"/>
        <v>0</v>
      </c>
      <c r="I422" s="8">
        <v>48</v>
      </c>
      <c r="J422">
        <v>0</v>
      </c>
      <c r="K422">
        <v>14</v>
      </c>
      <c r="L422">
        <v>913</v>
      </c>
      <c r="M422">
        <v>7</v>
      </c>
      <c r="N422">
        <v>5</v>
      </c>
      <c r="O422">
        <v>64.355314707973506</v>
      </c>
      <c r="P422">
        <v>3</v>
      </c>
      <c r="Q422">
        <v>5</v>
      </c>
      <c r="R422">
        <v>4</v>
      </c>
      <c r="S422" s="10">
        <v>75</v>
      </c>
      <c r="T422" s="8">
        <v>-0.49223603651558001</v>
      </c>
      <c r="U422">
        <v>-1.00517281761849</v>
      </c>
      <c r="V422">
        <v>-1.6774012700827301</v>
      </c>
      <c r="W422">
        <v>-0.682320196991971</v>
      </c>
      <c r="X422">
        <v>0.66340156943083595</v>
      </c>
      <c r="Y422">
        <v>1.38181348148064</v>
      </c>
      <c r="Z422">
        <v>0.477666369057201</v>
      </c>
      <c r="AA422">
        <v>0.71867389489572897</v>
      </c>
      <c r="AB422">
        <v>-0.772121299578298</v>
      </c>
      <c r="AC422">
        <v>1.7560081436822399E-2</v>
      </c>
      <c r="AD422" s="10">
        <v>6.5270607510849094E-2</v>
      </c>
      <c r="AE422" s="8">
        <v>0</v>
      </c>
      <c r="AF422">
        <v>0</v>
      </c>
      <c r="AG422">
        <v>0</v>
      </c>
      <c r="AH422">
        <v>0</v>
      </c>
      <c r="AI422">
        <v>0</v>
      </c>
      <c r="AJ422">
        <v>1</v>
      </c>
      <c r="AK422">
        <v>0</v>
      </c>
      <c r="AL422">
        <v>0</v>
      </c>
      <c r="AM422">
        <v>0</v>
      </c>
      <c r="AN422">
        <v>0</v>
      </c>
      <c r="AO422">
        <v>0</v>
      </c>
      <c r="AP422">
        <v>0</v>
      </c>
      <c r="AQ422">
        <v>0</v>
      </c>
      <c r="AR422">
        <v>0</v>
      </c>
      <c r="AS422">
        <v>0</v>
      </c>
      <c r="AT422">
        <v>0</v>
      </c>
      <c r="AU422">
        <v>0</v>
      </c>
      <c r="AV422">
        <v>0</v>
      </c>
      <c r="AW422">
        <v>0</v>
      </c>
      <c r="AX422">
        <v>0</v>
      </c>
      <c r="AY422">
        <v>1</v>
      </c>
      <c r="AZ422">
        <v>0</v>
      </c>
      <c r="BA422">
        <v>1</v>
      </c>
      <c r="BB422">
        <v>0</v>
      </c>
      <c r="BC422">
        <v>1</v>
      </c>
      <c r="BD422">
        <v>0</v>
      </c>
      <c r="BE422">
        <v>1</v>
      </c>
      <c r="BF422">
        <v>0</v>
      </c>
      <c r="BG422">
        <v>0</v>
      </c>
      <c r="BH422">
        <v>0</v>
      </c>
      <c r="BI422">
        <v>1</v>
      </c>
      <c r="BJ422">
        <v>0</v>
      </c>
      <c r="BK422">
        <v>0</v>
      </c>
      <c r="BL422">
        <v>0</v>
      </c>
      <c r="BM422">
        <v>1</v>
      </c>
      <c r="BN422">
        <v>0</v>
      </c>
      <c r="BO422">
        <v>0</v>
      </c>
      <c r="BP422">
        <v>0</v>
      </c>
      <c r="BQ422">
        <v>1</v>
      </c>
      <c r="BR422">
        <v>0</v>
      </c>
      <c r="BS422">
        <v>0</v>
      </c>
      <c r="BT422" s="10">
        <v>0</v>
      </c>
      <c r="BU422">
        <v>-4.2648743800000002</v>
      </c>
      <c r="BV422">
        <v>0.17994256</v>
      </c>
      <c r="BW422">
        <v>2.5512239999999999E-2</v>
      </c>
      <c r="BX422">
        <v>1.7140852600000001</v>
      </c>
      <c r="BY422">
        <v>1.2451467300000001</v>
      </c>
      <c r="BZ422">
        <v>4.38303536</v>
      </c>
      <c r="CA422">
        <v>1.0542348399999999</v>
      </c>
      <c r="CB422">
        <v>2.36271349</v>
      </c>
      <c r="CC422">
        <v>0</v>
      </c>
      <c r="CD422">
        <v>1.26633956</v>
      </c>
      <c r="CE422">
        <v>1.2966537600000001</v>
      </c>
      <c r="CF422">
        <v>-0.34830556000000001</v>
      </c>
      <c r="CG422">
        <v>0.60595251999999999</v>
      </c>
      <c r="CH422">
        <v>-0.27080598</v>
      </c>
      <c r="CI422">
        <v>0.69837139000000004</v>
      </c>
      <c r="CJ422">
        <v>2.3914729999999999E-2</v>
      </c>
      <c r="CK422">
        <v>-0.35324707</v>
      </c>
      <c r="CL422">
        <v>-4.8291489999999999E-2</v>
      </c>
      <c r="CM422">
        <v>0.58076517999999999</v>
      </c>
      <c r="CN422">
        <v>0.72541518999999999</v>
      </c>
      <c r="CO422">
        <v>-0.20022939000000001</v>
      </c>
      <c r="CP422">
        <v>-0.43475793000000001</v>
      </c>
      <c r="CQ422">
        <v>0.34422587999999998</v>
      </c>
      <c r="CR422">
        <v>-0.48495226000000002</v>
      </c>
      <c r="CS422">
        <v>0.18250256000000001</v>
      </c>
      <c r="CT422">
        <v>-0.16623276000000001</v>
      </c>
      <c r="CU422">
        <v>-9.4743999999999995E-2</v>
      </c>
      <c r="CV422">
        <v>-1.1689752</v>
      </c>
      <c r="CW422">
        <v>-0.52188942000000005</v>
      </c>
      <c r="CX422">
        <v>0.65815442999999996</v>
      </c>
      <c r="CY422">
        <v>9.3649330000000003E-2</v>
      </c>
      <c r="CZ422">
        <v>-0.16819777</v>
      </c>
      <c r="DA422">
        <v>-0.25450494000000001</v>
      </c>
      <c r="DB422">
        <v>0.25513289</v>
      </c>
      <c r="DC422">
        <v>2.5920289999999999E-2</v>
      </c>
      <c r="DD422">
        <v>-2.5292350000000002E-2</v>
      </c>
      <c r="DE422">
        <v>0.26950531</v>
      </c>
      <c r="DF422">
        <v>-0.26887736000000001</v>
      </c>
      <c r="DG422">
        <v>0.1029841</v>
      </c>
      <c r="DH422">
        <v>-0.10235616</v>
      </c>
      <c r="DI422">
        <v>-0.19042195000000001</v>
      </c>
      <c r="DJ422">
        <v>7.7531719999999998E-2</v>
      </c>
      <c r="DK422">
        <v>-0.19522661999999999</v>
      </c>
      <c r="DL422">
        <v>-0.13095082</v>
      </c>
      <c r="DM422">
        <v>-6.0513240000000003E-2</v>
      </c>
      <c r="DN422">
        <v>0.50020885000000004</v>
      </c>
      <c r="DO422">
        <v>0.35778246000000002</v>
      </c>
      <c r="DP422">
        <v>-0.64273818000000005</v>
      </c>
      <c r="DQ422">
        <v>0.94671483000000001</v>
      </c>
      <c r="DR422">
        <v>-0.66113116000000005</v>
      </c>
      <c r="DS422">
        <v>7.7932630000000003E-2</v>
      </c>
      <c r="DT422">
        <v>-0.79014932000000004</v>
      </c>
      <c r="DU422">
        <v>1.3610861400000001</v>
      </c>
      <c r="DV422" s="10">
        <v>-0.64824150000000003</v>
      </c>
      <c r="DW422" s="8" t="s">
        <v>2324</v>
      </c>
      <c r="DX422" t="s">
        <v>2325</v>
      </c>
      <c r="DY422" t="s">
        <v>5154</v>
      </c>
      <c r="DZ422" t="s">
        <v>5154</v>
      </c>
      <c r="EA422" t="s">
        <v>5251</v>
      </c>
      <c r="EB422" t="s">
        <v>5312</v>
      </c>
      <c r="EC422" t="s">
        <v>5483</v>
      </c>
      <c r="ED422" s="10" t="s">
        <v>863</v>
      </c>
      <c r="EE422" s="20">
        <v>35886</v>
      </c>
      <c r="EF422" s="21">
        <v>37349</v>
      </c>
      <c r="EG422" t="s">
        <v>2326</v>
      </c>
      <c r="EH422" t="s">
        <v>5142</v>
      </c>
      <c r="EI422" s="22">
        <v>44664</v>
      </c>
      <c r="EJ422" t="b">
        <f>F422=H422</f>
        <v>1</v>
      </c>
    </row>
    <row r="423" spans="1:140" x14ac:dyDescent="0.2">
      <c r="A423" s="8" t="s">
        <v>2327</v>
      </c>
      <c r="B423" s="8" t="s">
        <v>127</v>
      </c>
      <c r="C423" s="8" t="s">
        <v>188</v>
      </c>
      <c r="D423" s="2" t="s">
        <v>2328</v>
      </c>
      <c r="E423" s="4">
        <v>0.611601531707332</v>
      </c>
      <c r="F423" s="28" t="b">
        <v>1</v>
      </c>
      <c r="G423" s="29">
        <f t="shared" si="13"/>
        <v>0.24007877032230102</v>
      </c>
      <c r="H423" s="5" t="b">
        <f t="shared" si="12"/>
        <v>0</v>
      </c>
      <c r="I423" s="8">
        <v>40</v>
      </c>
      <c r="J423">
        <v>0</v>
      </c>
      <c r="K423">
        <v>31</v>
      </c>
      <c r="L423">
        <v>1809</v>
      </c>
      <c r="M423">
        <v>4</v>
      </c>
      <c r="N423">
        <v>3</v>
      </c>
      <c r="O423">
        <v>66.634099186999407</v>
      </c>
      <c r="P423">
        <v>3</v>
      </c>
      <c r="Q423">
        <v>3</v>
      </c>
      <c r="R423">
        <v>5</v>
      </c>
      <c r="S423" s="10">
        <v>73.599999999999994</v>
      </c>
      <c r="T423" s="8">
        <v>-1.2437414357759999</v>
      </c>
      <c r="U423">
        <v>-1.00517281761849</v>
      </c>
      <c r="V423">
        <v>0.51908026979067101</v>
      </c>
      <c r="W423">
        <v>0.362193170405891</v>
      </c>
      <c r="X423">
        <v>-0.29113306284374801</v>
      </c>
      <c r="Y423">
        <v>-1.13192030619081E-2</v>
      </c>
      <c r="Z423">
        <v>0.55608092775755902</v>
      </c>
      <c r="AA423">
        <v>-0.70092886045385905</v>
      </c>
      <c r="AB423">
        <v>-4.5418899975194001E-2</v>
      </c>
      <c r="AC423">
        <v>1.42236659638262</v>
      </c>
      <c r="AD423" s="10">
        <v>-0.23680823716746699</v>
      </c>
      <c r="AE423" s="8">
        <v>0</v>
      </c>
      <c r="AF423">
        <v>0</v>
      </c>
      <c r="AG423">
        <v>0</v>
      </c>
      <c r="AH423">
        <v>0</v>
      </c>
      <c r="AI423">
        <v>0</v>
      </c>
      <c r="AJ423">
        <v>0</v>
      </c>
      <c r="AK423">
        <v>0</v>
      </c>
      <c r="AL423">
        <v>0</v>
      </c>
      <c r="AM423">
        <v>0</v>
      </c>
      <c r="AN423">
        <v>0</v>
      </c>
      <c r="AO423">
        <v>0</v>
      </c>
      <c r="AP423">
        <v>0</v>
      </c>
      <c r="AQ423">
        <v>0</v>
      </c>
      <c r="AR423">
        <v>0</v>
      </c>
      <c r="AS423">
        <v>0</v>
      </c>
      <c r="AT423">
        <v>0</v>
      </c>
      <c r="AU423">
        <v>0</v>
      </c>
      <c r="AV423">
        <v>1</v>
      </c>
      <c r="AW423">
        <v>0</v>
      </c>
      <c r="AX423">
        <v>0</v>
      </c>
      <c r="AY423">
        <v>1</v>
      </c>
      <c r="AZ423">
        <v>0</v>
      </c>
      <c r="BA423">
        <v>1</v>
      </c>
      <c r="BB423">
        <v>0</v>
      </c>
      <c r="BC423">
        <v>0</v>
      </c>
      <c r="BD423">
        <v>1</v>
      </c>
      <c r="BE423">
        <v>0</v>
      </c>
      <c r="BF423">
        <v>1</v>
      </c>
      <c r="BG423">
        <v>0</v>
      </c>
      <c r="BH423">
        <v>0</v>
      </c>
      <c r="BI423">
        <v>0</v>
      </c>
      <c r="BJ423">
        <v>0</v>
      </c>
      <c r="BK423">
        <v>0</v>
      </c>
      <c r="BL423">
        <v>1</v>
      </c>
      <c r="BM423">
        <v>1</v>
      </c>
      <c r="BN423">
        <v>0</v>
      </c>
      <c r="BO423">
        <v>0</v>
      </c>
      <c r="BP423">
        <v>0</v>
      </c>
      <c r="BQ423">
        <v>0</v>
      </c>
      <c r="BR423">
        <v>1</v>
      </c>
      <c r="BS423">
        <v>0</v>
      </c>
      <c r="BT423" s="10">
        <v>0</v>
      </c>
      <c r="BU423">
        <v>-4.2648743800000002</v>
      </c>
      <c r="BV423">
        <v>0.17994256</v>
      </c>
      <c r="BW423">
        <v>2.5512239999999999E-2</v>
      </c>
      <c r="BX423">
        <v>1.7140852600000001</v>
      </c>
      <c r="BY423">
        <v>1.2451467300000001</v>
      </c>
      <c r="BZ423">
        <v>4.38303536</v>
      </c>
      <c r="CA423">
        <v>1.0542348399999999</v>
      </c>
      <c r="CB423">
        <v>2.36271349</v>
      </c>
      <c r="CC423">
        <v>0</v>
      </c>
      <c r="CD423">
        <v>1.26633956</v>
      </c>
      <c r="CE423">
        <v>1.2966537600000001</v>
      </c>
      <c r="CF423">
        <v>-0.34830556000000001</v>
      </c>
      <c r="CG423">
        <v>0.60595251999999999</v>
      </c>
      <c r="CH423">
        <v>-0.27080598</v>
      </c>
      <c r="CI423">
        <v>0.69837139000000004</v>
      </c>
      <c r="CJ423">
        <v>2.3914729999999999E-2</v>
      </c>
      <c r="CK423">
        <v>-0.35324707</v>
      </c>
      <c r="CL423">
        <v>-4.8291489999999999E-2</v>
      </c>
      <c r="CM423">
        <v>0.58076517999999999</v>
      </c>
      <c r="CN423">
        <v>0.72541518999999999</v>
      </c>
      <c r="CO423">
        <v>-0.20022939000000001</v>
      </c>
      <c r="CP423">
        <v>-0.43475793000000001</v>
      </c>
      <c r="CQ423">
        <v>0.34422587999999998</v>
      </c>
      <c r="CR423">
        <v>-0.48495226000000002</v>
      </c>
      <c r="CS423">
        <v>0.18250256000000001</v>
      </c>
      <c r="CT423">
        <v>-0.16623276000000001</v>
      </c>
      <c r="CU423">
        <v>-9.4743999999999995E-2</v>
      </c>
      <c r="CV423">
        <v>-1.1689752</v>
      </c>
      <c r="CW423">
        <v>-0.52188942000000005</v>
      </c>
      <c r="CX423">
        <v>0.65815442999999996</v>
      </c>
      <c r="CY423">
        <v>9.3649330000000003E-2</v>
      </c>
      <c r="CZ423">
        <v>-0.16819777</v>
      </c>
      <c r="DA423">
        <v>-0.25450494000000001</v>
      </c>
      <c r="DB423">
        <v>0.25513289</v>
      </c>
      <c r="DC423">
        <v>2.5920289999999999E-2</v>
      </c>
      <c r="DD423">
        <v>-2.5292350000000002E-2</v>
      </c>
      <c r="DE423">
        <v>0.26950531</v>
      </c>
      <c r="DF423">
        <v>-0.26887736000000001</v>
      </c>
      <c r="DG423">
        <v>0.1029841</v>
      </c>
      <c r="DH423">
        <v>-0.10235616</v>
      </c>
      <c r="DI423">
        <v>-0.19042195000000001</v>
      </c>
      <c r="DJ423">
        <v>7.7531719999999998E-2</v>
      </c>
      <c r="DK423">
        <v>-0.19522661999999999</v>
      </c>
      <c r="DL423">
        <v>-0.13095082</v>
      </c>
      <c r="DM423">
        <v>-6.0513240000000003E-2</v>
      </c>
      <c r="DN423">
        <v>0.50020885000000004</v>
      </c>
      <c r="DO423">
        <v>0.35778246000000002</v>
      </c>
      <c r="DP423">
        <v>-0.64273818000000005</v>
      </c>
      <c r="DQ423">
        <v>0.94671483000000001</v>
      </c>
      <c r="DR423">
        <v>-0.66113116000000005</v>
      </c>
      <c r="DS423">
        <v>7.7932630000000003E-2</v>
      </c>
      <c r="DT423">
        <v>-0.79014932000000004</v>
      </c>
      <c r="DU423">
        <v>1.3610861400000001</v>
      </c>
      <c r="DV423" s="10">
        <v>-0.64824150000000003</v>
      </c>
      <c r="DW423" s="8" t="s">
        <v>2329</v>
      </c>
      <c r="DX423" t="s">
        <v>2330</v>
      </c>
      <c r="DY423" t="s">
        <v>5154</v>
      </c>
      <c r="DZ423" t="s">
        <v>5158</v>
      </c>
      <c r="EA423" t="s">
        <v>5388</v>
      </c>
      <c r="EB423" t="s">
        <v>5496</v>
      </c>
      <c r="EC423" t="s">
        <v>5366</v>
      </c>
      <c r="ED423" s="10" t="s">
        <v>961</v>
      </c>
      <c r="EE423" s="20">
        <v>36181</v>
      </c>
      <c r="EF423" s="21">
        <v>38575</v>
      </c>
      <c r="EG423" t="s">
        <v>2331</v>
      </c>
      <c r="EH423" t="s">
        <v>5143</v>
      </c>
      <c r="EI423" s="22">
        <v>45419</v>
      </c>
      <c r="EJ423" t="b">
        <f>F423=H423</f>
        <v>0</v>
      </c>
    </row>
    <row r="424" spans="1:140" x14ac:dyDescent="0.2">
      <c r="A424" s="8" t="s">
        <v>2332</v>
      </c>
      <c r="B424" s="8" t="s">
        <v>127</v>
      </c>
      <c r="C424" s="8" t="s">
        <v>154</v>
      </c>
      <c r="D424" s="2" t="s">
        <v>2333</v>
      </c>
      <c r="E424" s="4">
        <v>0.63260891359840099</v>
      </c>
      <c r="F424" s="28" t="b">
        <v>1</v>
      </c>
      <c r="G424" s="29">
        <f t="shared" si="13"/>
        <v>2.7009249261526907E-5</v>
      </c>
      <c r="H424" s="5" t="b">
        <f t="shared" si="12"/>
        <v>0</v>
      </c>
      <c r="I424" s="8">
        <v>59</v>
      </c>
      <c r="J424">
        <v>1</v>
      </c>
      <c r="K424">
        <v>38</v>
      </c>
      <c r="L424">
        <v>1099</v>
      </c>
      <c r="M424">
        <v>0</v>
      </c>
      <c r="N424">
        <v>2</v>
      </c>
      <c r="O424">
        <v>27.9711234658675</v>
      </c>
      <c r="P424">
        <v>1</v>
      </c>
      <c r="Q424">
        <v>3</v>
      </c>
      <c r="R424">
        <v>4</v>
      </c>
      <c r="S424" s="10">
        <v>67.599999999999994</v>
      </c>
      <c r="T424" s="8">
        <v>0.54108388746750802</v>
      </c>
      <c r="U424">
        <v>7.5957643648752104E-3</v>
      </c>
      <c r="V424">
        <v>1.4235138450326601</v>
      </c>
      <c r="W424">
        <v>-0.46549041313482498</v>
      </c>
      <c r="X424">
        <v>-1.5638459058765199</v>
      </c>
      <c r="Y424">
        <v>-0.70788554533318204</v>
      </c>
      <c r="Z424">
        <v>-0.774338954912137</v>
      </c>
      <c r="AA424">
        <v>-1.4107302381286499</v>
      </c>
      <c r="AB424">
        <v>0.68128349962791002</v>
      </c>
      <c r="AC424">
        <v>0.71996333890972197</v>
      </c>
      <c r="AD424" s="10">
        <v>-1.5314318572173899</v>
      </c>
      <c r="AE424" s="8">
        <v>0</v>
      </c>
      <c r="AF424">
        <v>0</v>
      </c>
      <c r="AG424">
        <v>0</v>
      </c>
      <c r="AH424">
        <v>0</v>
      </c>
      <c r="AI424">
        <v>0</v>
      </c>
      <c r="AJ424">
        <v>1</v>
      </c>
      <c r="AK424">
        <v>0</v>
      </c>
      <c r="AL424">
        <v>0</v>
      </c>
      <c r="AM424">
        <v>0</v>
      </c>
      <c r="AN424">
        <v>0</v>
      </c>
      <c r="AO424">
        <v>0</v>
      </c>
      <c r="AP424">
        <v>0</v>
      </c>
      <c r="AQ424">
        <v>0</v>
      </c>
      <c r="AR424">
        <v>0</v>
      </c>
      <c r="AS424">
        <v>0</v>
      </c>
      <c r="AT424">
        <v>0</v>
      </c>
      <c r="AU424">
        <v>0</v>
      </c>
      <c r="AV424">
        <v>0</v>
      </c>
      <c r="AW424">
        <v>0</v>
      </c>
      <c r="AX424">
        <v>0</v>
      </c>
      <c r="AY424">
        <v>0</v>
      </c>
      <c r="AZ424">
        <v>1</v>
      </c>
      <c r="BA424">
        <v>1</v>
      </c>
      <c r="BB424">
        <v>0</v>
      </c>
      <c r="BC424">
        <v>1</v>
      </c>
      <c r="BD424">
        <v>0</v>
      </c>
      <c r="BE424">
        <v>0</v>
      </c>
      <c r="BF424">
        <v>1</v>
      </c>
      <c r="BG424">
        <v>0</v>
      </c>
      <c r="BH424">
        <v>0</v>
      </c>
      <c r="BI424">
        <v>0</v>
      </c>
      <c r="BJ424">
        <v>0</v>
      </c>
      <c r="BK424">
        <v>1</v>
      </c>
      <c r="BL424">
        <v>0</v>
      </c>
      <c r="BM424">
        <v>0</v>
      </c>
      <c r="BN424">
        <v>0</v>
      </c>
      <c r="BO424">
        <v>0</v>
      </c>
      <c r="BP424">
        <v>1</v>
      </c>
      <c r="BQ424">
        <v>0</v>
      </c>
      <c r="BR424">
        <v>1</v>
      </c>
      <c r="BS424">
        <v>0</v>
      </c>
      <c r="BT424" s="10">
        <v>0</v>
      </c>
      <c r="BU424">
        <v>-4.2648743800000002</v>
      </c>
      <c r="BV424">
        <v>0.17994256</v>
      </c>
      <c r="BW424">
        <v>2.5512239999999999E-2</v>
      </c>
      <c r="BX424">
        <v>1.7140852600000001</v>
      </c>
      <c r="BY424">
        <v>1.2451467300000001</v>
      </c>
      <c r="BZ424">
        <v>4.38303536</v>
      </c>
      <c r="CA424">
        <v>1.0542348399999999</v>
      </c>
      <c r="CB424">
        <v>2.36271349</v>
      </c>
      <c r="CC424">
        <v>0</v>
      </c>
      <c r="CD424">
        <v>1.26633956</v>
      </c>
      <c r="CE424">
        <v>1.2966537600000001</v>
      </c>
      <c r="CF424">
        <v>-0.34830556000000001</v>
      </c>
      <c r="CG424">
        <v>0.60595251999999999</v>
      </c>
      <c r="CH424">
        <v>-0.27080598</v>
      </c>
      <c r="CI424">
        <v>0.69837139000000004</v>
      </c>
      <c r="CJ424">
        <v>2.3914729999999999E-2</v>
      </c>
      <c r="CK424">
        <v>-0.35324707</v>
      </c>
      <c r="CL424">
        <v>-4.8291489999999999E-2</v>
      </c>
      <c r="CM424">
        <v>0.58076517999999999</v>
      </c>
      <c r="CN424">
        <v>0.72541518999999999</v>
      </c>
      <c r="CO424">
        <v>-0.20022939000000001</v>
      </c>
      <c r="CP424">
        <v>-0.43475793000000001</v>
      </c>
      <c r="CQ424">
        <v>0.34422587999999998</v>
      </c>
      <c r="CR424">
        <v>-0.48495226000000002</v>
      </c>
      <c r="CS424">
        <v>0.18250256000000001</v>
      </c>
      <c r="CT424">
        <v>-0.16623276000000001</v>
      </c>
      <c r="CU424">
        <v>-9.4743999999999995E-2</v>
      </c>
      <c r="CV424">
        <v>-1.1689752</v>
      </c>
      <c r="CW424">
        <v>-0.52188942000000005</v>
      </c>
      <c r="CX424">
        <v>0.65815442999999996</v>
      </c>
      <c r="CY424">
        <v>9.3649330000000003E-2</v>
      </c>
      <c r="CZ424">
        <v>-0.16819777</v>
      </c>
      <c r="DA424">
        <v>-0.25450494000000001</v>
      </c>
      <c r="DB424">
        <v>0.25513289</v>
      </c>
      <c r="DC424">
        <v>2.5920289999999999E-2</v>
      </c>
      <c r="DD424">
        <v>-2.5292350000000002E-2</v>
      </c>
      <c r="DE424">
        <v>0.26950531</v>
      </c>
      <c r="DF424">
        <v>-0.26887736000000001</v>
      </c>
      <c r="DG424">
        <v>0.1029841</v>
      </c>
      <c r="DH424">
        <v>-0.10235616</v>
      </c>
      <c r="DI424">
        <v>-0.19042195000000001</v>
      </c>
      <c r="DJ424">
        <v>7.7531719999999998E-2</v>
      </c>
      <c r="DK424">
        <v>-0.19522661999999999</v>
      </c>
      <c r="DL424">
        <v>-0.13095082</v>
      </c>
      <c r="DM424">
        <v>-6.0513240000000003E-2</v>
      </c>
      <c r="DN424">
        <v>0.50020885000000004</v>
      </c>
      <c r="DO424">
        <v>0.35778246000000002</v>
      </c>
      <c r="DP424">
        <v>-0.64273818000000005</v>
      </c>
      <c r="DQ424">
        <v>0.94671483000000001</v>
      </c>
      <c r="DR424">
        <v>-0.66113116000000005</v>
      </c>
      <c r="DS424">
        <v>7.7932630000000003E-2</v>
      </c>
      <c r="DT424">
        <v>-0.79014932000000004</v>
      </c>
      <c r="DU424">
        <v>1.3610861400000001</v>
      </c>
      <c r="DV424" s="10">
        <v>-0.64824150000000003</v>
      </c>
      <c r="DW424" s="8" t="s">
        <v>2334</v>
      </c>
      <c r="DX424" t="s">
        <v>2335</v>
      </c>
      <c r="DY424" t="s">
        <v>5165</v>
      </c>
      <c r="DZ424" t="s">
        <v>5158</v>
      </c>
      <c r="EA424" t="s">
        <v>5308</v>
      </c>
      <c r="EB424" t="s">
        <v>5497</v>
      </c>
      <c r="EC424" t="s">
        <v>5178</v>
      </c>
      <c r="ED424" s="10" t="s">
        <v>852</v>
      </c>
      <c r="EE424" s="20">
        <v>36921</v>
      </c>
      <c r="EF424" s="21">
        <v>38432</v>
      </c>
      <c r="EG424" t="s">
        <v>2336</v>
      </c>
      <c r="EH424" t="s">
        <v>5146</v>
      </c>
      <c r="EI424" s="22">
        <v>43929</v>
      </c>
      <c r="EJ424" t="b">
        <f>F424=H424</f>
        <v>0</v>
      </c>
    </row>
    <row r="425" spans="1:140" x14ac:dyDescent="0.2">
      <c r="A425" s="8" t="s">
        <v>2337</v>
      </c>
      <c r="B425" s="8" t="s">
        <v>127</v>
      </c>
      <c r="C425" s="8" t="s">
        <v>245</v>
      </c>
      <c r="D425" s="2" t="s">
        <v>2338</v>
      </c>
      <c r="E425" s="4">
        <v>0.55292049754067196</v>
      </c>
      <c r="F425" s="28" t="b">
        <v>0</v>
      </c>
      <c r="G425" s="29">
        <f t="shared" si="13"/>
        <v>0.54706552142139242</v>
      </c>
      <c r="H425" s="5" t="b">
        <f t="shared" si="12"/>
        <v>1</v>
      </c>
      <c r="I425" s="8">
        <v>51</v>
      </c>
      <c r="J425">
        <v>3</v>
      </c>
      <c r="K425">
        <v>24</v>
      </c>
      <c r="L425">
        <v>835</v>
      </c>
      <c r="M425">
        <v>6</v>
      </c>
      <c r="N425">
        <v>5</v>
      </c>
      <c r="O425">
        <v>43.835248770336399</v>
      </c>
      <c r="P425">
        <v>5</v>
      </c>
      <c r="Q425">
        <v>4</v>
      </c>
      <c r="R425">
        <v>3</v>
      </c>
      <c r="S425" s="10">
        <v>80.3</v>
      </c>
      <c r="T425" s="8">
        <v>-0.21042151179292001</v>
      </c>
      <c r="U425">
        <v>2.03313292833161</v>
      </c>
      <c r="V425">
        <v>-0.38535330545132002</v>
      </c>
      <c r="W425">
        <v>-0.77324881602883899</v>
      </c>
      <c r="X425">
        <v>0.34522335867264098</v>
      </c>
      <c r="Y425">
        <v>1.38181348148064</v>
      </c>
      <c r="Z425">
        <v>-0.22844337050441499</v>
      </c>
      <c r="AA425">
        <v>8.8725172209350497E-3</v>
      </c>
      <c r="AB425">
        <v>-0.772121299578298</v>
      </c>
      <c r="AC425">
        <v>1.42236659638262</v>
      </c>
      <c r="AD425" s="10">
        <v>1.2088548052216099</v>
      </c>
      <c r="AE425" s="8">
        <v>0</v>
      </c>
      <c r="AF425">
        <v>0</v>
      </c>
      <c r="AG425">
        <v>0</v>
      </c>
      <c r="AH425">
        <v>0</v>
      </c>
      <c r="AI425">
        <v>0</v>
      </c>
      <c r="AJ425">
        <v>0</v>
      </c>
      <c r="AK425">
        <v>0</v>
      </c>
      <c r="AL425">
        <v>0</v>
      </c>
      <c r="AM425">
        <v>0</v>
      </c>
      <c r="AN425">
        <v>0</v>
      </c>
      <c r="AO425">
        <v>0</v>
      </c>
      <c r="AP425">
        <v>0</v>
      </c>
      <c r="AQ425">
        <v>0</v>
      </c>
      <c r="AR425">
        <v>0</v>
      </c>
      <c r="AS425">
        <v>0</v>
      </c>
      <c r="AT425">
        <v>0</v>
      </c>
      <c r="AU425">
        <v>0</v>
      </c>
      <c r="AV425">
        <v>1</v>
      </c>
      <c r="AW425">
        <v>0</v>
      </c>
      <c r="AX425">
        <v>0</v>
      </c>
      <c r="AY425">
        <v>1</v>
      </c>
      <c r="AZ425">
        <v>0</v>
      </c>
      <c r="BA425">
        <v>1</v>
      </c>
      <c r="BB425">
        <v>0</v>
      </c>
      <c r="BC425">
        <v>1</v>
      </c>
      <c r="BD425">
        <v>0</v>
      </c>
      <c r="BE425">
        <v>1</v>
      </c>
      <c r="BF425">
        <v>0</v>
      </c>
      <c r="BG425">
        <v>0</v>
      </c>
      <c r="BH425">
        <v>1</v>
      </c>
      <c r="BI425">
        <v>0</v>
      </c>
      <c r="BJ425">
        <v>0</v>
      </c>
      <c r="BK425">
        <v>0</v>
      </c>
      <c r="BL425">
        <v>0</v>
      </c>
      <c r="BM425">
        <v>0</v>
      </c>
      <c r="BN425">
        <v>0</v>
      </c>
      <c r="BO425">
        <v>1</v>
      </c>
      <c r="BP425">
        <v>0</v>
      </c>
      <c r="BQ425">
        <v>0</v>
      </c>
      <c r="BR425">
        <v>0</v>
      </c>
      <c r="BS425">
        <v>1</v>
      </c>
      <c r="BT425" s="10">
        <v>0</v>
      </c>
      <c r="BU425">
        <v>-4.2648743800000002</v>
      </c>
      <c r="BV425">
        <v>0.17994256</v>
      </c>
      <c r="BW425">
        <v>2.5512239999999999E-2</v>
      </c>
      <c r="BX425">
        <v>1.7140852600000001</v>
      </c>
      <c r="BY425">
        <v>1.2451467300000001</v>
      </c>
      <c r="BZ425">
        <v>4.38303536</v>
      </c>
      <c r="CA425">
        <v>1.0542348399999999</v>
      </c>
      <c r="CB425">
        <v>2.36271349</v>
      </c>
      <c r="CC425">
        <v>0</v>
      </c>
      <c r="CD425">
        <v>1.26633956</v>
      </c>
      <c r="CE425">
        <v>1.2966537600000001</v>
      </c>
      <c r="CF425">
        <v>-0.34830556000000001</v>
      </c>
      <c r="CG425">
        <v>0.60595251999999999</v>
      </c>
      <c r="CH425">
        <v>-0.27080598</v>
      </c>
      <c r="CI425">
        <v>0.69837139000000004</v>
      </c>
      <c r="CJ425">
        <v>2.3914729999999999E-2</v>
      </c>
      <c r="CK425">
        <v>-0.35324707</v>
      </c>
      <c r="CL425">
        <v>-4.8291489999999999E-2</v>
      </c>
      <c r="CM425">
        <v>0.58076517999999999</v>
      </c>
      <c r="CN425">
        <v>0.72541518999999999</v>
      </c>
      <c r="CO425">
        <v>-0.20022939000000001</v>
      </c>
      <c r="CP425">
        <v>-0.43475793000000001</v>
      </c>
      <c r="CQ425">
        <v>0.34422587999999998</v>
      </c>
      <c r="CR425">
        <v>-0.48495226000000002</v>
      </c>
      <c r="CS425">
        <v>0.18250256000000001</v>
      </c>
      <c r="CT425">
        <v>-0.16623276000000001</v>
      </c>
      <c r="CU425">
        <v>-9.4743999999999995E-2</v>
      </c>
      <c r="CV425">
        <v>-1.1689752</v>
      </c>
      <c r="CW425">
        <v>-0.52188942000000005</v>
      </c>
      <c r="CX425">
        <v>0.65815442999999996</v>
      </c>
      <c r="CY425">
        <v>9.3649330000000003E-2</v>
      </c>
      <c r="CZ425">
        <v>-0.16819777</v>
      </c>
      <c r="DA425">
        <v>-0.25450494000000001</v>
      </c>
      <c r="DB425">
        <v>0.25513289</v>
      </c>
      <c r="DC425">
        <v>2.5920289999999999E-2</v>
      </c>
      <c r="DD425">
        <v>-2.5292350000000002E-2</v>
      </c>
      <c r="DE425">
        <v>0.26950531</v>
      </c>
      <c r="DF425">
        <v>-0.26887736000000001</v>
      </c>
      <c r="DG425">
        <v>0.1029841</v>
      </c>
      <c r="DH425">
        <v>-0.10235616</v>
      </c>
      <c r="DI425">
        <v>-0.19042195000000001</v>
      </c>
      <c r="DJ425">
        <v>7.7531719999999998E-2</v>
      </c>
      <c r="DK425">
        <v>-0.19522661999999999</v>
      </c>
      <c r="DL425">
        <v>-0.13095082</v>
      </c>
      <c r="DM425">
        <v>-6.0513240000000003E-2</v>
      </c>
      <c r="DN425">
        <v>0.50020885000000004</v>
      </c>
      <c r="DO425">
        <v>0.35778246000000002</v>
      </c>
      <c r="DP425">
        <v>-0.64273818000000005</v>
      </c>
      <c r="DQ425">
        <v>0.94671483000000001</v>
      </c>
      <c r="DR425">
        <v>-0.66113116000000005</v>
      </c>
      <c r="DS425">
        <v>7.7932630000000003E-2</v>
      </c>
      <c r="DT425">
        <v>-0.79014932000000004</v>
      </c>
      <c r="DU425">
        <v>1.3610861400000001</v>
      </c>
      <c r="DV425" s="10">
        <v>-0.64824150000000003</v>
      </c>
      <c r="DW425" s="8" t="s">
        <v>2339</v>
      </c>
      <c r="DX425" t="s">
        <v>2340</v>
      </c>
      <c r="DY425" t="s">
        <v>5153</v>
      </c>
      <c r="DZ425" t="s">
        <v>5153</v>
      </c>
      <c r="EA425" t="s">
        <v>5267</v>
      </c>
      <c r="EB425" t="s">
        <v>5376</v>
      </c>
      <c r="EC425" t="s">
        <v>5382</v>
      </c>
      <c r="ED425" s="10" t="s">
        <v>1343</v>
      </c>
      <c r="EE425" s="20">
        <v>35264</v>
      </c>
      <c r="EF425" s="21">
        <v>39211</v>
      </c>
      <c r="EG425" t="s">
        <v>2341</v>
      </c>
      <c r="EH425" t="s">
        <v>5147</v>
      </c>
      <c r="EI425" s="22">
        <v>44307</v>
      </c>
      <c r="EJ425" t="b">
        <f>F425=H425</f>
        <v>0</v>
      </c>
    </row>
    <row r="426" spans="1:140" x14ac:dyDescent="0.2">
      <c r="A426" s="8" t="s">
        <v>2342</v>
      </c>
      <c r="B426" s="8" t="s">
        <v>127</v>
      </c>
      <c r="C426" s="8" t="s">
        <v>399</v>
      </c>
      <c r="D426" s="2" t="s">
        <v>2343</v>
      </c>
      <c r="E426" s="4">
        <v>0.46740700377685601</v>
      </c>
      <c r="F426" s="28" t="b">
        <v>0</v>
      </c>
      <c r="G426" s="29">
        <f t="shared" si="13"/>
        <v>3.2002667365155186E-4</v>
      </c>
      <c r="H426" s="5" t="b">
        <f t="shared" si="12"/>
        <v>0</v>
      </c>
      <c r="I426" s="8">
        <v>62</v>
      </c>
      <c r="J426">
        <v>0</v>
      </c>
      <c r="K426">
        <v>17</v>
      </c>
      <c r="L426">
        <v>125</v>
      </c>
      <c r="M426">
        <v>4</v>
      </c>
      <c r="N426">
        <v>4</v>
      </c>
      <c r="O426">
        <v>96.828501888428207</v>
      </c>
      <c r="P426">
        <v>1</v>
      </c>
      <c r="Q426">
        <v>4</v>
      </c>
      <c r="R426">
        <v>2</v>
      </c>
      <c r="S426" s="10">
        <v>67.400000000000006</v>
      </c>
      <c r="T426" s="8">
        <v>0.82289841219016902</v>
      </c>
      <c r="U426">
        <v>-1.00517281761849</v>
      </c>
      <c r="V426">
        <v>-1.2897868806933099</v>
      </c>
      <c r="W426">
        <v>-1.6009323995695499</v>
      </c>
      <c r="X426">
        <v>-0.29113306284374801</v>
      </c>
      <c r="Y426">
        <v>0.68524713920936597</v>
      </c>
      <c r="Z426">
        <v>1.5950913233635</v>
      </c>
      <c r="AA426">
        <v>0.71867389489572897</v>
      </c>
      <c r="AB426">
        <v>-4.5418899975194001E-2</v>
      </c>
      <c r="AC426">
        <v>-1.38724643350897</v>
      </c>
      <c r="AD426" s="10">
        <v>-1.5745859778857101</v>
      </c>
      <c r="AE426" s="8">
        <v>0</v>
      </c>
      <c r="AF426">
        <v>0</v>
      </c>
      <c r="AG426">
        <v>0</v>
      </c>
      <c r="AH426">
        <v>0</v>
      </c>
      <c r="AI426">
        <v>0</v>
      </c>
      <c r="AJ426">
        <v>0</v>
      </c>
      <c r="AK426">
        <v>0</v>
      </c>
      <c r="AL426">
        <v>0</v>
      </c>
      <c r="AM426">
        <v>0</v>
      </c>
      <c r="AN426">
        <v>0</v>
      </c>
      <c r="AO426">
        <v>0</v>
      </c>
      <c r="AP426">
        <v>0</v>
      </c>
      <c r="AQ426">
        <v>0</v>
      </c>
      <c r="AR426">
        <v>0</v>
      </c>
      <c r="AS426">
        <v>0</v>
      </c>
      <c r="AT426">
        <v>0</v>
      </c>
      <c r="AU426">
        <v>1</v>
      </c>
      <c r="AV426">
        <v>0</v>
      </c>
      <c r="AW426">
        <v>0</v>
      </c>
      <c r="AX426">
        <v>0</v>
      </c>
      <c r="AY426">
        <v>1</v>
      </c>
      <c r="AZ426">
        <v>0</v>
      </c>
      <c r="BA426">
        <v>1</v>
      </c>
      <c r="BB426">
        <v>0</v>
      </c>
      <c r="BC426">
        <v>0</v>
      </c>
      <c r="BD426">
        <v>1</v>
      </c>
      <c r="BE426">
        <v>0</v>
      </c>
      <c r="BF426">
        <v>1</v>
      </c>
      <c r="BG426">
        <v>0</v>
      </c>
      <c r="BH426">
        <v>0</v>
      </c>
      <c r="BI426">
        <v>1</v>
      </c>
      <c r="BJ426">
        <v>0</v>
      </c>
      <c r="BK426">
        <v>0</v>
      </c>
      <c r="BL426">
        <v>0</v>
      </c>
      <c r="BM426">
        <v>1</v>
      </c>
      <c r="BN426">
        <v>0</v>
      </c>
      <c r="BO426">
        <v>0</v>
      </c>
      <c r="BP426">
        <v>0</v>
      </c>
      <c r="BQ426">
        <v>0</v>
      </c>
      <c r="BR426">
        <v>0</v>
      </c>
      <c r="BS426">
        <v>0</v>
      </c>
      <c r="BT426" s="10">
        <v>1</v>
      </c>
      <c r="BU426">
        <v>-4.2648743800000002</v>
      </c>
      <c r="BV426">
        <v>0.17994256</v>
      </c>
      <c r="BW426">
        <v>2.5512239999999999E-2</v>
      </c>
      <c r="BX426">
        <v>1.7140852600000001</v>
      </c>
      <c r="BY426">
        <v>1.2451467300000001</v>
      </c>
      <c r="BZ426">
        <v>4.38303536</v>
      </c>
      <c r="CA426">
        <v>1.0542348399999999</v>
      </c>
      <c r="CB426">
        <v>2.36271349</v>
      </c>
      <c r="CC426">
        <v>0</v>
      </c>
      <c r="CD426">
        <v>1.26633956</v>
      </c>
      <c r="CE426">
        <v>1.2966537600000001</v>
      </c>
      <c r="CF426">
        <v>-0.34830556000000001</v>
      </c>
      <c r="CG426">
        <v>0.60595251999999999</v>
      </c>
      <c r="CH426">
        <v>-0.27080598</v>
      </c>
      <c r="CI426">
        <v>0.69837139000000004</v>
      </c>
      <c r="CJ426">
        <v>2.3914729999999999E-2</v>
      </c>
      <c r="CK426">
        <v>-0.35324707</v>
      </c>
      <c r="CL426">
        <v>-4.8291489999999999E-2</v>
      </c>
      <c r="CM426">
        <v>0.58076517999999999</v>
      </c>
      <c r="CN426">
        <v>0.72541518999999999</v>
      </c>
      <c r="CO426">
        <v>-0.20022939000000001</v>
      </c>
      <c r="CP426">
        <v>-0.43475793000000001</v>
      </c>
      <c r="CQ426">
        <v>0.34422587999999998</v>
      </c>
      <c r="CR426">
        <v>-0.48495226000000002</v>
      </c>
      <c r="CS426">
        <v>0.18250256000000001</v>
      </c>
      <c r="CT426">
        <v>-0.16623276000000001</v>
      </c>
      <c r="CU426">
        <v>-9.4743999999999995E-2</v>
      </c>
      <c r="CV426">
        <v>-1.1689752</v>
      </c>
      <c r="CW426">
        <v>-0.52188942000000005</v>
      </c>
      <c r="CX426">
        <v>0.65815442999999996</v>
      </c>
      <c r="CY426">
        <v>9.3649330000000003E-2</v>
      </c>
      <c r="CZ426">
        <v>-0.16819777</v>
      </c>
      <c r="DA426">
        <v>-0.25450494000000001</v>
      </c>
      <c r="DB426">
        <v>0.25513289</v>
      </c>
      <c r="DC426">
        <v>2.5920289999999999E-2</v>
      </c>
      <c r="DD426">
        <v>-2.5292350000000002E-2</v>
      </c>
      <c r="DE426">
        <v>0.26950531</v>
      </c>
      <c r="DF426">
        <v>-0.26887736000000001</v>
      </c>
      <c r="DG426">
        <v>0.1029841</v>
      </c>
      <c r="DH426">
        <v>-0.10235616</v>
      </c>
      <c r="DI426">
        <v>-0.19042195000000001</v>
      </c>
      <c r="DJ426">
        <v>7.7531719999999998E-2</v>
      </c>
      <c r="DK426">
        <v>-0.19522661999999999</v>
      </c>
      <c r="DL426">
        <v>-0.13095082</v>
      </c>
      <c r="DM426">
        <v>-6.0513240000000003E-2</v>
      </c>
      <c r="DN426">
        <v>0.50020885000000004</v>
      </c>
      <c r="DO426">
        <v>0.35778246000000002</v>
      </c>
      <c r="DP426">
        <v>-0.64273818000000005</v>
      </c>
      <c r="DQ426">
        <v>0.94671483000000001</v>
      </c>
      <c r="DR426">
        <v>-0.66113116000000005</v>
      </c>
      <c r="DS426">
        <v>7.7932630000000003E-2</v>
      </c>
      <c r="DT426">
        <v>-0.79014932000000004</v>
      </c>
      <c r="DU426">
        <v>1.3610861400000001</v>
      </c>
      <c r="DV426" s="10">
        <v>-0.64824150000000003</v>
      </c>
      <c r="DW426" s="8" t="s">
        <v>2344</v>
      </c>
      <c r="DX426" t="s">
        <v>2345</v>
      </c>
      <c r="DY426" t="s">
        <v>5154</v>
      </c>
      <c r="DZ426" t="s">
        <v>5165</v>
      </c>
      <c r="EA426" t="s">
        <v>5422</v>
      </c>
      <c r="EB426" t="s">
        <v>5156</v>
      </c>
      <c r="EC426" t="s">
        <v>5425</v>
      </c>
      <c r="ED426" s="10" t="s">
        <v>755</v>
      </c>
      <c r="EE426" s="20">
        <v>36682</v>
      </c>
      <c r="EF426" s="21">
        <v>37267</v>
      </c>
      <c r="EG426" t="s">
        <v>2346</v>
      </c>
      <c r="EH426" t="s">
        <v>5142</v>
      </c>
      <c r="EI426" s="22">
        <v>44301</v>
      </c>
      <c r="EJ426" t="b">
        <f>F426=H426</f>
        <v>1</v>
      </c>
    </row>
    <row r="427" spans="1:140" x14ac:dyDescent="0.2">
      <c r="A427" s="8" t="s">
        <v>2347</v>
      </c>
      <c r="B427" s="8" t="s">
        <v>127</v>
      </c>
      <c r="C427" s="8" t="s">
        <v>245</v>
      </c>
      <c r="D427" s="2" t="s">
        <v>2348</v>
      </c>
      <c r="E427" s="4">
        <v>0.58533398984531904</v>
      </c>
      <c r="F427" s="28" t="b">
        <v>0</v>
      </c>
      <c r="G427" s="29">
        <f t="shared" si="13"/>
        <v>2.8967677574425242E-3</v>
      </c>
      <c r="H427" s="5" t="b">
        <f t="shared" si="12"/>
        <v>0</v>
      </c>
      <c r="I427" s="8">
        <v>42</v>
      </c>
      <c r="J427">
        <v>1</v>
      </c>
      <c r="K427">
        <v>27</v>
      </c>
      <c r="L427">
        <v>1710</v>
      </c>
      <c r="M427">
        <v>3</v>
      </c>
      <c r="N427">
        <v>1</v>
      </c>
      <c r="O427">
        <v>91.833661589326098</v>
      </c>
      <c r="P427">
        <v>5</v>
      </c>
      <c r="Q427">
        <v>5</v>
      </c>
      <c r="R427">
        <v>2</v>
      </c>
      <c r="S427" s="10">
        <v>73.5</v>
      </c>
      <c r="T427" s="8">
        <v>-1.0558650859609</v>
      </c>
      <c r="U427">
        <v>7.5957643648752104E-3</v>
      </c>
      <c r="V427">
        <v>2.2610839381047498E-3</v>
      </c>
      <c r="W427">
        <v>0.246783769320636</v>
      </c>
      <c r="X427">
        <v>-0.60931127360194304</v>
      </c>
      <c r="Y427">
        <v>-1.4044518876044501</v>
      </c>
      <c r="Z427">
        <v>1.4232153950175801</v>
      </c>
      <c r="AA427">
        <v>-1.4107302381286499</v>
      </c>
      <c r="AB427">
        <v>-0.772121299578298</v>
      </c>
      <c r="AC427">
        <v>1.7560081436822399E-2</v>
      </c>
      <c r="AD427" s="10">
        <v>-0.25838529750163097</v>
      </c>
      <c r="AE427" s="8">
        <v>0</v>
      </c>
      <c r="AF427">
        <v>0</v>
      </c>
      <c r="AG427">
        <v>0</v>
      </c>
      <c r="AH427">
        <v>0</v>
      </c>
      <c r="AI427">
        <v>0</v>
      </c>
      <c r="AJ427">
        <v>0</v>
      </c>
      <c r="AK427">
        <v>0</v>
      </c>
      <c r="AL427">
        <v>0</v>
      </c>
      <c r="AM427">
        <v>0</v>
      </c>
      <c r="AN427">
        <v>0</v>
      </c>
      <c r="AO427">
        <v>0</v>
      </c>
      <c r="AP427">
        <v>0</v>
      </c>
      <c r="AQ427">
        <v>0</v>
      </c>
      <c r="AR427">
        <v>0</v>
      </c>
      <c r="AS427">
        <v>0</v>
      </c>
      <c r="AT427">
        <v>0</v>
      </c>
      <c r="AU427">
        <v>0</v>
      </c>
      <c r="AV427">
        <v>0</v>
      </c>
      <c r="AW427">
        <v>1</v>
      </c>
      <c r="AX427">
        <v>0</v>
      </c>
      <c r="AY427">
        <v>1</v>
      </c>
      <c r="AZ427">
        <v>0</v>
      </c>
      <c r="BA427">
        <v>0</v>
      </c>
      <c r="BB427">
        <v>1</v>
      </c>
      <c r="BC427">
        <v>0</v>
      </c>
      <c r="BD427">
        <v>1</v>
      </c>
      <c r="BE427">
        <v>0</v>
      </c>
      <c r="BF427">
        <v>1</v>
      </c>
      <c r="BG427">
        <v>0</v>
      </c>
      <c r="BH427">
        <v>1</v>
      </c>
      <c r="BI427">
        <v>0</v>
      </c>
      <c r="BJ427">
        <v>0</v>
      </c>
      <c r="BK427">
        <v>0</v>
      </c>
      <c r="BL427">
        <v>0</v>
      </c>
      <c r="BM427">
        <v>1</v>
      </c>
      <c r="BN427">
        <v>0</v>
      </c>
      <c r="BO427">
        <v>0</v>
      </c>
      <c r="BP427">
        <v>0</v>
      </c>
      <c r="BQ427">
        <v>1</v>
      </c>
      <c r="BR427">
        <v>0</v>
      </c>
      <c r="BS427">
        <v>0</v>
      </c>
      <c r="BT427" s="10">
        <v>0</v>
      </c>
      <c r="BU427">
        <v>-4.2648743800000002</v>
      </c>
      <c r="BV427">
        <v>0.17994256</v>
      </c>
      <c r="BW427">
        <v>2.5512239999999999E-2</v>
      </c>
      <c r="BX427">
        <v>1.7140852600000001</v>
      </c>
      <c r="BY427">
        <v>1.2451467300000001</v>
      </c>
      <c r="BZ427">
        <v>4.38303536</v>
      </c>
      <c r="CA427">
        <v>1.0542348399999999</v>
      </c>
      <c r="CB427">
        <v>2.36271349</v>
      </c>
      <c r="CC427">
        <v>0</v>
      </c>
      <c r="CD427">
        <v>1.26633956</v>
      </c>
      <c r="CE427">
        <v>1.2966537600000001</v>
      </c>
      <c r="CF427">
        <v>-0.34830556000000001</v>
      </c>
      <c r="CG427">
        <v>0.60595251999999999</v>
      </c>
      <c r="CH427">
        <v>-0.27080598</v>
      </c>
      <c r="CI427">
        <v>0.69837139000000004</v>
      </c>
      <c r="CJ427">
        <v>2.3914729999999999E-2</v>
      </c>
      <c r="CK427">
        <v>-0.35324707</v>
      </c>
      <c r="CL427">
        <v>-4.8291489999999999E-2</v>
      </c>
      <c r="CM427">
        <v>0.58076517999999999</v>
      </c>
      <c r="CN427">
        <v>0.72541518999999999</v>
      </c>
      <c r="CO427">
        <v>-0.20022939000000001</v>
      </c>
      <c r="CP427">
        <v>-0.43475793000000001</v>
      </c>
      <c r="CQ427">
        <v>0.34422587999999998</v>
      </c>
      <c r="CR427">
        <v>-0.48495226000000002</v>
      </c>
      <c r="CS427">
        <v>0.18250256000000001</v>
      </c>
      <c r="CT427">
        <v>-0.16623276000000001</v>
      </c>
      <c r="CU427">
        <v>-9.4743999999999995E-2</v>
      </c>
      <c r="CV427">
        <v>-1.1689752</v>
      </c>
      <c r="CW427">
        <v>-0.52188942000000005</v>
      </c>
      <c r="CX427">
        <v>0.65815442999999996</v>
      </c>
      <c r="CY427">
        <v>9.3649330000000003E-2</v>
      </c>
      <c r="CZ427">
        <v>-0.16819777</v>
      </c>
      <c r="DA427">
        <v>-0.25450494000000001</v>
      </c>
      <c r="DB427">
        <v>0.25513289</v>
      </c>
      <c r="DC427">
        <v>2.5920289999999999E-2</v>
      </c>
      <c r="DD427">
        <v>-2.5292350000000002E-2</v>
      </c>
      <c r="DE427">
        <v>0.26950531</v>
      </c>
      <c r="DF427">
        <v>-0.26887736000000001</v>
      </c>
      <c r="DG427">
        <v>0.1029841</v>
      </c>
      <c r="DH427">
        <v>-0.10235616</v>
      </c>
      <c r="DI427">
        <v>-0.19042195000000001</v>
      </c>
      <c r="DJ427">
        <v>7.7531719999999998E-2</v>
      </c>
      <c r="DK427">
        <v>-0.19522661999999999</v>
      </c>
      <c r="DL427">
        <v>-0.13095082</v>
      </c>
      <c r="DM427">
        <v>-6.0513240000000003E-2</v>
      </c>
      <c r="DN427">
        <v>0.50020885000000004</v>
      </c>
      <c r="DO427">
        <v>0.35778246000000002</v>
      </c>
      <c r="DP427">
        <v>-0.64273818000000005</v>
      </c>
      <c r="DQ427">
        <v>0.94671483000000001</v>
      </c>
      <c r="DR427">
        <v>-0.66113116000000005</v>
      </c>
      <c r="DS427">
        <v>7.7932630000000003E-2</v>
      </c>
      <c r="DT427">
        <v>-0.79014932000000004</v>
      </c>
      <c r="DU427">
        <v>1.3610861400000001</v>
      </c>
      <c r="DV427" s="10">
        <v>-0.64824150000000003</v>
      </c>
      <c r="DW427" s="8" t="s">
        <v>2349</v>
      </c>
      <c r="DX427" t="s">
        <v>2350</v>
      </c>
      <c r="DY427" t="s">
        <v>5154</v>
      </c>
      <c r="DZ427" t="s">
        <v>5154</v>
      </c>
      <c r="EA427" s="52" t="s">
        <v>5513</v>
      </c>
      <c r="EB427" t="s">
        <v>5309</v>
      </c>
      <c r="EC427" t="s">
        <v>5444</v>
      </c>
      <c r="ED427" s="10" t="s">
        <v>2285</v>
      </c>
      <c r="EE427" s="20">
        <v>34626</v>
      </c>
      <c r="EF427" s="21">
        <v>37878</v>
      </c>
      <c r="EG427" s="52" t="s">
        <v>145</v>
      </c>
      <c r="EH427" t="s">
        <v>5147</v>
      </c>
      <c r="EI427" s="22">
        <v>44972</v>
      </c>
      <c r="EJ427" t="b">
        <f>F427=H427</f>
        <v>1</v>
      </c>
    </row>
    <row r="428" spans="1:140" x14ac:dyDescent="0.2">
      <c r="A428" s="8" t="s">
        <v>2351</v>
      </c>
      <c r="B428" s="8" t="s">
        <v>168</v>
      </c>
      <c r="C428" s="8" t="s">
        <v>188</v>
      </c>
      <c r="D428" s="2" t="s">
        <v>2352</v>
      </c>
      <c r="E428" s="4">
        <v>0.60418180685412104</v>
      </c>
      <c r="F428" s="28" t="b">
        <v>1</v>
      </c>
      <c r="G428" s="29">
        <f t="shared" si="13"/>
        <v>7.7449652749003236E-6</v>
      </c>
      <c r="H428" s="5" t="b">
        <f t="shared" si="12"/>
        <v>0</v>
      </c>
      <c r="I428" s="8">
        <v>59</v>
      </c>
      <c r="J428">
        <v>2</v>
      </c>
      <c r="K428">
        <v>30</v>
      </c>
      <c r="L428">
        <v>433</v>
      </c>
      <c r="M428">
        <v>1</v>
      </c>
      <c r="N428">
        <v>2</v>
      </c>
      <c r="O428">
        <v>52.9492367603942</v>
      </c>
      <c r="P428">
        <v>5</v>
      </c>
      <c r="Q428">
        <v>1</v>
      </c>
      <c r="R428">
        <v>2</v>
      </c>
      <c r="S428" s="10">
        <v>77.2</v>
      </c>
      <c r="T428" s="8">
        <v>0.54108388746750802</v>
      </c>
      <c r="U428">
        <v>1.0203643463482399</v>
      </c>
      <c r="V428">
        <v>0.38987547332752898</v>
      </c>
      <c r="W428">
        <v>-1.2418809295265401</v>
      </c>
      <c r="X428">
        <v>-1.2456676951183301</v>
      </c>
      <c r="Y428">
        <v>-0.70788554533318204</v>
      </c>
      <c r="Z428">
        <v>8.5175294542060395E-2</v>
      </c>
      <c r="AA428">
        <v>1.4284752725705201</v>
      </c>
      <c r="AB428">
        <v>0.68128349962791002</v>
      </c>
      <c r="AC428">
        <v>1.7560081436822399E-2</v>
      </c>
      <c r="AD428" s="10">
        <v>0.53996593486248801</v>
      </c>
      <c r="AE428" s="8">
        <v>0</v>
      </c>
      <c r="AF428">
        <v>0</v>
      </c>
      <c r="AG428">
        <v>0</v>
      </c>
      <c r="AH428">
        <v>0</v>
      </c>
      <c r="AI428">
        <v>0</v>
      </c>
      <c r="AJ428">
        <v>0</v>
      </c>
      <c r="AK428">
        <v>0</v>
      </c>
      <c r="AL428">
        <v>0</v>
      </c>
      <c r="AM428">
        <v>0</v>
      </c>
      <c r="AN428">
        <v>0</v>
      </c>
      <c r="AO428">
        <v>0</v>
      </c>
      <c r="AP428">
        <v>0</v>
      </c>
      <c r="AQ428">
        <v>0</v>
      </c>
      <c r="AR428">
        <v>0</v>
      </c>
      <c r="AS428">
        <v>1</v>
      </c>
      <c r="AT428">
        <v>0</v>
      </c>
      <c r="AU428">
        <v>0</v>
      </c>
      <c r="AV428">
        <v>0</v>
      </c>
      <c r="AW428">
        <v>0</v>
      </c>
      <c r="AX428">
        <v>0</v>
      </c>
      <c r="AY428">
        <v>1</v>
      </c>
      <c r="AZ428">
        <v>0</v>
      </c>
      <c r="BA428">
        <v>0</v>
      </c>
      <c r="BB428">
        <v>1</v>
      </c>
      <c r="BC428">
        <v>0</v>
      </c>
      <c r="BD428">
        <v>1</v>
      </c>
      <c r="BE428">
        <v>0</v>
      </c>
      <c r="BF428">
        <v>1</v>
      </c>
      <c r="BG428">
        <v>0</v>
      </c>
      <c r="BH428">
        <v>0</v>
      </c>
      <c r="BI428">
        <v>0</v>
      </c>
      <c r="BJ428">
        <v>1</v>
      </c>
      <c r="BK428">
        <v>0</v>
      </c>
      <c r="BL428">
        <v>0</v>
      </c>
      <c r="BM428">
        <v>0</v>
      </c>
      <c r="BN428">
        <v>1</v>
      </c>
      <c r="BO428">
        <v>0</v>
      </c>
      <c r="BP428">
        <v>0</v>
      </c>
      <c r="BQ428">
        <v>1</v>
      </c>
      <c r="BR428">
        <v>0</v>
      </c>
      <c r="BS428">
        <v>0</v>
      </c>
      <c r="BT428" s="10">
        <v>0</v>
      </c>
      <c r="BU428">
        <v>-4.2648743800000002</v>
      </c>
      <c r="BV428">
        <v>0.17994256</v>
      </c>
      <c r="BW428">
        <v>2.5512239999999999E-2</v>
      </c>
      <c r="BX428">
        <v>1.7140852600000001</v>
      </c>
      <c r="BY428">
        <v>1.2451467300000001</v>
      </c>
      <c r="BZ428">
        <v>4.38303536</v>
      </c>
      <c r="CA428">
        <v>1.0542348399999999</v>
      </c>
      <c r="CB428">
        <v>2.36271349</v>
      </c>
      <c r="CC428">
        <v>0</v>
      </c>
      <c r="CD428">
        <v>1.26633956</v>
      </c>
      <c r="CE428">
        <v>1.2966537600000001</v>
      </c>
      <c r="CF428">
        <v>-0.34830556000000001</v>
      </c>
      <c r="CG428">
        <v>0.60595251999999999</v>
      </c>
      <c r="CH428">
        <v>-0.27080598</v>
      </c>
      <c r="CI428">
        <v>0.69837139000000004</v>
      </c>
      <c r="CJ428">
        <v>2.3914729999999999E-2</v>
      </c>
      <c r="CK428">
        <v>-0.35324707</v>
      </c>
      <c r="CL428">
        <v>-4.8291489999999999E-2</v>
      </c>
      <c r="CM428">
        <v>0.58076517999999999</v>
      </c>
      <c r="CN428">
        <v>0.72541518999999999</v>
      </c>
      <c r="CO428">
        <v>-0.20022939000000001</v>
      </c>
      <c r="CP428">
        <v>-0.43475793000000001</v>
      </c>
      <c r="CQ428">
        <v>0.34422587999999998</v>
      </c>
      <c r="CR428">
        <v>-0.48495226000000002</v>
      </c>
      <c r="CS428">
        <v>0.18250256000000001</v>
      </c>
      <c r="CT428">
        <v>-0.16623276000000001</v>
      </c>
      <c r="CU428">
        <v>-9.4743999999999995E-2</v>
      </c>
      <c r="CV428">
        <v>-1.1689752</v>
      </c>
      <c r="CW428">
        <v>-0.52188942000000005</v>
      </c>
      <c r="CX428">
        <v>0.65815442999999996</v>
      </c>
      <c r="CY428">
        <v>9.3649330000000003E-2</v>
      </c>
      <c r="CZ428">
        <v>-0.16819777</v>
      </c>
      <c r="DA428">
        <v>-0.25450494000000001</v>
      </c>
      <c r="DB428">
        <v>0.25513289</v>
      </c>
      <c r="DC428">
        <v>2.5920289999999999E-2</v>
      </c>
      <c r="DD428">
        <v>-2.5292350000000002E-2</v>
      </c>
      <c r="DE428">
        <v>0.26950531</v>
      </c>
      <c r="DF428">
        <v>-0.26887736000000001</v>
      </c>
      <c r="DG428">
        <v>0.1029841</v>
      </c>
      <c r="DH428">
        <v>-0.10235616</v>
      </c>
      <c r="DI428">
        <v>-0.19042195000000001</v>
      </c>
      <c r="DJ428">
        <v>7.7531719999999998E-2</v>
      </c>
      <c r="DK428">
        <v>-0.19522661999999999</v>
      </c>
      <c r="DL428">
        <v>-0.13095082</v>
      </c>
      <c r="DM428">
        <v>-6.0513240000000003E-2</v>
      </c>
      <c r="DN428">
        <v>0.50020885000000004</v>
      </c>
      <c r="DO428">
        <v>0.35778246000000002</v>
      </c>
      <c r="DP428">
        <v>-0.64273818000000005</v>
      </c>
      <c r="DQ428">
        <v>0.94671483000000001</v>
      </c>
      <c r="DR428">
        <v>-0.66113116000000005</v>
      </c>
      <c r="DS428">
        <v>7.7932630000000003E-2</v>
      </c>
      <c r="DT428">
        <v>-0.79014932000000004</v>
      </c>
      <c r="DU428">
        <v>1.3610861400000001</v>
      </c>
      <c r="DV428" s="10">
        <v>-0.64824150000000003</v>
      </c>
      <c r="DW428" s="8" t="s">
        <v>2353</v>
      </c>
      <c r="DX428" t="s">
        <v>2354</v>
      </c>
      <c r="DY428" t="s">
        <v>5158</v>
      </c>
      <c r="DZ428" t="s">
        <v>5154</v>
      </c>
      <c r="EA428" s="52" t="s">
        <v>5513</v>
      </c>
      <c r="EB428" t="s">
        <v>5449</v>
      </c>
      <c r="EC428" t="s">
        <v>5255</v>
      </c>
      <c r="ED428" s="10" t="s">
        <v>213</v>
      </c>
      <c r="EE428" s="20">
        <v>35970</v>
      </c>
      <c r="EF428" s="21">
        <v>38987</v>
      </c>
      <c r="EG428" s="52" t="s">
        <v>145</v>
      </c>
      <c r="EH428" t="s">
        <v>5144</v>
      </c>
      <c r="EI428" s="22">
        <v>45414</v>
      </c>
      <c r="EJ428" t="b">
        <f>F428=H428</f>
        <v>0</v>
      </c>
    </row>
    <row r="429" spans="1:140" x14ac:dyDescent="0.2">
      <c r="A429" s="8" t="s">
        <v>2355</v>
      </c>
      <c r="B429" s="8" t="s">
        <v>119</v>
      </c>
      <c r="C429" s="8" t="s">
        <v>363</v>
      </c>
      <c r="D429" s="2" t="s">
        <v>2356</v>
      </c>
      <c r="E429" s="4">
        <v>0.56082729589040703</v>
      </c>
      <c r="F429" s="28" t="b">
        <v>0</v>
      </c>
      <c r="G429" s="29">
        <f t="shared" si="13"/>
        <v>3.683503518407706E-6</v>
      </c>
      <c r="H429" s="5" t="b">
        <f t="shared" si="12"/>
        <v>0</v>
      </c>
      <c r="I429" s="8">
        <v>41</v>
      </c>
      <c r="J429">
        <v>1</v>
      </c>
      <c r="K429">
        <v>29</v>
      </c>
      <c r="L429">
        <v>3291</v>
      </c>
      <c r="M429">
        <v>1</v>
      </c>
      <c r="N429">
        <v>4</v>
      </c>
      <c r="O429">
        <v>19.5803146118702</v>
      </c>
      <c r="P429">
        <v>5</v>
      </c>
      <c r="Q429">
        <v>3</v>
      </c>
      <c r="R429">
        <v>2</v>
      </c>
      <c r="S429" s="10">
        <v>81.599999999999994</v>
      </c>
      <c r="T429" s="8">
        <v>-1.1498032608684501</v>
      </c>
      <c r="U429">
        <v>7.5957643648752104E-3</v>
      </c>
      <c r="V429">
        <v>0.260670676864387</v>
      </c>
      <c r="W429">
        <v>2.0898369321063699</v>
      </c>
      <c r="X429">
        <v>-1.2456676951183301</v>
      </c>
      <c r="Y429">
        <v>0.68524713920936597</v>
      </c>
      <c r="Z429">
        <v>-1.06307252295298</v>
      </c>
      <c r="AA429">
        <v>0.71867389489572897</v>
      </c>
      <c r="AB429">
        <v>-4.5418899975194001E-2</v>
      </c>
      <c r="AC429">
        <v>-1.38724643350897</v>
      </c>
      <c r="AD429" s="10">
        <v>1.4893565895657599</v>
      </c>
      <c r="AE429" s="8">
        <v>0</v>
      </c>
      <c r="AF429">
        <v>0</v>
      </c>
      <c r="AG429">
        <v>0</v>
      </c>
      <c r="AH429">
        <v>0</v>
      </c>
      <c r="AI429">
        <v>0</v>
      </c>
      <c r="AJ429">
        <v>0</v>
      </c>
      <c r="AK429">
        <v>0</v>
      </c>
      <c r="AL429">
        <v>0</v>
      </c>
      <c r="AM429">
        <v>0</v>
      </c>
      <c r="AN429">
        <v>0</v>
      </c>
      <c r="AO429">
        <v>0</v>
      </c>
      <c r="AP429">
        <v>1</v>
      </c>
      <c r="AQ429">
        <v>0</v>
      </c>
      <c r="AR429">
        <v>0</v>
      </c>
      <c r="AS429">
        <v>0</v>
      </c>
      <c r="AT429">
        <v>0</v>
      </c>
      <c r="AU429">
        <v>0</v>
      </c>
      <c r="AV429">
        <v>0</v>
      </c>
      <c r="AW429">
        <v>0</v>
      </c>
      <c r="AX429">
        <v>0</v>
      </c>
      <c r="AY429">
        <v>0</v>
      </c>
      <c r="AZ429">
        <v>1</v>
      </c>
      <c r="BA429">
        <v>0</v>
      </c>
      <c r="BB429">
        <v>1</v>
      </c>
      <c r="BC429">
        <v>1</v>
      </c>
      <c r="BD429">
        <v>0</v>
      </c>
      <c r="BE429">
        <v>1</v>
      </c>
      <c r="BF429">
        <v>0</v>
      </c>
      <c r="BG429">
        <v>0</v>
      </c>
      <c r="BH429">
        <v>0</v>
      </c>
      <c r="BI429">
        <v>0</v>
      </c>
      <c r="BJ429">
        <v>1</v>
      </c>
      <c r="BK429">
        <v>0</v>
      </c>
      <c r="BL429">
        <v>0</v>
      </c>
      <c r="BM429">
        <v>0</v>
      </c>
      <c r="BN429">
        <v>0</v>
      </c>
      <c r="BO429">
        <v>0</v>
      </c>
      <c r="BP429">
        <v>1</v>
      </c>
      <c r="BQ429">
        <v>0</v>
      </c>
      <c r="BR429">
        <v>1</v>
      </c>
      <c r="BS429">
        <v>0</v>
      </c>
      <c r="BT429" s="10">
        <v>0</v>
      </c>
      <c r="BU429">
        <v>-4.2648743800000002</v>
      </c>
      <c r="BV429">
        <v>0.17994256</v>
      </c>
      <c r="BW429">
        <v>2.5512239999999999E-2</v>
      </c>
      <c r="BX429">
        <v>1.7140852600000001</v>
      </c>
      <c r="BY429">
        <v>1.2451467300000001</v>
      </c>
      <c r="BZ429">
        <v>4.38303536</v>
      </c>
      <c r="CA429">
        <v>1.0542348399999999</v>
      </c>
      <c r="CB429">
        <v>2.36271349</v>
      </c>
      <c r="CC429">
        <v>0</v>
      </c>
      <c r="CD429">
        <v>1.26633956</v>
      </c>
      <c r="CE429">
        <v>1.2966537600000001</v>
      </c>
      <c r="CF429">
        <v>-0.34830556000000001</v>
      </c>
      <c r="CG429">
        <v>0.60595251999999999</v>
      </c>
      <c r="CH429">
        <v>-0.27080598</v>
      </c>
      <c r="CI429">
        <v>0.69837139000000004</v>
      </c>
      <c r="CJ429">
        <v>2.3914729999999999E-2</v>
      </c>
      <c r="CK429">
        <v>-0.35324707</v>
      </c>
      <c r="CL429">
        <v>-4.8291489999999999E-2</v>
      </c>
      <c r="CM429">
        <v>0.58076517999999999</v>
      </c>
      <c r="CN429">
        <v>0.72541518999999999</v>
      </c>
      <c r="CO429">
        <v>-0.20022939000000001</v>
      </c>
      <c r="CP429">
        <v>-0.43475793000000001</v>
      </c>
      <c r="CQ429">
        <v>0.34422587999999998</v>
      </c>
      <c r="CR429">
        <v>-0.48495226000000002</v>
      </c>
      <c r="CS429">
        <v>0.18250256000000001</v>
      </c>
      <c r="CT429">
        <v>-0.16623276000000001</v>
      </c>
      <c r="CU429">
        <v>-9.4743999999999995E-2</v>
      </c>
      <c r="CV429">
        <v>-1.1689752</v>
      </c>
      <c r="CW429">
        <v>-0.52188942000000005</v>
      </c>
      <c r="CX429">
        <v>0.65815442999999996</v>
      </c>
      <c r="CY429">
        <v>9.3649330000000003E-2</v>
      </c>
      <c r="CZ429">
        <v>-0.16819777</v>
      </c>
      <c r="DA429">
        <v>-0.25450494000000001</v>
      </c>
      <c r="DB429">
        <v>0.25513289</v>
      </c>
      <c r="DC429">
        <v>2.5920289999999999E-2</v>
      </c>
      <c r="DD429">
        <v>-2.5292350000000002E-2</v>
      </c>
      <c r="DE429">
        <v>0.26950531</v>
      </c>
      <c r="DF429">
        <v>-0.26887736000000001</v>
      </c>
      <c r="DG429">
        <v>0.1029841</v>
      </c>
      <c r="DH429">
        <v>-0.10235616</v>
      </c>
      <c r="DI429">
        <v>-0.19042195000000001</v>
      </c>
      <c r="DJ429">
        <v>7.7531719999999998E-2</v>
      </c>
      <c r="DK429">
        <v>-0.19522661999999999</v>
      </c>
      <c r="DL429">
        <v>-0.13095082</v>
      </c>
      <c r="DM429">
        <v>-6.0513240000000003E-2</v>
      </c>
      <c r="DN429">
        <v>0.50020885000000004</v>
      </c>
      <c r="DO429">
        <v>0.35778246000000002</v>
      </c>
      <c r="DP429">
        <v>-0.64273818000000005</v>
      </c>
      <c r="DQ429">
        <v>0.94671483000000001</v>
      </c>
      <c r="DR429">
        <v>-0.66113116000000005</v>
      </c>
      <c r="DS429">
        <v>7.7932630000000003E-2</v>
      </c>
      <c r="DT429">
        <v>-0.79014932000000004</v>
      </c>
      <c r="DU429">
        <v>1.3610861400000001</v>
      </c>
      <c r="DV429" s="10">
        <v>-0.64824150000000003</v>
      </c>
      <c r="DW429" s="8" t="s">
        <v>2357</v>
      </c>
      <c r="DX429" t="s">
        <v>2358</v>
      </c>
      <c r="DY429" t="s">
        <v>5165</v>
      </c>
      <c r="DZ429" t="s">
        <v>5158</v>
      </c>
      <c r="EA429" t="s">
        <v>5210</v>
      </c>
      <c r="EB429" t="s">
        <v>5474</v>
      </c>
      <c r="EC429" t="s">
        <v>5360</v>
      </c>
      <c r="ED429" s="10" t="s">
        <v>1065</v>
      </c>
      <c r="EE429" s="20">
        <v>34972</v>
      </c>
      <c r="EF429" s="21">
        <v>39464</v>
      </c>
      <c r="EG429" t="s">
        <v>2359</v>
      </c>
      <c r="EH429" t="s">
        <v>5144</v>
      </c>
      <c r="EI429" s="22">
        <v>44302</v>
      </c>
      <c r="EJ429" t="b">
        <f>F429=H429</f>
        <v>1</v>
      </c>
    </row>
    <row r="430" spans="1:140" x14ac:dyDescent="0.2">
      <c r="A430" s="8" t="s">
        <v>2360</v>
      </c>
      <c r="B430" s="8" t="s">
        <v>119</v>
      </c>
      <c r="C430" s="8" t="s">
        <v>128</v>
      </c>
      <c r="D430" s="2" t="s">
        <v>2361</v>
      </c>
      <c r="E430" s="4">
        <v>0.69643389145719803</v>
      </c>
      <c r="F430" s="28" t="b">
        <v>1</v>
      </c>
      <c r="G430" s="29">
        <f t="shared" si="13"/>
        <v>9.2960506020145468E-5</v>
      </c>
      <c r="H430" s="5" t="b">
        <f t="shared" si="12"/>
        <v>0</v>
      </c>
      <c r="I430" s="8">
        <v>61</v>
      </c>
      <c r="J430">
        <v>1</v>
      </c>
      <c r="K430">
        <v>38</v>
      </c>
      <c r="L430">
        <v>1606</v>
      </c>
      <c r="M430">
        <v>1</v>
      </c>
      <c r="N430">
        <v>4</v>
      </c>
      <c r="O430">
        <v>48.216945728599001</v>
      </c>
      <c r="P430">
        <v>1</v>
      </c>
      <c r="Q430">
        <v>2</v>
      </c>
      <c r="R430">
        <v>1</v>
      </c>
      <c r="S430" s="10">
        <v>75.7</v>
      </c>
      <c r="T430" s="8">
        <v>0.72896023728261505</v>
      </c>
      <c r="U430">
        <v>7.5957643648752104E-3</v>
      </c>
      <c r="V430">
        <v>1.4235138450326601</v>
      </c>
      <c r="W430">
        <v>0.12554561060481301</v>
      </c>
      <c r="X430">
        <v>-1.2456676951183301</v>
      </c>
      <c r="Y430">
        <v>0.68524713920936597</v>
      </c>
      <c r="Z430">
        <v>-7.7666130926353494E-2</v>
      </c>
      <c r="AA430">
        <v>1.4284752725705201</v>
      </c>
      <c r="AB430">
        <v>-0.772121299578298</v>
      </c>
      <c r="AC430">
        <v>-1.38724643350897</v>
      </c>
      <c r="AD430" s="10">
        <v>0.216310029850007</v>
      </c>
      <c r="AE430" s="8">
        <v>0</v>
      </c>
      <c r="AF430">
        <v>0</v>
      </c>
      <c r="AG430">
        <v>0</v>
      </c>
      <c r="AH430">
        <v>0</v>
      </c>
      <c r="AI430">
        <v>0</v>
      </c>
      <c r="AJ430">
        <v>0</v>
      </c>
      <c r="AK430">
        <v>0</v>
      </c>
      <c r="AL430">
        <v>0</v>
      </c>
      <c r="AM430">
        <v>0</v>
      </c>
      <c r="AN430">
        <v>0</v>
      </c>
      <c r="AO430">
        <v>0</v>
      </c>
      <c r="AP430">
        <v>0</v>
      </c>
      <c r="AQ430">
        <v>0</v>
      </c>
      <c r="AR430">
        <v>0</v>
      </c>
      <c r="AS430">
        <v>1</v>
      </c>
      <c r="AT430">
        <v>0</v>
      </c>
      <c r="AU430">
        <v>0</v>
      </c>
      <c r="AV430">
        <v>0</v>
      </c>
      <c r="AW430">
        <v>0</v>
      </c>
      <c r="AX430">
        <v>0</v>
      </c>
      <c r="AY430">
        <v>0</v>
      </c>
      <c r="AZ430">
        <v>1</v>
      </c>
      <c r="BA430">
        <v>0</v>
      </c>
      <c r="BB430">
        <v>1</v>
      </c>
      <c r="BC430">
        <v>1</v>
      </c>
      <c r="BD430">
        <v>0</v>
      </c>
      <c r="BE430">
        <v>1</v>
      </c>
      <c r="BF430">
        <v>0</v>
      </c>
      <c r="BG430">
        <v>1</v>
      </c>
      <c r="BH430">
        <v>0</v>
      </c>
      <c r="BI430">
        <v>0</v>
      </c>
      <c r="BJ430">
        <v>0</v>
      </c>
      <c r="BK430">
        <v>0</v>
      </c>
      <c r="BL430">
        <v>0</v>
      </c>
      <c r="BM430">
        <v>1</v>
      </c>
      <c r="BN430">
        <v>0</v>
      </c>
      <c r="BO430">
        <v>0</v>
      </c>
      <c r="BP430">
        <v>0</v>
      </c>
      <c r="BQ430">
        <v>0</v>
      </c>
      <c r="BR430">
        <v>0</v>
      </c>
      <c r="BS430">
        <v>0</v>
      </c>
      <c r="BT430" s="10">
        <v>1</v>
      </c>
      <c r="BU430">
        <v>-4.2648743800000002</v>
      </c>
      <c r="BV430">
        <v>0.17994256</v>
      </c>
      <c r="BW430">
        <v>2.5512239999999999E-2</v>
      </c>
      <c r="BX430">
        <v>1.7140852600000001</v>
      </c>
      <c r="BY430">
        <v>1.2451467300000001</v>
      </c>
      <c r="BZ430">
        <v>4.38303536</v>
      </c>
      <c r="CA430">
        <v>1.0542348399999999</v>
      </c>
      <c r="CB430">
        <v>2.36271349</v>
      </c>
      <c r="CC430">
        <v>0</v>
      </c>
      <c r="CD430">
        <v>1.26633956</v>
      </c>
      <c r="CE430">
        <v>1.2966537600000001</v>
      </c>
      <c r="CF430">
        <v>-0.34830556000000001</v>
      </c>
      <c r="CG430">
        <v>0.60595251999999999</v>
      </c>
      <c r="CH430">
        <v>-0.27080598</v>
      </c>
      <c r="CI430">
        <v>0.69837139000000004</v>
      </c>
      <c r="CJ430">
        <v>2.3914729999999999E-2</v>
      </c>
      <c r="CK430">
        <v>-0.35324707</v>
      </c>
      <c r="CL430">
        <v>-4.8291489999999999E-2</v>
      </c>
      <c r="CM430">
        <v>0.58076517999999999</v>
      </c>
      <c r="CN430">
        <v>0.72541518999999999</v>
      </c>
      <c r="CO430">
        <v>-0.20022939000000001</v>
      </c>
      <c r="CP430">
        <v>-0.43475793000000001</v>
      </c>
      <c r="CQ430">
        <v>0.34422587999999998</v>
      </c>
      <c r="CR430">
        <v>-0.48495226000000002</v>
      </c>
      <c r="CS430">
        <v>0.18250256000000001</v>
      </c>
      <c r="CT430">
        <v>-0.16623276000000001</v>
      </c>
      <c r="CU430">
        <v>-9.4743999999999995E-2</v>
      </c>
      <c r="CV430">
        <v>-1.1689752</v>
      </c>
      <c r="CW430">
        <v>-0.52188942000000005</v>
      </c>
      <c r="CX430">
        <v>0.65815442999999996</v>
      </c>
      <c r="CY430">
        <v>9.3649330000000003E-2</v>
      </c>
      <c r="CZ430">
        <v>-0.16819777</v>
      </c>
      <c r="DA430">
        <v>-0.25450494000000001</v>
      </c>
      <c r="DB430">
        <v>0.25513289</v>
      </c>
      <c r="DC430">
        <v>2.5920289999999999E-2</v>
      </c>
      <c r="DD430">
        <v>-2.5292350000000002E-2</v>
      </c>
      <c r="DE430">
        <v>0.26950531</v>
      </c>
      <c r="DF430">
        <v>-0.26887736000000001</v>
      </c>
      <c r="DG430">
        <v>0.1029841</v>
      </c>
      <c r="DH430">
        <v>-0.10235616</v>
      </c>
      <c r="DI430">
        <v>-0.19042195000000001</v>
      </c>
      <c r="DJ430">
        <v>7.7531719999999998E-2</v>
      </c>
      <c r="DK430">
        <v>-0.19522661999999999</v>
      </c>
      <c r="DL430">
        <v>-0.13095082</v>
      </c>
      <c r="DM430">
        <v>-6.0513240000000003E-2</v>
      </c>
      <c r="DN430">
        <v>0.50020885000000004</v>
      </c>
      <c r="DO430">
        <v>0.35778246000000002</v>
      </c>
      <c r="DP430">
        <v>-0.64273818000000005</v>
      </c>
      <c r="DQ430">
        <v>0.94671483000000001</v>
      </c>
      <c r="DR430">
        <v>-0.66113116000000005</v>
      </c>
      <c r="DS430">
        <v>7.7932630000000003E-2</v>
      </c>
      <c r="DT430">
        <v>-0.79014932000000004</v>
      </c>
      <c r="DU430">
        <v>1.3610861400000001</v>
      </c>
      <c r="DV430" s="10">
        <v>-0.64824150000000003</v>
      </c>
      <c r="DW430" s="8" t="s">
        <v>2362</v>
      </c>
      <c r="DX430" t="s">
        <v>2363</v>
      </c>
      <c r="DY430" t="s">
        <v>5154</v>
      </c>
      <c r="DZ430" t="s">
        <v>5165</v>
      </c>
      <c r="EA430" t="s">
        <v>5499</v>
      </c>
      <c r="EB430" t="s">
        <v>5443</v>
      </c>
      <c r="EC430" t="s">
        <v>5299</v>
      </c>
      <c r="ED430" s="10" t="s">
        <v>192</v>
      </c>
      <c r="EE430" s="20">
        <v>37422</v>
      </c>
      <c r="EF430" s="21">
        <v>38208</v>
      </c>
      <c r="EG430" t="s">
        <v>2364</v>
      </c>
      <c r="EH430" t="s">
        <v>5145</v>
      </c>
      <c r="EI430" s="22">
        <v>45269</v>
      </c>
      <c r="EJ430" t="b">
        <f>F430=H430</f>
        <v>0</v>
      </c>
    </row>
    <row r="431" spans="1:140" x14ac:dyDescent="0.2">
      <c r="A431" s="8" t="s">
        <v>2365</v>
      </c>
      <c r="B431" s="8" t="s">
        <v>127</v>
      </c>
      <c r="C431" s="8" t="s">
        <v>181</v>
      </c>
      <c r="D431" s="2" t="s">
        <v>2366</v>
      </c>
      <c r="E431" s="4">
        <v>0.49030521055873399</v>
      </c>
      <c r="F431" s="28" t="b">
        <v>0</v>
      </c>
      <c r="G431" s="29">
        <f t="shared" si="13"/>
        <v>2.5420309624763732E-3</v>
      </c>
      <c r="H431" s="5" t="b">
        <f t="shared" si="12"/>
        <v>0</v>
      </c>
      <c r="I431" s="8">
        <v>55</v>
      </c>
      <c r="J431">
        <v>0</v>
      </c>
      <c r="K431">
        <v>15</v>
      </c>
      <c r="L431">
        <v>2337</v>
      </c>
      <c r="M431">
        <v>5</v>
      </c>
      <c r="N431">
        <v>2</v>
      </c>
      <c r="O431">
        <v>80.985938612700593</v>
      </c>
      <c r="P431">
        <v>4</v>
      </c>
      <c r="Q431">
        <v>3</v>
      </c>
      <c r="R431">
        <v>5</v>
      </c>
      <c r="S431" s="10">
        <v>74</v>
      </c>
      <c r="T431" s="8">
        <v>0.165331187837294</v>
      </c>
      <c r="U431">
        <v>-1.00517281761849</v>
      </c>
      <c r="V431">
        <v>-1.5481964736195899</v>
      </c>
      <c r="W431">
        <v>0.97770997619391797</v>
      </c>
      <c r="X431">
        <v>2.70451479144465E-2</v>
      </c>
      <c r="Y431">
        <v>-0.70788554533318204</v>
      </c>
      <c r="Z431">
        <v>1.0499377033600401</v>
      </c>
      <c r="AA431">
        <v>1.4284752725705201</v>
      </c>
      <c r="AB431">
        <v>-0.772121299578298</v>
      </c>
      <c r="AC431">
        <v>-0.68484317603607703</v>
      </c>
      <c r="AD431" s="10">
        <v>-0.15049999583080401</v>
      </c>
      <c r="AE431" s="8">
        <v>0</v>
      </c>
      <c r="AF431">
        <v>0</v>
      </c>
      <c r="AG431">
        <v>0</v>
      </c>
      <c r="AH431">
        <v>0</v>
      </c>
      <c r="AI431">
        <v>0</v>
      </c>
      <c r="AJ431">
        <v>0</v>
      </c>
      <c r="AK431">
        <v>0</v>
      </c>
      <c r="AL431">
        <v>0</v>
      </c>
      <c r="AM431">
        <v>0</v>
      </c>
      <c r="AN431">
        <v>0</v>
      </c>
      <c r="AO431">
        <v>0</v>
      </c>
      <c r="AP431">
        <v>0</v>
      </c>
      <c r="AQ431">
        <v>0</v>
      </c>
      <c r="AR431">
        <v>0</v>
      </c>
      <c r="AS431">
        <v>0</v>
      </c>
      <c r="AT431">
        <v>0</v>
      </c>
      <c r="AU431">
        <v>0</v>
      </c>
      <c r="AV431">
        <v>1</v>
      </c>
      <c r="AW431">
        <v>0</v>
      </c>
      <c r="AX431">
        <v>0</v>
      </c>
      <c r="AY431">
        <v>0</v>
      </c>
      <c r="AZ431">
        <v>1</v>
      </c>
      <c r="BA431">
        <v>0</v>
      </c>
      <c r="BB431">
        <v>1</v>
      </c>
      <c r="BC431">
        <v>1</v>
      </c>
      <c r="BD431">
        <v>0</v>
      </c>
      <c r="BE431">
        <v>0</v>
      </c>
      <c r="BF431">
        <v>1</v>
      </c>
      <c r="BG431">
        <v>0</v>
      </c>
      <c r="BH431">
        <v>0</v>
      </c>
      <c r="BI431">
        <v>0</v>
      </c>
      <c r="BJ431">
        <v>0</v>
      </c>
      <c r="BK431">
        <v>1</v>
      </c>
      <c r="BL431">
        <v>0</v>
      </c>
      <c r="BM431">
        <v>0</v>
      </c>
      <c r="BN431">
        <v>0</v>
      </c>
      <c r="BO431">
        <v>0</v>
      </c>
      <c r="BP431">
        <v>1</v>
      </c>
      <c r="BQ431">
        <v>0</v>
      </c>
      <c r="BR431">
        <v>0</v>
      </c>
      <c r="BS431">
        <v>0</v>
      </c>
      <c r="BT431" s="10">
        <v>1</v>
      </c>
      <c r="BU431">
        <v>-4.2648743800000002</v>
      </c>
      <c r="BV431">
        <v>0.17994256</v>
      </c>
      <c r="BW431">
        <v>2.5512239999999999E-2</v>
      </c>
      <c r="BX431">
        <v>1.7140852600000001</v>
      </c>
      <c r="BY431">
        <v>1.2451467300000001</v>
      </c>
      <c r="BZ431">
        <v>4.38303536</v>
      </c>
      <c r="CA431">
        <v>1.0542348399999999</v>
      </c>
      <c r="CB431">
        <v>2.36271349</v>
      </c>
      <c r="CC431">
        <v>0</v>
      </c>
      <c r="CD431">
        <v>1.26633956</v>
      </c>
      <c r="CE431">
        <v>1.2966537600000001</v>
      </c>
      <c r="CF431">
        <v>-0.34830556000000001</v>
      </c>
      <c r="CG431">
        <v>0.60595251999999999</v>
      </c>
      <c r="CH431">
        <v>-0.27080598</v>
      </c>
      <c r="CI431">
        <v>0.69837139000000004</v>
      </c>
      <c r="CJ431">
        <v>2.3914729999999999E-2</v>
      </c>
      <c r="CK431">
        <v>-0.35324707</v>
      </c>
      <c r="CL431">
        <v>-4.8291489999999999E-2</v>
      </c>
      <c r="CM431">
        <v>0.58076517999999999</v>
      </c>
      <c r="CN431">
        <v>0.72541518999999999</v>
      </c>
      <c r="CO431">
        <v>-0.20022939000000001</v>
      </c>
      <c r="CP431">
        <v>-0.43475793000000001</v>
      </c>
      <c r="CQ431">
        <v>0.34422587999999998</v>
      </c>
      <c r="CR431">
        <v>-0.48495226000000002</v>
      </c>
      <c r="CS431">
        <v>0.18250256000000001</v>
      </c>
      <c r="CT431">
        <v>-0.16623276000000001</v>
      </c>
      <c r="CU431">
        <v>-9.4743999999999995E-2</v>
      </c>
      <c r="CV431">
        <v>-1.1689752</v>
      </c>
      <c r="CW431">
        <v>-0.52188942000000005</v>
      </c>
      <c r="CX431">
        <v>0.65815442999999996</v>
      </c>
      <c r="CY431">
        <v>9.3649330000000003E-2</v>
      </c>
      <c r="CZ431">
        <v>-0.16819777</v>
      </c>
      <c r="DA431">
        <v>-0.25450494000000001</v>
      </c>
      <c r="DB431">
        <v>0.25513289</v>
      </c>
      <c r="DC431">
        <v>2.5920289999999999E-2</v>
      </c>
      <c r="DD431">
        <v>-2.5292350000000002E-2</v>
      </c>
      <c r="DE431">
        <v>0.26950531</v>
      </c>
      <c r="DF431">
        <v>-0.26887736000000001</v>
      </c>
      <c r="DG431">
        <v>0.1029841</v>
      </c>
      <c r="DH431">
        <v>-0.10235616</v>
      </c>
      <c r="DI431">
        <v>-0.19042195000000001</v>
      </c>
      <c r="DJ431">
        <v>7.7531719999999998E-2</v>
      </c>
      <c r="DK431">
        <v>-0.19522661999999999</v>
      </c>
      <c r="DL431">
        <v>-0.13095082</v>
      </c>
      <c r="DM431">
        <v>-6.0513240000000003E-2</v>
      </c>
      <c r="DN431">
        <v>0.50020885000000004</v>
      </c>
      <c r="DO431">
        <v>0.35778246000000002</v>
      </c>
      <c r="DP431">
        <v>-0.64273818000000005</v>
      </c>
      <c r="DQ431">
        <v>0.94671483000000001</v>
      </c>
      <c r="DR431">
        <v>-0.66113116000000005</v>
      </c>
      <c r="DS431">
        <v>7.7932630000000003E-2</v>
      </c>
      <c r="DT431">
        <v>-0.79014932000000004</v>
      </c>
      <c r="DU431">
        <v>1.3610861400000001</v>
      </c>
      <c r="DV431" s="10">
        <v>-0.64824150000000003</v>
      </c>
      <c r="DW431" s="8" t="s">
        <v>2367</v>
      </c>
      <c r="DX431" t="s">
        <v>2368</v>
      </c>
      <c r="DY431" t="s">
        <v>5165</v>
      </c>
      <c r="DZ431" t="s">
        <v>5165</v>
      </c>
      <c r="EA431" t="s">
        <v>5410</v>
      </c>
      <c r="EB431" t="s">
        <v>5450</v>
      </c>
      <c r="EC431" t="s">
        <v>5192</v>
      </c>
      <c r="ED431" s="10" t="s">
        <v>1135</v>
      </c>
      <c r="EE431" s="20">
        <v>36858</v>
      </c>
      <c r="EF431" s="21">
        <v>39019</v>
      </c>
      <c r="EG431" t="s">
        <v>2369</v>
      </c>
      <c r="EH431" t="s">
        <v>5146</v>
      </c>
      <c r="EI431" s="22">
        <v>43885</v>
      </c>
      <c r="EJ431" t="b">
        <f>F431=H431</f>
        <v>1</v>
      </c>
    </row>
    <row r="432" spans="1:140" x14ac:dyDescent="0.2">
      <c r="A432" s="8" t="s">
        <v>2370</v>
      </c>
      <c r="B432" s="8" t="s">
        <v>119</v>
      </c>
      <c r="C432" s="8" t="s">
        <v>216</v>
      </c>
      <c r="D432" s="2">
        <v>3053845372</v>
      </c>
      <c r="E432" s="4">
        <v>0.39530793311946</v>
      </c>
      <c r="F432" s="28" t="b">
        <v>0</v>
      </c>
      <c r="G432" s="29">
        <f t="shared" si="13"/>
        <v>0.82388274993138289</v>
      </c>
      <c r="H432" s="5" t="b">
        <f t="shared" si="12"/>
        <v>1</v>
      </c>
      <c r="I432" s="8">
        <v>62</v>
      </c>
      <c r="J432">
        <v>0</v>
      </c>
      <c r="K432">
        <v>17</v>
      </c>
      <c r="L432">
        <v>492</v>
      </c>
      <c r="M432">
        <v>9</v>
      </c>
      <c r="N432">
        <v>2</v>
      </c>
      <c r="O432">
        <v>81.587299893063403</v>
      </c>
      <c r="P432">
        <v>4</v>
      </c>
      <c r="Q432">
        <v>3</v>
      </c>
      <c r="R432">
        <v>5</v>
      </c>
      <c r="S432" s="10">
        <v>75.599999999999994</v>
      </c>
      <c r="T432" s="8">
        <v>0.82289841219016902</v>
      </c>
      <c r="U432">
        <v>-1.00517281761849</v>
      </c>
      <c r="V432">
        <v>-1.2897868806933099</v>
      </c>
      <c r="W432">
        <v>-1.1731015894858301</v>
      </c>
      <c r="X432">
        <v>1.2997579909472201</v>
      </c>
      <c r="Y432">
        <v>-0.70788554533318204</v>
      </c>
      <c r="Z432">
        <v>1.0706309632330899</v>
      </c>
      <c r="AA432">
        <v>0.71867389489572897</v>
      </c>
      <c r="AB432">
        <v>-0.772121299578298</v>
      </c>
      <c r="AC432">
        <v>1.42236659638262</v>
      </c>
      <c r="AD432" s="10">
        <v>0.19473296951583999</v>
      </c>
      <c r="AE432" s="8">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1</v>
      </c>
      <c r="AY432">
        <v>1</v>
      </c>
      <c r="AZ432">
        <v>0</v>
      </c>
      <c r="BA432">
        <v>1</v>
      </c>
      <c r="BB432">
        <v>0</v>
      </c>
      <c r="BC432">
        <v>1</v>
      </c>
      <c r="BD432">
        <v>0</v>
      </c>
      <c r="BE432">
        <v>1</v>
      </c>
      <c r="BF432">
        <v>0</v>
      </c>
      <c r="BG432">
        <v>0</v>
      </c>
      <c r="BH432">
        <v>1</v>
      </c>
      <c r="BI432">
        <v>0</v>
      </c>
      <c r="BJ432">
        <v>0</v>
      </c>
      <c r="BK432">
        <v>0</v>
      </c>
      <c r="BL432">
        <v>0</v>
      </c>
      <c r="BM432">
        <v>0</v>
      </c>
      <c r="BN432">
        <v>0</v>
      </c>
      <c r="BO432">
        <v>1</v>
      </c>
      <c r="BP432">
        <v>0</v>
      </c>
      <c r="BQ432">
        <v>1</v>
      </c>
      <c r="BR432">
        <v>0</v>
      </c>
      <c r="BS432">
        <v>0</v>
      </c>
      <c r="BT432" s="10">
        <v>0</v>
      </c>
      <c r="BU432">
        <v>-4.2648743800000002</v>
      </c>
      <c r="BV432">
        <v>0.17994256</v>
      </c>
      <c r="BW432">
        <v>2.5512239999999999E-2</v>
      </c>
      <c r="BX432">
        <v>1.7140852600000001</v>
      </c>
      <c r="BY432">
        <v>1.2451467300000001</v>
      </c>
      <c r="BZ432">
        <v>4.38303536</v>
      </c>
      <c r="CA432">
        <v>1.0542348399999999</v>
      </c>
      <c r="CB432">
        <v>2.36271349</v>
      </c>
      <c r="CC432">
        <v>0</v>
      </c>
      <c r="CD432">
        <v>1.26633956</v>
      </c>
      <c r="CE432">
        <v>1.2966537600000001</v>
      </c>
      <c r="CF432">
        <v>-0.34830556000000001</v>
      </c>
      <c r="CG432">
        <v>0.60595251999999999</v>
      </c>
      <c r="CH432">
        <v>-0.27080598</v>
      </c>
      <c r="CI432">
        <v>0.69837139000000004</v>
      </c>
      <c r="CJ432">
        <v>2.3914729999999999E-2</v>
      </c>
      <c r="CK432">
        <v>-0.35324707</v>
      </c>
      <c r="CL432">
        <v>-4.8291489999999999E-2</v>
      </c>
      <c r="CM432">
        <v>0.58076517999999999</v>
      </c>
      <c r="CN432">
        <v>0.72541518999999999</v>
      </c>
      <c r="CO432">
        <v>-0.20022939000000001</v>
      </c>
      <c r="CP432">
        <v>-0.43475793000000001</v>
      </c>
      <c r="CQ432">
        <v>0.34422587999999998</v>
      </c>
      <c r="CR432">
        <v>-0.48495226000000002</v>
      </c>
      <c r="CS432">
        <v>0.18250256000000001</v>
      </c>
      <c r="CT432">
        <v>-0.16623276000000001</v>
      </c>
      <c r="CU432">
        <v>-9.4743999999999995E-2</v>
      </c>
      <c r="CV432">
        <v>-1.1689752</v>
      </c>
      <c r="CW432">
        <v>-0.52188942000000005</v>
      </c>
      <c r="CX432">
        <v>0.65815442999999996</v>
      </c>
      <c r="CY432">
        <v>9.3649330000000003E-2</v>
      </c>
      <c r="CZ432">
        <v>-0.16819777</v>
      </c>
      <c r="DA432">
        <v>-0.25450494000000001</v>
      </c>
      <c r="DB432">
        <v>0.25513289</v>
      </c>
      <c r="DC432">
        <v>2.5920289999999999E-2</v>
      </c>
      <c r="DD432">
        <v>-2.5292350000000002E-2</v>
      </c>
      <c r="DE432">
        <v>0.26950531</v>
      </c>
      <c r="DF432">
        <v>-0.26887736000000001</v>
      </c>
      <c r="DG432">
        <v>0.1029841</v>
      </c>
      <c r="DH432">
        <v>-0.10235616</v>
      </c>
      <c r="DI432">
        <v>-0.19042195000000001</v>
      </c>
      <c r="DJ432">
        <v>7.7531719999999998E-2</v>
      </c>
      <c r="DK432">
        <v>-0.19522661999999999</v>
      </c>
      <c r="DL432">
        <v>-0.13095082</v>
      </c>
      <c r="DM432">
        <v>-6.0513240000000003E-2</v>
      </c>
      <c r="DN432">
        <v>0.50020885000000004</v>
      </c>
      <c r="DO432">
        <v>0.35778246000000002</v>
      </c>
      <c r="DP432">
        <v>-0.64273818000000005</v>
      </c>
      <c r="DQ432">
        <v>0.94671483000000001</v>
      </c>
      <c r="DR432">
        <v>-0.66113116000000005</v>
      </c>
      <c r="DS432">
        <v>7.7932630000000003E-2</v>
      </c>
      <c r="DT432">
        <v>-0.79014932000000004</v>
      </c>
      <c r="DU432">
        <v>1.3610861400000001</v>
      </c>
      <c r="DV432" s="10">
        <v>-0.64824150000000003</v>
      </c>
      <c r="DW432" s="8" t="s">
        <v>2371</v>
      </c>
      <c r="DX432" t="s">
        <v>2372</v>
      </c>
      <c r="DY432" t="s">
        <v>5153</v>
      </c>
      <c r="DZ432" t="s">
        <v>5154</v>
      </c>
      <c r="EA432" t="s">
        <v>5311</v>
      </c>
      <c r="EB432" t="s">
        <v>5227</v>
      </c>
      <c r="EC432" t="s">
        <v>5270</v>
      </c>
      <c r="ED432" s="10" t="s">
        <v>301</v>
      </c>
      <c r="EE432" s="20">
        <v>36897</v>
      </c>
      <c r="EF432" s="21">
        <v>37757</v>
      </c>
      <c r="EG432" t="s">
        <v>2373</v>
      </c>
      <c r="EH432" t="s">
        <v>5147</v>
      </c>
      <c r="EI432" s="22">
        <v>45099</v>
      </c>
      <c r="EJ432" t="b">
        <f>F432=H432</f>
        <v>0</v>
      </c>
    </row>
    <row r="433" spans="1:140" x14ac:dyDescent="0.2">
      <c r="A433" s="8" t="s">
        <v>2374</v>
      </c>
      <c r="B433" s="8" t="s">
        <v>119</v>
      </c>
      <c r="C433" s="8" t="s">
        <v>202</v>
      </c>
      <c r="D433" s="2" t="s">
        <v>2375</v>
      </c>
      <c r="E433" s="4">
        <v>0.43796660998494902</v>
      </c>
      <c r="F433" s="28" t="b">
        <v>0</v>
      </c>
      <c r="G433" s="29">
        <f t="shared" si="13"/>
        <v>1.5496507633190707E-6</v>
      </c>
      <c r="H433" s="5" t="b">
        <f t="shared" si="12"/>
        <v>0</v>
      </c>
      <c r="I433" s="8">
        <v>62</v>
      </c>
      <c r="J433">
        <v>1</v>
      </c>
      <c r="K433">
        <v>18</v>
      </c>
      <c r="L433">
        <v>1286</v>
      </c>
      <c r="M433">
        <v>2</v>
      </c>
      <c r="N433">
        <v>2</v>
      </c>
      <c r="O433">
        <v>32.316638325807901</v>
      </c>
      <c r="P433">
        <v>3</v>
      </c>
      <c r="Q433">
        <v>4</v>
      </c>
      <c r="R433">
        <v>3</v>
      </c>
      <c r="S433" s="10">
        <v>77.5</v>
      </c>
      <c r="T433" s="8">
        <v>0.82289841219016902</v>
      </c>
      <c r="U433">
        <v>7.5957643648752104E-3</v>
      </c>
      <c r="V433">
        <v>-1.16058208423016</v>
      </c>
      <c r="W433">
        <v>-0.24749487775156601</v>
      </c>
      <c r="X433">
        <v>-0.92748948436013701</v>
      </c>
      <c r="Y433">
        <v>-0.70788554533318204</v>
      </c>
      <c r="Z433">
        <v>-0.62480676650012401</v>
      </c>
      <c r="AA433">
        <v>-1.4107302381286499</v>
      </c>
      <c r="AB433">
        <v>-1.4988236991813999</v>
      </c>
      <c r="AC433">
        <v>0.71996333890972197</v>
      </c>
      <c r="AD433" s="10">
        <v>0.60469711586498298</v>
      </c>
      <c r="AE433" s="8">
        <v>1</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1</v>
      </c>
      <c r="BA433">
        <v>1</v>
      </c>
      <c r="BB433">
        <v>0</v>
      </c>
      <c r="BC433">
        <v>1</v>
      </c>
      <c r="BD433">
        <v>0</v>
      </c>
      <c r="BE433">
        <v>1</v>
      </c>
      <c r="BF433">
        <v>0</v>
      </c>
      <c r="BG433">
        <v>0</v>
      </c>
      <c r="BH433">
        <v>0</v>
      </c>
      <c r="BI433">
        <v>1</v>
      </c>
      <c r="BJ433">
        <v>0</v>
      </c>
      <c r="BK433">
        <v>0</v>
      </c>
      <c r="BL433">
        <v>0</v>
      </c>
      <c r="BM433">
        <v>0</v>
      </c>
      <c r="BN433">
        <v>1</v>
      </c>
      <c r="BO433">
        <v>0</v>
      </c>
      <c r="BP433">
        <v>0</v>
      </c>
      <c r="BQ433">
        <v>1</v>
      </c>
      <c r="BR433">
        <v>0</v>
      </c>
      <c r="BS433">
        <v>0</v>
      </c>
      <c r="BT433" s="10">
        <v>0</v>
      </c>
      <c r="BU433">
        <v>-4.2648743800000002</v>
      </c>
      <c r="BV433">
        <v>0.17994256</v>
      </c>
      <c r="BW433">
        <v>2.5512239999999999E-2</v>
      </c>
      <c r="BX433">
        <v>1.7140852600000001</v>
      </c>
      <c r="BY433">
        <v>1.2451467300000001</v>
      </c>
      <c r="BZ433">
        <v>4.38303536</v>
      </c>
      <c r="CA433">
        <v>1.0542348399999999</v>
      </c>
      <c r="CB433">
        <v>2.36271349</v>
      </c>
      <c r="CC433">
        <v>0</v>
      </c>
      <c r="CD433">
        <v>1.26633956</v>
      </c>
      <c r="CE433">
        <v>1.2966537600000001</v>
      </c>
      <c r="CF433">
        <v>-0.34830556000000001</v>
      </c>
      <c r="CG433">
        <v>0.60595251999999999</v>
      </c>
      <c r="CH433">
        <v>-0.27080598</v>
      </c>
      <c r="CI433">
        <v>0.69837139000000004</v>
      </c>
      <c r="CJ433">
        <v>2.3914729999999999E-2</v>
      </c>
      <c r="CK433">
        <v>-0.35324707</v>
      </c>
      <c r="CL433">
        <v>-4.8291489999999999E-2</v>
      </c>
      <c r="CM433">
        <v>0.58076517999999999</v>
      </c>
      <c r="CN433">
        <v>0.72541518999999999</v>
      </c>
      <c r="CO433">
        <v>-0.20022939000000001</v>
      </c>
      <c r="CP433">
        <v>-0.43475793000000001</v>
      </c>
      <c r="CQ433">
        <v>0.34422587999999998</v>
      </c>
      <c r="CR433">
        <v>-0.48495226000000002</v>
      </c>
      <c r="CS433">
        <v>0.18250256000000001</v>
      </c>
      <c r="CT433">
        <v>-0.16623276000000001</v>
      </c>
      <c r="CU433">
        <v>-9.4743999999999995E-2</v>
      </c>
      <c r="CV433">
        <v>-1.1689752</v>
      </c>
      <c r="CW433">
        <v>-0.52188942000000005</v>
      </c>
      <c r="CX433">
        <v>0.65815442999999996</v>
      </c>
      <c r="CY433">
        <v>9.3649330000000003E-2</v>
      </c>
      <c r="CZ433">
        <v>-0.16819777</v>
      </c>
      <c r="DA433">
        <v>-0.25450494000000001</v>
      </c>
      <c r="DB433">
        <v>0.25513289</v>
      </c>
      <c r="DC433">
        <v>2.5920289999999999E-2</v>
      </c>
      <c r="DD433">
        <v>-2.5292350000000002E-2</v>
      </c>
      <c r="DE433">
        <v>0.26950531</v>
      </c>
      <c r="DF433">
        <v>-0.26887736000000001</v>
      </c>
      <c r="DG433">
        <v>0.1029841</v>
      </c>
      <c r="DH433">
        <v>-0.10235616</v>
      </c>
      <c r="DI433">
        <v>-0.19042195000000001</v>
      </c>
      <c r="DJ433">
        <v>7.7531719999999998E-2</v>
      </c>
      <c r="DK433">
        <v>-0.19522661999999999</v>
      </c>
      <c r="DL433">
        <v>-0.13095082</v>
      </c>
      <c r="DM433">
        <v>-6.0513240000000003E-2</v>
      </c>
      <c r="DN433">
        <v>0.50020885000000004</v>
      </c>
      <c r="DO433">
        <v>0.35778246000000002</v>
      </c>
      <c r="DP433">
        <v>-0.64273818000000005</v>
      </c>
      <c r="DQ433">
        <v>0.94671483000000001</v>
      </c>
      <c r="DR433">
        <v>-0.66113116000000005</v>
      </c>
      <c r="DS433">
        <v>7.7932630000000003E-2</v>
      </c>
      <c r="DT433">
        <v>-0.79014932000000004</v>
      </c>
      <c r="DU433">
        <v>1.3610861400000001</v>
      </c>
      <c r="DV433" s="10">
        <v>-0.64824150000000003</v>
      </c>
      <c r="DW433" s="8" t="s">
        <v>2376</v>
      </c>
      <c r="DX433" t="s">
        <v>2377</v>
      </c>
      <c r="DY433" t="s">
        <v>5158</v>
      </c>
      <c r="DZ433" t="s">
        <v>5154</v>
      </c>
      <c r="EA433" t="s">
        <v>5432</v>
      </c>
      <c r="EB433" t="s">
        <v>5352</v>
      </c>
      <c r="EC433" t="s">
        <v>5369</v>
      </c>
      <c r="ED433" s="10" t="s">
        <v>824</v>
      </c>
      <c r="EE433" s="20">
        <v>35748</v>
      </c>
      <c r="EF433" s="21">
        <v>36206</v>
      </c>
      <c r="EG433" t="s">
        <v>2378</v>
      </c>
      <c r="EH433" t="s">
        <v>5142</v>
      </c>
      <c r="EI433" s="22">
        <v>45388</v>
      </c>
      <c r="EJ433" t="b">
        <f>F433=H433</f>
        <v>1</v>
      </c>
    </row>
    <row r="434" spans="1:140" x14ac:dyDescent="0.2">
      <c r="A434" s="8" t="s">
        <v>2379</v>
      </c>
      <c r="B434" s="8" t="s">
        <v>168</v>
      </c>
      <c r="C434" s="8" t="s">
        <v>181</v>
      </c>
      <c r="D434" s="2" t="s">
        <v>2380</v>
      </c>
      <c r="E434" s="4">
        <v>0.52309158807632306</v>
      </c>
      <c r="F434" s="28" t="b">
        <v>0</v>
      </c>
      <c r="G434" s="29">
        <f t="shared" si="13"/>
        <v>7.2361697667159106E-6</v>
      </c>
      <c r="H434" s="5" t="b">
        <f t="shared" si="12"/>
        <v>0</v>
      </c>
      <c r="I434" s="8">
        <v>36</v>
      </c>
      <c r="J434">
        <v>1</v>
      </c>
      <c r="K434">
        <v>19</v>
      </c>
      <c r="L434">
        <v>1460</v>
      </c>
      <c r="M434">
        <v>3</v>
      </c>
      <c r="N434">
        <v>4</v>
      </c>
      <c r="O434">
        <v>59.045794038161503</v>
      </c>
      <c r="P434">
        <v>4</v>
      </c>
      <c r="Q434">
        <v>2</v>
      </c>
      <c r="R434">
        <v>2</v>
      </c>
      <c r="S434" s="10">
        <v>74</v>
      </c>
      <c r="T434" s="8">
        <v>-1.61949413540622</v>
      </c>
      <c r="U434">
        <v>7.5957643648752104E-3</v>
      </c>
      <c r="V434">
        <v>-1.03137728776702</v>
      </c>
      <c r="W434">
        <v>-4.4654112207784799E-2</v>
      </c>
      <c r="X434">
        <v>-0.60931127360194304</v>
      </c>
      <c r="Y434">
        <v>0.68524713920936597</v>
      </c>
      <c r="Z434">
        <v>0.29496207031118499</v>
      </c>
      <c r="AA434">
        <v>0.71867389489572897</v>
      </c>
      <c r="AB434">
        <v>-1.4988236991813999</v>
      </c>
      <c r="AC434">
        <v>-1.38724643350897</v>
      </c>
      <c r="AD434" s="10">
        <v>-0.15049999583080401</v>
      </c>
      <c r="AE434" s="8">
        <v>0</v>
      </c>
      <c r="AF434">
        <v>0</v>
      </c>
      <c r="AG434">
        <v>0</v>
      </c>
      <c r="AH434">
        <v>0</v>
      </c>
      <c r="AI434">
        <v>0</v>
      </c>
      <c r="AJ434">
        <v>0</v>
      </c>
      <c r="AK434">
        <v>0</v>
      </c>
      <c r="AL434">
        <v>0</v>
      </c>
      <c r="AM434">
        <v>0</v>
      </c>
      <c r="AN434">
        <v>0</v>
      </c>
      <c r="AO434">
        <v>0</v>
      </c>
      <c r="AP434">
        <v>0</v>
      </c>
      <c r="AQ434">
        <v>0</v>
      </c>
      <c r="AR434">
        <v>0</v>
      </c>
      <c r="AS434">
        <v>0</v>
      </c>
      <c r="AT434">
        <v>0</v>
      </c>
      <c r="AU434">
        <v>0</v>
      </c>
      <c r="AV434">
        <v>1</v>
      </c>
      <c r="AW434">
        <v>0</v>
      </c>
      <c r="AX434">
        <v>0</v>
      </c>
      <c r="AY434">
        <v>1</v>
      </c>
      <c r="AZ434">
        <v>0</v>
      </c>
      <c r="BA434">
        <v>0</v>
      </c>
      <c r="BB434">
        <v>1</v>
      </c>
      <c r="BC434">
        <v>0</v>
      </c>
      <c r="BD434">
        <v>1</v>
      </c>
      <c r="BE434">
        <v>1</v>
      </c>
      <c r="BF434">
        <v>0</v>
      </c>
      <c r="BG434">
        <v>1</v>
      </c>
      <c r="BH434">
        <v>0</v>
      </c>
      <c r="BI434">
        <v>0</v>
      </c>
      <c r="BJ434">
        <v>0</v>
      </c>
      <c r="BK434">
        <v>0</v>
      </c>
      <c r="BL434">
        <v>0</v>
      </c>
      <c r="BM434">
        <v>0</v>
      </c>
      <c r="BN434">
        <v>0</v>
      </c>
      <c r="BO434">
        <v>0</v>
      </c>
      <c r="BP434">
        <v>1</v>
      </c>
      <c r="BQ434">
        <v>1</v>
      </c>
      <c r="BR434">
        <v>0</v>
      </c>
      <c r="BS434">
        <v>0</v>
      </c>
      <c r="BT434" s="10">
        <v>0</v>
      </c>
      <c r="BU434">
        <v>-4.2648743800000002</v>
      </c>
      <c r="BV434">
        <v>0.17994256</v>
      </c>
      <c r="BW434">
        <v>2.5512239999999999E-2</v>
      </c>
      <c r="BX434">
        <v>1.7140852600000001</v>
      </c>
      <c r="BY434">
        <v>1.2451467300000001</v>
      </c>
      <c r="BZ434">
        <v>4.38303536</v>
      </c>
      <c r="CA434">
        <v>1.0542348399999999</v>
      </c>
      <c r="CB434">
        <v>2.36271349</v>
      </c>
      <c r="CC434">
        <v>0</v>
      </c>
      <c r="CD434">
        <v>1.26633956</v>
      </c>
      <c r="CE434">
        <v>1.2966537600000001</v>
      </c>
      <c r="CF434">
        <v>-0.34830556000000001</v>
      </c>
      <c r="CG434">
        <v>0.60595251999999999</v>
      </c>
      <c r="CH434">
        <v>-0.27080598</v>
      </c>
      <c r="CI434">
        <v>0.69837139000000004</v>
      </c>
      <c r="CJ434">
        <v>2.3914729999999999E-2</v>
      </c>
      <c r="CK434">
        <v>-0.35324707</v>
      </c>
      <c r="CL434">
        <v>-4.8291489999999999E-2</v>
      </c>
      <c r="CM434">
        <v>0.58076517999999999</v>
      </c>
      <c r="CN434">
        <v>0.72541518999999999</v>
      </c>
      <c r="CO434">
        <v>-0.20022939000000001</v>
      </c>
      <c r="CP434">
        <v>-0.43475793000000001</v>
      </c>
      <c r="CQ434">
        <v>0.34422587999999998</v>
      </c>
      <c r="CR434">
        <v>-0.48495226000000002</v>
      </c>
      <c r="CS434">
        <v>0.18250256000000001</v>
      </c>
      <c r="CT434">
        <v>-0.16623276000000001</v>
      </c>
      <c r="CU434">
        <v>-9.4743999999999995E-2</v>
      </c>
      <c r="CV434">
        <v>-1.1689752</v>
      </c>
      <c r="CW434">
        <v>-0.52188942000000005</v>
      </c>
      <c r="CX434">
        <v>0.65815442999999996</v>
      </c>
      <c r="CY434">
        <v>9.3649330000000003E-2</v>
      </c>
      <c r="CZ434">
        <v>-0.16819777</v>
      </c>
      <c r="DA434">
        <v>-0.25450494000000001</v>
      </c>
      <c r="DB434">
        <v>0.25513289</v>
      </c>
      <c r="DC434">
        <v>2.5920289999999999E-2</v>
      </c>
      <c r="DD434">
        <v>-2.5292350000000002E-2</v>
      </c>
      <c r="DE434">
        <v>0.26950531</v>
      </c>
      <c r="DF434">
        <v>-0.26887736000000001</v>
      </c>
      <c r="DG434">
        <v>0.1029841</v>
      </c>
      <c r="DH434">
        <v>-0.10235616</v>
      </c>
      <c r="DI434">
        <v>-0.19042195000000001</v>
      </c>
      <c r="DJ434">
        <v>7.7531719999999998E-2</v>
      </c>
      <c r="DK434">
        <v>-0.19522661999999999</v>
      </c>
      <c r="DL434">
        <v>-0.13095082</v>
      </c>
      <c r="DM434">
        <v>-6.0513240000000003E-2</v>
      </c>
      <c r="DN434">
        <v>0.50020885000000004</v>
      </c>
      <c r="DO434">
        <v>0.35778246000000002</v>
      </c>
      <c r="DP434">
        <v>-0.64273818000000005</v>
      </c>
      <c r="DQ434">
        <v>0.94671483000000001</v>
      </c>
      <c r="DR434">
        <v>-0.66113116000000005</v>
      </c>
      <c r="DS434">
        <v>7.7932630000000003E-2</v>
      </c>
      <c r="DT434">
        <v>-0.79014932000000004</v>
      </c>
      <c r="DU434">
        <v>1.3610861400000001</v>
      </c>
      <c r="DV434" s="10">
        <v>-0.64824150000000003</v>
      </c>
      <c r="DW434" s="8" t="s">
        <v>2381</v>
      </c>
      <c r="DX434" t="s">
        <v>2382</v>
      </c>
      <c r="DY434" t="s">
        <v>5165</v>
      </c>
      <c r="DZ434" t="s">
        <v>5154</v>
      </c>
      <c r="EA434" t="s">
        <v>5209</v>
      </c>
      <c r="EB434" t="s">
        <v>5481</v>
      </c>
      <c r="EC434" t="s">
        <v>5471</v>
      </c>
      <c r="ED434" s="10" t="s">
        <v>1065</v>
      </c>
      <c r="EE434" s="20">
        <v>36933</v>
      </c>
      <c r="EF434" s="21">
        <v>39676</v>
      </c>
      <c r="EG434" t="s">
        <v>2383</v>
      </c>
      <c r="EH434" t="s">
        <v>5145</v>
      </c>
      <c r="EI434" s="22">
        <v>45354</v>
      </c>
      <c r="EJ434" t="b">
        <f>F434=H434</f>
        <v>1</v>
      </c>
    </row>
    <row r="435" spans="1:140" x14ac:dyDescent="0.2">
      <c r="A435" s="8" t="s">
        <v>2384</v>
      </c>
      <c r="B435" s="8" t="s">
        <v>127</v>
      </c>
      <c r="C435" s="8" t="s">
        <v>216</v>
      </c>
      <c r="D435" s="2" t="s">
        <v>2385</v>
      </c>
      <c r="E435" s="4">
        <v>0.51085592207715103</v>
      </c>
      <c r="F435" s="28" t="b">
        <v>0</v>
      </c>
      <c r="G435" s="29">
        <f t="shared" si="13"/>
        <v>4.4369936928645257E-2</v>
      </c>
      <c r="H435" s="5" t="b">
        <f t="shared" si="12"/>
        <v>0</v>
      </c>
      <c r="I435" s="8">
        <v>65</v>
      </c>
      <c r="J435">
        <v>1</v>
      </c>
      <c r="K435">
        <v>18</v>
      </c>
      <c r="L435">
        <v>1781</v>
      </c>
      <c r="M435">
        <v>6</v>
      </c>
      <c r="N435">
        <v>5</v>
      </c>
      <c r="O435">
        <v>48.761294371908903</v>
      </c>
      <c r="P435">
        <v>3</v>
      </c>
      <c r="Q435">
        <v>2</v>
      </c>
      <c r="R435">
        <v>3</v>
      </c>
      <c r="S435" s="10">
        <v>82.2</v>
      </c>
      <c r="T435" s="8">
        <v>1.1047129369128199</v>
      </c>
      <c r="U435">
        <v>7.5957643648752104E-3</v>
      </c>
      <c r="V435">
        <v>-1.16058208423016</v>
      </c>
      <c r="W435">
        <v>0.32955212767470798</v>
      </c>
      <c r="X435">
        <v>0.34522335867264098</v>
      </c>
      <c r="Y435">
        <v>1.38181348148064</v>
      </c>
      <c r="Z435">
        <v>-5.8934715543652698E-2</v>
      </c>
      <c r="AA435">
        <v>1.4284752725705201</v>
      </c>
      <c r="AB435">
        <v>-4.5418899975194001E-2</v>
      </c>
      <c r="AC435">
        <v>1.7560081436822399E-2</v>
      </c>
      <c r="AD435" s="10">
        <v>1.6188189515707501</v>
      </c>
      <c r="AE435" s="8">
        <v>0</v>
      </c>
      <c r="AF435">
        <v>0</v>
      </c>
      <c r="AG435">
        <v>0</v>
      </c>
      <c r="AH435">
        <v>0</v>
      </c>
      <c r="AI435">
        <v>0</v>
      </c>
      <c r="AJ435">
        <v>0</v>
      </c>
      <c r="AK435">
        <v>0</v>
      </c>
      <c r="AL435">
        <v>0</v>
      </c>
      <c r="AM435">
        <v>0</v>
      </c>
      <c r="AN435">
        <v>0</v>
      </c>
      <c r="AO435">
        <v>0</v>
      </c>
      <c r="AP435">
        <v>0</v>
      </c>
      <c r="AQ435">
        <v>1</v>
      </c>
      <c r="AR435">
        <v>0</v>
      </c>
      <c r="AS435">
        <v>0</v>
      </c>
      <c r="AT435">
        <v>0</v>
      </c>
      <c r="AU435">
        <v>0</v>
      </c>
      <c r="AV435">
        <v>0</v>
      </c>
      <c r="AW435">
        <v>0</v>
      </c>
      <c r="AX435">
        <v>0</v>
      </c>
      <c r="AY435">
        <v>1</v>
      </c>
      <c r="AZ435">
        <v>0</v>
      </c>
      <c r="BA435">
        <v>0</v>
      </c>
      <c r="BB435">
        <v>1</v>
      </c>
      <c r="BC435">
        <v>1</v>
      </c>
      <c r="BD435">
        <v>0</v>
      </c>
      <c r="BE435">
        <v>1</v>
      </c>
      <c r="BF435">
        <v>0</v>
      </c>
      <c r="BG435">
        <v>0</v>
      </c>
      <c r="BH435">
        <v>0</v>
      </c>
      <c r="BI435">
        <v>0</v>
      </c>
      <c r="BJ435">
        <v>0</v>
      </c>
      <c r="BK435">
        <v>0</v>
      </c>
      <c r="BL435">
        <v>1</v>
      </c>
      <c r="BM435">
        <v>1</v>
      </c>
      <c r="BN435">
        <v>0</v>
      </c>
      <c r="BO435">
        <v>0</v>
      </c>
      <c r="BP435">
        <v>0</v>
      </c>
      <c r="BQ435">
        <v>0</v>
      </c>
      <c r="BR435">
        <v>1</v>
      </c>
      <c r="BS435">
        <v>0</v>
      </c>
      <c r="BT435" s="10">
        <v>0</v>
      </c>
      <c r="BU435">
        <v>-4.2648743800000002</v>
      </c>
      <c r="BV435">
        <v>0.17994256</v>
      </c>
      <c r="BW435">
        <v>2.5512239999999999E-2</v>
      </c>
      <c r="BX435">
        <v>1.7140852600000001</v>
      </c>
      <c r="BY435">
        <v>1.2451467300000001</v>
      </c>
      <c r="BZ435">
        <v>4.38303536</v>
      </c>
      <c r="CA435">
        <v>1.0542348399999999</v>
      </c>
      <c r="CB435">
        <v>2.36271349</v>
      </c>
      <c r="CC435">
        <v>0</v>
      </c>
      <c r="CD435">
        <v>1.26633956</v>
      </c>
      <c r="CE435">
        <v>1.2966537600000001</v>
      </c>
      <c r="CF435">
        <v>-0.34830556000000001</v>
      </c>
      <c r="CG435">
        <v>0.60595251999999999</v>
      </c>
      <c r="CH435">
        <v>-0.27080598</v>
      </c>
      <c r="CI435">
        <v>0.69837139000000004</v>
      </c>
      <c r="CJ435">
        <v>2.3914729999999999E-2</v>
      </c>
      <c r="CK435">
        <v>-0.35324707</v>
      </c>
      <c r="CL435">
        <v>-4.8291489999999999E-2</v>
      </c>
      <c r="CM435">
        <v>0.58076517999999999</v>
      </c>
      <c r="CN435">
        <v>0.72541518999999999</v>
      </c>
      <c r="CO435">
        <v>-0.20022939000000001</v>
      </c>
      <c r="CP435">
        <v>-0.43475793000000001</v>
      </c>
      <c r="CQ435">
        <v>0.34422587999999998</v>
      </c>
      <c r="CR435">
        <v>-0.48495226000000002</v>
      </c>
      <c r="CS435">
        <v>0.18250256000000001</v>
      </c>
      <c r="CT435">
        <v>-0.16623276000000001</v>
      </c>
      <c r="CU435">
        <v>-9.4743999999999995E-2</v>
      </c>
      <c r="CV435">
        <v>-1.1689752</v>
      </c>
      <c r="CW435">
        <v>-0.52188942000000005</v>
      </c>
      <c r="CX435">
        <v>0.65815442999999996</v>
      </c>
      <c r="CY435">
        <v>9.3649330000000003E-2</v>
      </c>
      <c r="CZ435">
        <v>-0.16819777</v>
      </c>
      <c r="DA435">
        <v>-0.25450494000000001</v>
      </c>
      <c r="DB435">
        <v>0.25513289</v>
      </c>
      <c r="DC435">
        <v>2.5920289999999999E-2</v>
      </c>
      <c r="DD435">
        <v>-2.5292350000000002E-2</v>
      </c>
      <c r="DE435">
        <v>0.26950531</v>
      </c>
      <c r="DF435">
        <v>-0.26887736000000001</v>
      </c>
      <c r="DG435">
        <v>0.1029841</v>
      </c>
      <c r="DH435">
        <v>-0.10235616</v>
      </c>
      <c r="DI435">
        <v>-0.19042195000000001</v>
      </c>
      <c r="DJ435">
        <v>7.7531719999999998E-2</v>
      </c>
      <c r="DK435">
        <v>-0.19522661999999999</v>
      </c>
      <c r="DL435">
        <v>-0.13095082</v>
      </c>
      <c r="DM435">
        <v>-6.0513240000000003E-2</v>
      </c>
      <c r="DN435">
        <v>0.50020885000000004</v>
      </c>
      <c r="DO435">
        <v>0.35778246000000002</v>
      </c>
      <c r="DP435">
        <v>-0.64273818000000005</v>
      </c>
      <c r="DQ435">
        <v>0.94671483000000001</v>
      </c>
      <c r="DR435">
        <v>-0.66113116000000005</v>
      </c>
      <c r="DS435">
        <v>7.7932630000000003E-2</v>
      </c>
      <c r="DT435">
        <v>-0.79014932000000004</v>
      </c>
      <c r="DU435">
        <v>1.3610861400000001</v>
      </c>
      <c r="DV435" s="10">
        <v>-0.64824150000000003</v>
      </c>
      <c r="DW435" s="8" t="s">
        <v>2386</v>
      </c>
      <c r="DX435" t="s">
        <v>2387</v>
      </c>
      <c r="DY435" t="s">
        <v>5154</v>
      </c>
      <c r="DZ435" t="s">
        <v>5158</v>
      </c>
      <c r="EA435" t="s">
        <v>5257</v>
      </c>
      <c r="EB435" t="s">
        <v>5315</v>
      </c>
      <c r="EC435" t="s">
        <v>5348</v>
      </c>
      <c r="ED435" s="10" t="s">
        <v>220</v>
      </c>
      <c r="EE435" s="20">
        <v>37635</v>
      </c>
      <c r="EF435" s="21">
        <v>38558</v>
      </c>
      <c r="EG435" t="s">
        <v>2388</v>
      </c>
      <c r="EH435" t="s">
        <v>5143</v>
      </c>
      <c r="EI435" s="22">
        <v>44308</v>
      </c>
      <c r="EJ435" t="b">
        <f>F435=H435</f>
        <v>1</v>
      </c>
    </row>
    <row r="436" spans="1:140" x14ac:dyDescent="0.2">
      <c r="A436" s="8" t="s">
        <v>2389</v>
      </c>
      <c r="B436" s="8" t="s">
        <v>168</v>
      </c>
      <c r="C436" s="8" t="s">
        <v>216</v>
      </c>
      <c r="D436" s="2" t="s">
        <v>2390</v>
      </c>
      <c r="E436" s="4">
        <v>0.39171053765382402</v>
      </c>
      <c r="F436" s="28" t="b">
        <v>0</v>
      </c>
      <c r="G436" s="29">
        <f t="shared" si="13"/>
        <v>3.5699071984869608E-5</v>
      </c>
      <c r="H436" s="5" t="b">
        <f t="shared" si="12"/>
        <v>0</v>
      </c>
      <c r="I436" s="8">
        <v>49</v>
      </c>
      <c r="J436">
        <v>1</v>
      </c>
      <c r="K436">
        <v>17</v>
      </c>
      <c r="L436">
        <v>2433</v>
      </c>
      <c r="M436">
        <v>4</v>
      </c>
      <c r="N436">
        <v>5</v>
      </c>
      <c r="O436">
        <v>5.0219354935790701</v>
      </c>
      <c r="P436">
        <v>1</v>
      </c>
      <c r="Q436">
        <v>4</v>
      </c>
      <c r="R436">
        <v>3</v>
      </c>
      <c r="S436" s="10">
        <v>79.099999999999994</v>
      </c>
      <c r="T436" s="8">
        <v>-0.39829786160802699</v>
      </c>
      <c r="U436">
        <v>7.5957643648752104E-3</v>
      </c>
      <c r="V436">
        <v>-1.2897868806933099</v>
      </c>
      <c r="W436">
        <v>1.08962212270083</v>
      </c>
      <c r="X436">
        <v>-0.29113306284374801</v>
      </c>
      <c r="Y436">
        <v>1.38181348148064</v>
      </c>
      <c r="Z436">
        <v>-1.5640364730151901</v>
      </c>
      <c r="AA436">
        <v>-1.4107302381286499</v>
      </c>
      <c r="AB436">
        <v>-1.4988236991813999</v>
      </c>
      <c r="AC436">
        <v>1.7560081436822399E-2</v>
      </c>
      <c r="AD436" s="10">
        <v>0.94993008121162803</v>
      </c>
      <c r="AE436" s="8">
        <v>0</v>
      </c>
      <c r="AF436">
        <v>0</v>
      </c>
      <c r="AG436">
        <v>0</v>
      </c>
      <c r="AH436">
        <v>0</v>
      </c>
      <c r="AI436">
        <v>0</v>
      </c>
      <c r="AJ436">
        <v>0</v>
      </c>
      <c r="AK436">
        <v>0</v>
      </c>
      <c r="AL436">
        <v>0</v>
      </c>
      <c r="AM436">
        <v>0</v>
      </c>
      <c r="AN436">
        <v>0</v>
      </c>
      <c r="AO436">
        <v>0</v>
      </c>
      <c r="AP436">
        <v>0</v>
      </c>
      <c r="AQ436">
        <v>0</v>
      </c>
      <c r="AR436">
        <v>0</v>
      </c>
      <c r="AS436">
        <v>0</v>
      </c>
      <c r="AT436">
        <v>0</v>
      </c>
      <c r="AU436">
        <v>0</v>
      </c>
      <c r="AV436">
        <v>0</v>
      </c>
      <c r="AW436">
        <v>1</v>
      </c>
      <c r="AX436">
        <v>0</v>
      </c>
      <c r="AY436">
        <v>0</v>
      </c>
      <c r="AZ436">
        <v>1</v>
      </c>
      <c r="BA436">
        <v>0</v>
      </c>
      <c r="BB436">
        <v>1</v>
      </c>
      <c r="BC436">
        <v>0</v>
      </c>
      <c r="BD436">
        <v>1</v>
      </c>
      <c r="BE436">
        <v>1</v>
      </c>
      <c r="BF436">
        <v>0</v>
      </c>
      <c r="BG436">
        <v>0</v>
      </c>
      <c r="BH436">
        <v>1</v>
      </c>
      <c r="BI436">
        <v>0</v>
      </c>
      <c r="BJ436">
        <v>0</v>
      </c>
      <c r="BK436">
        <v>0</v>
      </c>
      <c r="BL436">
        <v>0</v>
      </c>
      <c r="BM436">
        <v>1</v>
      </c>
      <c r="BN436">
        <v>0</v>
      </c>
      <c r="BO436">
        <v>0</v>
      </c>
      <c r="BP436">
        <v>0</v>
      </c>
      <c r="BQ436">
        <v>1</v>
      </c>
      <c r="BR436">
        <v>0</v>
      </c>
      <c r="BS436">
        <v>0</v>
      </c>
      <c r="BT436" s="10">
        <v>0</v>
      </c>
      <c r="BU436">
        <v>-4.2648743800000002</v>
      </c>
      <c r="BV436">
        <v>0.17994256</v>
      </c>
      <c r="BW436">
        <v>2.5512239999999999E-2</v>
      </c>
      <c r="BX436">
        <v>1.7140852600000001</v>
      </c>
      <c r="BY436">
        <v>1.2451467300000001</v>
      </c>
      <c r="BZ436">
        <v>4.38303536</v>
      </c>
      <c r="CA436">
        <v>1.0542348399999999</v>
      </c>
      <c r="CB436">
        <v>2.36271349</v>
      </c>
      <c r="CC436">
        <v>0</v>
      </c>
      <c r="CD436">
        <v>1.26633956</v>
      </c>
      <c r="CE436">
        <v>1.2966537600000001</v>
      </c>
      <c r="CF436">
        <v>-0.34830556000000001</v>
      </c>
      <c r="CG436">
        <v>0.60595251999999999</v>
      </c>
      <c r="CH436">
        <v>-0.27080598</v>
      </c>
      <c r="CI436">
        <v>0.69837139000000004</v>
      </c>
      <c r="CJ436">
        <v>2.3914729999999999E-2</v>
      </c>
      <c r="CK436">
        <v>-0.35324707</v>
      </c>
      <c r="CL436">
        <v>-4.8291489999999999E-2</v>
      </c>
      <c r="CM436">
        <v>0.58076517999999999</v>
      </c>
      <c r="CN436">
        <v>0.72541518999999999</v>
      </c>
      <c r="CO436">
        <v>-0.20022939000000001</v>
      </c>
      <c r="CP436">
        <v>-0.43475793000000001</v>
      </c>
      <c r="CQ436">
        <v>0.34422587999999998</v>
      </c>
      <c r="CR436">
        <v>-0.48495226000000002</v>
      </c>
      <c r="CS436">
        <v>0.18250256000000001</v>
      </c>
      <c r="CT436">
        <v>-0.16623276000000001</v>
      </c>
      <c r="CU436">
        <v>-9.4743999999999995E-2</v>
      </c>
      <c r="CV436">
        <v>-1.1689752</v>
      </c>
      <c r="CW436">
        <v>-0.52188942000000005</v>
      </c>
      <c r="CX436">
        <v>0.65815442999999996</v>
      </c>
      <c r="CY436">
        <v>9.3649330000000003E-2</v>
      </c>
      <c r="CZ436">
        <v>-0.16819777</v>
      </c>
      <c r="DA436">
        <v>-0.25450494000000001</v>
      </c>
      <c r="DB436">
        <v>0.25513289</v>
      </c>
      <c r="DC436">
        <v>2.5920289999999999E-2</v>
      </c>
      <c r="DD436">
        <v>-2.5292350000000002E-2</v>
      </c>
      <c r="DE436">
        <v>0.26950531</v>
      </c>
      <c r="DF436">
        <v>-0.26887736000000001</v>
      </c>
      <c r="DG436">
        <v>0.1029841</v>
      </c>
      <c r="DH436">
        <v>-0.10235616</v>
      </c>
      <c r="DI436">
        <v>-0.19042195000000001</v>
      </c>
      <c r="DJ436">
        <v>7.7531719999999998E-2</v>
      </c>
      <c r="DK436">
        <v>-0.19522661999999999</v>
      </c>
      <c r="DL436">
        <v>-0.13095082</v>
      </c>
      <c r="DM436">
        <v>-6.0513240000000003E-2</v>
      </c>
      <c r="DN436">
        <v>0.50020885000000004</v>
      </c>
      <c r="DO436">
        <v>0.35778246000000002</v>
      </c>
      <c r="DP436">
        <v>-0.64273818000000005</v>
      </c>
      <c r="DQ436">
        <v>0.94671483000000001</v>
      </c>
      <c r="DR436">
        <v>-0.66113116000000005</v>
      </c>
      <c r="DS436">
        <v>7.7932630000000003E-2</v>
      </c>
      <c r="DT436">
        <v>-0.79014932000000004</v>
      </c>
      <c r="DU436">
        <v>1.3610861400000001</v>
      </c>
      <c r="DV436" s="10">
        <v>-0.64824150000000003</v>
      </c>
      <c r="DW436" s="8" t="s">
        <v>2391</v>
      </c>
      <c r="DX436" t="s">
        <v>2392</v>
      </c>
      <c r="DY436" t="s">
        <v>5154</v>
      </c>
      <c r="DZ436" t="s">
        <v>5154</v>
      </c>
      <c r="EA436" t="s">
        <v>5243</v>
      </c>
      <c r="EB436" t="s">
        <v>5493</v>
      </c>
      <c r="EC436" t="s">
        <v>5342</v>
      </c>
      <c r="ED436" s="10" t="s">
        <v>260</v>
      </c>
      <c r="EE436" s="20">
        <v>35261</v>
      </c>
      <c r="EF436" s="21">
        <v>38662</v>
      </c>
      <c r="EG436" t="s">
        <v>2393</v>
      </c>
      <c r="EH436" t="s">
        <v>5147</v>
      </c>
      <c r="EI436" s="22">
        <v>44582</v>
      </c>
      <c r="EJ436" t="b">
        <f>F436=H436</f>
        <v>1</v>
      </c>
    </row>
    <row r="437" spans="1:140" x14ac:dyDescent="0.2">
      <c r="A437" s="8" t="s">
        <v>2394</v>
      </c>
      <c r="B437" s="8" t="s">
        <v>127</v>
      </c>
      <c r="C437" s="8" t="s">
        <v>188</v>
      </c>
      <c r="D437" s="2" t="s">
        <v>2395</v>
      </c>
      <c r="E437" s="4">
        <v>0.48096396955976001</v>
      </c>
      <c r="F437" s="28" t="b">
        <v>0</v>
      </c>
      <c r="G437" s="29">
        <f t="shared" si="13"/>
        <v>2.2553023304496424E-6</v>
      </c>
      <c r="H437" s="5" t="b">
        <f t="shared" si="12"/>
        <v>0</v>
      </c>
      <c r="I437" s="8">
        <v>50</v>
      </c>
      <c r="J437">
        <v>1</v>
      </c>
      <c r="K437">
        <v>18</v>
      </c>
      <c r="L437">
        <v>2595</v>
      </c>
      <c r="M437">
        <v>2</v>
      </c>
      <c r="N437">
        <v>2</v>
      </c>
      <c r="O437">
        <v>35.4819847798802</v>
      </c>
      <c r="P437">
        <v>1</v>
      </c>
      <c r="Q437">
        <v>4</v>
      </c>
      <c r="R437">
        <v>2</v>
      </c>
      <c r="S437" s="10">
        <v>71.7</v>
      </c>
      <c r="T437" s="8">
        <v>-0.30435968670047298</v>
      </c>
      <c r="U437">
        <v>7.5957643648752104E-3</v>
      </c>
      <c r="V437">
        <v>-1.16058208423016</v>
      </c>
      <c r="W437">
        <v>1.2784738699312499</v>
      </c>
      <c r="X437">
        <v>-0.92748948436013701</v>
      </c>
      <c r="Y437">
        <v>-0.70788554533318204</v>
      </c>
      <c r="Z437">
        <v>-0.51588499368029295</v>
      </c>
      <c r="AA437">
        <v>-0.70092886045385905</v>
      </c>
      <c r="AB437">
        <v>-4.5418899975194001E-2</v>
      </c>
      <c r="AC437">
        <v>-0.68484317603607703</v>
      </c>
      <c r="AD437" s="10">
        <v>-0.64677238351660704</v>
      </c>
      <c r="AE437" s="8">
        <v>0</v>
      </c>
      <c r="AF437">
        <v>0</v>
      </c>
      <c r="AG437">
        <v>0</v>
      </c>
      <c r="AH437">
        <v>0</v>
      </c>
      <c r="AI437">
        <v>0</v>
      </c>
      <c r="AJ437">
        <v>0</v>
      </c>
      <c r="AK437">
        <v>0</v>
      </c>
      <c r="AL437">
        <v>0</v>
      </c>
      <c r="AM437">
        <v>0</v>
      </c>
      <c r="AN437">
        <v>0</v>
      </c>
      <c r="AO437">
        <v>0</v>
      </c>
      <c r="AP437">
        <v>0</v>
      </c>
      <c r="AQ437">
        <v>0</v>
      </c>
      <c r="AR437">
        <v>0</v>
      </c>
      <c r="AS437">
        <v>0</v>
      </c>
      <c r="AT437">
        <v>1</v>
      </c>
      <c r="AU437">
        <v>0</v>
      </c>
      <c r="AV437">
        <v>0</v>
      </c>
      <c r="AW437">
        <v>0</v>
      </c>
      <c r="AX437">
        <v>0</v>
      </c>
      <c r="AY437">
        <v>0</v>
      </c>
      <c r="AZ437">
        <v>1</v>
      </c>
      <c r="BA437">
        <v>1</v>
      </c>
      <c r="BB437">
        <v>0</v>
      </c>
      <c r="BC437">
        <v>0</v>
      </c>
      <c r="BD437">
        <v>1</v>
      </c>
      <c r="BE437">
        <v>1</v>
      </c>
      <c r="BF437">
        <v>0</v>
      </c>
      <c r="BG437">
        <v>1</v>
      </c>
      <c r="BH437">
        <v>0</v>
      </c>
      <c r="BI437">
        <v>0</v>
      </c>
      <c r="BJ437">
        <v>0</v>
      </c>
      <c r="BK437">
        <v>0</v>
      </c>
      <c r="BL437">
        <v>0</v>
      </c>
      <c r="BM437">
        <v>1</v>
      </c>
      <c r="BN437">
        <v>0</v>
      </c>
      <c r="BO437">
        <v>0</v>
      </c>
      <c r="BP437">
        <v>0</v>
      </c>
      <c r="BQ437">
        <v>0</v>
      </c>
      <c r="BR437">
        <v>0</v>
      </c>
      <c r="BS437">
        <v>0</v>
      </c>
      <c r="BT437" s="10">
        <v>1</v>
      </c>
      <c r="BU437">
        <v>-4.2648743800000002</v>
      </c>
      <c r="BV437">
        <v>0.17994256</v>
      </c>
      <c r="BW437">
        <v>2.5512239999999999E-2</v>
      </c>
      <c r="BX437">
        <v>1.7140852600000001</v>
      </c>
      <c r="BY437">
        <v>1.2451467300000001</v>
      </c>
      <c r="BZ437">
        <v>4.38303536</v>
      </c>
      <c r="CA437">
        <v>1.0542348399999999</v>
      </c>
      <c r="CB437">
        <v>2.36271349</v>
      </c>
      <c r="CC437">
        <v>0</v>
      </c>
      <c r="CD437">
        <v>1.26633956</v>
      </c>
      <c r="CE437">
        <v>1.2966537600000001</v>
      </c>
      <c r="CF437">
        <v>-0.34830556000000001</v>
      </c>
      <c r="CG437">
        <v>0.60595251999999999</v>
      </c>
      <c r="CH437">
        <v>-0.27080598</v>
      </c>
      <c r="CI437">
        <v>0.69837139000000004</v>
      </c>
      <c r="CJ437">
        <v>2.3914729999999999E-2</v>
      </c>
      <c r="CK437">
        <v>-0.35324707</v>
      </c>
      <c r="CL437">
        <v>-4.8291489999999999E-2</v>
      </c>
      <c r="CM437">
        <v>0.58076517999999999</v>
      </c>
      <c r="CN437">
        <v>0.72541518999999999</v>
      </c>
      <c r="CO437">
        <v>-0.20022939000000001</v>
      </c>
      <c r="CP437">
        <v>-0.43475793000000001</v>
      </c>
      <c r="CQ437">
        <v>0.34422587999999998</v>
      </c>
      <c r="CR437">
        <v>-0.48495226000000002</v>
      </c>
      <c r="CS437">
        <v>0.18250256000000001</v>
      </c>
      <c r="CT437">
        <v>-0.16623276000000001</v>
      </c>
      <c r="CU437">
        <v>-9.4743999999999995E-2</v>
      </c>
      <c r="CV437">
        <v>-1.1689752</v>
      </c>
      <c r="CW437">
        <v>-0.52188942000000005</v>
      </c>
      <c r="CX437">
        <v>0.65815442999999996</v>
      </c>
      <c r="CY437">
        <v>9.3649330000000003E-2</v>
      </c>
      <c r="CZ437">
        <v>-0.16819777</v>
      </c>
      <c r="DA437">
        <v>-0.25450494000000001</v>
      </c>
      <c r="DB437">
        <v>0.25513289</v>
      </c>
      <c r="DC437">
        <v>2.5920289999999999E-2</v>
      </c>
      <c r="DD437">
        <v>-2.5292350000000002E-2</v>
      </c>
      <c r="DE437">
        <v>0.26950531</v>
      </c>
      <c r="DF437">
        <v>-0.26887736000000001</v>
      </c>
      <c r="DG437">
        <v>0.1029841</v>
      </c>
      <c r="DH437">
        <v>-0.10235616</v>
      </c>
      <c r="DI437">
        <v>-0.19042195000000001</v>
      </c>
      <c r="DJ437">
        <v>7.7531719999999998E-2</v>
      </c>
      <c r="DK437">
        <v>-0.19522661999999999</v>
      </c>
      <c r="DL437">
        <v>-0.13095082</v>
      </c>
      <c r="DM437">
        <v>-6.0513240000000003E-2</v>
      </c>
      <c r="DN437">
        <v>0.50020885000000004</v>
      </c>
      <c r="DO437">
        <v>0.35778246000000002</v>
      </c>
      <c r="DP437">
        <v>-0.64273818000000005</v>
      </c>
      <c r="DQ437">
        <v>0.94671483000000001</v>
      </c>
      <c r="DR437">
        <v>-0.66113116000000005</v>
      </c>
      <c r="DS437">
        <v>7.7932630000000003E-2</v>
      </c>
      <c r="DT437">
        <v>-0.79014932000000004</v>
      </c>
      <c r="DU437">
        <v>1.3610861400000001</v>
      </c>
      <c r="DV437" s="10">
        <v>-0.64824150000000003</v>
      </c>
      <c r="DW437" s="8" t="s">
        <v>2396</v>
      </c>
      <c r="DX437" t="s">
        <v>2397</v>
      </c>
      <c r="DY437" t="s">
        <v>5154</v>
      </c>
      <c r="DZ437" t="s">
        <v>5165</v>
      </c>
      <c r="EA437" t="s">
        <v>5456</v>
      </c>
      <c r="EB437" t="s">
        <v>5391</v>
      </c>
      <c r="EC437" t="s">
        <v>5397</v>
      </c>
      <c r="ED437" s="10" t="s">
        <v>1237</v>
      </c>
      <c r="EE437" s="20">
        <v>34886</v>
      </c>
      <c r="EF437" s="21">
        <v>35601</v>
      </c>
      <c r="EG437" t="s">
        <v>2398</v>
      </c>
      <c r="EH437" t="s">
        <v>5145</v>
      </c>
      <c r="EI437" s="22">
        <v>44706</v>
      </c>
      <c r="EJ437" t="b">
        <f>F437=H437</f>
        <v>1</v>
      </c>
    </row>
    <row r="438" spans="1:140" x14ac:dyDescent="0.2">
      <c r="A438" s="8" t="s">
        <v>2399</v>
      </c>
      <c r="B438" s="8" t="s">
        <v>168</v>
      </c>
      <c r="C438" s="8" t="s">
        <v>491</v>
      </c>
      <c r="D438" s="2" t="s">
        <v>2400</v>
      </c>
      <c r="E438" s="4">
        <v>0.33982686287405001</v>
      </c>
      <c r="F438" s="28" t="b">
        <v>0</v>
      </c>
      <c r="G438" s="29">
        <f t="shared" si="13"/>
        <v>5.9139692883699323E-6</v>
      </c>
      <c r="H438" s="5" t="b">
        <f t="shared" si="12"/>
        <v>0</v>
      </c>
      <c r="I438" s="8">
        <v>58</v>
      </c>
      <c r="J438">
        <v>0</v>
      </c>
      <c r="K438">
        <v>29</v>
      </c>
      <c r="L438">
        <v>859</v>
      </c>
      <c r="M438">
        <v>4</v>
      </c>
      <c r="N438">
        <v>2</v>
      </c>
      <c r="O438">
        <v>6.3217647703584996</v>
      </c>
      <c r="P438">
        <v>5</v>
      </c>
      <c r="Q438">
        <v>3</v>
      </c>
      <c r="R438">
        <v>2</v>
      </c>
      <c r="S438" s="10">
        <v>78</v>
      </c>
      <c r="T438" s="8">
        <v>0.447145712559954</v>
      </c>
      <c r="U438">
        <v>-1.00517281761849</v>
      </c>
      <c r="V438">
        <v>0.260670676864387</v>
      </c>
      <c r="W438">
        <v>-0.74527077940210995</v>
      </c>
      <c r="X438">
        <v>-0.29113306284374801</v>
      </c>
      <c r="Y438">
        <v>-0.70788554533318204</v>
      </c>
      <c r="Z438">
        <v>-1.5193084436369899</v>
      </c>
      <c r="AA438">
        <v>-1.4107302381286499</v>
      </c>
      <c r="AB438">
        <v>-4.5418899975194001E-2</v>
      </c>
      <c r="AC438">
        <v>-1.38724643350897</v>
      </c>
      <c r="AD438" s="10">
        <v>0.71258241753580998</v>
      </c>
      <c r="AE438" s="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1</v>
      </c>
      <c r="AY438">
        <v>0</v>
      </c>
      <c r="AZ438">
        <v>1</v>
      </c>
      <c r="BA438">
        <v>0</v>
      </c>
      <c r="BB438">
        <v>1</v>
      </c>
      <c r="BC438">
        <v>1</v>
      </c>
      <c r="BD438">
        <v>0</v>
      </c>
      <c r="BE438">
        <v>1</v>
      </c>
      <c r="BF438">
        <v>0</v>
      </c>
      <c r="BG438">
        <v>0</v>
      </c>
      <c r="BH438">
        <v>0</v>
      </c>
      <c r="BI438">
        <v>0</v>
      </c>
      <c r="BJ438">
        <v>0</v>
      </c>
      <c r="BK438">
        <v>0</v>
      </c>
      <c r="BL438">
        <v>1</v>
      </c>
      <c r="BM438">
        <v>0</v>
      </c>
      <c r="BN438">
        <v>1</v>
      </c>
      <c r="BO438">
        <v>0</v>
      </c>
      <c r="BP438">
        <v>0</v>
      </c>
      <c r="BQ438">
        <v>1</v>
      </c>
      <c r="BR438">
        <v>0</v>
      </c>
      <c r="BS438">
        <v>0</v>
      </c>
      <c r="BT438" s="10">
        <v>0</v>
      </c>
      <c r="BU438">
        <v>-4.2648743800000002</v>
      </c>
      <c r="BV438">
        <v>0.17994256</v>
      </c>
      <c r="BW438">
        <v>2.5512239999999999E-2</v>
      </c>
      <c r="BX438">
        <v>1.7140852600000001</v>
      </c>
      <c r="BY438">
        <v>1.2451467300000001</v>
      </c>
      <c r="BZ438">
        <v>4.38303536</v>
      </c>
      <c r="CA438">
        <v>1.0542348399999999</v>
      </c>
      <c r="CB438">
        <v>2.36271349</v>
      </c>
      <c r="CC438">
        <v>0</v>
      </c>
      <c r="CD438">
        <v>1.26633956</v>
      </c>
      <c r="CE438">
        <v>1.2966537600000001</v>
      </c>
      <c r="CF438">
        <v>-0.34830556000000001</v>
      </c>
      <c r="CG438">
        <v>0.60595251999999999</v>
      </c>
      <c r="CH438">
        <v>-0.27080598</v>
      </c>
      <c r="CI438">
        <v>0.69837139000000004</v>
      </c>
      <c r="CJ438">
        <v>2.3914729999999999E-2</v>
      </c>
      <c r="CK438">
        <v>-0.35324707</v>
      </c>
      <c r="CL438">
        <v>-4.8291489999999999E-2</v>
      </c>
      <c r="CM438">
        <v>0.58076517999999999</v>
      </c>
      <c r="CN438">
        <v>0.72541518999999999</v>
      </c>
      <c r="CO438">
        <v>-0.20022939000000001</v>
      </c>
      <c r="CP438">
        <v>-0.43475793000000001</v>
      </c>
      <c r="CQ438">
        <v>0.34422587999999998</v>
      </c>
      <c r="CR438">
        <v>-0.48495226000000002</v>
      </c>
      <c r="CS438">
        <v>0.18250256000000001</v>
      </c>
      <c r="CT438">
        <v>-0.16623276000000001</v>
      </c>
      <c r="CU438">
        <v>-9.4743999999999995E-2</v>
      </c>
      <c r="CV438">
        <v>-1.1689752</v>
      </c>
      <c r="CW438">
        <v>-0.52188942000000005</v>
      </c>
      <c r="CX438">
        <v>0.65815442999999996</v>
      </c>
      <c r="CY438">
        <v>9.3649330000000003E-2</v>
      </c>
      <c r="CZ438">
        <v>-0.16819777</v>
      </c>
      <c r="DA438">
        <v>-0.25450494000000001</v>
      </c>
      <c r="DB438">
        <v>0.25513289</v>
      </c>
      <c r="DC438">
        <v>2.5920289999999999E-2</v>
      </c>
      <c r="DD438">
        <v>-2.5292350000000002E-2</v>
      </c>
      <c r="DE438">
        <v>0.26950531</v>
      </c>
      <c r="DF438">
        <v>-0.26887736000000001</v>
      </c>
      <c r="DG438">
        <v>0.1029841</v>
      </c>
      <c r="DH438">
        <v>-0.10235616</v>
      </c>
      <c r="DI438">
        <v>-0.19042195000000001</v>
      </c>
      <c r="DJ438">
        <v>7.7531719999999998E-2</v>
      </c>
      <c r="DK438">
        <v>-0.19522661999999999</v>
      </c>
      <c r="DL438">
        <v>-0.13095082</v>
      </c>
      <c r="DM438">
        <v>-6.0513240000000003E-2</v>
      </c>
      <c r="DN438">
        <v>0.50020885000000004</v>
      </c>
      <c r="DO438">
        <v>0.35778246000000002</v>
      </c>
      <c r="DP438">
        <v>-0.64273818000000005</v>
      </c>
      <c r="DQ438">
        <v>0.94671483000000001</v>
      </c>
      <c r="DR438">
        <v>-0.66113116000000005</v>
      </c>
      <c r="DS438">
        <v>7.7932630000000003E-2</v>
      </c>
      <c r="DT438">
        <v>-0.79014932000000004</v>
      </c>
      <c r="DU438">
        <v>1.3610861400000001</v>
      </c>
      <c r="DV438" s="10">
        <v>-0.64824150000000003</v>
      </c>
      <c r="DW438" s="8" t="s">
        <v>2401</v>
      </c>
      <c r="DX438" t="s">
        <v>2402</v>
      </c>
      <c r="DY438" t="s">
        <v>5158</v>
      </c>
      <c r="DZ438" t="s">
        <v>5154</v>
      </c>
      <c r="EA438" t="s">
        <v>5377</v>
      </c>
      <c r="EB438" t="s">
        <v>5206</v>
      </c>
      <c r="EC438" t="s">
        <v>5313</v>
      </c>
      <c r="ED438" s="10" t="s">
        <v>591</v>
      </c>
      <c r="EE438" s="20">
        <v>36135</v>
      </c>
      <c r="EF438" s="21">
        <v>36598</v>
      </c>
      <c r="EG438" t="s">
        <v>2403</v>
      </c>
      <c r="EH438" t="s">
        <v>5143</v>
      </c>
      <c r="EI438" s="22">
        <v>44552</v>
      </c>
      <c r="EJ438" t="b">
        <f>F438=H438</f>
        <v>1</v>
      </c>
    </row>
    <row r="439" spans="1:140" x14ac:dyDescent="0.2">
      <c r="A439" s="8" t="s">
        <v>2404</v>
      </c>
      <c r="B439" s="8" t="s">
        <v>168</v>
      </c>
      <c r="C439" s="8" t="s">
        <v>188</v>
      </c>
      <c r="D439" s="2" t="s">
        <v>2405</v>
      </c>
      <c r="E439" s="4">
        <v>0.318149056035681</v>
      </c>
      <c r="F439" s="28" t="b">
        <v>0</v>
      </c>
      <c r="G439" s="29">
        <f t="shared" si="13"/>
        <v>1.072231616811987E-3</v>
      </c>
      <c r="H439" s="5" t="b">
        <f t="shared" si="12"/>
        <v>0</v>
      </c>
      <c r="I439" s="8">
        <v>51</v>
      </c>
      <c r="J439">
        <v>2</v>
      </c>
      <c r="K439">
        <v>20</v>
      </c>
      <c r="L439">
        <v>2115</v>
      </c>
      <c r="M439">
        <v>7</v>
      </c>
      <c r="N439">
        <v>2</v>
      </c>
      <c r="O439">
        <v>40.741194684507498</v>
      </c>
      <c r="P439">
        <v>5</v>
      </c>
      <c r="Q439">
        <v>3</v>
      </c>
      <c r="R439">
        <v>4</v>
      </c>
      <c r="S439" s="10">
        <v>79.599999999999994</v>
      </c>
      <c r="T439" s="8">
        <v>-0.21042151179292001</v>
      </c>
      <c r="U439">
        <v>1.0203643463482399</v>
      </c>
      <c r="V439">
        <v>-0.90217249130388599</v>
      </c>
      <c r="W439">
        <v>0.71891313739667995</v>
      </c>
      <c r="X439">
        <v>0.66340156943083595</v>
      </c>
      <c r="Y439">
        <v>-0.70788554533318204</v>
      </c>
      <c r="Z439">
        <v>-0.33491192335282799</v>
      </c>
      <c r="AA439">
        <v>-0.70092886045385905</v>
      </c>
      <c r="AB439">
        <v>-1.4988236991813999</v>
      </c>
      <c r="AC439">
        <v>0.71996333890972197</v>
      </c>
      <c r="AD439" s="10">
        <v>1.0578153828824499</v>
      </c>
      <c r="AE439" s="8">
        <v>0</v>
      </c>
      <c r="AF439">
        <v>0</v>
      </c>
      <c r="AG439">
        <v>0</v>
      </c>
      <c r="AH439">
        <v>0</v>
      </c>
      <c r="AI439">
        <v>0</v>
      </c>
      <c r="AJ439">
        <v>0</v>
      </c>
      <c r="AK439">
        <v>0</v>
      </c>
      <c r="AL439">
        <v>0</v>
      </c>
      <c r="AM439">
        <v>1</v>
      </c>
      <c r="AN439">
        <v>0</v>
      </c>
      <c r="AO439">
        <v>0</v>
      </c>
      <c r="AP439">
        <v>0</v>
      </c>
      <c r="AQ439">
        <v>0</v>
      </c>
      <c r="AR439">
        <v>0</v>
      </c>
      <c r="AS439">
        <v>0</v>
      </c>
      <c r="AT439">
        <v>0</v>
      </c>
      <c r="AU439">
        <v>0</v>
      </c>
      <c r="AV439">
        <v>0</v>
      </c>
      <c r="AW439">
        <v>0</v>
      </c>
      <c r="AX439">
        <v>0</v>
      </c>
      <c r="AY439">
        <v>1</v>
      </c>
      <c r="AZ439">
        <v>0</v>
      </c>
      <c r="BA439">
        <v>1</v>
      </c>
      <c r="BB439">
        <v>0</v>
      </c>
      <c r="BC439">
        <v>0</v>
      </c>
      <c r="BD439">
        <v>1</v>
      </c>
      <c r="BE439">
        <v>1</v>
      </c>
      <c r="BF439">
        <v>0</v>
      </c>
      <c r="BG439">
        <v>0</v>
      </c>
      <c r="BH439">
        <v>0</v>
      </c>
      <c r="BI439">
        <v>0</v>
      </c>
      <c r="BJ439">
        <v>0</v>
      </c>
      <c r="BK439">
        <v>1</v>
      </c>
      <c r="BL439">
        <v>0</v>
      </c>
      <c r="BM439">
        <v>0</v>
      </c>
      <c r="BN439">
        <v>1</v>
      </c>
      <c r="BO439">
        <v>0</v>
      </c>
      <c r="BP439">
        <v>0</v>
      </c>
      <c r="BQ439">
        <v>0</v>
      </c>
      <c r="BR439">
        <v>0</v>
      </c>
      <c r="BS439">
        <v>0</v>
      </c>
      <c r="BT439" s="10">
        <v>1</v>
      </c>
      <c r="BU439">
        <v>-4.2648743800000002</v>
      </c>
      <c r="BV439">
        <v>0.17994256</v>
      </c>
      <c r="BW439">
        <v>2.5512239999999999E-2</v>
      </c>
      <c r="BX439">
        <v>1.7140852600000001</v>
      </c>
      <c r="BY439">
        <v>1.2451467300000001</v>
      </c>
      <c r="BZ439">
        <v>4.38303536</v>
      </c>
      <c r="CA439">
        <v>1.0542348399999999</v>
      </c>
      <c r="CB439">
        <v>2.36271349</v>
      </c>
      <c r="CC439">
        <v>0</v>
      </c>
      <c r="CD439">
        <v>1.26633956</v>
      </c>
      <c r="CE439">
        <v>1.2966537600000001</v>
      </c>
      <c r="CF439">
        <v>-0.34830556000000001</v>
      </c>
      <c r="CG439">
        <v>0.60595251999999999</v>
      </c>
      <c r="CH439">
        <v>-0.27080598</v>
      </c>
      <c r="CI439">
        <v>0.69837139000000004</v>
      </c>
      <c r="CJ439">
        <v>2.3914729999999999E-2</v>
      </c>
      <c r="CK439">
        <v>-0.35324707</v>
      </c>
      <c r="CL439">
        <v>-4.8291489999999999E-2</v>
      </c>
      <c r="CM439">
        <v>0.58076517999999999</v>
      </c>
      <c r="CN439">
        <v>0.72541518999999999</v>
      </c>
      <c r="CO439">
        <v>-0.20022939000000001</v>
      </c>
      <c r="CP439">
        <v>-0.43475793000000001</v>
      </c>
      <c r="CQ439">
        <v>0.34422587999999998</v>
      </c>
      <c r="CR439">
        <v>-0.48495226000000002</v>
      </c>
      <c r="CS439">
        <v>0.18250256000000001</v>
      </c>
      <c r="CT439">
        <v>-0.16623276000000001</v>
      </c>
      <c r="CU439">
        <v>-9.4743999999999995E-2</v>
      </c>
      <c r="CV439">
        <v>-1.1689752</v>
      </c>
      <c r="CW439">
        <v>-0.52188942000000005</v>
      </c>
      <c r="CX439">
        <v>0.65815442999999996</v>
      </c>
      <c r="CY439">
        <v>9.3649330000000003E-2</v>
      </c>
      <c r="CZ439">
        <v>-0.16819777</v>
      </c>
      <c r="DA439">
        <v>-0.25450494000000001</v>
      </c>
      <c r="DB439">
        <v>0.25513289</v>
      </c>
      <c r="DC439">
        <v>2.5920289999999999E-2</v>
      </c>
      <c r="DD439">
        <v>-2.5292350000000002E-2</v>
      </c>
      <c r="DE439">
        <v>0.26950531</v>
      </c>
      <c r="DF439">
        <v>-0.26887736000000001</v>
      </c>
      <c r="DG439">
        <v>0.1029841</v>
      </c>
      <c r="DH439">
        <v>-0.10235616</v>
      </c>
      <c r="DI439">
        <v>-0.19042195000000001</v>
      </c>
      <c r="DJ439">
        <v>7.7531719999999998E-2</v>
      </c>
      <c r="DK439">
        <v>-0.19522661999999999</v>
      </c>
      <c r="DL439">
        <v>-0.13095082</v>
      </c>
      <c r="DM439">
        <v>-6.0513240000000003E-2</v>
      </c>
      <c r="DN439">
        <v>0.50020885000000004</v>
      </c>
      <c r="DO439">
        <v>0.35778246000000002</v>
      </c>
      <c r="DP439">
        <v>-0.64273818000000005</v>
      </c>
      <c r="DQ439">
        <v>0.94671483000000001</v>
      </c>
      <c r="DR439">
        <v>-0.66113116000000005</v>
      </c>
      <c r="DS439">
        <v>7.7932630000000003E-2</v>
      </c>
      <c r="DT439">
        <v>-0.79014932000000004</v>
      </c>
      <c r="DU439">
        <v>1.3610861400000001</v>
      </c>
      <c r="DV439" s="10">
        <v>-0.64824150000000003</v>
      </c>
      <c r="DW439" s="8" t="s">
        <v>2406</v>
      </c>
      <c r="DX439" t="s">
        <v>2407</v>
      </c>
      <c r="DY439" t="s">
        <v>5158</v>
      </c>
      <c r="DZ439" t="s">
        <v>5165</v>
      </c>
      <c r="EA439" t="s">
        <v>5399</v>
      </c>
      <c r="EB439" t="s">
        <v>5468</v>
      </c>
      <c r="EC439" t="s">
        <v>5297</v>
      </c>
      <c r="ED439" s="10" t="s">
        <v>1135</v>
      </c>
      <c r="EE439" s="20">
        <v>37836</v>
      </c>
      <c r="EF439" s="21">
        <v>39065</v>
      </c>
      <c r="EG439" t="s">
        <v>2408</v>
      </c>
      <c r="EH439" t="s">
        <v>5146</v>
      </c>
      <c r="EI439" s="22">
        <v>44129</v>
      </c>
      <c r="EJ439" t="b">
        <f>F439=H439</f>
        <v>1</v>
      </c>
    </row>
    <row r="440" spans="1:140" x14ac:dyDescent="0.2">
      <c r="A440" s="8" t="s">
        <v>2409</v>
      </c>
      <c r="B440" s="8" t="s">
        <v>127</v>
      </c>
      <c r="C440" s="8" t="s">
        <v>188</v>
      </c>
      <c r="D440" s="2" t="s">
        <v>2410</v>
      </c>
      <c r="E440" s="4">
        <v>0.52960830735811404</v>
      </c>
      <c r="F440" s="28" t="b">
        <v>0</v>
      </c>
      <c r="G440" s="29">
        <f t="shared" si="13"/>
        <v>0.18833571090060947</v>
      </c>
      <c r="H440" s="5" t="b">
        <f t="shared" si="12"/>
        <v>0</v>
      </c>
      <c r="I440" s="8">
        <v>68</v>
      </c>
      <c r="J440">
        <v>0</v>
      </c>
      <c r="K440">
        <v>32</v>
      </c>
      <c r="L440">
        <v>323</v>
      </c>
      <c r="M440">
        <v>5</v>
      </c>
      <c r="N440">
        <v>3</v>
      </c>
      <c r="O440">
        <v>68.912487012390301</v>
      </c>
      <c r="P440">
        <v>1</v>
      </c>
      <c r="Q440">
        <v>4</v>
      </c>
      <c r="R440">
        <v>5</v>
      </c>
      <c r="S440" s="10">
        <v>74.099999999999994</v>
      </c>
      <c r="T440" s="8">
        <v>1.3865274616354899</v>
      </c>
      <c r="U440">
        <v>-1.00517281761849</v>
      </c>
      <c r="V440">
        <v>0.64828506625381199</v>
      </c>
      <c r="W440">
        <v>-1.3701135973990399</v>
      </c>
      <c r="X440">
        <v>2.70451479144465E-2</v>
      </c>
      <c r="Y440">
        <v>-1.13192030619081E-2</v>
      </c>
      <c r="Z440">
        <v>0.63448183733048102</v>
      </c>
      <c r="AA440">
        <v>8.8725172209350497E-3</v>
      </c>
      <c r="AB440">
        <v>1.4079858992310099</v>
      </c>
      <c r="AC440">
        <v>0.71996333890972197</v>
      </c>
      <c r="AD440" s="10">
        <v>-0.12892293549664</v>
      </c>
      <c r="AE440" s="8">
        <v>0</v>
      </c>
      <c r="AF440">
        <v>0</v>
      </c>
      <c r="AG440">
        <v>0</v>
      </c>
      <c r="AH440">
        <v>0</v>
      </c>
      <c r="AI440">
        <v>0</v>
      </c>
      <c r="AJ440">
        <v>1</v>
      </c>
      <c r="AK440">
        <v>0</v>
      </c>
      <c r="AL440">
        <v>0</v>
      </c>
      <c r="AM440">
        <v>0</v>
      </c>
      <c r="AN440">
        <v>0</v>
      </c>
      <c r="AO440">
        <v>0</v>
      </c>
      <c r="AP440">
        <v>0</v>
      </c>
      <c r="AQ440">
        <v>0</v>
      </c>
      <c r="AR440">
        <v>0</v>
      </c>
      <c r="AS440">
        <v>0</v>
      </c>
      <c r="AT440">
        <v>0</v>
      </c>
      <c r="AU440">
        <v>0</v>
      </c>
      <c r="AV440">
        <v>0</v>
      </c>
      <c r="AW440">
        <v>0</v>
      </c>
      <c r="AX440">
        <v>0</v>
      </c>
      <c r="AY440">
        <v>1</v>
      </c>
      <c r="AZ440">
        <v>0</v>
      </c>
      <c r="BA440">
        <v>0</v>
      </c>
      <c r="BB440">
        <v>1</v>
      </c>
      <c r="BC440">
        <v>0</v>
      </c>
      <c r="BD440">
        <v>1</v>
      </c>
      <c r="BE440">
        <v>0</v>
      </c>
      <c r="BF440">
        <v>1</v>
      </c>
      <c r="BG440">
        <v>0</v>
      </c>
      <c r="BH440">
        <v>0</v>
      </c>
      <c r="BI440">
        <v>0</v>
      </c>
      <c r="BJ440">
        <v>0</v>
      </c>
      <c r="BK440">
        <v>1</v>
      </c>
      <c r="BL440">
        <v>0</v>
      </c>
      <c r="BM440">
        <v>1</v>
      </c>
      <c r="BN440">
        <v>0</v>
      </c>
      <c r="BO440">
        <v>0</v>
      </c>
      <c r="BP440">
        <v>0</v>
      </c>
      <c r="BQ440">
        <v>0</v>
      </c>
      <c r="BR440">
        <v>1</v>
      </c>
      <c r="BS440">
        <v>0</v>
      </c>
      <c r="BT440" s="10">
        <v>0</v>
      </c>
      <c r="BU440">
        <v>-4.2648743800000002</v>
      </c>
      <c r="BV440">
        <v>0.17994256</v>
      </c>
      <c r="BW440">
        <v>2.5512239999999999E-2</v>
      </c>
      <c r="BX440">
        <v>1.7140852600000001</v>
      </c>
      <c r="BY440">
        <v>1.2451467300000001</v>
      </c>
      <c r="BZ440">
        <v>4.38303536</v>
      </c>
      <c r="CA440">
        <v>1.0542348399999999</v>
      </c>
      <c r="CB440">
        <v>2.36271349</v>
      </c>
      <c r="CC440">
        <v>0</v>
      </c>
      <c r="CD440">
        <v>1.26633956</v>
      </c>
      <c r="CE440">
        <v>1.2966537600000001</v>
      </c>
      <c r="CF440">
        <v>-0.34830556000000001</v>
      </c>
      <c r="CG440">
        <v>0.60595251999999999</v>
      </c>
      <c r="CH440">
        <v>-0.27080598</v>
      </c>
      <c r="CI440">
        <v>0.69837139000000004</v>
      </c>
      <c r="CJ440">
        <v>2.3914729999999999E-2</v>
      </c>
      <c r="CK440">
        <v>-0.35324707</v>
      </c>
      <c r="CL440">
        <v>-4.8291489999999999E-2</v>
      </c>
      <c r="CM440">
        <v>0.58076517999999999</v>
      </c>
      <c r="CN440">
        <v>0.72541518999999999</v>
      </c>
      <c r="CO440">
        <v>-0.20022939000000001</v>
      </c>
      <c r="CP440">
        <v>-0.43475793000000001</v>
      </c>
      <c r="CQ440">
        <v>0.34422587999999998</v>
      </c>
      <c r="CR440">
        <v>-0.48495226000000002</v>
      </c>
      <c r="CS440">
        <v>0.18250256000000001</v>
      </c>
      <c r="CT440">
        <v>-0.16623276000000001</v>
      </c>
      <c r="CU440">
        <v>-9.4743999999999995E-2</v>
      </c>
      <c r="CV440">
        <v>-1.1689752</v>
      </c>
      <c r="CW440">
        <v>-0.52188942000000005</v>
      </c>
      <c r="CX440">
        <v>0.65815442999999996</v>
      </c>
      <c r="CY440">
        <v>9.3649330000000003E-2</v>
      </c>
      <c r="CZ440">
        <v>-0.16819777</v>
      </c>
      <c r="DA440">
        <v>-0.25450494000000001</v>
      </c>
      <c r="DB440">
        <v>0.25513289</v>
      </c>
      <c r="DC440">
        <v>2.5920289999999999E-2</v>
      </c>
      <c r="DD440">
        <v>-2.5292350000000002E-2</v>
      </c>
      <c r="DE440">
        <v>0.26950531</v>
      </c>
      <c r="DF440">
        <v>-0.26887736000000001</v>
      </c>
      <c r="DG440">
        <v>0.1029841</v>
      </c>
      <c r="DH440">
        <v>-0.10235616</v>
      </c>
      <c r="DI440">
        <v>-0.19042195000000001</v>
      </c>
      <c r="DJ440">
        <v>7.7531719999999998E-2</v>
      </c>
      <c r="DK440">
        <v>-0.19522661999999999</v>
      </c>
      <c r="DL440">
        <v>-0.13095082</v>
      </c>
      <c r="DM440">
        <v>-6.0513240000000003E-2</v>
      </c>
      <c r="DN440">
        <v>0.50020885000000004</v>
      </c>
      <c r="DO440">
        <v>0.35778246000000002</v>
      </c>
      <c r="DP440">
        <v>-0.64273818000000005</v>
      </c>
      <c r="DQ440">
        <v>0.94671483000000001</v>
      </c>
      <c r="DR440">
        <v>-0.66113116000000005</v>
      </c>
      <c r="DS440">
        <v>7.7932630000000003E-2</v>
      </c>
      <c r="DT440">
        <v>-0.79014932000000004</v>
      </c>
      <c r="DU440">
        <v>1.3610861400000001</v>
      </c>
      <c r="DV440" s="10">
        <v>-0.64824150000000003</v>
      </c>
      <c r="DW440" s="8" t="s">
        <v>2411</v>
      </c>
      <c r="DX440" t="s">
        <v>2412</v>
      </c>
      <c r="DY440" t="s">
        <v>5154</v>
      </c>
      <c r="DZ440" t="s">
        <v>5158</v>
      </c>
      <c r="EA440" t="s">
        <v>5235</v>
      </c>
      <c r="EB440" t="s">
        <v>5282</v>
      </c>
      <c r="EC440" t="s">
        <v>5240</v>
      </c>
      <c r="ED440" s="10" t="s">
        <v>1098</v>
      </c>
      <c r="EE440" s="20">
        <v>34946</v>
      </c>
      <c r="EF440" s="21">
        <v>39777</v>
      </c>
      <c r="EG440" t="s">
        <v>2413</v>
      </c>
      <c r="EH440" t="s">
        <v>5146</v>
      </c>
      <c r="EI440" s="22">
        <v>45164</v>
      </c>
      <c r="EJ440" t="b">
        <f>F440=H440</f>
        <v>1</v>
      </c>
    </row>
    <row r="441" spans="1:140" x14ac:dyDescent="0.2">
      <c r="A441" s="8" t="s">
        <v>2414</v>
      </c>
      <c r="B441" s="8" t="s">
        <v>119</v>
      </c>
      <c r="C441" s="8" t="s">
        <v>209</v>
      </c>
      <c r="D441" s="2">
        <v>9756786445</v>
      </c>
      <c r="E441" s="4">
        <v>0.60336609613458503</v>
      </c>
      <c r="F441" s="28" t="b">
        <v>1</v>
      </c>
      <c r="G441" s="29">
        <f t="shared" si="13"/>
        <v>2.7947898238968257E-4</v>
      </c>
      <c r="H441" s="5" t="b">
        <f t="shared" si="12"/>
        <v>0</v>
      </c>
      <c r="I441" s="8">
        <v>69</v>
      </c>
      <c r="J441">
        <v>0</v>
      </c>
      <c r="K441">
        <v>38</v>
      </c>
      <c r="L441">
        <v>2153</v>
      </c>
      <c r="M441">
        <v>1</v>
      </c>
      <c r="N441">
        <v>2</v>
      </c>
      <c r="O441">
        <v>23.349714733959601</v>
      </c>
      <c r="P441">
        <v>2</v>
      </c>
      <c r="Q441">
        <v>4</v>
      </c>
      <c r="R441">
        <v>3</v>
      </c>
      <c r="S441" s="10">
        <v>68.400000000000006</v>
      </c>
      <c r="T441" s="8">
        <v>1.48046563654304</v>
      </c>
      <c r="U441">
        <v>-1.00517281761849</v>
      </c>
      <c r="V441">
        <v>1.4235138450326601</v>
      </c>
      <c r="W441">
        <v>0.76321169538900002</v>
      </c>
      <c r="X441">
        <v>-1.2456676951183301</v>
      </c>
      <c r="Y441">
        <v>-0.70788554533318204</v>
      </c>
      <c r="Z441">
        <v>-0.933364843328508</v>
      </c>
      <c r="AA441">
        <v>-1.4107302381286499</v>
      </c>
      <c r="AB441">
        <v>-4.5418899975194001E-2</v>
      </c>
      <c r="AC441">
        <v>1.7560081436822399E-2</v>
      </c>
      <c r="AD441" s="10">
        <v>-1.3588153745440601</v>
      </c>
      <c r="AE441" s="8">
        <v>0</v>
      </c>
      <c r="AF441">
        <v>0</v>
      </c>
      <c r="AG441">
        <v>0</v>
      </c>
      <c r="AH441">
        <v>0</v>
      </c>
      <c r="AI441">
        <v>0</v>
      </c>
      <c r="AJ441">
        <v>0</v>
      </c>
      <c r="AK441">
        <v>0</v>
      </c>
      <c r="AL441">
        <v>0</v>
      </c>
      <c r="AM441">
        <v>0</v>
      </c>
      <c r="AN441">
        <v>0</v>
      </c>
      <c r="AO441">
        <v>0</v>
      </c>
      <c r="AP441">
        <v>0</v>
      </c>
      <c r="AQ441">
        <v>0</v>
      </c>
      <c r="AR441">
        <v>0</v>
      </c>
      <c r="AS441">
        <v>0</v>
      </c>
      <c r="AT441">
        <v>0</v>
      </c>
      <c r="AU441">
        <v>0</v>
      </c>
      <c r="AV441">
        <v>0</v>
      </c>
      <c r="AW441">
        <v>1</v>
      </c>
      <c r="AX441">
        <v>0</v>
      </c>
      <c r="AY441">
        <v>1</v>
      </c>
      <c r="AZ441">
        <v>0</v>
      </c>
      <c r="BA441">
        <v>0</v>
      </c>
      <c r="BB441">
        <v>1</v>
      </c>
      <c r="BC441">
        <v>1</v>
      </c>
      <c r="BD441">
        <v>0</v>
      </c>
      <c r="BE441">
        <v>1</v>
      </c>
      <c r="BF441">
        <v>0</v>
      </c>
      <c r="BG441">
        <v>0</v>
      </c>
      <c r="BH441">
        <v>0</v>
      </c>
      <c r="BI441">
        <v>0</v>
      </c>
      <c r="BJ441">
        <v>0</v>
      </c>
      <c r="BK441">
        <v>1</v>
      </c>
      <c r="BL441">
        <v>0</v>
      </c>
      <c r="BM441">
        <v>0</v>
      </c>
      <c r="BN441">
        <v>0</v>
      </c>
      <c r="BO441">
        <v>1</v>
      </c>
      <c r="BP441">
        <v>0</v>
      </c>
      <c r="BQ441">
        <v>0</v>
      </c>
      <c r="BR441">
        <v>0</v>
      </c>
      <c r="BS441">
        <v>0</v>
      </c>
      <c r="BT441" s="10">
        <v>1</v>
      </c>
      <c r="BU441">
        <v>-4.2648743800000002</v>
      </c>
      <c r="BV441">
        <v>0.17994256</v>
      </c>
      <c r="BW441">
        <v>2.5512239999999999E-2</v>
      </c>
      <c r="BX441">
        <v>1.7140852600000001</v>
      </c>
      <c r="BY441">
        <v>1.2451467300000001</v>
      </c>
      <c r="BZ441">
        <v>4.38303536</v>
      </c>
      <c r="CA441">
        <v>1.0542348399999999</v>
      </c>
      <c r="CB441">
        <v>2.36271349</v>
      </c>
      <c r="CC441">
        <v>0</v>
      </c>
      <c r="CD441">
        <v>1.26633956</v>
      </c>
      <c r="CE441">
        <v>1.2966537600000001</v>
      </c>
      <c r="CF441">
        <v>-0.34830556000000001</v>
      </c>
      <c r="CG441">
        <v>0.60595251999999999</v>
      </c>
      <c r="CH441">
        <v>-0.27080598</v>
      </c>
      <c r="CI441">
        <v>0.69837139000000004</v>
      </c>
      <c r="CJ441">
        <v>2.3914729999999999E-2</v>
      </c>
      <c r="CK441">
        <v>-0.35324707</v>
      </c>
      <c r="CL441">
        <v>-4.8291489999999999E-2</v>
      </c>
      <c r="CM441">
        <v>0.58076517999999999</v>
      </c>
      <c r="CN441">
        <v>0.72541518999999999</v>
      </c>
      <c r="CO441">
        <v>-0.20022939000000001</v>
      </c>
      <c r="CP441">
        <v>-0.43475793000000001</v>
      </c>
      <c r="CQ441">
        <v>0.34422587999999998</v>
      </c>
      <c r="CR441">
        <v>-0.48495226000000002</v>
      </c>
      <c r="CS441">
        <v>0.18250256000000001</v>
      </c>
      <c r="CT441">
        <v>-0.16623276000000001</v>
      </c>
      <c r="CU441">
        <v>-9.4743999999999995E-2</v>
      </c>
      <c r="CV441">
        <v>-1.1689752</v>
      </c>
      <c r="CW441">
        <v>-0.52188942000000005</v>
      </c>
      <c r="CX441">
        <v>0.65815442999999996</v>
      </c>
      <c r="CY441">
        <v>9.3649330000000003E-2</v>
      </c>
      <c r="CZ441">
        <v>-0.16819777</v>
      </c>
      <c r="DA441">
        <v>-0.25450494000000001</v>
      </c>
      <c r="DB441">
        <v>0.25513289</v>
      </c>
      <c r="DC441">
        <v>2.5920289999999999E-2</v>
      </c>
      <c r="DD441">
        <v>-2.5292350000000002E-2</v>
      </c>
      <c r="DE441">
        <v>0.26950531</v>
      </c>
      <c r="DF441">
        <v>-0.26887736000000001</v>
      </c>
      <c r="DG441">
        <v>0.1029841</v>
      </c>
      <c r="DH441">
        <v>-0.10235616</v>
      </c>
      <c r="DI441">
        <v>-0.19042195000000001</v>
      </c>
      <c r="DJ441">
        <v>7.7531719999999998E-2</v>
      </c>
      <c r="DK441">
        <v>-0.19522661999999999</v>
      </c>
      <c r="DL441">
        <v>-0.13095082</v>
      </c>
      <c r="DM441">
        <v>-6.0513240000000003E-2</v>
      </c>
      <c r="DN441">
        <v>0.50020885000000004</v>
      </c>
      <c r="DO441">
        <v>0.35778246000000002</v>
      </c>
      <c r="DP441">
        <v>-0.64273818000000005</v>
      </c>
      <c r="DQ441">
        <v>0.94671483000000001</v>
      </c>
      <c r="DR441">
        <v>-0.66113116000000005</v>
      </c>
      <c r="DS441">
        <v>7.7932630000000003E-2</v>
      </c>
      <c r="DT441">
        <v>-0.79014932000000004</v>
      </c>
      <c r="DU441">
        <v>1.3610861400000001</v>
      </c>
      <c r="DV441" s="10">
        <v>-0.64824150000000003</v>
      </c>
      <c r="DW441" s="8" t="s">
        <v>2415</v>
      </c>
      <c r="DX441" t="s">
        <v>2416</v>
      </c>
      <c r="DY441" t="s">
        <v>5153</v>
      </c>
      <c r="DZ441" t="s">
        <v>5165</v>
      </c>
      <c r="EA441" t="s">
        <v>5306</v>
      </c>
      <c r="EB441" t="s">
        <v>5376</v>
      </c>
      <c r="EC441" t="s">
        <v>5263</v>
      </c>
      <c r="ED441" s="10" t="s">
        <v>1237</v>
      </c>
      <c r="EE441" s="20">
        <v>37683</v>
      </c>
      <c r="EF441" s="21">
        <v>38710</v>
      </c>
      <c r="EG441" t="s">
        <v>2417</v>
      </c>
      <c r="EH441" t="s">
        <v>5146</v>
      </c>
      <c r="EI441" s="22">
        <v>44322</v>
      </c>
      <c r="EJ441" t="b">
        <f>F441=H441</f>
        <v>0</v>
      </c>
    </row>
    <row r="442" spans="1:140" x14ac:dyDescent="0.2">
      <c r="A442" s="8" t="s">
        <v>2418</v>
      </c>
      <c r="B442" s="8" t="s">
        <v>119</v>
      </c>
      <c r="C442" s="8" t="s">
        <v>245</v>
      </c>
      <c r="D442" s="2" t="s">
        <v>2419</v>
      </c>
      <c r="E442" s="4">
        <v>0.67066003123606199</v>
      </c>
      <c r="F442" s="28" t="b">
        <v>1</v>
      </c>
      <c r="G442" s="29">
        <f t="shared" si="13"/>
        <v>0.10506394146931189</v>
      </c>
      <c r="H442" s="5" t="b">
        <f t="shared" si="12"/>
        <v>0</v>
      </c>
      <c r="I442" s="8">
        <v>35</v>
      </c>
      <c r="J442">
        <v>1</v>
      </c>
      <c r="K442">
        <v>29</v>
      </c>
      <c r="L442">
        <v>812</v>
      </c>
      <c r="M442">
        <v>4</v>
      </c>
      <c r="N442">
        <v>5</v>
      </c>
      <c r="O442">
        <v>58.5966822846976</v>
      </c>
      <c r="P442">
        <v>5</v>
      </c>
      <c r="Q442">
        <v>5</v>
      </c>
      <c r="R442">
        <v>1</v>
      </c>
      <c r="S442" s="10">
        <v>78.400000000000006</v>
      </c>
      <c r="T442" s="8">
        <v>-1.7134323103137701</v>
      </c>
      <c r="U442">
        <v>7.5957643648752104E-3</v>
      </c>
      <c r="V442">
        <v>0.260670676864387</v>
      </c>
      <c r="W442">
        <v>-0.80006110112945406</v>
      </c>
      <c r="X442">
        <v>-0.29113306284374801</v>
      </c>
      <c r="Y442">
        <v>1.38181348148064</v>
      </c>
      <c r="Z442">
        <v>0.27950782254043299</v>
      </c>
      <c r="AA442">
        <v>1.4284752725705201</v>
      </c>
      <c r="AB442">
        <v>-0.772121299578298</v>
      </c>
      <c r="AC442">
        <v>1.42236659638262</v>
      </c>
      <c r="AD442" s="10">
        <v>0.79889065887247301</v>
      </c>
      <c r="AE442" s="8">
        <v>0</v>
      </c>
      <c r="AF442">
        <v>0</v>
      </c>
      <c r="AG442">
        <v>0</v>
      </c>
      <c r="AH442">
        <v>0</v>
      </c>
      <c r="AI442">
        <v>0</v>
      </c>
      <c r="AJ442">
        <v>0</v>
      </c>
      <c r="AK442">
        <v>0</v>
      </c>
      <c r="AL442">
        <v>0</v>
      </c>
      <c r="AM442">
        <v>0</v>
      </c>
      <c r="AN442">
        <v>0</v>
      </c>
      <c r="AO442">
        <v>0</v>
      </c>
      <c r="AP442">
        <v>0</v>
      </c>
      <c r="AQ442">
        <v>0</v>
      </c>
      <c r="AR442">
        <v>0</v>
      </c>
      <c r="AS442">
        <v>0</v>
      </c>
      <c r="AT442">
        <v>0</v>
      </c>
      <c r="AU442">
        <v>0</v>
      </c>
      <c r="AV442">
        <v>1</v>
      </c>
      <c r="AW442">
        <v>0</v>
      </c>
      <c r="AX442">
        <v>0</v>
      </c>
      <c r="AY442">
        <v>0</v>
      </c>
      <c r="AZ442">
        <v>1</v>
      </c>
      <c r="BA442">
        <v>1</v>
      </c>
      <c r="BB442">
        <v>0</v>
      </c>
      <c r="BC442">
        <v>0</v>
      </c>
      <c r="BD442">
        <v>1</v>
      </c>
      <c r="BE442">
        <v>1</v>
      </c>
      <c r="BF442">
        <v>0</v>
      </c>
      <c r="BG442">
        <v>0</v>
      </c>
      <c r="BH442">
        <v>1</v>
      </c>
      <c r="BI442">
        <v>0</v>
      </c>
      <c r="BJ442">
        <v>0</v>
      </c>
      <c r="BK442">
        <v>0</v>
      </c>
      <c r="BL442">
        <v>0</v>
      </c>
      <c r="BM442">
        <v>0</v>
      </c>
      <c r="BN442">
        <v>0</v>
      </c>
      <c r="BO442">
        <v>0</v>
      </c>
      <c r="BP442">
        <v>1</v>
      </c>
      <c r="BQ442">
        <v>0</v>
      </c>
      <c r="BR442">
        <v>0</v>
      </c>
      <c r="BS442">
        <v>1</v>
      </c>
      <c r="BT442" s="10">
        <v>0</v>
      </c>
      <c r="BU442">
        <v>-4.2648743800000002</v>
      </c>
      <c r="BV442">
        <v>0.17994256</v>
      </c>
      <c r="BW442">
        <v>2.5512239999999999E-2</v>
      </c>
      <c r="BX442">
        <v>1.7140852600000001</v>
      </c>
      <c r="BY442">
        <v>1.2451467300000001</v>
      </c>
      <c r="BZ442">
        <v>4.38303536</v>
      </c>
      <c r="CA442">
        <v>1.0542348399999999</v>
      </c>
      <c r="CB442">
        <v>2.36271349</v>
      </c>
      <c r="CC442">
        <v>0</v>
      </c>
      <c r="CD442">
        <v>1.26633956</v>
      </c>
      <c r="CE442">
        <v>1.2966537600000001</v>
      </c>
      <c r="CF442">
        <v>-0.34830556000000001</v>
      </c>
      <c r="CG442">
        <v>0.60595251999999999</v>
      </c>
      <c r="CH442">
        <v>-0.27080598</v>
      </c>
      <c r="CI442">
        <v>0.69837139000000004</v>
      </c>
      <c r="CJ442">
        <v>2.3914729999999999E-2</v>
      </c>
      <c r="CK442">
        <v>-0.35324707</v>
      </c>
      <c r="CL442">
        <v>-4.8291489999999999E-2</v>
      </c>
      <c r="CM442">
        <v>0.58076517999999999</v>
      </c>
      <c r="CN442">
        <v>0.72541518999999999</v>
      </c>
      <c r="CO442">
        <v>-0.20022939000000001</v>
      </c>
      <c r="CP442">
        <v>-0.43475793000000001</v>
      </c>
      <c r="CQ442">
        <v>0.34422587999999998</v>
      </c>
      <c r="CR442">
        <v>-0.48495226000000002</v>
      </c>
      <c r="CS442">
        <v>0.18250256000000001</v>
      </c>
      <c r="CT442">
        <v>-0.16623276000000001</v>
      </c>
      <c r="CU442">
        <v>-9.4743999999999995E-2</v>
      </c>
      <c r="CV442">
        <v>-1.1689752</v>
      </c>
      <c r="CW442">
        <v>-0.52188942000000005</v>
      </c>
      <c r="CX442">
        <v>0.65815442999999996</v>
      </c>
      <c r="CY442">
        <v>9.3649330000000003E-2</v>
      </c>
      <c r="CZ442">
        <v>-0.16819777</v>
      </c>
      <c r="DA442">
        <v>-0.25450494000000001</v>
      </c>
      <c r="DB442">
        <v>0.25513289</v>
      </c>
      <c r="DC442">
        <v>2.5920289999999999E-2</v>
      </c>
      <c r="DD442">
        <v>-2.5292350000000002E-2</v>
      </c>
      <c r="DE442">
        <v>0.26950531</v>
      </c>
      <c r="DF442">
        <v>-0.26887736000000001</v>
      </c>
      <c r="DG442">
        <v>0.1029841</v>
      </c>
      <c r="DH442">
        <v>-0.10235616</v>
      </c>
      <c r="DI442">
        <v>-0.19042195000000001</v>
      </c>
      <c r="DJ442">
        <v>7.7531719999999998E-2</v>
      </c>
      <c r="DK442">
        <v>-0.19522661999999999</v>
      </c>
      <c r="DL442">
        <v>-0.13095082</v>
      </c>
      <c r="DM442">
        <v>-6.0513240000000003E-2</v>
      </c>
      <c r="DN442">
        <v>0.50020885000000004</v>
      </c>
      <c r="DO442">
        <v>0.35778246000000002</v>
      </c>
      <c r="DP442">
        <v>-0.64273818000000005</v>
      </c>
      <c r="DQ442">
        <v>0.94671483000000001</v>
      </c>
      <c r="DR442">
        <v>-0.66113116000000005</v>
      </c>
      <c r="DS442">
        <v>7.7932630000000003E-2</v>
      </c>
      <c r="DT442">
        <v>-0.79014932000000004</v>
      </c>
      <c r="DU442">
        <v>1.3610861400000001</v>
      </c>
      <c r="DV442" s="10">
        <v>-0.64824150000000003</v>
      </c>
      <c r="DW442" s="8" t="s">
        <v>2420</v>
      </c>
      <c r="DX442" t="s">
        <v>2421</v>
      </c>
      <c r="DY442" t="s">
        <v>5165</v>
      </c>
      <c r="DZ442" t="s">
        <v>5153</v>
      </c>
      <c r="EA442" t="s">
        <v>5482</v>
      </c>
      <c r="EB442" t="s">
        <v>5467</v>
      </c>
      <c r="EC442" t="s">
        <v>5180</v>
      </c>
      <c r="ED442" s="10" t="s">
        <v>804</v>
      </c>
      <c r="EE442" s="20">
        <v>35889</v>
      </c>
      <c r="EF442" s="21">
        <v>36081</v>
      </c>
      <c r="EG442" t="s">
        <v>2422</v>
      </c>
      <c r="EH442" t="s">
        <v>5147</v>
      </c>
      <c r="EI442" s="22">
        <v>44691</v>
      </c>
      <c r="EJ442" t="b">
        <f>F442=H442</f>
        <v>0</v>
      </c>
    </row>
    <row r="443" spans="1:140" x14ac:dyDescent="0.2">
      <c r="A443" s="8" t="s">
        <v>2423</v>
      </c>
      <c r="B443" s="8" t="s">
        <v>168</v>
      </c>
      <c r="C443" s="8" t="s">
        <v>202</v>
      </c>
      <c r="D443" s="2" t="s">
        <v>2424</v>
      </c>
      <c r="E443" s="4">
        <v>0.40504837079420603</v>
      </c>
      <c r="F443" s="28" t="b">
        <v>0</v>
      </c>
      <c r="G443" s="29">
        <f t="shared" si="13"/>
        <v>9.0836001770168321E-6</v>
      </c>
      <c r="H443" s="5" t="b">
        <f t="shared" si="12"/>
        <v>0</v>
      </c>
      <c r="I443" s="8">
        <v>64</v>
      </c>
      <c r="J443">
        <v>0</v>
      </c>
      <c r="K443">
        <v>37</v>
      </c>
      <c r="L443">
        <v>2004</v>
      </c>
      <c r="M443">
        <v>3</v>
      </c>
      <c r="N443">
        <v>1</v>
      </c>
      <c r="O443">
        <v>2.4185397103215701E-2</v>
      </c>
      <c r="P443">
        <v>2</v>
      </c>
      <c r="Q443">
        <v>5</v>
      </c>
      <c r="R443">
        <v>1</v>
      </c>
      <c r="S443" s="10">
        <v>75.3</v>
      </c>
      <c r="T443" s="8">
        <v>1.0107747620052701</v>
      </c>
      <c r="U443">
        <v>-1.00517281761849</v>
      </c>
      <c r="V443">
        <v>1.2943090485695199</v>
      </c>
      <c r="W443">
        <v>0.58951471799806099</v>
      </c>
      <c r="X443">
        <v>-0.60931127360194304</v>
      </c>
      <c r="Y443">
        <v>-1.4044518876044501</v>
      </c>
      <c r="Z443">
        <v>-1.7360125295123601</v>
      </c>
      <c r="AA443">
        <v>-1.4107302381286499</v>
      </c>
      <c r="AB443">
        <v>0.68128349962791002</v>
      </c>
      <c r="AC443">
        <v>-0.68484317603607703</v>
      </c>
      <c r="AD443" s="10">
        <v>0.13000178851334401</v>
      </c>
      <c r="AE443" s="8">
        <v>0</v>
      </c>
      <c r="AF443">
        <v>0</v>
      </c>
      <c r="AG443">
        <v>0</v>
      </c>
      <c r="AH443">
        <v>0</v>
      </c>
      <c r="AI443">
        <v>0</v>
      </c>
      <c r="AJ443">
        <v>0</v>
      </c>
      <c r="AK443">
        <v>0</v>
      </c>
      <c r="AL443">
        <v>0</v>
      </c>
      <c r="AM443">
        <v>0</v>
      </c>
      <c r="AN443">
        <v>0</v>
      </c>
      <c r="AO443">
        <v>0</v>
      </c>
      <c r="AP443">
        <v>0</v>
      </c>
      <c r="AQ443">
        <v>0</v>
      </c>
      <c r="AR443">
        <v>0</v>
      </c>
      <c r="AS443">
        <v>0</v>
      </c>
      <c r="AT443">
        <v>0</v>
      </c>
      <c r="AU443">
        <v>0</v>
      </c>
      <c r="AV443">
        <v>0</v>
      </c>
      <c r="AW443">
        <v>1</v>
      </c>
      <c r="AX443">
        <v>0</v>
      </c>
      <c r="AY443">
        <v>1</v>
      </c>
      <c r="AZ443">
        <v>0</v>
      </c>
      <c r="BA443">
        <v>1</v>
      </c>
      <c r="BB443">
        <v>0</v>
      </c>
      <c r="BC443">
        <v>0</v>
      </c>
      <c r="BD443">
        <v>1</v>
      </c>
      <c r="BE443">
        <v>0</v>
      </c>
      <c r="BF443">
        <v>1</v>
      </c>
      <c r="BG443">
        <v>1</v>
      </c>
      <c r="BH443">
        <v>0</v>
      </c>
      <c r="BI443">
        <v>0</v>
      </c>
      <c r="BJ443">
        <v>0</v>
      </c>
      <c r="BK443">
        <v>0</v>
      </c>
      <c r="BL443">
        <v>0</v>
      </c>
      <c r="BM443">
        <v>0</v>
      </c>
      <c r="BN443">
        <v>1</v>
      </c>
      <c r="BO443">
        <v>0</v>
      </c>
      <c r="BP443">
        <v>0</v>
      </c>
      <c r="BQ443">
        <v>0</v>
      </c>
      <c r="BR443">
        <v>1</v>
      </c>
      <c r="BS443">
        <v>0</v>
      </c>
      <c r="BT443" s="10">
        <v>0</v>
      </c>
      <c r="BU443">
        <v>-4.2648743800000002</v>
      </c>
      <c r="BV443">
        <v>0.17994256</v>
      </c>
      <c r="BW443">
        <v>2.5512239999999999E-2</v>
      </c>
      <c r="BX443">
        <v>1.7140852600000001</v>
      </c>
      <c r="BY443">
        <v>1.2451467300000001</v>
      </c>
      <c r="BZ443">
        <v>4.38303536</v>
      </c>
      <c r="CA443">
        <v>1.0542348399999999</v>
      </c>
      <c r="CB443">
        <v>2.36271349</v>
      </c>
      <c r="CC443">
        <v>0</v>
      </c>
      <c r="CD443">
        <v>1.26633956</v>
      </c>
      <c r="CE443">
        <v>1.2966537600000001</v>
      </c>
      <c r="CF443">
        <v>-0.34830556000000001</v>
      </c>
      <c r="CG443">
        <v>0.60595251999999999</v>
      </c>
      <c r="CH443">
        <v>-0.27080598</v>
      </c>
      <c r="CI443">
        <v>0.69837139000000004</v>
      </c>
      <c r="CJ443">
        <v>2.3914729999999999E-2</v>
      </c>
      <c r="CK443">
        <v>-0.35324707</v>
      </c>
      <c r="CL443">
        <v>-4.8291489999999999E-2</v>
      </c>
      <c r="CM443">
        <v>0.58076517999999999</v>
      </c>
      <c r="CN443">
        <v>0.72541518999999999</v>
      </c>
      <c r="CO443">
        <v>-0.20022939000000001</v>
      </c>
      <c r="CP443">
        <v>-0.43475793000000001</v>
      </c>
      <c r="CQ443">
        <v>0.34422587999999998</v>
      </c>
      <c r="CR443">
        <v>-0.48495226000000002</v>
      </c>
      <c r="CS443">
        <v>0.18250256000000001</v>
      </c>
      <c r="CT443">
        <v>-0.16623276000000001</v>
      </c>
      <c r="CU443">
        <v>-9.4743999999999995E-2</v>
      </c>
      <c r="CV443">
        <v>-1.1689752</v>
      </c>
      <c r="CW443">
        <v>-0.52188942000000005</v>
      </c>
      <c r="CX443">
        <v>0.65815442999999996</v>
      </c>
      <c r="CY443">
        <v>9.3649330000000003E-2</v>
      </c>
      <c r="CZ443">
        <v>-0.16819777</v>
      </c>
      <c r="DA443">
        <v>-0.25450494000000001</v>
      </c>
      <c r="DB443">
        <v>0.25513289</v>
      </c>
      <c r="DC443">
        <v>2.5920289999999999E-2</v>
      </c>
      <c r="DD443">
        <v>-2.5292350000000002E-2</v>
      </c>
      <c r="DE443">
        <v>0.26950531</v>
      </c>
      <c r="DF443">
        <v>-0.26887736000000001</v>
      </c>
      <c r="DG443">
        <v>0.1029841</v>
      </c>
      <c r="DH443">
        <v>-0.10235616</v>
      </c>
      <c r="DI443">
        <v>-0.19042195000000001</v>
      </c>
      <c r="DJ443">
        <v>7.7531719999999998E-2</v>
      </c>
      <c r="DK443">
        <v>-0.19522661999999999</v>
      </c>
      <c r="DL443">
        <v>-0.13095082</v>
      </c>
      <c r="DM443">
        <v>-6.0513240000000003E-2</v>
      </c>
      <c r="DN443">
        <v>0.50020885000000004</v>
      </c>
      <c r="DO443">
        <v>0.35778246000000002</v>
      </c>
      <c r="DP443">
        <v>-0.64273818000000005</v>
      </c>
      <c r="DQ443">
        <v>0.94671483000000001</v>
      </c>
      <c r="DR443">
        <v>-0.66113116000000005</v>
      </c>
      <c r="DS443">
        <v>7.7932630000000003E-2</v>
      </c>
      <c r="DT443">
        <v>-0.79014932000000004</v>
      </c>
      <c r="DU443">
        <v>1.3610861400000001</v>
      </c>
      <c r="DV443" s="10">
        <v>-0.64824150000000003</v>
      </c>
      <c r="DW443" s="8" t="s">
        <v>2425</v>
      </c>
      <c r="DX443" t="s">
        <v>2426</v>
      </c>
      <c r="DY443" t="s">
        <v>5158</v>
      </c>
      <c r="DZ443" t="s">
        <v>5158</v>
      </c>
      <c r="EA443" t="s">
        <v>5402</v>
      </c>
      <c r="EB443" t="s">
        <v>5256</v>
      </c>
      <c r="EC443" t="s">
        <v>5438</v>
      </c>
      <c r="ED443" s="10" t="s">
        <v>1429</v>
      </c>
      <c r="EE443" s="20">
        <v>34578</v>
      </c>
      <c r="EF443" s="21">
        <v>38277</v>
      </c>
      <c r="EG443" t="s">
        <v>2427</v>
      </c>
      <c r="EH443" t="s">
        <v>5145</v>
      </c>
      <c r="EI443" s="22">
        <v>44099</v>
      </c>
      <c r="EJ443" t="b">
        <f>F443=H443</f>
        <v>1</v>
      </c>
    </row>
    <row r="444" spans="1:140" x14ac:dyDescent="0.2">
      <c r="A444" s="8" t="s">
        <v>2428</v>
      </c>
      <c r="B444" s="8" t="s">
        <v>168</v>
      </c>
      <c r="C444" s="8" t="s">
        <v>245</v>
      </c>
      <c r="D444" s="2" t="s">
        <v>2429</v>
      </c>
      <c r="E444" s="4">
        <v>0.42437383176571702</v>
      </c>
      <c r="F444" s="28" t="b">
        <v>0</v>
      </c>
      <c r="G444" s="29">
        <f t="shared" si="13"/>
        <v>0.76988423925060889</v>
      </c>
      <c r="H444" s="5" t="b">
        <f t="shared" si="12"/>
        <v>1</v>
      </c>
      <c r="I444" s="8">
        <v>41</v>
      </c>
      <c r="J444">
        <v>0</v>
      </c>
      <c r="K444">
        <v>24</v>
      </c>
      <c r="L444">
        <v>1083</v>
      </c>
      <c r="M444">
        <v>8</v>
      </c>
      <c r="N444">
        <v>2</v>
      </c>
      <c r="O444">
        <v>65.520249216192298</v>
      </c>
      <c r="P444">
        <v>2</v>
      </c>
      <c r="Q444">
        <v>3</v>
      </c>
      <c r="R444">
        <v>2</v>
      </c>
      <c r="S444" s="10">
        <v>68.599999999999994</v>
      </c>
      <c r="T444" s="8">
        <v>-1.1498032608684501</v>
      </c>
      <c r="U444">
        <v>-1.00517281761849</v>
      </c>
      <c r="V444">
        <v>-0.38535330545132002</v>
      </c>
      <c r="W444">
        <v>-0.48414243755264402</v>
      </c>
      <c r="X444">
        <v>0.98157978018903103</v>
      </c>
      <c r="Y444">
        <v>-0.70788554533318204</v>
      </c>
      <c r="Z444">
        <v>0.51775257563687604</v>
      </c>
      <c r="AA444">
        <v>-1.4107302381286499</v>
      </c>
      <c r="AB444">
        <v>-4.5418899975194001E-2</v>
      </c>
      <c r="AC444">
        <v>1.7560081436822399E-2</v>
      </c>
      <c r="AD444" s="10">
        <v>-1.31566125387573</v>
      </c>
      <c r="AE444" s="8">
        <v>0</v>
      </c>
      <c r="AF444">
        <v>0</v>
      </c>
      <c r="AG444">
        <v>0</v>
      </c>
      <c r="AH444">
        <v>0</v>
      </c>
      <c r="AI444">
        <v>0</v>
      </c>
      <c r="AJ444">
        <v>0</v>
      </c>
      <c r="AK444">
        <v>0</v>
      </c>
      <c r="AL444">
        <v>0</v>
      </c>
      <c r="AM444">
        <v>0</v>
      </c>
      <c r="AN444">
        <v>0</v>
      </c>
      <c r="AO444">
        <v>0</v>
      </c>
      <c r="AP444">
        <v>0</v>
      </c>
      <c r="AQ444">
        <v>0</v>
      </c>
      <c r="AR444">
        <v>0</v>
      </c>
      <c r="AS444">
        <v>1</v>
      </c>
      <c r="AT444">
        <v>0</v>
      </c>
      <c r="AU444">
        <v>0</v>
      </c>
      <c r="AV444">
        <v>0</v>
      </c>
      <c r="AW444">
        <v>0</v>
      </c>
      <c r="AX444">
        <v>0</v>
      </c>
      <c r="AY444">
        <v>0</v>
      </c>
      <c r="AZ444">
        <v>1</v>
      </c>
      <c r="BA444">
        <v>0</v>
      </c>
      <c r="BB444">
        <v>1</v>
      </c>
      <c r="BC444">
        <v>0</v>
      </c>
      <c r="BD444">
        <v>1</v>
      </c>
      <c r="BE444">
        <v>1</v>
      </c>
      <c r="BF444">
        <v>0</v>
      </c>
      <c r="BG444">
        <v>0</v>
      </c>
      <c r="BH444">
        <v>1</v>
      </c>
      <c r="BI444">
        <v>0</v>
      </c>
      <c r="BJ444">
        <v>0</v>
      </c>
      <c r="BK444">
        <v>0</v>
      </c>
      <c r="BL444">
        <v>0</v>
      </c>
      <c r="BM444">
        <v>1</v>
      </c>
      <c r="BN444">
        <v>0</v>
      </c>
      <c r="BO444">
        <v>0</v>
      </c>
      <c r="BP444">
        <v>0</v>
      </c>
      <c r="BQ444">
        <v>0</v>
      </c>
      <c r="BR444">
        <v>0</v>
      </c>
      <c r="BS444">
        <v>1</v>
      </c>
      <c r="BT444" s="10">
        <v>0</v>
      </c>
      <c r="BU444">
        <v>-4.2648743800000002</v>
      </c>
      <c r="BV444">
        <v>0.17994256</v>
      </c>
      <c r="BW444">
        <v>2.5512239999999999E-2</v>
      </c>
      <c r="BX444">
        <v>1.7140852600000001</v>
      </c>
      <c r="BY444">
        <v>1.2451467300000001</v>
      </c>
      <c r="BZ444">
        <v>4.38303536</v>
      </c>
      <c r="CA444">
        <v>1.0542348399999999</v>
      </c>
      <c r="CB444">
        <v>2.36271349</v>
      </c>
      <c r="CC444">
        <v>0</v>
      </c>
      <c r="CD444">
        <v>1.26633956</v>
      </c>
      <c r="CE444">
        <v>1.2966537600000001</v>
      </c>
      <c r="CF444">
        <v>-0.34830556000000001</v>
      </c>
      <c r="CG444">
        <v>0.60595251999999999</v>
      </c>
      <c r="CH444">
        <v>-0.27080598</v>
      </c>
      <c r="CI444">
        <v>0.69837139000000004</v>
      </c>
      <c r="CJ444">
        <v>2.3914729999999999E-2</v>
      </c>
      <c r="CK444">
        <v>-0.35324707</v>
      </c>
      <c r="CL444">
        <v>-4.8291489999999999E-2</v>
      </c>
      <c r="CM444">
        <v>0.58076517999999999</v>
      </c>
      <c r="CN444">
        <v>0.72541518999999999</v>
      </c>
      <c r="CO444">
        <v>-0.20022939000000001</v>
      </c>
      <c r="CP444">
        <v>-0.43475793000000001</v>
      </c>
      <c r="CQ444">
        <v>0.34422587999999998</v>
      </c>
      <c r="CR444">
        <v>-0.48495226000000002</v>
      </c>
      <c r="CS444">
        <v>0.18250256000000001</v>
      </c>
      <c r="CT444">
        <v>-0.16623276000000001</v>
      </c>
      <c r="CU444">
        <v>-9.4743999999999995E-2</v>
      </c>
      <c r="CV444">
        <v>-1.1689752</v>
      </c>
      <c r="CW444">
        <v>-0.52188942000000005</v>
      </c>
      <c r="CX444">
        <v>0.65815442999999996</v>
      </c>
      <c r="CY444">
        <v>9.3649330000000003E-2</v>
      </c>
      <c r="CZ444">
        <v>-0.16819777</v>
      </c>
      <c r="DA444">
        <v>-0.25450494000000001</v>
      </c>
      <c r="DB444">
        <v>0.25513289</v>
      </c>
      <c r="DC444">
        <v>2.5920289999999999E-2</v>
      </c>
      <c r="DD444">
        <v>-2.5292350000000002E-2</v>
      </c>
      <c r="DE444">
        <v>0.26950531</v>
      </c>
      <c r="DF444">
        <v>-0.26887736000000001</v>
      </c>
      <c r="DG444">
        <v>0.1029841</v>
      </c>
      <c r="DH444">
        <v>-0.10235616</v>
      </c>
      <c r="DI444">
        <v>-0.19042195000000001</v>
      </c>
      <c r="DJ444">
        <v>7.7531719999999998E-2</v>
      </c>
      <c r="DK444">
        <v>-0.19522661999999999</v>
      </c>
      <c r="DL444">
        <v>-0.13095082</v>
      </c>
      <c r="DM444">
        <v>-6.0513240000000003E-2</v>
      </c>
      <c r="DN444">
        <v>0.50020885000000004</v>
      </c>
      <c r="DO444">
        <v>0.35778246000000002</v>
      </c>
      <c r="DP444">
        <v>-0.64273818000000005</v>
      </c>
      <c r="DQ444">
        <v>0.94671483000000001</v>
      </c>
      <c r="DR444">
        <v>-0.66113116000000005</v>
      </c>
      <c r="DS444">
        <v>7.7932630000000003E-2</v>
      </c>
      <c r="DT444">
        <v>-0.79014932000000004</v>
      </c>
      <c r="DU444">
        <v>1.3610861400000001</v>
      </c>
      <c r="DV444" s="10">
        <v>-0.64824150000000003</v>
      </c>
      <c r="DW444" s="8" t="s">
        <v>2430</v>
      </c>
      <c r="DX444" t="s">
        <v>2431</v>
      </c>
      <c r="DY444" t="s">
        <v>5154</v>
      </c>
      <c r="DZ444" t="s">
        <v>5153</v>
      </c>
      <c r="EA444" t="s">
        <v>5317</v>
      </c>
      <c r="EB444" t="s">
        <v>5383</v>
      </c>
      <c r="EC444" t="s">
        <v>5161</v>
      </c>
      <c r="ED444" s="10" t="s">
        <v>301</v>
      </c>
      <c r="EE444" s="20">
        <v>36109</v>
      </c>
      <c r="EF444" s="21">
        <v>38092</v>
      </c>
      <c r="EG444" t="s">
        <v>2432</v>
      </c>
      <c r="EH444" t="s">
        <v>5147</v>
      </c>
      <c r="EI444" s="22">
        <v>44571</v>
      </c>
      <c r="EJ444" t="b">
        <f>F444=H444</f>
        <v>0</v>
      </c>
    </row>
    <row r="445" spans="1:140" x14ac:dyDescent="0.2">
      <c r="A445" s="8" t="s">
        <v>2433</v>
      </c>
      <c r="B445" s="8" t="s">
        <v>119</v>
      </c>
      <c r="C445" s="8" t="s">
        <v>332</v>
      </c>
      <c r="D445" s="2" t="s">
        <v>2434</v>
      </c>
      <c r="E445" s="4">
        <v>0.644157362635984</v>
      </c>
      <c r="F445" s="28" t="b">
        <v>1</v>
      </c>
      <c r="G445" s="29">
        <f t="shared" si="13"/>
        <v>3.5587636407558254E-4</v>
      </c>
      <c r="H445" s="5" t="b">
        <f t="shared" si="12"/>
        <v>0</v>
      </c>
      <c r="I445" s="8">
        <v>38</v>
      </c>
      <c r="J445">
        <v>0</v>
      </c>
      <c r="K445">
        <v>36</v>
      </c>
      <c r="L445">
        <v>1192</v>
      </c>
      <c r="M445">
        <v>2</v>
      </c>
      <c r="N445">
        <v>1</v>
      </c>
      <c r="O445">
        <v>70.412014651325606</v>
      </c>
      <c r="P445">
        <v>1</v>
      </c>
      <c r="Q445">
        <v>5</v>
      </c>
      <c r="R445">
        <v>3</v>
      </c>
      <c r="S445" s="10">
        <v>77.7</v>
      </c>
      <c r="T445" s="8">
        <v>-1.4316177855911101</v>
      </c>
      <c r="U445">
        <v>-1.00517281761849</v>
      </c>
      <c r="V445">
        <v>1.1651042521063699</v>
      </c>
      <c r="W445">
        <v>-0.35707552120625302</v>
      </c>
      <c r="X445">
        <v>-0.92748948436013701</v>
      </c>
      <c r="Y445">
        <v>-1.4044518876044501</v>
      </c>
      <c r="Z445">
        <v>0.68608162623037905</v>
      </c>
      <c r="AA445">
        <v>8.8725172209350497E-3</v>
      </c>
      <c r="AB445">
        <v>-0.772121299578298</v>
      </c>
      <c r="AC445">
        <v>0.71996333890972197</v>
      </c>
      <c r="AD445" s="10">
        <v>0.647851236533315</v>
      </c>
      <c r="AE445" s="8">
        <v>0</v>
      </c>
      <c r="AF445">
        <v>0</v>
      </c>
      <c r="AG445">
        <v>0</v>
      </c>
      <c r="AH445">
        <v>0</v>
      </c>
      <c r="AI445">
        <v>0</v>
      </c>
      <c r="AJ445">
        <v>0</v>
      </c>
      <c r="AK445">
        <v>0</v>
      </c>
      <c r="AL445">
        <v>0</v>
      </c>
      <c r="AM445">
        <v>0</v>
      </c>
      <c r="AN445">
        <v>0</v>
      </c>
      <c r="AO445">
        <v>0</v>
      </c>
      <c r="AP445">
        <v>0</v>
      </c>
      <c r="AQ445">
        <v>0</v>
      </c>
      <c r="AR445">
        <v>0</v>
      </c>
      <c r="AS445">
        <v>0</v>
      </c>
      <c r="AT445">
        <v>0</v>
      </c>
      <c r="AU445">
        <v>1</v>
      </c>
      <c r="AV445">
        <v>0</v>
      </c>
      <c r="AW445">
        <v>0</v>
      </c>
      <c r="AX445">
        <v>0</v>
      </c>
      <c r="AY445">
        <v>0</v>
      </c>
      <c r="AZ445">
        <v>1</v>
      </c>
      <c r="BA445">
        <v>0</v>
      </c>
      <c r="BB445">
        <v>1</v>
      </c>
      <c r="BC445">
        <v>1</v>
      </c>
      <c r="BD445">
        <v>0</v>
      </c>
      <c r="BE445">
        <v>0</v>
      </c>
      <c r="BF445">
        <v>1</v>
      </c>
      <c r="BG445">
        <v>0</v>
      </c>
      <c r="BH445">
        <v>0</v>
      </c>
      <c r="BI445">
        <v>0</v>
      </c>
      <c r="BJ445">
        <v>0</v>
      </c>
      <c r="BK445">
        <v>1</v>
      </c>
      <c r="BL445">
        <v>0</v>
      </c>
      <c r="BM445">
        <v>0</v>
      </c>
      <c r="BN445">
        <v>1</v>
      </c>
      <c r="BO445">
        <v>0</v>
      </c>
      <c r="BP445">
        <v>0</v>
      </c>
      <c r="BQ445">
        <v>1</v>
      </c>
      <c r="BR445">
        <v>0</v>
      </c>
      <c r="BS445">
        <v>0</v>
      </c>
      <c r="BT445" s="10">
        <v>0</v>
      </c>
      <c r="BU445">
        <v>-4.2648743800000002</v>
      </c>
      <c r="BV445">
        <v>0.17994256</v>
      </c>
      <c r="BW445">
        <v>2.5512239999999999E-2</v>
      </c>
      <c r="BX445">
        <v>1.7140852600000001</v>
      </c>
      <c r="BY445">
        <v>1.2451467300000001</v>
      </c>
      <c r="BZ445">
        <v>4.38303536</v>
      </c>
      <c r="CA445">
        <v>1.0542348399999999</v>
      </c>
      <c r="CB445">
        <v>2.36271349</v>
      </c>
      <c r="CC445">
        <v>0</v>
      </c>
      <c r="CD445">
        <v>1.26633956</v>
      </c>
      <c r="CE445">
        <v>1.2966537600000001</v>
      </c>
      <c r="CF445">
        <v>-0.34830556000000001</v>
      </c>
      <c r="CG445">
        <v>0.60595251999999999</v>
      </c>
      <c r="CH445">
        <v>-0.27080598</v>
      </c>
      <c r="CI445">
        <v>0.69837139000000004</v>
      </c>
      <c r="CJ445">
        <v>2.3914729999999999E-2</v>
      </c>
      <c r="CK445">
        <v>-0.35324707</v>
      </c>
      <c r="CL445">
        <v>-4.8291489999999999E-2</v>
      </c>
      <c r="CM445">
        <v>0.58076517999999999</v>
      </c>
      <c r="CN445">
        <v>0.72541518999999999</v>
      </c>
      <c r="CO445">
        <v>-0.20022939000000001</v>
      </c>
      <c r="CP445">
        <v>-0.43475793000000001</v>
      </c>
      <c r="CQ445">
        <v>0.34422587999999998</v>
      </c>
      <c r="CR445">
        <v>-0.48495226000000002</v>
      </c>
      <c r="CS445">
        <v>0.18250256000000001</v>
      </c>
      <c r="CT445">
        <v>-0.16623276000000001</v>
      </c>
      <c r="CU445">
        <v>-9.4743999999999995E-2</v>
      </c>
      <c r="CV445">
        <v>-1.1689752</v>
      </c>
      <c r="CW445">
        <v>-0.52188942000000005</v>
      </c>
      <c r="CX445">
        <v>0.65815442999999996</v>
      </c>
      <c r="CY445">
        <v>9.3649330000000003E-2</v>
      </c>
      <c r="CZ445">
        <v>-0.16819777</v>
      </c>
      <c r="DA445">
        <v>-0.25450494000000001</v>
      </c>
      <c r="DB445">
        <v>0.25513289</v>
      </c>
      <c r="DC445">
        <v>2.5920289999999999E-2</v>
      </c>
      <c r="DD445">
        <v>-2.5292350000000002E-2</v>
      </c>
      <c r="DE445">
        <v>0.26950531</v>
      </c>
      <c r="DF445">
        <v>-0.26887736000000001</v>
      </c>
      <c r="DG445">
        <v>0.1029841</v>
      </c>
      <c r="DH445">
        <v>-0.10235616</v>
      </c>
      <c r="DI445">
        <v>-0.19042195000000001</v>
      </c>
      <c r="DJ445">
        <v>7.7531719999999998E-2</v>
      </c>
      <c r="DK445">
        <v>-0.19522661999999999</v>
      </c>
      <c r="DL445">
        <v>-0.13095082</v>
      </c>
      <c r="DM445">
        <v>-6.0513240000000003E-2</v>
      </c>
      <c r="DN445">
        <v>0.50020885000000004</v>
      </c>
      <c r="DO445">
        <v>0.35778246000000002</v>
      </c>
      <c r="DP445">
        <v>-0.64273818000000005</v>
      </c>
      <c r="DQ445">
        <v>0.94671483000000001</v>
      </c>
      <c r="DR445">
        <v>-0.66113116000000005</v>
      </c>
      <c r="DS445">
        <v>7.7932630000000003E-2</v>
      </c>
      <c r="DT445">
        <v>-0.79014932000000004</v>
      </c>
      <c r="DU445">
        <v>1.3610861400000001</v>
      </c>
      <c r="DV445" s="10">
        <v>-0.64824150000000003</v>
      </c>
      <c r="DW445" s="8" t="s">
        <v>2435</v>
      </c>
      <c r="DX445" t="s">
        <v>2436</v>
      </c>
      <c r="DY445" t="s">
        <v>5158</v>
      </c>
      <c r="DZ445" t="s">
        <v>5154</v>
      </c>
      <c r="EA445" t="s">
        <v>5456</v>
      </c>
      <c r="EB445" t="s">
        <v>5357</v>
      </c>
      <c r="EC445" t="s">
        <v>5257</v>
      </c>
      <c r="ED445" s="10" t="s">
        <v>673</v>
      </c>
      <c r="EE445" s="20">
        <v>35753</v>
      </c>
      <c r="EF445" s="21">
        <v>39264</v>
      </c>
      <c r="EG445" t="s">
        <v>2437</v>
      </c>
      <c r="EH445" t="s">
        <v>5146</v>
      </c>
      <c r="EI445" s="22">
        <v>45242</v>
      </c>
      <c r="EJ445" t="b">
        <f>F445=H445</f>
        <v>0</v>
      </c>
    </row>
    <row r="446" spans="1:140" x14ac:dyDescent="0.2">
      <c r="A446" s="8" t="s">
        <v>2438</v>
      </c>
      <c r="B446" s="8" t="s">
        <v>168</v>
      </c>
      <c r="C446" s="8" t="s">
        <v>195</v>
      </c>
      <c r="D446" s="2" t="s">
        <v>2439</v>
      </c>
      <c r="E446" s="4">
        <v>0.28039434152069898</v>
      </c>
      <c r="F446" s="28" t="b">
        <v>0</v>
      </c>
      <c r="G446" s="29">
        <f t="shared" si="13"/>
        <v>1.7731456548678742E-4</v>
      </c>
      <c r="H446" s="5" t="b">
        <f t="shared" si="12"/>
        <v>0</v>
      </c>
      <c r="I446" s="8">
        <v>47</v>
      </c>
      <c r="J446">
        <v>1</v>
      </c>
      <c r="K446">
        <v>14</v>
      </c>
      <c r="L446">
        <v>437</v>
      </c>
      <c r="M446">
        <v>6</v>
      </c>
      <c r="N446">
        <v>2</v>
      </c>
      <c r="O446">
        <v>30.755504093683101</v>
      </c>
      <c r="P446">
        <v>2</v>
      </c>
      <c r="Q446">
        <v>4</v>
      </c>
      <c r="R446">
        <v>5</v>
      </c>
      <c r="S446" s="10">
        <v>75.900000000000006</v>
      </c>
      <c r="T446" s="8">
        <v>-0.58617421142313397</v>
      </c>
      <c r="U446">
        <v>7.5957643648752104E-3</v>
      </c>
      <c r="V446">
        <v>-1.6774012700827301</v>
      </c>
      <c r="W446">
        <v>-1.2372179234220799</v>
      </c>
      <c r="X446">
        <v>0.34522335867264098</v>
      </c>
      <c r="Y446">
        <v>-0.70788554533318204</v>
      </c>
      <c r="Z446">
        <v>-0.67852648111588099</v>
      </c>
      <c r="AA446">
        <v>-1.4107302381286499</v>
      </c>
      <c r="AB446">
        <v>-0.772121299578298</v>
      </c>
      <c r="AC446">
        <v>0.71996333890972197</v>
      </c>
      <c r="AD446" s="10">
        <v>0.25946415051833799</v>
      </c>
      <c r="AE446" s="8">
        <v>0</v>
      </c>
      <c r="AF446">
        <v>0</v>
      </c>
      <c r="AG446">
        <v>0</v>
      </c>
      <c r="AH446">
        <v>0</v>
      </c>
      <c r="AI446">
        <v>0</v>
      </c>
      <c r="AJ446">
        <v>0</v>
      </c>
      <c r="AK446">
        <v>0</v>
      </c>
      <c r="AL446">
        <v>0</v>
      </c>
      <c r="AM446">
        <v>0</v>
      </c>
      <c r="AN446">
        <v>0</v>
      </c>
      <c r="AO446">
        <v>0</v>
      </c>
      <c r="AP446">
        <v>0</v>
      </c>
      <c r="AQ446">
        <v>1</v>
      </c>
      <c r="AR446">
        <v>0</v>
      </c>
      <c r="AS446">
        <v>0</v>
      </c>
      <c r="AT446">
        <v>0</v>
      </c>
      <c r="AU446">
        <v>0</v>
      </c>
      <c r="AV446">
        <v>0</v>
      </c>
      <c r="AW446">
        <v>0</v>
      </c>
      <c r="AX446">
        <v>0</v>
      </c>
      <c r="AY446">
        <v>1</v>
      </c>
      <c r="AZ446">
        <v>0</v>
      </c>
      <c r="BA446">
        <v>0</v>
      </c>
      <c r="BB446">
        <v>1</v>
      </c>
      <c r="BC446">
        <v>0</v>
      </c>
      <c r="BD446">
        <v>1</v>
      </c>
      <c r="BE446">
        <v>0</v>
      </c>
      <c r="BF446">
        <v>1</v>
      </c>
      <c r="BG446">
        <v>0</v>
      </c>
      <c r="BH446">
        <v>0</v>
      </c>
      <c r="BI446">
        <v>0</v>
      </c>
      <c r="BJ446">
        <v>1</v>
      </c>
      <c r="BK446">
        <v>0</v>
      </c>
      <c r="BL446">
        <v>0</v>
      </c>
      <c r="BM446">
        <v>1</v>
      </c>
      <c r="BN446">
        <v>0</v>
      </c>
      <c r="BO446">
        <v>0</v>
      </c>
      <c r="BP446">
        <v>0</v>
      </c>
      <c r="BQ446">
        <v>0</v>
      </c>
      <c r="BR446">
        <v>0</v>
      </c>
      <c r="BS446">
        <v>1</v>
      </c>
      <c r="BT446" s="10">
        <v>0</v>
      </c>
      <c r="BU446">
        <v>-4.2648743800000002</v>
      </c>
      <c r="BV446">
        <v>0.17994256</v>
      </c>
      <c r="BW446">
        <v>2.5512239999999999E-2</v>
      </c>
      <c r="BX446">
        <v>1.7140852600000001</v>
      </c>
      <c r="BY446">
        <v>1.2451467300000001</v>
      </c>
      <c r="BZ446">
        <v>4.38303536</v>
      </c>
      <c r="CA446">
        <v>1.0542348399999999</v>
      </c>
      <c r="CB446">
        <v>2.36271349</v>
      </c>
      <c r="CC446">
        <v>0</v>
      </c>
      <c r="CD446">
        <v>1.26633956</v>
      </c>
      <c r="CE446">
        <v>1.2966537600000001</v>
      </c>
      <c r="CF446">
        <v>-0.34830556000000001</v>
      </c>
      <c r="CG446">
        <v>0.60595251999999999</v>
      </c>
      <c r="CH446">
        <v>-0.27080598</v>
      </c>
      <c r="CI446">
        <v>0.69837139000000004</v>
      </c>
      <c r="CJ446">
        <v>2.3914729999999999E-2</v>
      </c>
      <c r="CK446">
        <v>-0.35324707</v>
      </c>
      <c r="CL446">
        <v>-4.8291489999999999E-2</v>
      </c>
      <c r="CM446">
        <v>0.58076517999999999</v>
      </c>
      <c r="CN446">
        <v>0.72541518999999999</v>
      </c>
      <c r="CO446">
        <v>-0.20022939000000001</v>
      </c>
      <c r="CP446">
        <v>-0.43475793000000001</v>
      </c>
      <c r="CQ446">
        <v>0.34422587999999998</v>
      </c>
      <c r="CR446">
        <v>-0.48495226000000002</v>
      </c>
      <c r="CS446">
        <v>0.18250256000000001</v>
      </c>
      <c r="CT446">
        <v>-0.16623276000000001</v>
      </c>
      <c r="CU446">
        <v>-9.4743999999999995E-2</v>
      </c>
      <c r="CV446">
        <v>-1.1689752</v>
      </c>
      <c r="CW446">
        <v>-0.52188942000000005</v>
      </c>
      <c r="CX446">
        <v>0.65815442999999996</v>
      </c>
      <c r="CY446">
        <v>9.3649330000000003E-2</v>
      </c>
      <c r="CZ446">
        <v>-0.16819777</v>
      </c>
      <c r="DA446">
        <v>-0.25450494000000001</v>
      </c>
      <c r="DB446">
        <v>0.25513289</v>
      </c>
      <c r="DC446">
        <v>2.5920289999999999E-2</v>
      </c>
      <c r="DD446">
        <v>-2.5292350000000002E-2</v>
      </c>
      <c r="DE446">
        <v>0.26950531</v>
      </c>
      <c r="DF446">
        <v>-0.26887736000000001</v>
      </c>
      <c r="DG446">
        <v>0.1029841</v>
      </c>
      <c r="DH446">
        <v>-0.10235616</v>
      </c>
      <c r="DI446">
        <v>-0.19042195000000001</v>
      </c>
      <c r="DJ446">
        <v>7.7531719999999998E-2</v>
      </c>
      <c r="DK446">
        <v>-0.19522661999999999</v>
      </c>
      <c r="DL446">
        <v>-0.13095082</v>
      </c>
      <c r="DM446">
        <v>-6.0513240000000003E-2</v>
      </c>
      <c r="DN446">
        <v>0.50020885000000004</v>
      </c>
      <c r="DO446">
        <v>0.35778246000000002</v>
      </c>
      <c r="DP446">
        <v>-0.64273818000000005</v>
      </c>
      <c r="DQ446">
        <v>0.94671483000000001</v>
      </c>
      <c r="DR446">
        <v>-0.66113116000000005</v>
      </c>
      <c r="DS446">
        <v>7.7932630000000003E-2</v>
      </c>
      <c r="DT446">
        <v>-0.79014932000000004</v>
      </c>
      <c r="DU446">
        <v>1.3610861400000001</v>
      </c>
      <c r="DV446" s="10">
        <v>-0.64824150000000003</v>
      </c>
      <c r="DW446" s="8" t="s">
        <v>2440</v>
      </c>
      <c r="DX446" t="s">
        <v>2441</v>
      </c>
      <c r="DY446" t="s">
        <v>5154</v>
      </c>
      <c r="DZ446" t="s">
        <v>5153</v>
      </c>
      <c r="EA446" t="s">
        <v>5500</v>
      </c>
      <c r="EB446" t="s">
        <v>5182</v>
      </c>
      <c r="EC446" t="s">
        <v>5210</v>
      </c>
      <c r="ED446" s="10" t="s">
        <v>482</v>
      </c>
      <c r="EE446" s="20">
        <v>36965</v>
      </c>
      <c r="EF446" s="21">
        <v>38570</v>
      </c>
      <c r="EG446" t="s">
        <v>2442</v>
      </c>
      <c r="EH446" t="s">
        <v>5144</v>
      </c>
      <c r="EI446" s="22">
        <v>43707</v>
      </c>
      <c r="EJ446" t="b">
        <f>F446=H446</f>
        <v>1</v>
      </c>
    </row>
    <row r="447" spans="1:140" x14ac:dyDescent="0.2">
      <c r="A447" s="8" t="s">
        <v>2443</v>
      </c>
      <c r="B447" s="8" t="s">
        <v>119</v>
      </c>
      <c r="C447" s="8" t="s">
        <v>135</v>
      </c>
      <c r="D447" s="2" t="s">
        <v>2444</v>
      </c>
      <c r="E447" s="4">
        <v>6.3471770920828702E-2</v>
      </c>
      <c r="F447" s="28" t="b">
        <v>0</v>
      </c>
      <c r="G447" s="29">
        <f t="shared" si="13"/>
        <v>2.3346531340915548E-5</v>
      </c>
      <c r="H447" s="5" t="b">
        <f t="shared" si="12"/>
        <v>0</v>
      </c>
      <c r="I447" s="8">
        <v>70</v>
      </c>
      <c r="J447">
        <v>3</v>
      </c>
      <c r="K447">
        <v>25</v>
      </c>
      <c r="L447">
        <v>24</v>
      </c>
      <c r="M447">
        <v>8</v>
      </c>
      <c r="N447">
        <v>1</v>
      </c>
      <c r="O447">
        <v>9.1025521270810099</v>
      </c>
      <c r="P447">
        <v>5</v>
      </c>
      <c r="Q447">
        <v>1</v>
      </c>
      <c r="R447">
        <v>2</v>
      </c>
      <c r="S447" s="10">
        <v>75.3</v>
      </c>
      <c r="T447" s="8">
        <v>1.5744038114505901</v>
      </c>
      <c r="U447">
        <v>2.03313292833161</v>
      </c>
      <c r="V447">
        <v>-0.25614850898817798</v>
      </c>
      <c r="W447">
        <v>-1.7186733037070301</v>
      </c>
      <c r="X447">
        <v>0.98157978018903103</v>
      </c>
      <c r="Y447">
        <v>-1.4044518876044501</v>
      </c>
      <c r="Z447">
        <v>-1.42361961679798</v>
      </c>
      <c r="AA447">
        <v>-0.70092886045385905</v>
      </c>
      <c r="AB447">
        <v>-4.5418899975194001E-2</v>
      </c>
      <c r="AC447">
        <v>-1.38724643350897</v>
      </c>
      <c r="AD447" s="10">
        <v>0.13000178851334401</v>
      </c>
      <c r="AE447" s="8">
        <v>0</v>
      </c>
      <c r="AF447">
        <v>0</v>
      </c>
      <c r="AG447">
        <v>0</v>
      </c>
      <c r="AH447">
        <v>1</v>
      </c>
      <c r="AI447">
        <v>0</v>
      </c>
      <c r="AJ447">
        <v>0</v>
      </c>
      <c r="AK447">
        <v>0</v>
      </c>
      <c r="AL447">
        <v>0</v>
      </c>
      <c r="AM447">
        <v>0</v>
      </c>
      <c r="AN447">
        <v>0</v>
      </c>
      <c r="AO447">
        <v>0</v>
      </c>
      <c r="AP447">
        <v>0</v>
      </c>
      <c r="AQ447">
        <v>0</v>
      </c>
      <c r="AR447">
        <v>0</v>
      </c>
      <c r="AS447">
        <v>0</v>
      </c>
      <c r="AT447">
        <v>0</v>
      </c>
      <c r="AU447">
        <v>0</v>
      </c>
      <c r="AV447">
        <v>0</v>
      </c>
      <c r="AW447">
        <v>0</v>
      </c>
      <c r="AX447">
        <v>0</v>
      </c>
      <c r="AY447">
        <v>0</v>
      </c>
      <c r="AZ447">
        <v>1</v>
      </c>
      <c r="BA447">
        <v>1</v>
      </c>
      <c r="BB447">
        <v>0</v>
      </c>
      <c r="BC447">
        <v>0</v>
      </c>
      <c r="BD447">
        <v>1</v>
      </c>
      <c r="BE447">
        <v>0</v>
      </c>
      <c r="BF447">
        <v>1</v>
      </c>
      <c r="BG447">
        <v>0</v>
      </c>
      <c r="BH447">
        <v>0</v>
      </c>
      <c r="BI447">
        <v>1</v>
      </c>
      <c r="BJ447">
        <v>0</v>
      </c>
      <c r="BK447">
        <v>0</v>
      </c>
      <c r="BL447">
        <v>0</v>
      </c>
      <c r="BM447">
        <v>0</v>
      </c>
      <c r="BN447">
        <v>0</v>
      </c>
      <c r="BO447">
        <v>0</v>
      </c>
      <c r="BP447">
        <v>1</v>
      </c>
      <c r="BQ447">
        <v>0</v>
      </c>
      <c r="BR447">
        <v>1</v>
      </c>
      <c r="BS447">
        <v>0</v>
      </c>
      <c r="BT447" s="10">
        <v>0</v>
      </c>
      <c r="BU447">
        <v>-4.2648743800000002</v>
      </c>
      <c r="BV447">
        <v>0.17994256</v>
      </c>
      <c r="BW447">
        <v>2.5512239999999999E-2</v>
      </c>
      <c r="BX447">
        <v>1.7140852600000001</v>
      </c>
      <c r="BY447">
        <v>1.2451467300000001</v>
      </c>
      <c r="BZ447">
        <v>4.38303536</v>
      </c>
      <c r="CA447">
        <v>1.0542348399999999</v>
      </c>
      <c r="CB447">
        <v>2.36271349</v>
      </c>
      <c r="CC447">
        <v>0</v>
      </c>
      <c r="CD447">
        <v>1.26633956</v>
      </c>
      <c r="CE447">
        <v>1.2966537600000001</v>
      </c>
      <c r="CF447">
        <v>-0.34830556000000001</v>
      </c>
      <c r="CG447">
        <v>0.60595251999999999</v>
      </c>
      <c r="CH447">
        <v>-0.27080598</v>
      </c>
      <c r="CI447">
        <v>0.69837139000000004</v>
      </c>
      <c r="CJ447">
        <v>2.3914729999999999E-2</v>
      </c>
      <c r="CK447">
        <v>-0.35324707</v>
      </c>
      <c r="CL447">
        <v>-4.8291489999999999E-2</v>
      </c>
      <c r="CM447">
        <v>0.58076517999999999</v>
      </c>
      <c r="CN447">
        <v>0.72541518999999999</v>
      </c>
      <c r="CO447">
        <v>-0.20022939000000001</v>
      </c>
      <c r="CP447">
        <v>-0.43475793000000001</v>
      </c>
      <c r="CQ447">
        <v>0.34422587999999998</v>
      </c>
      <c r="CR447">
        <v>-0.48495226000000002</v>
      </c>
      <c r="CS447">
        <v>0.18250256000000001</v>
      </c>
      <c r="CT447">
        <v>-0.16623276000000001</v>
      </c>
      <c r="CU447">
        <v>-9.4743999999999995E-2</v>
      </c>
      <c r="CV447">
        <v>-1.1689752</v>
      </c>
      <c r="CW447">
        <v>-0.52188942000000005</v>
      </c>
      <c r="CX447">
        <v>0.65815442999999996</v>
      </c>
      <c r="CY447">
        <v>9.3649330000000003E-2</v>
      </c>
      <c r="CZ447">
        <v>-0.16819777</v>
      </c>
      <c r="DA447">
        <v>-0.25450494000000001</v>
      </c>
      <c r="DB447">
        <v>0.25513289</v>
      </c>
      <c r="DC447">
        <v>2.5920289999999999E-2</v>
      </c>
      <c r="DD447">
        <v>-2.5292350000000002E-2</v>
      </c>
      <c r="DE447">
        <v>0.26950531</v>
      </c>
      <c r="DF447">
        <v>-0.26887736000000001</v>
      </c>
      <c r="DG447">
        <v>0.1029841</v>
      </c>
      <c r="DH447">
        <v>-0.10235616</v>
      </c>
      <c r="DI447">
        <v>-0.19042195000000001</v>
      </c>
      <c r="DJ447">
        <v>7.7531719999999998E-2</v>
      </c>
      <c r="DK447">
        <v>-0.19522661999999999</v>
      </c>
      <c r="DL447">
        <v>-0.13095082</v>
      </c>
      <c r="DM447">
        <v>-6.0513240000000003E-2</v>
      </c>
      <c r="DN447">
        <v>0.50020885000000004</v>
      </c>
      <c r="DO447">
        <v>0.35778246000000002</v>
      </c>
      <c r="DP447">
        <v>-0.64273818000000005</v>
      </c>
      <c r="DQ447">
        <v>0.94671483000000001</v>
      </c>
      <c r="DR447">
        <v>-0.66113116000000005</v>
      </c>
      <c r="DS447">
        <v>7.7932630000000003E-2</v>
      </c>
      <c r="DT447">
        <v>-0.79014932000000004</v>
      </c>
      <c r="DU447">
        <v>1.3610861400000001</v>
      </c>
      <c r="DV447" s="10">
        <v>-0.64824150000000003</v>
      </c>
      <c r="DW447" s="8" t="s">
        <v>2445</v>
      </c>
      <c r="DX447" t="s">
        <v>2446</v>
      </c>
      <c r="DY447" t="s">
        <v>5165</v>
      </c>
      <c r="DZ447" t="s">
        <v>5158</v>
      </c>
      <c r="EA447" t="s">
        <v>5195</v>
      </c>
      <c r="EB447" t="s">
        <v>5222</v>
      </c>
      <c r="EC447" t="s">
        <v>5420</v>
      </c>
      <c r="ED447" s="10" t="s">
        <v>570</v>
      </c>
      <c r="EE447" s="20">
        <v>37672</v>
      </c>
      <c r="EF447" s="21">
        <v>38302</v>
      </c>
      <c r="EG447" t="s">
        <v>2447</v>
      </c>
      <c r="EH447" t="s">
        <v>5142</v>
      </c>
      <c r="EI447" s="22">
        <v>45017</v>
      </c>
      <c r="EJ447" t="b">
        <f>F447=H447</f>
        <v>1</v>
      </c>
    </row>
    <row r="448" spans="1:140" x14ac:dyDescent="0.2">
      <c r="A448" s="8" t="s">
        <v>2448</v>
      </c>
      <c r="B448" s="8" t="s">
        <v>119</v>
      </c>
      <c r="C448" s="8" t="s">
        <v>188</v>
      </c>
      <c r="D448" s="2" t="s">
        <v>2449</v>
      </c>
      <c r="E448" s="4">
        <v>0.61877295654666398</v>
      </c>
      <c r="F448" s="28" t="b">
        <v>1</v>
      </c>
      <c r="G448" s="29">
        <f t="shared" si="13"/>
        <v>8.5563607456214247E-3</v>
      </c>
      <c r="H448" s="5" t="b">
        <f t="shared" si="12"/>
        <v>0</v>
      </c>
      <c r="I448" s="8">
        <v>42</v>
      </c>
      <c r="J448">
        <v>2</v>
      </c>
      <c r="K448">
        <v>38</v>
      </c>
      <c r="L448">
        <v>759</v>
      </c>
      <c r="M448">
        <v>3</v>
      </c>
      <c r="N448">
        <v>4</v>
      </c>
      <c r="O448">
        <v>17.461478273331899</v>
      </c>
      <c r="P448">
        <v>5</v>
      </c>
      <c r="Q448">
        <v>4</v>
      </c>
      <c r="R448">
        <v>4</v>
      </c>
      <c r="S448" s="10">
        <v>73</v>
      </c>
      <c r="T448" s="8">
        <v>-1.0558650859609</v>
      </c>
      <c r="U448">
        <v>1.0203643463482399</v>
      </c>
      <c r="V448">
        <v>1.4235138450326601</v>
      </c>
      <c r="W448">
        <v>-0.86184593201347903</v>
      </c>
      <c r="X448">
        <v>-0.60931127360194304</v>
      </c>
      <c r="Y448">
        <v>0.68524713920936597</v>
      </c>
      <c r="Z448">
        <v>-1.13598315490347</v>
      </c>
      <c r="AA448">
        <v>0.71867389489572897</v>
      </c>
      <c r="AB448">
        <v>1.4079858992310099</v>
      </c>
      <c r="AC448">
        <v>1.7560081436822399E-2</v>
      </c>
      <c r="AD448" s="10">
        <v>-0.36627059917245802</v>
      </c>
      <c r="AE448" s="8">
        <v>0</v>
      </c>
      <c r="AF448">
        <v>0</v>
      </c>
      <c r="AG448">
        <v>0</v>
      </c>
      <c r="AH448">
        <v>0</v>
      </c>
      <c r="AI448">
        <v>0</v>
      </c>
      <c r="AJ448">
        <v>0</v>
      </c>
      <c r="AK448">
        <v>0</v>
      </c>
      <c r="AL448">
        <v>0</v>
      </c>
      <c r="AM448">
        <v>0</v>
      </c>
      <c r="AN448">
        <v>0</v>
      </c>
      <c r="AO448">
        <v>0</v>
      </c>
      <c r="AP448">
        <v>0</v>
      </c>
      <c r="AQ448">
        <v>0</v>
      </c>
      <c r="AR448">
        <v>0</v>
      </c>
      <c r="AS448">
        <v>0</v>
      </c>
      <c r="AT448">
        <v>0</v>
      </c>
      <c r="AU448">
        <v>0</v>
      </c>
      <c r="AV448">
        <v>1</v>
      </c>
      <c r="AW448">
        <v>0</v>
      </c>
      <c r="AX448">
        <v>0</v>
      </c>
      <c r="AY448">
        <v>1</v>
      </c>
      <c r="AZ448">
        <v>0</v>
      </c>
      <c r="BA448">
        <v>0</v>
      </c>
      <c r="BB448">
        <v>1</v>
      </c>
      <c r="BC448">
        <v>0</v>
      </c>
      <c r="BD448">
        <v>1</v>
      </c>
      <c r="BE448">
        <v>1</v>
      </c>
      <c r="BF448">
        <v>0</v>
      </c>
      <c r="BG448">
        <v>0</v>
      </c>
      <c r="BH448">
        <v>1</v>
      </c>
      <c r="BI448">
        <v>0</v>
      </c>
      <c r="BJ448">
        <v>0</v>
      </c>
      <c r="BK448">
        <v>0</v>
      </c>
      <c r="BL448">
        <v>0</v>
      </c>
      <c r="BM448">
        <v>0</v>
      </c>
      <c r="BN448">
        <v>1</v>
      </c>
      <c r="BO448">
        <v>0</v>
      </c>
      <c r="BP448">
        <v>0</v>
      </c>
      <c r="BQ448">
        <v>0</v>
      </c>
      <c r="BR448">
        <v>0</v>
      </c>
      <c r="BS448">
        <v>1</v>
      </c>
      <c r="BT448" s="10">
        <v>0</v>
      </c>
      <c r="BU448">
        <v>-4.2648743800000002</v>
      </c>
      <c r="BV448">
        <v>0.17994256</v>
      </c>
      <c r="BW448">
        <v>2.5512239999999999E-2</v>
      </c>
      <c r="BX448">
        <v>1.7140852600000001</v>
      </c>
      <c r="BY448">
        <v>1.2451467300000001</v>
      </c>
      <c r="BZ448">
        <v>4.38303536</v>
      </c>
      <c r="CA448">
        <v>1.0542348399999999</v>
      </c>
      <c r="CB448">
        <v>2.36271349</v>
      </c>
      <c r="CC448">
        <v>0</v>
      </c>
      <c r="CD448">
        <v>1.26633956</v>
      </c>
      <c r="CE448">
        <v>1.2966537600000001</v>
      </c>
      <c r="CF448">
        <v>-0.34830556000000001</v>
      </c>
      <c r="CG448">
        <v>0.60595251999999999</v>
      </c>
      <c r="CH448">
        <v>-0.27080598</v>
      </c>
      <c r="CI448">
        <v>0.69837139000000004</v>
      </c>
      <c r="CJ448">
        <v>2.3914729999999999E-2</v>
      </c>
      <c r="CK448">
        <v>-0.35324707</v>
      </c>
      <c r="CL448">
        <v>-4.8291489999999999E-2</v>
      </c>
      <c r="CM448">
        <v>0.58076517999999999</v>
      </c>
      <c r="CN448">
        <v>0.72541518999999999</v>
      </c>
      <c r="CO448">
        <v>-0.20022939000000001</v>
      </c>
      <c r="CP448">
        <v>-0.43475793000000001</v>
      </c>
      <c r="CQ448">
        <v>0.34422587999999998</v>
      </c>
      <c r="CR448">
        <v>-0.48495226000000002</v>
      </c>
      <c r="CS448">
        <v>0.18250256000000001</v>
      </c>
      <c r="CT448">
        <v>-0.16623276000000001</v>
      </c>
      <c r="CU448">
        <v>-9.4743999999999995E-2</v>
      </c>
      <c r="CV448">
        <v>-1.1689752</v>
      </c>
      <c r="CW448">
        <v>-0.52188942000000005</v>
      </c>
      <c r="CX448">
        <v>0.65815442999999996</v>
      </c>
      <c r="CY448">
        <v>9.3649330000000003E-2</v>
      </c>
      <c r="CZ448">
        <v>-0.16819777</v>
      </c>
      <c r="DA448">
        <v>-0.25450494000000001</v>
      </c>
      <c r="DB448">
        <v>0.25513289</v>
      </c>
      <c r="DC448">
        <v>2.5920289999999999E-2</v>
      </c>
      <c r="DD448">
        <v>-2.5292350000000002E-2</v>
      </c>
      <c r="DE448">
        <v>0.26950531</v>
      </c>
      <c r="DF448">
        <v>-0.26887736000000001</v>
      </c>
      <c r="DG448">
        <v>0.1029841</v>
      </c>
      <c r="DH448">
        <v>-0.10235616</v>
      </c>
      <c r="DI448">
        <v>-0.19042195000000001</v>
      </c>
      <c r="DJ448">
        <v>7.7531719999999998E-2</v>
      </c>
      <c r="DK448">
        <v>-0.19522661999999999</v>
      </c>
      <c r="DL448">
        <v>-0.13095082</v>
      </c>
      <c r="DM448">
        <v>-6.0513240000000003E-2</v>
      </c>
      <c r="DN448">
        <v>0.50020885000000004</v>
      </c>
      <c r="DO448">
        <v>0.35778246000000002</v>
      </c>
      <c r="DP448">
        <v>-0.64273818000000005</v>
      </c>
      <c r="DQ448">
        <v>0.94671483000000001</v>
      </c>
      <c r="DR448">
        <v>-0.66113116000000005</v>
      </c>
      <c r="DS448">
        <v>7.7932630000000003E-2</v>
      </c>
      <c r="DT448">
        <v>-0.79014932000000004</v>
      </c>
      <c r="DU448">
        <v>1.3610861400000001</v>
      </c>
      <c r="DV448" s="10">
        <v>-0.64824150000000003</v>
      </c>
      <c r="DW448" s="8" t="s">
        <v>2450</v>
      </c>
      <c r="DX448" t="s">
        <v>2451</v>
      </c>
      <c r="DY448" t="s">
        <v>5158</v>
      </c>
      <c r="DZ448" t="s">
        <v>5153</v>
      </c>
      <c r="EA448" t="s">
        <v>5328</v>
      </c>
      <c r="EB448" t="s">
        <v>5356</v>
      </c>
      <c r="EC448" t="s">
        <v>5297</v>
      </c>
      <c r="ED448" s="10" t="s">
        <v>1383</v>
      </c>
      <c r="EE448" s="20">
        <v>34550</v>
      </c>
      <c r="EF448" s="21">
        <v>36820</v>
      </c>
      <c r="EG448" t="s">
        <v>2452</v>
      </c>
      <c r="EH448" t="s">
        <v>5147</v>
      </c>
      <c r="EI448" s="22">
        <v>44421</v>
      </c>
      <c r="EJ448" t="b">
        <f>F448=H448</f>
        <v>0</v>
      </c>
    </row>
    <row r="449" spans="1:140" x14ac:dyDescent="0.2">
      <c r="A449" s="8" t="s">
        <v>2453</v>
      </c>
      <c r="B449" s="8" t="s">
        <v>127</v>
      </c>
      <c r="C449" s="8" t="s">
        <v>216</v>
      </c>
      <c r="D449" s="2" t="s">
        <v>2454</v>
      </c>
      <c r="E449" s="4">
        <v>0.46357451446891601</v>
      </c>
      <c r="F449" s="28" t="b">
        <v>0</v>
      </c>
      <c r="G449" s="29">
        <f t="shared" si="13"/>
        <v>3.3638029991320518E-3</v>
      </c>
      <c r="H449" s="5" t="b">
        <f t="shared" si="12"/>
        <v>0</v>
      </c>
      <c r="I449" s="8">
        <v>54</v>
      </c>
      <c r="J449">
        <v>0</v>
      </c>
      <c r="K449">
        <v>25</v>
      </c>
      <c r="L449">
        <v>1589</v>
      </c>
      <c r="M449">
        <v>5</v>
      </c>
      <c r="N449">
        <v>1</v>
      </c>
      <c r="O449">
        <v>54.287257234458103</v>
      </c>
      <c r="P449">
        <v>4</v>
      </c>
      <c r="Q449">
        <v>3</v>
      </c>
      <c r="R449">
        <v>1</v>
      </c>
      <c r="S449" s="10">
        <v>71.099999999999994</v>
      </c>
      <c r="T449" s="8">
        <v>7.1393012929740499E-2</v>
      </c>
      <c r="U449">
        <v>-1.00517281761849</v>
      </c>
      <c r="V449">
        <v>-0.25614850898817798</v>
      </c>
      <c r="W449">
        <v>0.10572783466088</v>
      </c>
      <c r="X449">
        <v>2.70451479144465E-2</v>
      </c>
      <c r="Y449">
        <v>-1.4044518876044501</v>
      </c>
      <c r="Z449">
        <v>0.13121750957882899</v>
      </c>
      <c r="AA449">
        <v>-0.70092886045385905</v>
      </c>
      <c r="AB449">
        <v>-1.4988236991813999</v>
      </c>
      <c r="AC449">
        <v>1.42236659638262</v>
      </c>
      <c r="AD449" s="10">
        <v>-0.77623474552160099</v>
      </c>
      <c r="AE449" s="8">
        <v>0</v>
      </c>
      <c r="AF449">
        <v>0</v>
      </c>
      <c r="AG449">
        <v>0</v>
      </c>
      <c r="AH449">
        <v>0</v>
      </c>
      <c r="AI449">
        <v>0</v>
      </c>
      <c r="AJ449">
        <v>0</v>
      </c>
      <c r="AK449">
        <v>0</v>
      </c>
      <c r="AL449">
        <v>0</v>
      </c>
      <c r="AM449">
        <v>0</v>
      </c>
      <c r="AN449">
        <v>0</v>
      </c>
      <c r="AO449">
        <v>0</v>
      </c>
      <c r="AP449">
        <v>0</v>
      </c>
      <c r="AQ449">
        <v>0</v>
      </c>
      <c r="AR449">
        <v>0</v>
      </c>
      <c r="AS449">
        <v>1</v>
      </c>
      <c r="AT449">
        <v>0</v>
      </c>
      <c r="AU449">
        <v>0</v>
      </c>
      <c r="AV449">
        <v>0</v>
      </c>
      <c r="AW449">
        <v>0</v>
      </c>
      <c r="AX449">
        <v>0</v>
      </c>
      <c r="AY449">
        <v>0</v>
      </c>
      <c r="AZ449">
        <v>1</v>
      </c>
      <c r="BA449">
        <v>0</v>
      </c>
      <c r="BB449">
        <v>1</v>
      </c>
      <c r="BC449">
        <v>1</v>
      </c>
      <c r="BD449">
        <v>0</v>
      </c>
      <c r="BE449">
        <v>1</v>
      </c>
      <c r="BF449">
        <v>0</v>
      </c>
      <c r="BG449">
        <v>0</v>
      </c>
      <c r="BH449">
        <v>0</v>
      </c>
      <c r="BI449">
        <v>1</v>
      </c>
      <c r="BJ449">
        <v>0</v>
      </c>
      <c r="BK449">
        <v>0</v>
      </c>
      <c r="BL449">
        <v>0</v>
      </c>
      <c r="BM449">
        <v>0</v>
      </c>
      <c r="BN449">
        <v>0</v>
      </c>
      <c r="BO449">
        <v>0</v>
      </c>
      <c r="BP449">
        <v>1</v>
      </c>
      <c r="BQ449">
        <v>1</v>
      </c>
      <c r="BR449">
        <v>0</v>
      </c>
      <c r="BS449">
        <v>0</v>
      </c>
      <c r="BT449" s="10">
        <v>0</v>
      </c>
      <c r="BU449">
        <v>-4.2648743800000002</v>
      </c>
      <c r="BV449">
        <v>0.17994256</v>
      </c>
      <c r="BW449">
        <v>2.5512239999999999E-2</v>
      </c>
      <c r="BX449">
        <v>1.7140852600000001</v>
      </c>
      <c r="BY449">
        <v>1.2451467300000001</v>
      </c>
      <c r="BZ449">
        <v>4.38303536</v>
      </c>
      <c r="CA449">
        <v>1.0542348399999999</v>
      </c>
      <c r="CB449">
        <v>2.36271349</v>
      </c>
      <c r="CC449">
        <v>0</v>
      </c>
      <c r="CD449">
        <v>1.26633956</v>
      </c>
      <c r="CE449">
        <v>1.2966537600000001</v>
      </c>
      <c r="CF449">
        <v>-0.34830556000000001</v>
      </c>
      <c r="CG449">
        <v>0.60595251999999999</v>
      </c>
      <c r="CH449">
        <v>-0.27080598</v>
      </c>
      <c r="CI449">
        <v>0.69837139000000004</v>
      </c>
      <c r="CJ449">
        <v>2.3914729999999999E-2</v>
      </c>
      <c r="CK449">
        <v>-0.35324707</v>
      </c>
      <c r="CL449">
        <v>-4.8291489999999999E-2</v>
      </c>
      <c r="CM449">
        <v>0.58076517999999999</v>
      </c>
      <c r="CN449">
        <v>0.72541518999999999</v>
      </c>
      <c r="CO449">
        <v>-0.20022939000000001</v>
      </c>
      <c r="CP449">
        <v>-0.43475793000000001</v>
      </c>
      <c r="CQ449">
        <v>0.34422587999999998</v>
      </c>
      <c r="CR449">
        <v>-0.48495226000000002</v>
      </c>
      <c r="CS449">
        <v>0.18250256000000001</v>
      </c>
      <c r="CT449">
        <v>-0.16623276000000001</v>
      </c>
      <c r="CU449">
        <v>-9.4743999999999995E-2</v>
      </c>
      <c r="CV449">
        <v>-1.1689752</v>
      </c>
      <c r="CW449">
        <v>-0.52188942000000005</v>
      </c>
      <c r="CX449">
        <v>0.65815442999999996</v>
      </c>
      <c r="CY449">
        <v>9.3649330000000003E-2</v>
      </c>
      <c r="CZ449">
        <v>-0.16819777</v>
      </c>
      <c r="DA449">
        <v>-0.25450494000000001</v>
      </c>
      <c r="DB449">
        <v>0.25513289</v>
      </c>
      <c r="DC449">
        <v>2.5920289999999999E-2</v>
      </c>
      <c r="DD449">
        <v>-2.5292350000000002E-2</v>
      </c>
      <c r="DE449">
        <v>0.26950531</v>
      </c>
      <c r="DF449">
        <v>-0.26887736000000001</v>
      </c>
      <c r="DG449">
        <v>0.1029841</v>
      </c>
      <c r="DH449">
        <v>-0.10235616</v>
      </c>
      <c r="DI449">
        <v>-0.19042195000000001</v>
      </c>
      <c r="DJ449">
        <v>7.7531719999999998E-2</v>
      </c>
      <c r="DK449">
        <v>-0.19522661999999999</v>
      </c>
      <c r="DL449">
        <v>-0.13095082</v>
      </c>
      <c r="DM449">
        <v>-6.0513240000000003E-2</v>
      </c>
      <c r="DN449">
        <v>0.50020885000000004</v>
      </c>
      <c r="DO449">
        <v>0.35778246000000002</v>
      </c>
      <c r="DP449">
        <v>-0.64273818000000005</v>
      </c>
      <c r="DQ449">
        <v>0.94671483000000001</v>
      </c>
      <c r="DR449">
        <v>-0.66113116000000005</v>
      </c>
      <c r="DS449">
        <v>7.7932630000000003E-2</v>
      </c>
      <c r="DT449">
        <v>-0.79014932000000004</v>
      </c>
      <c r="DU449">
        <v>1.3610861400000001</v>
      </c>
      <c r="DV449" s="10">
        <v>-0.64824150000000003</v>
      </c>
      <c r="DW449" s="8" t="s">
        <v>2455</v>
      </c>
      <c r="DX449" t="s">
        <v>2456</v>
      </c>
      <c r="DY449" t="s">
        <v>5165</v>
      </c>
      <c r="DZ449" t="s">
        <v>5154</v>
      </c>
      <c r="EA449" t="s">
        <v>5162</v>
      </c>
      <c r="EB449" t="s">
        <v>5285</v>
      </c>
      <c r="EC449" t="s">
        <v>5226</v>
      </c>
      <c r="ED449" s="10" t="s">
        <v>454</v>
      </c>
      <c r="EE449" s="20">
        <v>36015</v>
      </c>
      <c r="EF449" s="21">
        <v>37424</v>
      </c>
      <c r="EG449" t="s">
        <v>2457</v>
      </c>
      <c r="EH449" t="s">
        <v>5142</v>
      </c>
      <c r="EI449" s="22">
        <v>45421</v>
      </c>
      <c r="EJ449" t="b">
        <f>F449=H449</f>
        <v>1</v>
      </c>
    </row>
    <row r="450" spans="1:140" x14ac:dyDescent="0.2">
      <c r="A450" s="8" t="s">
        <v>2458</v>
      </c>
      <c r="B450" s="8" t="s">
        <v>127</v>
      </c>
      <c r="C450" s="8" t="s">
        <v>399</v>
      </c>
      <c r="D450" s="2" t="s">
        <v>2459</v>
      </c>
      <c r="E450" s="4">
        <v>0.51406409662368302</v>
      </c>
      <c r="F450" s="28" t="b">
        <v>0</v>
      </c>
      <c r="G450" s="29">
        <f t="shared" si="13"/>
        <v>1.9894361903436363E-7</v>
      </c>
      <c r="H450" s="5" t="b">
        <f t="shared" si="12"/>
        <v>0</v>
      </c>
      <c r="I450" s="8">
        <v>50</v>
      </c>
      <c r="J450">
        <v>1</v>
      </c>
      <c r="K450">
        <v>14</v>
      </c>
      <c r="L450">
        <v>865</v>
      </c>
      <c r="M450">
        <v>1</v>
      </c>
      <c r="N450">
        <v>5</v>
      </c>
      <c r="O450">
        <v>13.8237149785082</v>
      </c>
      <c r="P450">
        <v>5</v>
      </c>
      <c r="Q450">
        <v>5</v>
      </c>
      <c r="R450">
        <v>4</v>
      </c>
      <c r="S450" s="10">
        <v>77.5</v>
      </c>
      <c r="T450" s="8">
        <v>-0.30435968670047298</v>
      </c>
      <c r="U450">
        <v>7.5957643648752104E-3</v>
      </c>
      <c r="V450">
        <v>-1.6774012700827301</v>
      </c>
      <c r="W450">
        <v>-0.73827627024542797</v>
      </c>
      <c r="X450">
        <v>-1.2456676951183301</v>
      </c>
      <c r="Y450">
        <v>1.38181348148064</v>
      </c>
      <c r="Z450">
        <v>-1.26116111975511</v>
      </c>
      <c r="AA450">
        <v>-0.70092886045385905</v>
      </c>
      <c r="AB450">
        <v>-4.5418899975194001E-2</v>
      </c>
      <c r="AC450">
        <v>1.42236659638262</v>
      </c>
      <c r="AD450" s="10">
        <v>0.60469711586498298</v>
      </c>
      <c r="AE450" s="8">
        <v>0</v>
      </c>
      <c r="AF450">
        <v>0</v>
      </c>
      <c r="AG450">
        <v>0</v>
      </c>
      <c r="AH450">
        <v>0</v>
      </c>
      <c r="AI450">
        <v>0</v>
      </c>
      <c r="AJ450">
        <v>0</v>
      </c>
      <c r="AK450">
        <v>0</v>
      </c>
      <c r="AL450">
        <v>0</v>
      </c>
      <c r="AM450">
        <v>0</v>
      </c>
      <c r="AN450">
        <v>0</v>
      </c>
      <c r="AO450">
        <v>0</v>
      </c>
      <c r="AP450">
        <v>0</v>
      </c>
      <c r="AQ450">
        <v>1</v>
      </c>
      <c r="AR450">
        <v>0</v>
      </c>
      <c r="AS450">
        <v>0</v>
      </c>
      <c r="AT450">
        <v>0</v>
      </c>
      <c r="AU450">
        <v>0</v>
      </c>
      <c r="AV450">
        <v>0</v>
      </c>
      <c r="AW450">
        <v>0</v>
      </c>
      <c r="AX450">
        <v>0</v>
      </c>
      <c r="AY450">
        <v>1</v>
      </c>
      <c r="AZ450">
        <v>0</v>
      </c>
      <c r="BA450">
        <v>0</v>
      </c>
      <c r="BB450">
        <v>1</v>
      </c>
      <c r="BC450">
        <v>0</v>
      </c>
      <c r="BD450">
        <v>1</v>
      </c>
      <c r="BE450">
        <v>1</v>
      </c>
      <c r="BF450">
        <v>0</v>
      </c>
      <c r="BG450">
        <v>0</v>
      </c>
      <c r="BH450">
        <v>0</v>
      </c>
      <c r="BI450">
        <v>1</v>
      </c>
      <c r="BJ450">
        <v>0</v>
      </c>
      <c r="BK450">
        <v>0</v>
      </c>
      <c r="BL450">
        <v>0</v>
      </c>
      <c r="BM450">
        <v>0</v>
      </c>
      <c r="BN450">
        <v>0</v>
      </c>
      <c r="BO450">
        <v>0</v>
      </c>
      <c r="BP450">
        <v>1</v>
      </c>
      <c r="BQ450">
        <v>0</v>
      </c>
      <c r="BR450">
        <v>1</v>
      </c>
      <c r="BS450">
        <v>0</v>
      </c>
      <c r="BT450" s="10">
        <v>0</v>
      </c>
      <c r="BU450">
        <v>-4.2648743800000002</v>
      </c>
      <c r="BV450">
        <v>0.17994256</v>
      </c>
      <c r="BW450">
        <v>2.5512239999999999E-2</v>
      </c>
      <c r="BX450">
        <v>1.7140852600000001</v>
      </c>
      <c r="BY450">
        <v>1.2451467300000001</v>
      </c>
      <c r="BZ450">
        <v>4.38303536</v>
      </c>
      <c r="CA450">
        <v>1.0542348399999999</v>
      </c>
      <c r="CB450">
        <v>2.36271349</v>
      </c>
      <c r="CC450">
        <v>0</v>
      </c>
      <c r="CD450">
        <v>1.26633956</v>
      </c>
      <c r="CE450">
        <v>1.2966537600000001</v>
      </c>
      <c r="CF450">
        <v>-0.34830556000000001</v>
      </c>
      <c r="CG450">
        <v>0.60595251999999999</v>
      </c>
      <c r="CH450">
        <v>-0.27080598</v>
      </c>
      <c r="CI450">
        <v>0.69837139000000004</v>
      </c>
      <c r="CJ450">
        <v>2.3914729999999999E-2</v>
      </c>
      <c r="CK450">
        <v>-0.35324707</v>
      </c>
      <c r="CL450">
        <v>-4.8291489999999999E-2</v>
      </c>
      <c r="CM450">
        <v>0.58076517999999999</v>
      </c>
      <c r="CN450">
        <v>0.72541518999999999</v>
      </c>
      <c r="CO450">
        <v>-0.20022939000000001</v>
      </c>
      <c r="CP450">
        <v>-0.43475793000000001</v>
      </c>
      <c r="CQ450">
        <v>0.34422587999999998</v>
      </c>
      <c r="CR450">
        <v>-0.48495226000000002</v>
      </c>
      <c r="CS450">
        <v>0.18250256000000001</v>
      </c>
      <c r="CT450">
        <v>-0.16623276000000001</v>
      </c>
      <c r="CU450">
        <v>-9.4743999999999995E-2</v>
      </c>
      <c r="CV450">
        <v>-1.1689752</v>
      </c>
      <c r="CW450">
        <v>-0.52188942000000005</v>
      </c>
      <c r="CX450">
        <v>0.65815442999999996</v>
      </c>
      <c r="CY450">
        <v>9.3649330000000003E-2</v>
      </c>
      <c r="CZ450">
        <v>-0.16819777</v>
      </c>
      <c r="DA450">
        <v>-0.25450494000000001</v>
      </c>
      <c r="DB450">
        <v>0.25513289</v>
      </c>
      <c r="DC450">
        <v>2.5920289999999999E-2</v>
      </c>
      <c r="DD450">
        <v>-2.5292350000000002E-2</v>
      </c>
      <c r="DE450">
        <v>0.26950531</v>
      </c>
      <c r="DF450">
        <v>-0.26887736000000001</v>
      </c>
      <c r="DG450">
        <v>0.1029841</v>
      </c>
      <c r="DH450">
        <v>-0.10235616</v>
      </c>
      <c r="DI450">
        <v>-0.19042195000000001</v>
      </c>
      <c r="DJ450">
        <v>7.7531719999999998E-2</v>
      </c>
      <c r="DK450">
        <v>-0.19522661999999999</v>
      </c>
      <c r="DL450">
        <v>-0.13095082</v>
      </c>
      <c r="DM450">
        <v>-6.0513240000000003E-2</v>
      </c>
      <c r="DN450">
        <v>0.50020885000000004</v>
      </c>
      <c r="DO450">
        <v>0.35778246000000002</v>
      </c>
      <c r="DP450">
        <v>-0.64273818000000005</v>
      </c>
      <c r="DQ450">
        <v>0.94671483000000001</v>
      </c>
      <c r="DR450">
        <v>-0.66113116000000005</v>
      </c>
      <c r="DS450">
        <v>7.7932630000000003E-2</v>
      </c>
      <c r="DT450">
        <v>-0.79014932000000004</v>
      </c>
      <c r="DU450">
        <v>1.3610861400000001</v>
      </c>
      <c r="DV450" s="10">
        <v>-0.64824150000000003</v>
      </c>
      <c r="DW450" s="8" t="s">
        <v>2460</v>
      </c>
      <c r="DX450" t="s">
        <v>2461</v>
      </c>
      <c r="DY450" t="s">
        <v>5165</v>
      </c>
      <c r="DZ450" t="s">
        <v>5158</v>
      </c>
      <c r="EA450" t="s">
        <v>5213</v>
      </c>
      <c r="EB450" t="s">
        <v>5354</v>
      </c>
      <c r="EC450" t="s">
        <v>5212</v>
      </c>
      <c r="ED450" s="10" t="s">
        <v>260</v>
      </c>
      <c r="EE450" s="20">
        <v>37112</v>
      </c>
      <c r="EF450" s="21">
        <v>38193</v>
      </c>
      <c r="EG450" t="s">
        <v>2462</v>
      </c>
      <c r="EH450" t="s">
        <v>5142</v>
      </c>
      <c r="EI450" s="22">
        <v>43954</v>
      </c>
      <c r="EJ450" t="b">
        <f>F450=H450</f>
        <v>1</v>
      </c>
    </row>
    <row r="451" spans="1:140" x14ac:dyDescent="0.2">
      <c r="A451" s="8" t="s">
        <v>2463</v>
      </c>
      <c r="B451" s="8" t="s">
        <v>168</v>
      </c>
      <c r="C451" s="8" t="s">
        <v>363</v>
      </c>
      <c r="D451" s="2" t="s">
        <v>2464</v>
      </c>
      <c r="E451" s="4">
        <v>0.79933441635552904</v>
      </c>
      <c r="F451" s="28" t="b">
        <v>1</v>
      </c>
      <c r="G451" s="29">
        <f t="shared" si="13"/>
        <v>7.7094649521364947E-3</v>
      </c>
      <c r="H451" s="5" t="b">
        <f t="shared" ref="H451:H514" si="14">IF(G451&gt;threshold,TRUE,FALSE)</f>
        <v>0</v>
      </c>
      <c r="I451" s="8">
        <v>57</v>
      </c>
      <c r="J451">
        <v>1</v>
      </c>
      <c r="K451">
        <v>39</v>
      </c>
      <c r="L451">
        <v>552</v>
      </c>
      <c r="M451">
        <v>1</v>
      </c>
      <c r="N451">
        <v>3</v>
      </c>
      <c r="O451">
        <v>84.100541511098101</v>
      </c>
      <c r="P451">
        <v>3</v>
      </c>
      <c r="Q451">
        <v>1</v>
      </c>
      <c r="R451">
        <v>1</v>
      </c>
      <c r="S451" s="10">
        <v>78.400000000000006</v>
      </c>
      <c r="T451" s="8">
        <v>0.35320753765240098</v>
      </c>
      <c r="U451">
        <v>7.5957643648752104E-3</v>
      </c>
      <c r="V451">
        <v>1.5527186414958001</v>
      </c>
      <c r="W451">
        <v>-1.10315649791901</v>
      </c>
      <c r="X451">
        <v>-1.2456676951183301</v>
      </c>
      <c r="Y451">
        <v>-1.13192030619081E-2</v>
      </c>
      <c r="Z451">
        <v>1.15711335513958</v>
      </c>
      <c r="AA451">
        <v>0.71867389489572897</v>
      </c>
      <c r="AB451">
        <v>1.4079858992310099</v>
      </c>
      <c r="AC451">
        <v>1.7560081436822399E-2</v>
      </c>
      <c r="AD451" s="10">
        <v>0.79889065887247301</v>
      </c>
      <c r="AE451" s="8">
        <v>0</v>
      </c>
      <c r="AF451">
        <v>0</v>
      </c>
      <c r="AG451">
        <v>0</v>
      </c>
      <c r="AH451">
        <v>0</v>
      </c>
      <c r="AI451">
        <v>0</v>
      </c>
      <c r="AJ451">
        <v>0</v>
      </c>
      <c r="AK451">
        <v>0</v>
      </c>
      <c r="AL451">
        <v>0</v>
      </c>
      <c r="AM451">
        <v>0</v>
      </c>
      <c r="AN451">
        <v>0</v>
      </c>
      <c r="AO451">
        <v>0</v>
      </c>
      <c r="AP451">
        <v>0</v>
      </c>
      <c r="AQ451">
        <v>0</v>
      </c>
      <c r="AR451">
        <v>0</v>
      </c>
      <c r="AS451">
        <v>0</v>
      </c>
      <c r="AT451">
        <v>1</v>
      </c>
      <c r="AU451">
        <v>0</v>
      </c>
      <c r="AV451">
        <v>0</v>
      </c>
      <c r="AW451">
        <v>0</v>
      </c>
      <c r="AX451">
        <v>0</v>
      </c>
      <c r="AY451">
        <v>1</v>
      </c>
      <c r="AZ451">
        <v>0</v>
      </c>
      <c r="BA451">
        <v>1</v>
      </c>
      <c r="BB451">
        <v>0</v>
      </c>
      <c r="BC451">
        <v>0</v>
      </c>
      <c r="BD451">
        <v>1</v>
      </c>
      <c r="BE451">
        <v>1</v>
      </c>
      <c r="BF451">
        <v>0</v>
      </c>
      <c r="BG451">
        <v>0</v>
      </c>
      <c r="BH451">
        <v>0</v>
      </c>
      <c r="BI451">
        <v>1</v>
      </c>
      <c r="BJ451">
        <v>0</v>
      </c>
      <c r="BK451">
        <v>0</v>
      </c>
      <c r="BL451">
        <v>0</v>
      </c>
      <c r="BM451">
        <v>0</v>
      </c>
      <c r="BN451">
        <v>0</v>
      </c>
      <c r="BO451">
        <v>1</v>
      </c>
      <c r="BP451">
        <v>0</v>
      </c>
      <c r="BQ451">
        <v>1</v>
      </c>
      <c r="BR451">
        <v>0</v>
      </c>
      <c r="BS451">
        <v>0</v>
      </c>
      <c r="BT451" s="10">
        <v>0</v>
      </c>
      <c r="BU451">
        <v>-4.2648743800000002</v>
      </c>
      <c r="BV451">
        <v>0.17994256</v>
      </c>
      <c r="BW451">
        <v>2.5512239999999999E-2</v>
      </c>
      <c r="BX451">
        <v>1.7140852600000001</v>
      </c>
      <c r="BY451">
        <v>1.2451467300000001</v>
      </c>
      <c r="BZ451">
        <v>4.38303536</v>
      </c>
      <c r="CA451">
        <v>1.0542348399999999</v>
      </c>
      <c r="CB451">
        <v>2.36271349</v>
      </c>
      <c r="CC451">
        <v>0</v>
      </c>
      <c r="CD451">
        <v>1.26633956</v>
      </c>
      <c r="CE451">
        <v>1.2966537600000001</v>
      </c>
      <c r="CF451">
        <v>-0.34830556000000001</v>
      </c>
      <c r="CG451">
        <v>0.60595251999999999</v>
      </c>
      <c r="CH451">
        <v>-0.27080598</v>
      </c>
      <c r="CI451">
        <v>0.69837139000000004</v>
      </c>
      <c r="CJ451">
        <v>2.3914729999999999E-2</v>
      </c>
      <c r="CK451">
        <v>-0.35324707</v>
      </c>
      <c r="CL451">
        <v>-4.8291489999999999E-2</v>
      </c>
      <c r="CM451">
        <v>0.58076517999999999</v>
      </c>
      <c r="CN451">
        <v>0.72541518999999999</v>
      </c>
      <c r="CO451">
        <v>-0.20022939000000001</v>
      </c>
      <c r="CP451">
        <v>-0.43475793000000001</v>
      </c>
      <c r="CQ451">
        <v>0.34422587999999998</v>
      </c>
      <c r="CR451">
        <v>-0.48495226000000002</v>
      </c>
      <c r="CS451">
        <v>0.18250256000000001</v>
      </c>
      <c r="CT451">
        <v>-0.16623276000000001</v>
      </c>
      <c r="CU451">
        <v>-9.4743999999999995E-2</v>
      </c>
      <c r="CV451">
        <v>-1.1689752</v>
      </c>
      <c r="CW451">
        <v>-0.52188942000000005</v>
      </c>
      <c r="CX451">
        <v>0.65815442999999996</v>
      </c>
      <c r="CY451">
        <v>9.3649330000000003E-2</v>
      </c>
      <c r="CZ451">
        <v>-0.16819777</v>
      </c>
      <c r="DA451">
        <v>-0.25450494000000001</v>
      </c>
      <c r="DB451">
        <v>0.25513289</v>
      </c>
      <c r="DC451">
        <v>2.5920289999999999E-2</v>
      </c>
      <c r="DD451">
        <v>-2.5292350000000002E-2</v>
      </c>
      <c r="DE451">
        <v>0.26950531</v>
      </c>
      <c r="DF451">
        <v>-0.26887736000000001</v>
      </c>
      <c r="DG451">
        <v>0.1029841</v>
      </c>
      <c r="DH451">
        <v>-0.10235616</v>
      </c>
      <c r="DI451">
        <v>-0.19042195000000001</v>
      </c>
      <c r="DJ451">
        <v>7.7531719999999998E-2</v>
      </c>
      <c r="DK451">
        <v>-0.19522661999999999</v>
      </c>
      <c r="DL451">
        <v>-0.13095082</v>
      </c>
      <c r="DM451">
        <v>-6.0513240000000003E-2</v>
      </c>
      <c r="DN451">
        <v>0.50020885000000004</v>
      </c>
      <c r="DO451">
        <v>0.35778246000000002</v>
      </c>
      <c r="DP451">
        <v>-0.64273818000000005</v>
      </c>
      <c r="DQ451">
        <v>0.94671483000000001</v>
      </c>
      <c r="DR451">
        <v>-0.66113116000000005</v>
      </c>
      <c r="DS451">
        <v>7.7932630000000003E-2</v>
      </c>
      <c r="DT451">
        <v>-0.79014932000000004</v>
      </c>
      <c r="DU451">
        <v>1.3610861400000001</v>
      </c>
      <c r="DV451" s="10">
        <v>-0.64824150000000003</v>
      </c>
      <c r="DW451" s="8" t="s">
        <v>2465</v>
      </c>
      <c r="DX451" t="s">
        <v>2466</v>
      </c>
      <c r="DY451" t="s">
        <v>5153</v>
      </c>
      <c r="DZ451" t="s">
        <v>5154</v>
      </c>
      <c r="EA451" t="s">
        <v>5174</v>
      </c>
      <c r="EB451" t="s">
        <v>5277</v>
      </c>
      <c r="EC451" t="s">
        <v>5438</v>
      </c>
      <c r="ED451" s="10" t="s">
        <v>722</v>
      </c>
      <c r="EE451" s="20">
        <v>36148</v>
      </c>
      <c r="EF451" s="21">
        <v>36416</v>
      </c>
      <c r="EG451" t="s">
        <v>2467</v>
      </c>
      <c r="EH451" t="s">
        <v>5142</v>
      </c>
      <c r="EI451" s="22">
        <v>43860</v>
      </c>
      <c r="EJ451" t="b">
        <f>F451=H451</f>
        <v>0</v>
      </c>
    </row>
    <row r="452" spans="1:140" x14ac:dyDescent="0.2">
      <c r="A452" s="8" t="s">
        <v>2468</v>
      </c>
      <c r="B452" s="8" t="s">
        <v>127</v>
      </c>
      <c r="C452" s="8" t="s">
        <v>468</v>
      </c>
      <c r="D452" s="2" t="s">
        <v>2469</v>
      </c>
      <c r="E452" s="4">
        <v>0.44998071038625098</v>
      </c>
      <c r="F452" s="28" t="b">
        <v>0</v>
      </c>
      <c r="G452" s="29">
        <f t="shared" si="13"/>
        <v>8.1883828270302005E-3</v>
      </c>
      <c r="H452" s="5" t="b">
        <f t="shared" si="14"/>
        <v>0</v>
      </c>
      <c r="I452" s="8">
        <v>61</v>
      </c>
      <c r="J452">
        <v>0</v>
      </c>
      <c r="K452">
        <v>29</v>
      </c>
      <c r="L452">
        <v>1179</v>
      </c>
      <c r="M452">
        <v>5</v>
      </c>
      <c r="N452">
        <v>1</v>
      </c>
      <c r="O452">
        <v>69.157021859792195</v>
      </c>
      <c r="P452">
        <v>4</v>
      </c>
      <c r="Q452">
        <v>4</v>
      </c>
      <c r="R452">
        <v>3</v>
      </c>
      <c r="S452" s="10">
        <v>66.599999999999994</v>
      </c>
      <c r="T452" s="8">
        <v>0.72896023728261505</v>
      </c>
      <c r="U452">
        <v>-1.00517281761849</v>
      </c>
      <c r="V452">
        <v>0.260670676864387</v>
      </c>
      <c r="W452">
        <v>-0.37223029104573002</v>
      </c>
      <c r="X452">
        <v>2.70451479144465E-2</v>
      </c>
      <c r="Y452">
        <v>-1.4044518876044501</v>
      </c>
      <c r="Z452">
        <v>0.64289645149095598</v>
      </c>
      <c r="AA452">
        <v>-1.4107302381286499</v>
      </c>
      <c r="AB452">
        <v>-0.772121299578298</v>
      </c>
      <c r="AC452">
        <v>-1.38724643350897</v>
      </c>
      <c r="AD452" s="10">
        <v>-1.7472024605590399</v>
      </c>
      <c r="AE452" s="8">
        <v>0</v>
      </c>
      <c r="AF452">
        <v>0</v>
      </c>
      <c r="AG452">
        <v>0</v>
      </c>
      <c r="AH452">
        <v>0</v>
      </c>
      <c r="AI452">
        <v>0</v>
      </c>
      <c r="AJ452">
        <v>0</v>
      </c>
      <c r="AK452">
        <v>0</v>
      </c>
      <c r="AL452">
        <v>0</v>
      </c>
      <c r="AM452">
        <v>0</v>
      </c>
      <c r="AN452">
        <v>0</v>
      </c>
      <c r="AO452">
        <v>0</v>
      </c>
      <c r="AP452">
        <v>0</v>
      </c>
      <c r="AQ452">
        <v>0</v>
      </c>
      <c r="AR452">
        <v>0</v>
      </c>
      <c r="AS452">
        <v>0</v>
      </c>
      <c r="AT452">
        <v>0</v>
      </c>
      <c r="AU452">
        <v>0</v>
      </c>
      <c r="AV452">
        <v>1</v>
      </c>
      <c r="AW452">
        <v>0</v>
      </c>
      <c r="AX452">
        <v>0</v>
      </c>
      <c r="AY452">
        <v>1</v>
      </c>
      <c r="AZ452">
        <v>0</v>
      </c>
      <c r="BA452">
        <v>0</v>
      </c>
      <c r="BB452">
        <v>1</v>
      </c>
      <c r="BC452">
        <v>1</v>
      </c>
      <c r="BD452">
        <v>0</v>
      </c>
      <c r="BE452">
        <v>1</v>
      </c>
      <c r="BF452">
        <v>0</v>
      </c>
      <c r="BG452">
        <v>0</v>
      </c>
      <c r="BH452">
        <v>0</v>
      </c>
      <c r="BI452">
        <v>0</v>
      </c>
      <c r="BJ452">
        <v>0</v>
      </c>
      <c r="BK452">
        <v>1</v>
      </c>
      <c r="BL452">
        <v>0</v>
      </c>
      <c r="BM452">
        <v>0</v>
      </c>
      <c r="BN452">
        <v>0</v>
      </c>
      <c r="BO452">
        <v>0</v>
      </c>
      <c r="BP452">
        <v>1</v>
      </c>
      <c r="BQ452">
        <v>0</v>
      </c>
      <c r="BR452">
        <v>0</v>
      </c>
      <c r="BS452">
        <v>1</v>
      </c>
      <c r="BT452" s="10">
        <v>0</v>
      </c>
      <c r="BU452">
        <v>-4.2648743800000002</v>
      </c>
      <c r="BV452">
        <v>0.17994256</v>
      </c>
      <c r="BW452">
        <v>2.5512239999999999E-2</v>
      </c>
      <c r="BX452">
        <v>1.7140852600000001</v>
      </c>
      <c r="BY452">
        <v>1.2451467300000001</v>
      </c>
      <c r="BZ452">
        <v>4.38303536</v>
      </c>
      <c r="CA452">
        <v>1.0542348399999999</v>
      </c>
      <c r="CB452">
        <v>2.36271349</v>
      </c>
      <c r="CC452">
        <v>0</v>
      </c>
      <c r="CD452">
        <v>1.26633956</v>
      </c>
      <c r="CE452">
        <v>1.2966537600000001</v>
      </c>
      <c r="CF452">
        <v>-0.34830556000000001</v>
      </c>
      <c r="CG452">
        <v>0.60595251999999999</v>
      </c>
      <c r="CH452">
        <v>-0.27080598</v>
      </c>
      <c r="CI452">
        <v>0.69837139000000004</v>
      </c>
      <c r="CJ452">
        <v>2.3914729999999999E-2</v>
      </c>
      <c r="CK452">
        <v>-0.35324707</v>
      </c>
      <c r="CL452">
        <v>-4.8291489999999999E-2</v>
      </c>
      <c r="CM452">
        <v>0.58076517999999999</v>
      </c>
      <c r="CN452">
        <v>0.72541518999999999</v>
      </c>
      <c r="CO452">
        <v>-0.20022939000000001</v>
      </c>
      <c r="CP452">
        <v>-0.43475793000000001</v>
      </c>
      <c r="CQ452">
        <v>0.34422587999999998</v>
      </c>
      <c r="CR452">
        <v>-0.48495226000000002</v>
      </c>
      <c r="CS452">
        <v>0.18250256000000001</v>
      </c>
      <c r="CT452">
        <v>-0.16623276000000001</v>
      </c>
      <c r="CU452">
        <v>-9.4743999999999995E-2</v>
      </c>
      <c r="CV452">
        <v>-1.1689752</v>
      </c>
      <c r="CW452">
        <v>-0.52188942000000005</v>
      </c>
      <c r="CX452">
        <v>0.65815442999999996</v>
      </c>
      <c r="CY452">
        <v>9.3649330000000003E-2</v>
      </c>
      <c r="CZ452">
        <v>-0.16819777</v>
      </c>
      <c r="DA452">
        <v>-0.25450494000000001</v>
      </c>
      <c r="DB452">
        <v>0.25513289</v>
      </c>
      <c r="DC452">
        <v>2.5920289999999999E-2</v>
      </c>
      <c r="DD452">
        <v>-2.5292350000000002E-2</v>
      </c>
      <c r="DE452">
        <v>0.26950531</v>
      </c>
      <c r="DF452">
        <v>-0.26887736000000001</v>
      </c>
      <c r="DG452">
        <v>0.1029841</v>
      </c>
      <c r="DH452">
        <v>-0.10235616</v>
      </c>
      <c r="DI452">
        <v>-0.19042195000000001</v>
      </c>
      <c r="DJ452">
        <v>7.7531719999999998E-2</v>
      </c>
      <c r="DK452">
        <v>-0.19522661999999999</v>
      </c>
      <c r="DL452">
        <v>-0.13095082</v>
      </c>
      <c r="DM452">
        <v>-6.0513240000000003E-2</v>
      </c>
      <c r="DN452">
        <v>0.50020885000000004</v>
      </c>
      <c r="DO452">
        <v>0.35778246000000002</v>
      </c>
      <c r="DP452">
        <v>-0.64273818000000005</v>
      </c>
      <c r="DQ452">
        <v>0.94671483000000001</v>
      </c>
      <c r="DR452">
        <v>-0.66113116000000005</v>
      </c>
      <c r="DS452">
        <v>7.7932630000000003E-2</v>
      </c>
      <c r="DT452">
        <v>-0.79014932000000004</v>
      </c>
      <c r="DU452">
        <v>1.3610861400000001</v>
      </c>
      <c r="DV452" s="10">
        <v>-0.64824150000000003</v>
      </c>
      <c r="DW452" s="8" t="s">
        <v>2470</v>
      </c>
      <c r="DX452" t="s">
        <v>2471</v>
      </c>
      <c r="DY452" t="s">
        <v>5165</v>
      </c>
      <c r="DZ452" t="s">
        <v>5153</v>
      </c>
      <c r="EA452" t="s">
        <v>5268</v>
      </c>
      <c r="EB452" t="s">
        <v>5282</v>
      </c>
      <c r="EC452" t="s">
        <v>5348</v>
      </c>
      <c r="ED452" s="10" t="s">
        <v>471</v>
      </c>
      <c r="EE452" s="20">
        <v>35206</v>
      </c>
      <c r="EF452" s="21">
        <v>38124</v>
      </c>
      <c r="EG452" t="s">
        <v>2472</v>
      </c>
      <c r="EH452" t="s">
        <v>5146</v>
      </c>
      <c r="EI452" s="22">
        <v>43727</v>
      </c>
      <c r="EJ452" t="b">
        <f>F452=H452</f>
        <v>1</v>
      </c>
    </row>
    <row r="453" spans="1:140" x14ac:dyDescent="0.2">
      <c r="A453" s="8" t="s">
        <v>2473</v>
      </c>
      <c r="B453" s="8" t="s">
        <v>127</v>
      </c>
      <c r="C453" s="8" t="s">
        <v>188</v>
      </c>
      <c r="D453" s="2" t="s">
        <v>2474</v>
      </c>
      <c r="E453" s="4">
        <v>0.38491801642796902</v>
      </c>
      <c r="F453" s="28" t="b">
        <v>0</v>
      </c>
      <c r="G453" s="29">
        <f t="shared" si="13"/>
        <v>7.3776376189730389E-2</v>
      </c>
      <c r="H453" s="5" t="b">
        <f t="shared" si="14"/>
        <v>0</v>
      </c>
      <c r="I453" s="8">
        <v>68</v>
      </c>
      <c r="J453">
        <v>1</v>
      </c>
      <c r="K453">
        <v>26</v>
      </c>
      <c r="L453">
        <v>3906</v>
      </c>
      <c r="M453">
        <v>6</v>
      </c>
      <c r="N453">
        <v>4</v>
      </c>
      <c r="O453">
        <v>15.7923415473178</v>
      </c>
      <c r="P453">
        <v>2</v>
      </c>
      <c r="Q453">
        <v>5</v>
      </c>
      <c r="R453">
        <v>5</v>
      </c>
      <c r="S453" s="10">
        <v>79.2</v>
      </c>
      <c r="T453" s="8">
        <v>1.3865274616354899</v>
      </c>
      <c r="U453">
        <v>7.5957643648752104E-3</v>
      </c>
      <c r="V453">
        <v>-0.126943712525036</v>
      </c>
      <c r="W453">
        <v>2.8067741206662902</v>
      </c>
      <c r="X453">
        <v>0.34522335867264098</v>
      </c>
      <c r="Y453">
        <v>0.68524713920936597</v>
      </c>
      <c r="Z453">
        <v>-1.19341931044412</v>
      </c>
      <c r="AA453">
        <v>-1.4107302381286499</v>
      </c>
      <c r="AB453">
        <v>-0.772121299578298</v>
      </c>
      <c r="AC453">
        <v>0.71996333890972197</v>
      </c>
      <c r="AD453" s="10">
        <v>0.97150714154579498</v>
      </c>
      <c r="AE453" s="8">
        <v>1</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1</v>
      </c>
      <c r="AZ453">
        <v>0</v>
      </c>
      <c r="BA453">
        <v>1</v>
      </c>
      <c r="BB453">
        <v>0</v>
      </c>
      <c r="BC453">
        <v>1</v>
      </c>
      <c r="BD453">
        <v>0</v>
      </c>
      <c r="BE453">
        <v>0</v>
      </c>
      <c r="BF453">
        <v>1</v>
      </c>
      <c r="BG453">
        <v>0</v>
      </c>
      <c r="BH453">
        <v>0</v>
      </c>
      <c r="BI453">
        <v>0</v>
      </c>
      <c r="BJ453">
        <v>0</v>
      </c>
      <c r="BK453">
        <v>1</v>
      </c>
      <c r="BL453">
        <v>0</v>
      </c>
      <c r="BM453">
        <v>0</v>
      </c>
      <c r="BN453">
        <v>0</v>
      </c>
      <c r="BO453">
        <v>0</v>
      </c>
      <c r="BP453">
        <v>1</v>
      </c>
      <c r="BQ453">
        <v>0</v>
      </c>
      <c r="BR453">
        <v>0</v>
      </c>
      <c r="BS453">
        <v>0</v>
      </c>
      <c r="BT453" s="10">
        <v>1</v>
      </c>
      <c r="BU453">
        <v>-4.2648743800000002</v>
      </c>
      <c r="BV453">
        <v>0.17994256</v>
      </c>
      <c r="BW453">
        <v>2.5512239999999999E-2</v>
      </c>
      <c r="BX453">
        <v>1.7140852600000001</v>
      </c>
      <c r="BY453">
        <v>1.2451467300000001</v>
      </c>
      <c r="BZ453">
        <v>4.38303536</v>
      </c>
      <c r="CA453">
        <v>1.0542348399999999</v>
      </c>
      <c r="CB453">
        <v>2.36271349</v>
      </c>
      <c r="CC453">
        <v>0</v>
      </c>
      <c r="CD453">
        <v>1.26633956</v>
      </c>
      <c r="CE453">
        <v>1.2966537600000001</v>
      </c>
      <c r="CF453">
        <v>-0.34830556000000001</v>
      </c>
      <c r="CG453">
        <v>0.60595251999999999</v>
      </c>
      <c r="CH453">
        <v>-0.27080598</v>
      </c>
      <c r="CI453">
        <v>0.69837139000000004</v>
      </c>
      <c r="CJ453">
        <v>2.3914729999999999E-2</v>
      </c>
      <c r="CK453">
        <v>-0.35324707</v>
      </c>
      <c r="CL453">
        <v>-4.8291489999999999E-2</v>
      </c>
      <c r="CM453">
        <v>0.58076517999999999</v>
      </c>
      <c r="CN453">
        <v>0.72541518999999999</v>
      </c>
      <c r="CO453">
        <v>-0.20022939000000001</v>
      </c>
      <c r="CP453">
        <v>-0.43475793000000001</v>
      </c>
      <c r="CQ453">
        <v>0.34422587999999998</v>
      </c>
      <c r="CR453">
        <v>-0.48495226000000002</v>
      </c>
      <c r="CS453">
        <v>0.18250256000000001</v>
      </c>
      <c r="CT453">
        <v>-0.16623276000000001</v>
      </c>
      <c r="CU453">
        <v>-9.4743999999999995E-2</v>
      </c>
      <c r="CV453">
        <v>-1.1689752</v>
      </c>
      <c r="CW453">
        <v>-0.52188942000000005</v>
      </c>
      <c r="CX453">
        <v>0.65815442999999996</v>
      </c>
      <c r="CY453">
        <v>9.3649330000000003E-2</v>
      </c>
      <c r="CZ453">
        <v>-0.16819777</v>
      </c>
      <c r="DA453">
        <v>-0.25450494000000001</v>
      </c>
      <c r="DB453">
        <v>0.25513289</v>
      </c>
      <c r="DC453">
        <v>2.5920289999999999E-2</v>
      </c>
      <c r="DD453">
        <v>-2.5292350000000002E-2</v>
      </c>
      <c r="DE453">
        <v>0.26950531</v>
      </c>
      <c r="DF453">
        <v>-0.26887736000000001</v>
      </c>
      <c r="DG453">
        <v>0.1029841</v>
      </c>
      <c r="DH453">
        <v>-0.10235616</v>
      </c>
      <c r="DI453">
        <v>-0.19042195000000001</v>
      </c>
      <c r="DJ453">
        <v>7.7531719999999998E-2</v>
      </c>
      <c r="DK453">
        <v>-0.19522661999999999</v>
      </c>
      <c r="DL453">
        <v>-0.13095082</v>
      </c>
      <c r="DM453">
        <v>-6.0513240000000003E-2</v>
      </c>
      <c r="DN453">
        <v>0.50020885000000004</v>
      </c>
      <c r="DO453">
        <v>0.35778246000000002</v>
      </c>
      <c r="DP453">
        <v>-0.64273818000000005</v>
      </c>
      <c r="DQ453">
        <v>0.94671483000000001</v>
      </c>
      <c r="DR453">
        <v>-0.66113116000000005</v>
      </c>
      <c r="DS453">
        <v>7.7932630000000003E-2</v>
      </c>
      <c r="DT453">
        <v>-0.79014932000000004</v>
      </c>
      <c r="DU453">
        <v>1.3610861400000001</v>
      </c>
      <c r="DV453" s="10">
        <v>-0.64824150000000003</v>
      </c>
      <c r="DW453" s="8" t="s">
        <v>2475</v>
      </c>
      <c r="DX453" t="s">
        <v>2476</v>
      </c>
      <c r="DY453" t="s">
        <v>5165</v>
      </c>
      <c r="DZ453" t="s">
        <v>5165</v>
      </c>
      <c r="EA453" t="s">
        <v>5355</v>
      </c>
      <c r="EB453" t="s">
        <v>5345</v>
      </c>
      <c r="EC453" t="s">
        <v>5271</v>
      </c>
      <c r="ED453" s="10" t="s">
        <v>1894</v>
      </c>
      <c r="EE453" s="20">
        <v>36299</v>
      </c>
      <c r="EF453" s="21">
        <v>39232</v>
      </c>
      <c r="EG453" t="s">
        <v>2477</v>
      </c>
      <c r="EH453" t="s">
        <v>5146</v>
      </c>
      <c r="EI453" s="22">
        <v>44899</v>
      </c>
      <c r="EJ453" t="b">
        <f>F453=H453</f>
        <v>1</v>
      </c>
    </row>
    <row r="454" spans="1:140" x14ac:dyDescent="0.2">
      <c r="A454" s="8" t="s">
        <v>2478</v>
      </c>
      <c r="B454" s="8" t="s">
        <v>119</v>
      </c>
      <c r="C454" s="8" t="s">
        <v>275</v>
      </c>
      <c r="D454" s="2" t="s">
        <v>2479</v>
      </c>
      <c r="E454" s="4">
        <v>0.50047369258782204</v>
      </c>
      <c r="F454" s="28" t="b">
        <v>0</v>
      </c>
      <c r="G454" s="29">
        <f t="shared" ref="G454:G517" si="15">1/(1+EXP(-(SUMPRODUCT(T454:BT454,BV454:DV454)+BU454)))</f>
        <v>4.0117511987634736E-6</v>
      </c>
      <c r="H454" s="5" t="b">
        <f t="shared" si="14"/>
        <v>0</v>
      </c>
      <c r="I454" s="8">
        <v>51</v>
      </c>
      <c r="J454">
        <v>1</v>
      </c>
      <c r="K454">
        <v>17</v>
      </c>
      <c r="L454">
        <v>526</v>
      </c>
      <c r="M454">
        <v>2</v>
      </c>
      <c r="N454">
        <v>5</v>
      </c>
      <c r="O454">
        <v>21.6201796272446</v>
      </c>
      <c r="P454">
        <v>4</v>
      </c>
      <c r="Q454">
        <v>2</v>
      </c>
      <c r="R454">
        <v>1</v>
      </c>
      <c r="S454" s="10">
        <v>71.900000000000006</v>
      </c>
      <c r="T454" s="8">
        <v>-0.21042151179292001</v>
      </c>
      <c r="U454">
        <v>7.5957643648752104E-3</v>
      </c>
      <c r="V454">
        <v>-1.2897868806933099</v>
      </c>
      <c r="W454">
        <v>-1.1334660375979599</v>
      </c>
      <c r="X454">
        <v>-0.92748948436013701</v>
      </c>
      <c r="Y454">
        <v>1.38181348148064</v>
      </c>
      <c r="Z454">
        <v>-0.992879349153034</v>
      </c>
      <c r="AA454">
        <v>1.4284752725705201</v>
      </c>
      <c r="AB454">
        <v>-4.5418899975194001E-2</v>
      </c>
      <c r="AC454">
        <v>1.7560081436822399E-2</v>
      </c>
      <c r="AD454" s="10">
        <v>-0.60361826284827602</v>
      </c>
      <c r="AE454" s="8">
        <v>0</v>
      </c>
      <c r="AF454">
        <v>0</v>
      </c>
      <c r="AG454">
        <v>0</v>
      </c>
      <c r="AH454">
        <v>0</v>
      </c>
      <c r="AI454">
        <v>0</v>
      </c>
      <c r="AJ454">
        <v>0</v>
      </c>
      <c r="AK454">
        <v>0</v>
      </c>
      <c r="AL454">
        <v>1</v>
      </c>
      <c r="AM454">
        <v>0</v>
      </c>
      <c r="AN454">
        <v>0</v>
      </c>
      <c r="AO454">
        <v>0</v>
      </c>
      <c r="AP454">
        <v>0</v>
      </c>
      <c r="AQ454">
        <v>0</v>
      </c>
      <c r="AR454">
        <v>0</v>
      </c>
      <c r="AS454">
        <v>0</v>
      </c>
      <c r="AT454">
        <v>0</v>
      </c>
      <c r="AU454">
        <v>0</v>
      </c>
      <c r="AV454">
        <v>0</v>
      </c>
      <c r="AW454">
        <v>0</v>
      </c>
      <c r="AX454">
        <v>0</v>
      </c>
      <c r="AY454">
        <v>0</v>
      </c>
      <c r="AZ454">
        <v>1</v>
      </c>
      <c r="BA454">
        <v>1</v>
      </c>
      <c r="BB454">
        <v>0</v>
      </c>
      <c r="BC454">
        <v>0</v>
      </c>
      <c r="BD454">
        <v>1</v>
      </c>
      <c r="BE454">
        <v>1</v>
      </c>
      <c r="BF454">
        <v>0</v>
      </c>
      <c r="BG454">
        <v>0</v>
      </c>
      <c r="BH454">
        <v>0</v>
      </c>
      <c r="BI454">
        <v>0</v>
      </c>
      <c r="BJ454">
        <v>1</v>
      </c>
      <c r="BK454">
        <v>0</v>
      </c>
      <c r="BL454">
        <v>0</v>
      </c>
      <c r="BM454">
        <v>1</v>
      </c>
      <c r="BN454">
        <v>0</v>
      </c>
      <c r="BO454">
        <v>0</v>
      </c>
      <c r="BP454">
        <v>0</v>
      </c>
      <c r="BQ454">
        <v>0</v>
      </c>
      <c r="BR454">
        <v>1</v>
      </c>
      <c r="BS454">
        <v>0</v>
      </c>
      <c r="BT454" s="10">
        <v>0</v>
      </c>
      <c r="BU454">
        <v>-4.2648743800000002</v>
      </c>
      <c r="BV454">
        <v>0.17994256</v>
      </c>
      <c r="BW454">
        <v>2.5512239999999999E-2</v>
      </c>
      <c r="BX454">
        <v>1.7140852600000001</v>
      </c>
      <c r="BY454">
        <v>1.2451467300000001</v>
      </c>
      <c r="BZ454">
        <v>4.38303536</v>
      </c>
      <c r="CA454">
        <v>1.0542348399999999</v>
      </c>
      <c r="CB454">
        <v>2.36271349</v>
      </c>
      <c r="CC454">
        <v>0</v>
      </c>
      <c r="CD454">
        <v>1.26633956</v>
      </c>
      <c r="CE454">
        <v>1.2966537600000001</v>
      </c>
      <c r="CF454">
        <v>-0.34830556000000001</v>
      </c>
      <c r="CG454">
        <v>0.60595251999999999</v>
      </c>
      <c r="CH454">
        <v>-0.27080598</v>
      </c>
      <c r="CI454">
        <v>0.69837139000000004</v>
      </c>
      <c r="CJ454">
        <v>2.3914729999999999E-2</v>
      </c>
      <c r="CK454">
        <v>-0.35324707</v>
      </c>
      <c r="CL454">
        <v>-4.8291489999999999E-2</v>
      </c>
      <c r="CM454">
        <v>0.58076517999999999</v>
      </c>
      <c r="CN454">
        <v>0.72541518999999999</v>
      </c>
      <c r="CO454">
        <v>-0.20022939000000001</v>
      </c>
      <c r="CP454">
        <v>-0.43475793000000001</v>
      </c>
      <c r="CQ454">
        <v>0.34422587999999998</v>
      </c>
      <c r="CR454">
        <v>-0.48495226000000002</v>
      </c>
      <c r="CS454">
        <v>0.18250256000000001</v>
      </c>
      <c r="CT454">
        <v>-0.16623276000000001</v>
      </c>
      <c r="CU454">
        <v>-9.4743999999999995E-2</v>
      </c>
      <c r="CV454">
        <v>-1.1689752</v>
      </c>
      <c r="CW454">
        <v>-0.52188942000000005</v>
      </c>
      <c r="CX454">
        <v>0.65815442999999996</v>
      </c>
      <c r="CY454">
        <v>9.3649330000000003E-2</v>
      </c>
      <c r="CZ454">
        <v>-0.16819777</v>
      </c>
      <c r="DA454">
        <v>-0.25450494000000001</v>
      </c>
      <c r="DB454">
        <v>0.25513289</v>
      </c>
      <c r="DC454">
        <v>2.5920289999999999E-2</v>
      </c>
      <c r="DD454">
        <v>-2.5292350000000002E-2</v>
      </c>
      <c r="DE454">
        <v>0.26950531</v>
      </c>
      <c r="DF454">
        <v>-0.26887736000000001</v>
      </c>
      <c r="DG454">
        <v>0.1029841</v>
      </c>
      <c r="DH454">
        <v>-0.10235616</v>
      </c>
      <c r="DI454">
        <v>-0.19042195000000001</v>
      </c>
      <c r="DJ454">
        <v>7.7531719999999998E-2</v>
      </c>
      <c r="DK454">
        <v>-0.19522661999999999</v>
      </c>
      <c r="DL454">
        <v>-0.13095082</v>
      </c>
      <c r="DM454">
        <v>-6.0513240000000003E-2</v>
      </c>
      <c r="DN454">
        <v>0.50020885000000004</v>
      </c>
      <c r="DO454">
        <v>0.35778246000000002</v>
      </c>
      <c r="DP454">
        <v>-0.64273818000000005</v>
      </c>
      <c r="DQ454">
        <v>0.94671483000000001</v>
      </c>
      <c r="DR454">
        <v>-0.66113116000000005</v>
      </c>
      <c r="DS454">
        <v>7.7932630000000003E-2</v>
      </c>
      <c r="DT454">
        <v>-0.79014932000000004</v>
      </c>
      <c r="DU454">
        <v>1.3610861400000001</v>
      </c>
      <c r="DV454" s="10">
        <v>-0.64824150000000003</v>
      </c>
      <c r="DW454" s="8" t="s">
        <v>2480</v>
      </c>
      <c r="DX454" t="s">
        <v>2481</v>
      </c>
      <c r="DY454" t="s">
        <v>5154</v>
      </c>
      <c r="DZ454" t="s">
        <v>5158</v>
      </c>
      <c r="EA454" t="s">
        <v>5295</v>
      </c>
      <c r="EB454" t="s">
        <v>5211</v>
      </c>
      <c r="EC454" t="s">
        <v>5157</v>
      </c>
      <c r="ED454" s="10" t="s">
        <v>199</v>
      </c>
      <c r="EE454" s="20">
        <v>38025</v>
      </c>
      <c r="EF454" s="21">
        <v>38275</v>
      </c>
      <c r="EG454" t="s">
        <v>2482</v>
      </c>
      <c r="EH454" t="s">
        <v>5144</v>
      </c>
      <c r="EI454" s="22">
        <v>44093</v>
      </c>
      <c r="EJ454" t="b">
        <f>F454=H454</f>
        <v>1</v>
      </c>
    </row>
    <row r="455" spans="1:140" x14ac:dyDescent="0.2">
      <c r="A455" s="8" t="s">
        <v>2483</v>
      </c>
      <c r="B455" s="8" t="s">
        <v>127</v>
      </c>
      <c r="C455" s="8" t="s">
        <v>188</v>
      </c>
      <c r="D455" s="2" t="s">
        <v>2484</v>
      </c>
      <c r="E455" s="4">
        <v>0.492416081117593</v>
      </c>
      <c r="F455" s="28" t="b">
        <v>0</v>
      </c>
      <c r="G455" s="29">
        <f t="shared" si="15"/>
        <v>0.94931847900369459</v>
      </c>
      <c r="H455" s="5" t="b">
        <f t="shared" si="14"/>
        <v>1</v>
      </c>
      <c r="I455" s="8">
        <v>67</v>
      </c>
      <c r="J455">
        <v>1</v>
      </c>
      <c r="K455">
        <v>30</v>
      </c>
      <c r="L455">
        <v>871</v>
      </c>
      <c r="M455">
        <v>9</v>
      </c>
      <c r="N455">
        <v>4</v>
      </c>
      <c r="O455">
        <v>65.883040558796793</v>
      </c>
      <c r="P455">
        <v>5</v>
      </c>
      <c r="Q455">
        <v>4</v>
      </c>
      <c r="R455">
        <v>4</v>
      </c>
      <c r="S455" s="10">
        <v>81</v>
      </c>
      <c r="T455" s="8">
        <v>1.2925892867279301</v>
      </c>
      <c r="U455">
        <v>7.5957643648752104E-3</v>
      </c>
      <c r="V455">
        <v>0.38987547332752898</v>
      </c>
      <c r="W455">
        <v>-0.73128176108874599</v>
      </c>
      <c r="X455">
        <v>1.2997579909472201</v>
      </c>
      <c r="Y455">
        <v>0.68524713920936597</v>
      </c>
      <c r="Z455">
        <v>0.530236478038565</v>
      </c>
      <c r="AA455">
        <v>1.4284752725705201</v>
      </c>
      <c r="AB455">
        <v>1.4079858992310099</v>
      </c>
      <c r="AC455">
        <v>-1.38724643350897</v>
      </c>
      <c r="AD455" s="10">
        <v>1.3598942275607699</v>
      </c>
      <c r="AE455" s="8">
        <v>0</v>
      </c>
      <c r="AF455">
        <v>0</v>
      </c>
      <c r="AG455">
        <v>0</v>
      </c>
      <c r="AH455">
        <v>0</v>
      </c>
      <c r="AI455">
        <v>0</v>
      </c>
      <c r="AJ455">
        <v>0</v>
      </c>
      <c r="AK455">
        <v>0</v>
      </c>
      <c r="AL455">
        <v>0</v>
      </c>
      <c r="AM455">
        <v>0</v>
      </c>
      <c r="AN455">
        <v>0</v>
      </c>
      <c r="AO455">
        <v>0</v>
      </c>
      <c r="AP455">
        <v>0</v>
      </c>
      <c r="AQ455">
        <v>0</v>
      </c>
      <c r="AR455">
        <v>0</v>
      </c>
      <c r="AS455">
        <v>1</v>
      </c>
      <c r="AT455">
        <v>0</v>
      </c>
      <c r="AU455">
        <v>0</v>
      </c>
      <c r="AV455">
        <v>0</v>
      </c>
      <c r="AW455">
        <v>0</v>
      </c>
      <c r="AX455">
        <v>0</v>
      </c>
      <c r="AY455">
        <v>0</v>
      </c>
      <c r="AZ455">
        <v>1</v>
      </c>
      <c r="BA455">
        <v>0</v>
      </c>
      <c r="BB455">
        <v>1</v>
      </c>
      <c r="BC455">
        <v>1</v>
      </c>
      <c r="BD455">
        <v>0</v>
      </c>
      <c r="BE455">
        <v>1</v>
      </c>
      <c r="BF455">
        <v>0</v>
      </c>
      <c r="BG455">
        <v>0</v>
      </c>
      <c r="BH455">
        <v>0</v>
      </c>
      <c r="BI455">
        <v>1</v>
      </c>
      <c r="BJ455">
        <v>0</v>
      </c>
      <c r="BK455">
        <v>0</v>
      </c>
      <c r="BL455">
        <v>0</v>
      </c>
      <c r="BM455">
        <v>1</v>
      </c>
      <c r="BN455">
        <v>0</v>
      </c>
      <c r="BO455">
        <v>0</v>
      </c>
      <c r="BP455">
        <v>0</v>
      </c>
      <c r="BQ455">
        <v>0</v>
      </c>
      <c r="BR455">
        <v>0</v>
      </c>
      <c r="BS455">
        <v>0</v>
      </c>
      <c r="BT455" s="10">
        <v>1</v>
      </c>
      <c r="BU455">
        <v>-4.2648743800000002</v>
      </c>
      <c r="BV455">
        <v>0.17994256</v>
      </c>
      <c r="BW455">
        <v>2.5512239999999999E-2</v>
      </c>
      <c r="BX455">
        <v>1.7140852600000001</v>
      </c>
      <c r="BY455">
        <v>1.2451467300000001</v>
      </c>
      <c r="BZ455">
        <v>4.38303536</v>
      </c>
      <c r="CA455">
        <v>1.0542348399999999</v>
      </c>
      <c r="CB455">
        <v>2.36271349</v>
      </c>
      <c r="CC455">
        <v>0</v>
      </c>
      <c r="CD455">
        <v>1.26633956</v>
      </c>
      <c r="CE455">
        <v>1.2966537600000001</v>
      </c>
      <c r="CF455">
        <v>-0.34830556000000001</v>
      </c>
      <c r="CG455">
        <v>0.60595251999999999</v>
      </c>
      <c r="CH455">
        <v>-0.27080598</v>
      </c>
      <c r="CI455">
        <v>0.69837139000000004</v>
      </c>
      <c r="CJ455">
        <v>2.3914729999999999E-2</v>
      </c>
      <c r="CK455">
        <v>-0.35324707</v>
      </c>
      <c r="CL455">
        <v>-4.8291489999999999E-2</v>
      </c>
      <c r="CM455">
        <v>0.58076517999999999</v>
      </c>
      <c r="CN455">
        <v>0.72541518999999999</v>
      </c>
      <c r="CO455">
        <v>-0.20022939000000001</v>
      </c>
      <c r="CP455">
        <v>-0.43475793000000001</v>
      </c>
      <c r="CQ455">
        <v>0.34422587999999998</v>
      </c>
      <c r="CR455">
        <v>-0.48495226000000002</v>
      </c>
      <c r="CS455">
        <v>0.18250256000000001</v>
      </c>
      <c r="CT455">
        <v>-0.16623276000000001</v>
      </c>
      <c r="CU455">
        <v>-9.4743999999999995E-2</v>
      </c>
      <c r="CV455">
        <v>-1.1689752</v>
      </c>
      <c r="CW455">
        <v>-0.52188942000000005</v>
      </c>
      <c r="CX455">
        <v>0.65815442999999996</v>
      </c>
      <c r="CY455">
        <v>9.3649330000000003E-2</v>
      </c>
      <c r="CZ455">
        <v>-0.16819777</v>
      </c>
      <c r="DA455">
        <v>-0.25450494000000001</v>
      </c>
      <c r="DB455">
        <v>0.25513289</v>
      </c>
      <c r="DC455">
        <v>2.5920289999999999E-2</v>
      </c>
      <c r="DD455">
        <v>-2.5292350000000002E-2</v>
      </c>
      <c r="DE455">
        <v>0.26950531</v>
      </c>
      <c r="DF455">
        <v>-0.26887736000000001</v>
      </c>
      <c r="DG455">
        <v>0.1029841</v>
      </c>
      <c r="DH455">
        <v>-0.10235616</v>
      </c>
      <c r="DI455">
        <v>-0.19042195000000001</v>
      </c>
      <c r="DJ455">
        <v>7.7531719999999998E-2</v>
      </c>
      <c r="DK455">
        <v>-0.19522661999999999</v>
      </c>
      <c r="DL455">
        <v>-0.13095082</v>
      </c>
      <c r="DM455">
        <v>-6.0513240000000003E-2</v>
      </c>
      <c r="DN455">
        <v>0.50020885000000004</v>
      </c>
      <c r="DO455">
        <v>0.35778246000000002</v>
      </c>
      <c r="DP455">
        <v>-0.64273818000000005</v>
      </c>
      <c r="DQ455">
        <v>0.94671483000000001</v>
      </c>
      <c r="DR455">
        <v>-0.66113116000000005</v>
      </c>
      <c r="DS455">
        <v>7.7932630000000003E-2</v>
      </c>
      <c r="DT455">
        <v>-0.79014932000000004</v>
      </c>
      <c r="DU455">
        <v>1.3610861400000001</v>
      </c>
      <c r="DV455" s="10">
        <v>-0.64824150000000003</v>
      </c>
      <c r="DW455" s="8" t="s">
        <v>2485</v>
      </c>
      <c r="DX455" t="s">
        <v>2486</v>
      </c>
      <c r="DY455" t="s">
        <v>5154</v>
      </c>
      <c r="DZ455" t="s">
        <v>5165</v>
      </c>
      <c r="EA455" t="s">
        <v>5284</v>
      </c>
      <c r="EB455" t="s">
        <v>5461</v>
      </c>
      <c r="EC455" t="s">
        <v>5162</v>
      </c>
      <c r="ED455" s="10" t="s">
        <v>2200</v>
      </c>
      <c r="EE455" s="20">
        <v>35918</v>
      </c>
      <c r="EF455" s="21">
        <v>37763</v>
      </c>
      <c r="EG455" t="s">
        <v>2487</v>
      </c>
      <c r="EH455" t="s">
        <v>5142</v>
      </c>
      <c r="EI455" s="22">
        <v>43894</v>
      </c>
      <c r="EJ455" t="b">
        <f>F455=H455</f>
        <v>0</v>
      </c>
    </row>
    <row r="456" spans="1:140" x14ac:dyDescent="0.2">
      <c r="A456" s="8" t="s">
        <v>2488</v>
      </c>
      <c r="B456" s="8" t="s">
        <v>119</v>
      </c>
      <c r="C456" s="8" t="s">
        <v>209</v>
      </c>
      <c r="D456" s="2" t="s">
        <v>2489</v>
      </c>
      <c r="E456" s="4">
        <v>0.58688775322739095</v>
      </c>
      <c r="F456" s="28" t="b">
        <v>0</v>
      </c>
      <c r="G456" s="29">
        <f t="shared" si="15"/>
        <v>3.7253925052942704E-7</v>
      </c>
      <c r="H456" s="5" t="b">
        <f t="shared" si="14"/>
        <v>0</v>
      </c>
      <c r="I456" s="8">
        <v>61</v>
      </c>
      <c r="J456">
        <v>0</v>
      </c>
      <c r="K456">
        <v>38</v>
      </c>
      <c r="L456">
        <v>978</v>
      </c>
      <c r="M456">
        <v>1</v>
      </c>
      <c r="N456">
        <v>3</v>
      </c>
      <c r="O456">
        <v>9.3876613695475994E-2</v>
      </c>
      <c r="P456">
        <v>2</v>
      </c>
      <c r="Q456">
        <v>1</v>
      </c>
      <c r="R456">
        <v>3</v>
      </c>
      <c r="S456" s="10">
        <v>74.3</v>
      </c>
      <c r="T456" s="8">
        <v>0.72896023728261505</v>
      </c>
      <c r="U456">
        <v>-1.00517281761849</v>
      </c>
      <c r="V456">
        <v>1.4235138450326601</v>
      </c>
      <c r="W456">
        <v>-0.60654634779458205</v>
      </c>
      <c r="X456">
        <v>-1.2456676951183301</v>
      </c>
      <c r="Y456">
        <v>-1.13192030619081E-2</v>
      </c>
      <c r="Z456">
        <v>-1.7336144062827701</v>
      </c>
      <c r="AA456">
        <v>1.4284752725705201</v>
      </c>
      <c r="AB456">
        <v>-1.4988236991813999</v>
      </c>
      <c r="AC456">
        <v>1.42236659638262</v>
      </c>
      <c r="AD456" s="10">
        <v>-8.5768814828309101E-2</v>
      </c>
      <c r="AE456" s="8">
        <v>0</v>
      </c>
      <c r="AF456">
        <v>0</v>
      </c>
      <c r="AG456">
        <v>0</v>
      </c>
      <c r="AH456">
        <v>0</v>
      </c>
      <c r="AI456">
        <v>0</v>
      </c>
      <c r="AJ456">
        <v>0</v>
      </c>
      <c r="AK456">
        <v>0</v>
      </c>
      <c r="AL456">
        <v>0</v>
      </c>
      <c r="AM456">
        <v>0</v>
      </c>
      <c r="AN456">
        <v>0</v>
      </c>
      <c r="AO456">
        <v>0</v>
      </c>
      <c r="AP456">
        <v>0</v>
      </c>
      <c r="AQ456">
        <v>0</v>
      </c>
      <c r="AR456">
        <v>0</v>
      </c>
      <c r="AS456">
        <v>0</v>
      </c>
      <c r="AT456">
        <v>0</v>
      </c>
      <c r="AU456">
        <v>1</v>
      </c>
      <c r="AV456">
        <v>0</v>
      </c>
      <c r="AW456">
        <v>0</v>
      </c>
      <c r="AX456">
        <v>0</v>
      </c>
      <c r="AY456">
        <v>1</v>
      </c>
      <c r="AZ456">
        <v>0</v>
      </c>
      <c r="BA456">
        <v>0</v>
      </c>
      <c r="BB456">
        <v>1</v>
      </c>
      <c r="BC456">
        <v>0</v>
      </c>
      <c r="BD456">
        <v>1</v>
      </c>
      <c r="BE456">
        <v>0</v>
      </c>
      <c r="BF456">
        <v>1</v>
      </c>
      <c r="BG456">
        <v>0</v>
      </c>
      <c r="BH456">
        <v>0</v>
      </c>
      <c r="BI456">
        <v>0</v>
      </c>
      <c r="BJ456">
        <v>1</v>
      </c>
      <c r="BK456">
        <v>0</v>
      </c>
      <c r="BL456">
        <v>0</v>
      </c>
      <c r="BM456">
        <v>0</v>
      </c>
      <c r="BN456">
        <v>1</v>
      </c>
      <c r="BO456">
        <v>0</v>
      </c>
      <c r="BP456">
        <v>0</v>
      </c>
      <c r="BQ456">
        <v>0</v>
      </c>
      <c r="BR456">
        <v>1</v>
      </c>
      <c r="BS456">
        <v>0</v>
      </c>
      <c r="BT456" s="10">
        <v>0</v>
      </c>
      <c r="BU456">
        <v>-4.2648743800000002</v>
      </c>
      <c r="BV456">
        <v>0.17994256</v>
      </c>
      <c r="BW456">
        <v>2.5512239999999999E-2</v>
      </c>
      <c r="BX456">
        <v>1.7140852600000001</v>
      </c>
      <c r="BY456">
        <v>1.2451467300000001</v>
      </c>
      <c r="BZ456">
        <v>4.38303536</v>
      </c>
      <c r="CA456">
        <v>1.0542348399999999</v>
      </c>
      <c r="CB456">
        <v>2.36271349</v>
      </c>
      <c r="CC456">
        <v>0</v>
      </c>
      <c r="CD456">
        <v>1.26633956</v>
      </c>
      <c r="CE456">
        <v>1.2966537600000001</v>
      </c>
      <c r="CF456">
        <v>-0.34830556000000001</v>
      </c>
      <c r="CG456">
        <v>0.60595251999999999</v>
      </c>
      <c r="CH456">
        <v>-0.27080598</v>
      </c>
      <c r="CI456">
        <v>0.69837139000000004</v>
      </c>
      <c r="CJ456">
        <v>2.3914729999999999E-2</v>
      </c>
      <c r="CK456">
        <v>-0.35324707</v>
      </c>
      <c r="CL456">
        <v>-4.8291489999999999E-2</v>
      </c>
      <c r="CM456">
        <v>0.58076517999999999</v>
      </c>
      <c r="CN456">
        <v>0.72541518999999999</v>
      </c>
      <c r="CO456">
        <v>-0.20022939000000001</v>
      </c>
      <c r="CP456">
        <v>-0.43475793000000001</v>
      </c>
      <c r="CQ456">
        <v>0.34422587999999998</v>
      </c>
      <c r="CR456">
        <v>-0.48495226000000002</v>
      </c>
      <c r="CS456">
        <v>0.18250256000000001</v>
      </c>
      <c r="CT456">
        <v>-0.16623276000000001</v>
      </c>
      <c r="CU456">
        <v>-9.4743999999999995E-2</v>
      </c>
      <c r="CV456">
        <v>-1.1689752</v>
      </c>
      <c r="CW456">
        <v>-0.52188942000000005</v>
      </c>
      <c r="CX456">
        <v>0.65815442999999996</v>
      </c>
      <c r="CY456">
        <v>9.3649330000000003E-2</v>
      </c>
      <c r="CZ456">
        <v>-0.16819777</v>
      </c>
      <c r="DA456">
        <v>-0.25450494000000001</v>
      </c>
      <c r="DB456">
        <v>0.25513289</v>
      </c>
      <c r="DC456">
        <v>2.5920289999999999E-2</v>
      </c>
      <c r="DD456">
        <v>-2.5292350000000002E-2</v>
      </c>
      <c r="DE456">
        <v>0.26950531</v>
      </c>
      <c r="DF456">
        <v>-0.26887736000000001</v>
      </c>
      <c r="DG456">
        <v>0.1029841</v>
      </c>
      <c r="DH456">
        <v>-0.10235616</v>
      </c>
      <c r="DI456">
        <v>-0.19042195000000001</v>
      </c>
      <c r="DJ456">
        <v>7.7531719999999998E-2</v>
      </c>
      <c r="DK456">
        <v>-0.19522661999999999</v>
      </c>
      <c r="DL456">
        <v>-0.13095082</v>
      </c>
      <c r="DM456">
        <v>-6.0513240000000003E-2</v>
      </c>
      <c r="DN456">
        <v>0.50020885000000004</v>
      </c>
      <c r="DO456">
        <v>0.35778246000000002</v>
      </c>
      <c r="DP456">
        <v>-0.64273818000000005</v>
      </c>
      <c r="DQ456">
        <v>0.94671483000000001</v>
      </c>
      <c r="DR456">
        <v>-0.66113116000000005</v>
      </c>
      <c r="DS456">
        <v>7.7932630000000003E-2</v>
      </c>
      <c r="DT456">
        <v>-0.79014932000000004</v>
      </c>
      <c r="DU456">
        <v>1.3610861400000001</v>
      </c>
      <c r="DV456" s="10">
        <v>-0.64824150000000003</v>
      </c>
      <c r="DW456" s="8" t="s">
        <v>2490</v>
      </c>
      <c r="DX456" t="s">
        <v>2491</v>
      </c>
      <c r="DY456" t="s">
        <v>5158</v>
      </c>
      <c r="DZ456" t="s">
        <v>5158</v>
      </c>
      <c r="EA456" t="s">
        <v>5339</v>
      </c>
      <c r="EB456" t="s">
        <v>5198</v>
      </c>
      <c r="EC456" t="s">
        <v>5251</v>
      </c>
      <c r="ED456" s="10" t="s">
        <v>977</v>
      </c>
      <c r="EE456" s="20">
        <v>37923</v>
      </c>
      <c r="EF456" s="21">
        <v>38232</v>
      </c>
      <c r="EG456" t="s">
        <v>2492</v>
      </c>
      <c r="EH456" t="s">
        <v>5144</v>
      </c>
      <c r="EI456" s="22">
        <v>44366</v>
      </c>
      <c r="EJ456" t="b">
        <f>F456=H456</f>
        <v>1</v>
      </c>
    </row>
    <row r="457" spans="1:140" x14ac:dyDescent="0.2">
      <c r="A457" s="8" t="s">
        <v>2493</v>
      </c>
      <c r="B457" s="8" t="s">
        <v>168</v>
      </c>
      <c r="C457" s="8" t="s">
        <v>135</v>
      </c>
      <c r="D457" s="2" t="s">
        <v>2494</v>
      </c>
      <c r="E457" s="4">
        <v>0.53667314216862805</v>
      </c>
      <c r="F457" s="28" t="b">
        <v>0</v>
      </c>
      <c r="G457" s="29">
        <f t="shared" si="15"/>
        <v>3.3294681522729637E-2</v>
      </c>
      <c r="H457" s="5" t="b">
        <f t="shared" si="14"/>
        <v>0</v>
      </c>
      <c r="I457" s="8">
        <v>69</v>
      </c>
      <c r="J457">
        <v>1</v>
      </c>
      <c r="K457">
        <v>23</v>
      </c>
      <c r="L457">
        <v>2420</v>
      </c>
      <c r="M457">
        <v>4</v>
      </c>
      <c r="N457">
        <v>3</v>
      </c>
      <c r="O457">
        <v>69.169904417647501</v>
      </c>
      <c r="P457">
        <v>2</v>
      </c>
      <c r="Q457">
        <v>3</v>
      </c>
      <c r="R457">
        <v>4</v>
      </c>
      <c r="S457" s="10">
        <v>74.900000000000006</v>
      </c>
      <c r="T457" s="8">
        <v>1.48046563654304</v>
      </c>
      <c r="U457">
        <v>7.5957643648752104E-3</v>
      </c>
      <c r="V457">
        <v>-0.51455810191446105</v>
      </c>
      <c r="W457">
        <v>1.07446735286135</v>
      </c>
      <c r="X457">
        <v>-0.29113306284374801</v>
      </c>
      <c r="Y457">
        <v>-1.13192030619081E-2</v>
      </c>
      <c r="Z457">
        <v>0.64333974926591098</v>
      </c>
      <c r="AA457">
        <v>-1.4107302381286499</v>
      </c>
      <c r="AB457">
        <v>0.68128349962791002</v>
      </c>
      <c r="AC457">
        <v>1.7560081436822399E-2</v>
      </c>
      <c r="AD457" s="10">
        <v>4.3693547176684999E-2</v>
      </c>
      <c r="AE457" s="8">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1</v>
      </c>
      <c r="AZ457">
        <v>0</v>
      </c>
      <c r="BA457">
        <v>1</v>
      </c>
      <c r="BB457">
        <v>0</v>
      </c>
      <c r="BC457">
        <v>0</v>
      </c>
      <c r="BD457">
        <v>1</v>
      </c>
      <c r="BE457">
        <v>1</v>
      </c>
      <c r="BF457">
        <v>0</v>
      </c>
      <c r="BG457">
        <v>0</v>
      </c>
      <c r="BH457">
        <v>0</v>
      </c>
      <c r="BI457">
        <v>1</v>
      </c>
      <c r="BJ457">
        <v>0</v>
      </c>
      <c r="BK457">
        <v>0</v>
      </c>
      <c r="BL457">
        <v>0</v>
      </c>
      <c r="BM457">
        <v>1</v>
      </c>
      <c r="BN457">
        <v>0</v>
      </c>
      <c r="BO457">
        <v>0</v>
      </c>
      <c r="BP457">
        <v>0</v>
      </c>
      <c r="BQ457">
        <v>0</v>
      </c>
      <c r="BR457">
        <v>1</v>
      </c>
      <c r="BS457">
        <v>0</v>
      </c>
      <c r="BT457" s="10">
        <v>0</v>
      </c>
      <c r="BU457">
        <v>-4.2648743800000002</v>
      </c>
      <c r="BV457">
        <v>0.17994256</v>
      </c>
      <c r="BW457">
        <v>2.5512239999999999E-2</v>
      </c>
      <c r="BX457">
        <v>1.7140852600000001</v>
      </c>
      <c r="BY457">
        <v>1.2451467300000001</v>
      </c>
      <c r="BZ457">
        <v>4.38303536</v>
      </c>
      <c r="CA457">
        <v>1.0542348399999999</v>
      </c>
      <c r="CB457">
        <v>2.36271349</v>
      </c>
      <c r="CC457">
        <v>0</v>
      </c>
      <c r="CD457">
        <v>1.26633956</v>
      </c>
      <c r="CE457">
        <v>1.2966537600000001</v>
      </c>
      <c r="CF457">
        <v>-0.34830556000000001</v>
      </c>
      <c r="CG457">
        <v>0.60595251999999999</v>
      </c>
      <c r="CH457">
        <v>-0.27080598</v>
      </c>
      <c r="CI457">
        <v>0.69837139000000004</v>
      </c>
      <c r="CJ457">
        <v>2.3914729999999999E-2</v>
      </c>
      <c r="CK457">
        <v>-0.35324707</v>
      </c>
      <c r="CL457">
        <v>-4.8291489999999999E-2</v>
      </c>
      <c r="CM457">
        <v>0.58076517999999999</v>
      </c>
      <c r="CN457">
        <v>0.72541518999999999</v>
      </c>
      <c r="CO457">
        <v>-0.20022939000000001</v>
      </c>
      <c r="CP457">
        <v>-0.43475793000000001</v>
      </c>
      <c r="CQ457">
        <v>0.34422587999999998</v>
      </c>
      <c r="CR457">
        <v>-0.48495226000000002</v>
      </c>
      <c r="CS457">
        <v>0.18250256000000001</v>
      </c>
      <c r="CT457">
        <v>-0.16623276000000001</v>
      </c>
      <c r="CU457">
        <v>-9.4743999999999995E-2</v>
      </c>
      <c r="CV457">
        <v>-1.1689752</v>
      </c>
      <c r="CW457">
        <v>-0.52188942000000005</v>
      </c>
      <c r="CX457">
        <v>0.65815442999999996</v>
      </c>
      <c r="CY457">
        <v>9.3649330000000003E-2</v>
      </c>
      <c r="CZ457">
        <v>-0.16819777</v>
      </c>
      <c r="DA457">
        <v>-0.25450494000000001</v>
      </c>
      <c r="DB457">
        <v>0.25513289</v>
      </c>
      <c r="DC457">
        <v>2.5920289999999999E-2</v>
      </c>
      <c r="DD457">
        <v>-2.5292350000000002E-2</v>
      </c>
      <c r="DE457">
        <v>0.26950531</v>
      </c>
      <c r="DF457">
        <v>-0.26887736000000001</v>
      </c>
      <c r="DG457">
        <v>0.1029841</v>
      </c>
      <c r="DH457">
        <v>-0.10235616</v>
      </c>
      <c r="DI457">
        <v>-0.19042195000000001</v>
      </c>
      <c r="DJ457">
        <v>7.7531719999999998E-2</v>
      </c>
      <c r="DK457">
        <v>-0.19522661999999999</v>
      </c>
      <c r="DL457">
        <v>-0.13095082</v>
      </c>
      <c r="DM457">
        <v>-6.0513240000000003E-2</v>
      </c>
      <c r="DN457">
        <v>0.50020885000000004</v>
      </c>
      <c r="DO457">
        <v>0.35778246000000002</v>
      </c>
      <c r="DP457">
        <v>-0.64273818000000005</v>
      </c>
      <c r="DQ457">
        <v>0.94671483000000001</v>
      </c>
      <c r="DR457">
        <v>-0.66113116000000005</v>
      </c>
      <c r="DS457">
        <v>7.7932630000000003E-2</v>
      </c>
      <c r="DT457">
        <v>-0.79014932000000004</v>
      </c>
      <c r="DU457">
        <v>1.3610861400000001</v>
      </c>
      <c r="DV457" s="10">
        <v>-0.64824150000000003</v>
      </c>
      <c r="DW457" s="8" t="s">
        <v>2495</v>
      </c>
      <c r="DX457" t="s">
        <v>2496</v>
      </c>
      <c r="DY457" t="s">
        <v>5154</v>
      </c>
      <c r="DZ457" t="s">
        <v>5158</v>
      </c>
      <c r="EA457" t="s">
        <v>5230</v>
      </c>
      <c r="EB457" t="s">
        <v>5501</v>
      </c>
      <c r="EC457" t="s">
        <v>5207</v>
      </c>
      <c r="ED457" s="10" t="s">
        <v>312</v>
      </c>
      <c r="EE457" s="20">
        <v>37600</v>
      </c>
      <c r="EF457" s="21">
        <v>39816</v>
      </c>
      <c r="EG457" t="s">
        <v>2497</v>
      </c>
      <c r="EH457" t="s">
        <v>5142</v>
      </c>
      <c r="EI457" s="22">
        <v>44180</v>
      </c>
      <c r="EJ457" t="b">
        <f>F457=H457</f>
        <v>1</v>
      </c>
    </row>
    <row r="458" spans="1:140" x14ac:dyDescent="0.2">
      <c r="A458" s="8" t="s">
        <v>2498</v>
      </c>
      <c r="B458" s="8" t="s">
        <v>127</v>
      </c>
      <c r="C458" s="8" t="s">
        <v>181</v>
      </c>
      <c r="D458" s="2" t="s">
        <v>2499</v>
      </c>
      <c r="E458" s="4">
        <v>0.71764648094168604</v>
      </c>
      <c r="F458" s="28" t="b">
        <v>1</v>
      </c>
      <c r="G458" s="29">
        <f t="shared" si="15"/>
        <v>0.81472105457860489</v>
      </c>
      <c r="H458" s="5" t="b">
        <f t="shared" si="14"/>
        <v>1</v>
      </c>
      <c r="I458" s="8">
        <v>62</v>
      </c>
      <c r="J458">
        <v>1</v>
      </c>
      <c r="K458">
        <v>35</v>
      </c>
      <c r="L458">
        <v>2478</v>
      </c>
      <c r="M458">
        <v>2</v>
      </c>
      <c r="N458">
        <v>1</v>
      </c>
      <c r="O458">
        <v>84.656573804176304</v>
      </c>
      <c r="P458">
        <v>5</v>
      </c>
      <c r="Q458">
        <v>2</v>
      </c>
      <c r="R458">
        <v>1</v>
      </c>
      <c r="S458" s="10">
        <v>74.099999999999994</v>
      </c>
      <c r="T458" s="8">
        <v>0.82289841219016902</v>
      </c>
      <c r="U458">
        <v>7.5957643648752104E-3</v>
      </c>
      <c r="V458">
        <v>1.0358994556432299</v>
      </c>
      <c r="W458">
        <v>1.1420809413759401</v>
      </c>
      <c r="X458">
        <v>-0.92748948436013701</v>
      </c>
      <c r="Y458">
        <v>-1.4044518876044501</v>
      </c>
      <c r="Z458">
        <v>1.1762468130361901</v>
      </c>
      <c r="AA458">
        <v>-1.4107302381286499</v>
      </c>
      <c r="AB458">
        <v>0.68128349962791002</v>
      </c>
      <c r="AC458">
        <v>0.71996333890972197</v>
      </c>
      <c r="AD458" s="10">
        <v>-0.12892293549664</v>
      </c>
      <c r="AE458" s="8">
        <v>0</v>
      </c>
      <c r="AF458">
        <v>0</v>
      </c>
      <c r="AG458">
        <v>0</v>
      </c>
      <c r="AH458">
        <v>0</v>
      </c>
      <c r="AI458">
        <v>0</v>
      </c>
      <c r="AJ458">
        <v>0</v>
      </c>
      <c r="AK458">
        <v>0</v>
      </c>
      <c r="AL458">
        <v>0</v>
      </c>
      <c r="AM458">
        <v>0</v>
      </c>
      <c r="AN458">
        <v>0</v>
      </c>
      <c r="AO458">
        <v>0</v>
      </c>
      <c r="AP458">
        <v>0</v>
      </c>
      <c r="AQ458">
        <v>0</v>
      </c>
      <c r="AR458">
        <v>0</v>
      </c>
      <c r="AS458">
        <v>0</v>
      </c>
      <c r="AT458">
        <v>0</v>
      </c>
      <c r="AU458">
        <v>0</v>
      </c>
      <c r="AV458">
        <v>1</v>
      </c>
      <c r="AW458">
        <v>0</v>
      </c>
      <c r="AX458">
        <v>0</v>
      </c>
      <c r="AY458">
        <v>0</v>
      </c>
      <c r="AZ458">
        <v>1</v>
      </c>
      <c r="BA458">
        <v>1</v>
      </c>
      <c r="BB458">
        <v>0</v>
      </c>
      <c r="BC458">
        <v>1</v>
      </c>
      <c r="BD458">
        <v>0</v>
      </c>
      <c r="BE458">
        <v>0</v>
      </c>
      <c r="BF458">
        <v>1</v>
      </c>
      <c r="BG458">
        <v>0</v>
      </c>
      <c r="BH458">
        <v>0</v>
      </c>
      <c r="BI458">
        <v>0</v>
      </c>
      <c r="BJ458">
        <v>0</v>
      </c>
      <c r="BK458">
        <v>0</v>
      </c>
      <c r="BL458">
        <v>1</v>
      </c>
      <c r="BM458">
        <v>1</v>
      </c>
      <c r="BN458">
        <v>0</v>
      </c>
      <c r="BO458">
        <v>0</v>
      </c>
      <c r="BP458">
        <v>0</v>
      </c>
      <c r="BQ458">
        <v>0</v>
      </c>
      <c r="BR458">
        <v>0</v>
      </c>
      <c r="BS458">
        <v>1</v>
      </c>
      <c r="BT458" s="10">
        <v>0</v>
      </c>
      <c r="BU458">
        <v>-4.2648743800000002</v>
      </c>
      <c r="BV458">
        <v>0.17994256</v>
      </c>
      <c r="BW458">
        <v>2.5512239999999999E-2</v>
      </c>
      <c r="BX458">
        <v>1.7140852600000001</v>
      </c>
      <c r="BY458">
        <v>1.2451467300000001</v>
      </c>
      <c r="BZ458">
        <v>4.38303536</v>
      </c>
      <c r="CA458">
        <v>1.0542348399999999</v>
      </c>
      <c r="CB458">
        <v>2.36271349</v>
      </c>
      <c r="CC458">
        <v>0</v>
      </c>
      <c r="CD458">
        <v>1.26633956</v>
      </c>
      <c r="CE458">
        <v>1.2966537600000001</v>
      </c>
      <c r="CF458">
        <v>-0.34830556000000001</v>
      </c>
      <c r="CG458">
        <v>0.60595251999999999</v>
      </c>
      <c r="CH458">
        <v>-0.27080598</v>
      </c>
      <c r="CI458">
        <v>0.69837139000000004</v>
      </c>
      <c r="CJ458">
        <v>2.3914729999999999E-2</v>
      </c>
      <c r="CK458">
        <v>-0.35324707</v>
      </c>
      <c r="CL458">
        <v>-4.8291489999999999E-2</v>
      </c>
      <c r="CM458">
        <v>0.58076517999999999</v>
      </c>
      <c r="CN458">
        <v>0.72541518999999999</v>
      </c>
      <c r="CO458">
        <v>-0.20022939000000001</v>
      </c>
      <c r="CP458">
        <v>-0.43475793000000001</v>
      </c>
      <c r="CQ458">
        <v>0.34422587999999998</v>
      </c>
      <c r="CR458">
        <v>-0.48495226000000002</v>
      </c>
      <c r="CS458">
        <v>0.18250256000000001</v>
      </c>
      <c r="CT458">
        <v>-0.16623276000000001</v>
      </c>
      <c r="CU458">
        <v>-9.4743999999999995E-2</v>
      </c>
      <c r="CV458">
        <v>-1.1689752</v>
      </c>
      <c r="CW458">
        <v>-0.52188942000000005</v>
      </c>
      <c r="CX458">
        <v>0.65815442999999996</v>
      </c>
      <c r="CY458">
        <v>9.3649330000000003E-2</v>
      </c>
      <c r="CZ458">
        <v>-0.16819777</v>
      </c>
      <c r="DA458">
        <v>-0.25450494000000001</v>
      </c>
      <c r="DB458">
        <v>0.25513289</v>
      </c>
      <c r="DC458">
        <v>2.5920289999999999E-2</v>
      </c>
      <c r="DD458">
        <v>-2.5292350000000002E-2</v>
      </c>
      <c r="DE458">
        <v>0.26950531</v>
      </c>
      <c r="DF458">
        <v>-0.26887736000000001</v>
      </c>
      <c r="DG458">
        <v>0.1029841</v>
      </c>
      <c r="DH458">
        <v>-0.10235616</v>
      </c>
      <c r="DI458">
        <v>-0.19042195000000001</v>
      </c>
      <c r="DJ458">
        <v>7.7531719999999998E-2</v>
      </c>
      <c r="DK458">
        <v>-0.19522661999999999</v>
      </c>
      <c r="DL458">
        <v>-0.13095082</v>
      </c>
      <c r="DM458">
        <v>-6.0513240000000003E-2</v>
      </c>
      <c r="DN458">
        <v>0.50020885000000004</v>
      </c>
      <c r="DO458">
        <v>0.35778246000000002</v>
      </c>
      <c r="DP458">
        <v>-0.64273818000000005</v>
      </c>
      <c r="DQ458">
        <v>0.94671483000000001</v>
      </c>
      <c r="DR458">
        <v>-0.66113116000000005</v>
      </c>
      <c r="DS458">
        <v>7.7932630000000003E-2</v>
      </c>
      <c r="DT458">
        <v>-0.79014932000000004</v>
      </c>
      <c r="DU458">
        <v>1.3610861400000001</v>
      </c>
      <c r="DV458" s="10">
        <v>-0.64824150000000003</v>
      </c>
      <c r="DW458" s="8" t="s">
        <v>2500</v>
      </c>
      <c r="DX458" t="s">
        <v>2501</v>
      </c>
      <c r="DY458" t="s">
        <v>5154</v>
      </c>
      <c r="DZ458" t="s">
        <v>5153</v>
      </c>
      <c r="EA458" t="s">
        <v>5171</v>
      </c>
      <c r="EB458" t="s">
        <v>5241</v>
      </c>
      <c r="EC458" t="s">
        <v>5303</v>
      </c>
      <c r="ED458" s="10" t="s">
        <v>454</v>
      </c>
      <c r="EE458" s="20">
        <v>37596</v>
      </c>
      <c r="EF458" s="21">
        <v>38291</v>
      </c>
      <c r="EG458" t="s">
        <v>2502</v>
      </c>
      <c r="EH458" t="s">
        <v>5143</v>
      </c>
      <c r="EI458" s="22">
        <v>44559</v>
      </c>
      <c r="EJ458" t="b">
        <f>F458=H458</f>
        <v>1</v>
      </c>
    </row>
    <row r="459" spans="1:140" x14ac:dyDescent="0.2">
      <c r="A459" s="8" t="s">
        <v>2503</v>
      </c>
      <c r="B459" s="8" t="s">
        <v>168</v>
      </c>
      <c r="C459" s="8" t="s">
        <v>363</v>
      </c>
      <c r="D459" s="2" t="s">
        <v>2504</v>
      </c>
      <c r="E459" s="4">
        <v>0.39754625351030998</v>
      </c>
      <c r="F459" s="28" t="b">
        <v>0</v>
      </c>
      <c r="G459" s="29">
        <f t="shared" si="15"/>
        <v>1.2735997484181678E-2</v>
      </c>
      <c r="H459" s="5" t="b">
        <f t="shared" si="14"/>
        <v>0</v>
      </c>
      <c r="I459" s="8">
        <v>46</v>
      </c>
      <c r="J459">
        <v>1</v>
      </c>
      <c r="K459">
        <v>24</v>
      </c>
      <c r="L459">
        <v>1771</v>
      </c>
      <c r="M459">
        <v>8</v>
      </c>
      <c r="N459">
        <v>3</v>
      </c>
      <c r="O459">
        <v>37.106460088488298</v>
      </c>
      <c r="P459">
        <v>3</v>
      </c>
      <c r="Q459">
        <v>3</v>
      </c>
      <c r="R459">
        <v>4</v>
      </c>
      <c r="S459" s="10">
        <v>81.400000000000006</v>
      </c>
      <c r="T459" s="8">
        <v>-0.68011238633068705</v>
      </c>
      <c r="U459">
        <v>7.5957643648752104E-3</v>
      </c>
      <c r="V459">
        <v>-0.38535330545132002</v>
      </c>
      <c r="W459">
        <v>0.31789461241357098</v>
      </c>
      <c r="X459">
        <v>0.98157978018903103</v>
      </c>
      <c r="Y459">
        <v>-1.13192030619081E-2</v>
      </c>
      <c r="Z459">
        <v>-0.459985668572295</v>
      </c>
      <c r="AA459">
        <v>1.4284752725705201</v>
      </c>
      <c r="AB459">
        <v>-0.772121299578298</v>
      </c>
      <c r="AC459">
        <v>1.7560081436822399E-2</v>
      </c>
      <c r="AD459" s="10">
        <v>1.44620246889743</v>
      </c>
      <c r="AE459" s="8">
        <v>0</v>
      </c>
      <c r="AF459">
        <v>0</v>
      </c>
      <c r="AG459">
        <v>0</v>
      </c>
      <c r="AH459">
        <v>0</v>
      </c>
      <c r="AI459">
        <v>0</v>
      </c>
      <c r="AJ459">
        <v>0</v>
      </c>
      <c r="AK459">
        <v>0</v>
      </c>
      <c r="AL459">
        <v>0</v>
      </c>
      <c r="AM459">
        <v>0</v>
      </c>
      <c r="AN459">
        <v>0</v>
      </c>
      <c r="AO459">
        <v>0</v>
      </c>
      <c r="AP459">
        <v>0</v>
      </c>
      <c r="AQ459">
        <v>0</v>
      </c>
      <c r="AR459">
        <v>0</v>
      </c>
      <c r="AS459">
        <v>0</v>
      </c>
      <c r="AT459">
        <v>0</v>
      </c>
      <c r="AU459">
        <v>1</v>
      </c>
      <c r="AV459">
        <v>0</v>
      </c>
      <c r="AW459">
        <v>0</v>
      </c>
      <c r="AX459">
        <v>0</v>
      </c>
      <c r="AY459">
        <v>0</v>
      </c>
      <c r="AZ459">
        <v>1</v>
      </c>
      <c r="BA459">
        <v>1</v>
      </c>
      <c r="BB459">
        <v>0</v>
      </c>
      <c r="BC459">
        <v>1</v>
      </c>
      <c r="BD459">
        <v>0</v>
      </c>
      <c r="BE459">
        <v>0</v>
      </c>
      <c r="BF459">
        <v>1</v>
      </c>
      <c r="BG459">
        <v>0</v>
      </c>
      <c r="BH459">
        <v>0</v>
      </c>
      <c r="BI459">
        <v>0</v>
      </c>
      <c r="BJ459">
        <v>0</v>
      </c>
      <c r="BK459">
        <v>1</v>
      </c>
      <c r="BL459">
        <v>0</v>
      </c>
      <c r="BM459">
        <v>0</v>
      </c>
      <c r="BN459">
        <v>0</v>
      </c>
      <c r="BO459">
        <v>0</v>
      </c>
      <c r="BP459">
        <v>1</v>
      </c>
      <c r="BQ459">
        <v>0</v>
      </c>
      <c r="BR459">
        <v>0</v>
      </c>
      <c r="BS459">
        <v>0</v>
      </c>
      <c r="BT459" s="10">
        <v>1</v>
      </c>
      <c r="BU459">
        <v>-4.2648743800000002</v>
      </c>
      <c r="BV459">
        <v>0.17994256</v>
      </c>
      <c r="BW459">
        <v>2.5512239999999999E-2</v>
      </c>
      <c r="BX459">
        <v>1.7140852600000001</v>
      </c>
      <c r="BY459">
        <v>1.2451467300000001</v>
      </c>
      <c r="BZ459">
        <v>4.38303536</v>
      </c>
      <c r="CA459">
        <v>1.0542348399999999</v>
      </c>
      <c r="CB459">
        <v>2.36271349</v>
      </c>
      <c r="CC459">
        <v>0</v>
      </c>
      <c r="CD459">
        <v>1.26633956</v>
      </c>
      <c r="CE459">
        <v>1.2966537600000001</v>
      </c>
      <c r="CF459">
        <v>-0.34830556000000001</v>
      </c>
      <c r="CG459">
        <v>0.60595251999999999</v>
      </c>
      <c r="CH459">
        <v>-0.27080598</v>
      </c>
      <c r="CI459">
        <v>0.69837139000000004</v>
      </c>
      <c r="CJ459">
        <v>2.3914729999999999E-2</v>
      </c>
      <c r="CK459">
        <v>-0.35324707</v>
      </c>
      <c r="CL459">
        <v>-4.8291489999999999E-2</v>
      </c>
      <c r="CM459">
        <v>0.58076517999999999</v>
      </c>
      <c r="CN459">
        <v>0.72541518999999999</v>
      </c>
      <c r="CO459">
        <v>-0.20022939000000001</v>
      </c>
      <c r="CP459">
        <v>-0.43475793000000001</v>
      </c>
      <c r="CQ459">
        <v>0.34422587999999998</v>
      </c>
      <c r="CR459">
        <v>-0.48495226000000002</v>
      </c>
      <c r="CS459">
        <v>0.18250256000000001</v>
      </c>
      <c r="CT459">
        <v>-0.16623276000000001</v>
      </c>
      <c r="CU459">
        <v>-9.4743999999999995E-2</v>
      </c>
      <c r="CV459">
        <v>-1.1689752</v>
      </c>
      <c r="CW459">
        <v>-0.52188942000000005</v>
      </c>
      <c r="CX459">
        <v>0.65815442999999996</v>
      </c>
      <c r="CY459">
        <v>9.3649330000000003E-2</v>
      </c>
      <c r="CZ459">
        <v>-0.16819777</v>
      </c>
      <c r="DA459">
        <v>-0.25450494000000001</v>
      </c>
      <c r="DB459">
        <v>0.25513289</v>
      </c>
      <c r="DC459">
        <v>2.5920289999999999E-2</v>
      </c>
      <c r="DD459">
        <v>-2.5292350000000002E-2</v>
      </c>
      <c r="DE459">
        <v>0.26950531</v>
      </c>
      <c r="DF459">
        <v>-0.26887736000000001</v>
      </c>
      <c r="DG459">
        <v>0.1029841</v>
      </c>
      <c r="DH459">
        <v>-0.10235616</v>
      </c>
      <c r="DI459">
        <v>-0.19042195000000001</v>
      </c>
      <c r="DJ459">
        <v>7.7531719999999998E-2</v>
      </c>
      <c r="DK459">
        <v>-0.19522661999999999</v>
      </c>
      <c r="DL459">
        <v>-0.13095082</v>
      </c>
      <c r="DM459">
        <v>-6.0513240000000003E-2</v>
      </c>
      <c r="DN459">
        <v>0.50020885000000004</v>
      </c>
      <c r="DO459">
        <v>0.35778246000000002</v>
      </c>
      <c r="DP459">
        <v>-0.64273818000000005</v>
      </c>
      <c r="DQ459">
        <v>0.94671483000000001</v>
      </c>
      <c r="DR459">
        <v>-0.66113116000000005</v>
      </c>
      <c r="DS459">
        <v>7.7932630000000003E-2</v>
      </c>
      <c r="DT459">
        <v>-0.79014932000000004</v>
      </c>
      <c r="DU459">
        <v>1.3610861400000001</v>
      </c>
      <c r="DV459" s="10">
        <v>-0.64824150000000003</v>
      </c>
      <c r="DW459" s="8" t="s">
        <v>2505</v>
      </c>
      <c r="DX459" t="s">
        <v>2506</v>
      </c>
      <c r="DY459" t="s">
        <v>5165</v>
      </c>
      <c r="DZ459" t="s">
        <v>5165</v>
      </c>
      <c r="EA459" t="s">
        <v>5181</v>
      </c>
      <c r="EB459" t="s">
        <v>5375</v>
      </c>
      <c r="EC459" t="s">
        <v>5199</v>
      </c>
      <c r="ED459" s="10" t="s">
        <v>1071</v>
      </c>
      <c r="EE459" s="20">
        <v>35633</v>
      </c>
      <c r="EF459" s="21">
        <v>37906</v>
      </c>
      <c r="EG459" t="s">
        <v>319</v>
      </c>
      <c r="EH459" t="s">
        <v>5146</v>
      </c>
      <c r="EI459" s="22">
        <v>43693</v>
      </c>
      <c r="EJ459" t="b">
        <f>F459=H459</f>
        <v>1</v>
      </c>
    </row>
    <row r="460" spans="1:140" x14ac:dyDescent="0.2">
      <c r="A460" s="8" t="s">
        <v>2507</v>
      </c>
      <c r="B460" s="8" t="s">
        <v>127</v>
      </c>
      <c r="C460" s="8" t="s">
        <v>188</v>
      </c>
      <c r="D460" s="2" t="s">
        <v>2508</v>
      </c>
      <c r="E460" s="4">
        <v>0.269639127193674</v>
      </c>
      <c r="F460" s="28" t="b">
        <v>0</v>
      </c>
      <c r="G460" s="29">
        <f t="shared" si="15"/>
        <v>0.1022757684593185</v>
      </c>
      <c r="H460" s="5" t="b">
        <f t="shared" si="14"/>
        <v>0</v>
      </c>
      <c r="I460" s="8">
        <v>51</v>
      </c>
      <c r="J460">
        <v>0</v>
      </c>
      <c r="K460">
        <v>18</v>
      </c>
      <c r="L460">
        <v>1264</v>
      </c>
      <c r="M460">
        <v>10</v>
      </c>
      <c r="N460">
        <v>4</v>
      </c>
      <c r="O460">
        <v>36.486230263503799</v>
      </c>
      <c r="P460">
        <v>3</v>
      </c>
      <c r="Q460">
        <v>1</v>
      </c>
      <c r="R460">
        <v>5</v>
      </c>
      <c r="S460" s="10">
        <v>74.7</v>
      </c>
      <c r="T460" s="8">
        <v>-0.21042151179292001</v>
      </c>
      <c r="U460">
        <v>-1.00517281761849</v>
      </c>
      <c r="V460">
        <v>-1.16058208423016</v>
      </c>
      <c r="W460">
        <v>-0.27314141132606701</v>
      </c>
      <c r="X460">
        <v>1.61793620170542</v>
      </c>
      <c r="Y460">
        <v>0.68524713920936597</v>
      </c>
      <c r="Z460">
        <v>-0.48132820818786698</v>
      </c>
      <c r="AA460">
        <v>-0.70092886045385905</v>
      </c>
      <c r="AB460">
        <v>0.68128349962791002</v>
      </c>
      <c r="AC460">
        <v>-0.68484317603607703</v>
      </c>
      <c r="AD460" s="10">
        <v>5.39426508353643E-4</v>
      </c>
      <c r="AE460" s="8">
        <v>0</v>
      </c>
      <c r="AF460">
        <v>0</v>
      </c>
      <c r="AG460">
        <v>0</v>
      </c>
      <c r="AH460">
        <v>0</v>
      </c>
      <c r="AI460">
        <v>0</v>
      </c>
      <c r="AJ460">
        <v>0</v>
      </c>
      <c r="AK460">
        <v>0</v>
      </c>
      <c r="AL460">
        <v>0</v>
      </c>
      <c r="AM460">
        <v>0</v>
      </c>
      <c r="AN460">
        <v>0</v>
      </c>
      <c r="AO460">
        <v>0</v>
      </c>
      <c r="AP460">
        <v>0</v>
      </c>
      <c r="AQ460">
        <v>0</v>
      </c>
      <c r="AR460">
        <v>0</v>
      </c>
      <c r="AS460">
        <v>0</v>
      </c>
      <c r="AT460">
        <v>0</v>
      </c>
      <c r="AU460">
        <v>1</v>
      </c>
      <c r="AV460">
        <v>0</v>
      </c>
      <c r="AW460">
        <v>0</v>
      </c>
      <c r="AX460">
        <v>0</v>
      </c>
      <c r="AY460">
        <v>1</v>
      </c>
      <c r="AZ460">
        <v>0</v>
      </c>
      <c r="BA460">
        <v>1</v>
      </c>
      <c r="BB460">
        <v>0</v>
      </c>
      <c r="BC460">
        <v>1</v>
      </c>
      <c r="BD460">
        <v>0</v>
      </c>
      <c r="BE460">
        <v>0</v>
      </c>
      <c r="BF460">
        <v>1</v>
      </c>
      <c r="BG460">
        <v>0</v>
      </c>
      <c r="BH460">
        <v>0</v>
      </c>
      <c r="BI460">
        <v>0</v>
      </c>
      <c r="BJ460">
        <v>1</v>
      </c>
      <c r="BK460">
        <v>0</v>
      </c>
      <c r="BL460">
        <v>0</v>
      </c>
      <c r="BM460">
        <v>0</v>
      </c>
      <c r="BN460">
        <v>0</v>
      </c>
      <c r="BO460">
        <v>0</v>
      </c>
      <c r="BP460">
        <v>1</v>
      </c>
      <c r="BQ460">
        <v>0</v>
      </c>
      <c r="BR460">
        <v>1</v>
      </c>
      <c r="BS460">
        <v>0</v>
      </c>
      <c r="BT460" s="10">
        <v>0</v>
      </c>
      <c r="BU460">
        <v>-4.2648743800000002</v>
      </c>
      <c r="BV460">
        <v>0.17994256</v>
      </c>
      <c r="BW460">
        <v>2.5512239999999999E-2</v>
      </c>
      <c r="BX460">
        <v>1.7140852600000001</v>
      </c>
      <c r="BY460">
        <v>1.2451467300000001</v>
      </c>
      <c r="BZ460">
        <v>4.38303536</v>
      </c>
      <c r="CA460">
        <v>1.0542348399999999</v>
      </c>
      <c r="CB460">
        <v>2.36271349</v>
      </c>
      <c r="CC460">
        <v>0</v>
      </c>
      <c r="CD460">
        <v>1.26633956</v>
      </c>
      <c r="CE460">
        <v>1.2966537600000001</v>
      </c>
      <c r="CF460">
        <v>-0.34830556000000001</v>
      </c>
      <c r="CG460">
        <v>0.60595251999999999</v>
      </c>
      <c r="CH460">
        <v>-0.27080598</v>
      </c>
      <c r="CI460">
        <v>0.69837139000000004</v>
      </c>
      <c r="CJ460">
        <v>2.3914729999999999E-2</v>
      </c>
      <c r="CK460">
        <v>-0.35324707</v>
      </c>
      <c r="CL460">
        <v>-4.8291489999999999E-2</v>
      </c>
      <c r="CM460">
        <v>0.58076517999999999</v>
      </c>
      <c r="CN460">
        <v>0.72541518999999999</v>
      </c>
      <c r="CO460">
        <v>-0.20022939000000001</v>
      </c>
      <c r="CP460">
        <v>-0.43475793000000001</v>
      </c>
      <c r="CQ460">
        <v>0.34422587999999998</v>
      </c>
      <c r="CR460">
        <v>-0.48495226000000002</v>
      </c>
      <c r="CS460">
        <v>0.18250256000000001</v>
      </c>
      <c r="CT460">
        <v>-0.16623276000000001</v>
      </c>
      <c r="CU460">
        <v>-9.4743999999999995E-2</v>
      </c>
      <c r="CV460">
        <v>-1.1689752</v>
      </c>
      <c r="CW460">
        <v>-0.52188942000000005</v>
      </c>
      <c r="CX460">
        <v>0.65815442999999996</v>
      </c>
      <c r="CY460">
        <v>9.3649330000000003E-2</v>
      </c>
      <c r="CZ460">
        <v>-0.16819777</v>
      </c>
      <c r="DA460">
        <v>-0.25450494000000001</v>
      </c>
      <c r="DB460">
        <v>0.25513289</v>
      </c>
      <c r="DC460">
        <v>2.5920289999999999E-2</v>
      </c>
      <c r="DD460">
        <v>-2.5292350000000002E-2</v>
      </c>
      <c r="DE460">
        <v>0.26950531</v>
      </c>
      <c r="DF460">
        <v>-0.26887736000000001</v>
      </c>
      <c r="DG460">
        <v>0.1029841</v>
      </c>
      <c r="DH460">
        <v>-0.10235616</v>
      </c>
      <c r="DI460">
        <v>-0.19042195000000001</v>
      </c>
      <c r="DJ460">
        <v>7.7531719999999998E-2</v>
      </c>
      <c r="DK460">
        <v>-0.19522661999999999</v>
      </c>
      <c r="DL460">
        <v>-0.13095082</v>
      </c>
      <c r="DM460">
        <v>-6.0513240000000003E-2</v>
      </c>
      <c r="DN460">
        <v>0.50020885000000004</v>
      </c>
      <c r="DO460">
        <v>0.35778246000000002</v>
      </c>
      <c r="DP460">
        <v>-0.64273818000000005</v>
      </c>
      <c r="DQ460">
        <v>0.94671483000000001</v>
      </c>
      <c r="DR460">
        <v>-0.66113116000000005</v>
      </c>
      <c r="DS460">
        <v>7.7932630000000003E-2</v>
      </c>
      <c r="DT460">
        <v>-0.79014932000000004</v>
      </c>
      <c r="DU460">
        <v>1.3610861400000001</v>
      </c>
      <c r="DV460" s="10">
        <v>-0.64824150000000003</v>
      </c>
      <c r="DW460" s="8" t="s">
        <v>2509</v>
      </c>
      <c r="DX460" t="s">
        <v>2510</v>
      </c>
      <c r="DY460" t="s">
        <v>5165</v>
      </c>
      <c r="DZ460" t="s">
        <v>5158</v>
      </c>
      <c r="EA460" t="s">
        <v>5327</v>
      </c>
      <c r="EB460" t="s">
        <v>5408</v>
      </c>
      <c r="EC460" t="s">
        <v>5218</v>
      </c>
      <c r="ED460" s="10" t="s">
        <v>997</v>
      </c>
      <c r="EE460" s="20">
        <v>35811</v>
      </c>
      <c r="EF460" s="21">
        <v>37407</v>
      </c>
      <c r="EG460" t="s">
        <v>2511</v>
      </c>
      <c r="EH460" t="s">
        <v>5144</v>
      </c>
      <c r="EI460" s="22">
        <v>45269</v>
      </c>
      <c r="EJ460" t="b">
        <f>F460=H460</f>
        <v>1</v>
      </c>
    </row>
    <row r="461" spans="1:140" x14ac:dyDescent="0.2">
      <c r="A461" s="8" t="s">
        <v>2512</v>
      </c>
      <c r="B461" s="8" t="s">
        <v>127</v>
      </c>
      <c r="C461" s="8" t="s">
        <v>363</v>
      </c>
      <c r="D461" s="2" t="s">
        <v>2513</v>
      </c>
      <c r="E461" s="4">
        <v>0.57060804056212699</v>
      </c>
      <c r="F461" s="28" t="b">
        <v>0</v>
      </c>
      <c r="G461" s="29">
        <f t="shared" si="15"/>
        <v>5.4642127873291003E-6</v>
      </c>
      <c r="H461" s="5" t="b">
        <f t="shared" si="14"/>
        <v>0</v>
      </c>
      <c r="I461" s="8">
        <v>49</v>
      </c>
      <c r="J461">
        <v>2</v>
      </c>
      <c r="K461">
        <v>21</v>
      </c>
      <c r="L461">
        <v>496</v>
      </c>
      <c r="M461">
        <v>0</v>
      </c>
      <c r="N461">
        <v>4</v>
      </c>
      <c r="O461">
        <v>25.604020281063502</v>
      </c>
      <c r="P461">
        <v>2</v>
      </c>
      <c r="Q461">
        <v>3</v>
      </c>
      <c r="R461">
        <v>2</v>
      </c>
      <c r="S461" s="10">
        <v>73.7</v>
      </c>
      <c r="T461" s="8">
        <v>-0.39829786160802699</v>
      </c>
      <c r="U461">
        <v>1.0203643463482399</v>
      </c>
      <c r="V461">
        <v>-0.77296769484074401</v>
      </c>
      <c r="W461">
        <v>-1.16843858338137</v>
      </c>
      <c r="X461">
        <v>-1.5638459058765199</v>
      </c>
      <c r="Y461">
        <v>0.68524713920936597</v>
      </c>
      <c r="Z461">
        <v>-0.85579262169942205</v>
      </c>
      <c r="AA461">
        <v>-1.4107302381286499</v>
      </c>
      <c r="AB461">
        <v>0.68128349962791002</v>
      </c>
      <c r="AC461">
        <v>1.7560081436822399E-2</v>
      </c>
      <c r="AD461" s="10">
        <v>-0.21523117683330001</v>
      </c>
      <c r="AE461" s="8">
        <v>0</v>
      </c>
      <c r="AF461">
        <v>0</v>
      </c>
      <c r="AG461">
        <v>0</v>
      </c>
      <c r="AH461">
        <v>0</v>
      </c>
      <c r="AI461">
        <v>0</v>
      </c>
      <c r="AJ461">
        <v>0</v>
      </c>
      <c r="AK461">
        <v>0</v>
      </c>
      <c r="AL461">
        <v>0</v>
      </c>
      <c r="AM461">
        <v>0</v>
      </c>
      <c r="AN461">
        <v>0</v>
      </c>
      <c r="AO461">
        <v>0</v>
      </c>
      <c r="AP461">
        <v>0</v>
      </c>
      <c r="AQ461">
        <v>0</v>
      </c>
      <c r="AR461">
        <v>0</v>
      </c>
      <c r="AS461">
        <v>1</v>
      </c>
      <c r="AT461">
        <v>0</v>
      </c>
      <c r="AU461">
        <v>0</v>
      </c>
      <c r="AV461">
        <v>0</v>
      </c>
      <c r="AW461">
        <v>0</v>
      </c>
      <c r="AX461">
        <v>0</v>
      </c>
      <c r="AY461">
        <v>1</v>
      </c>
      <c r="AZ461">
        <v>0</v>
      </c>
      <c r="BA461">
        <v>1</v>
      </c>
      <c r="BB461">
        <v>0</v>
      </c>
      <c r="BC461">
        <v>1</v>
      </c>
      <c r="BD461">
        <v>0</v>
      </c>
      <c r="BE461">
        <v>1</v>
      </c>
      <c r="BF461">
        <v>0</v>
      </c>
      <c r="BG461">
        <v>1</v>
      </c>
      <c r="BH461">
        <v>0</v>
      </c>
      <c r="BI461">
        <v>0</v>
      </c>
      <c r="BJ461">
        <v>0</v>
      </c>
      <c r="BK461">
        <v>0</v>
      </c>
      <c r="BL461">
        <v>0</v>
      </c>
      <c r="BM461">
        <v>0</v>
      </c>
      <c r="BN461">
        <v>0</v>
      </c>
      <c r="BO461">
        <v>1</v>
      </c>
      <c r="BP461">
        <v>0</v>
      </c>
      <c r="BQ461">
        <v>0</v>
      </c>
      <c r="BR461">
        <v>0</v>
      </c>
      <c r="BS461">
        <v>1</v>
      </c>
      <c r="BT461" s="10">
        <v>0</v>
      </c>
      <c r="BU461">
        <v>-4.2648743800000002</v>
      </c>
      <c r="BV461">
        <v>0.17994256</v>
      </c>
      <c r="BW461">
        <v>2.5512239999999999E-2</v>
      </c>
      <c r="BX461">
        <v>1.7140852600000001</v>
      </c>
      <c r="BY461">
        <v>1.2451467300000001</v>
      </c>
      <c r="BZ461">
        <v>4.38303536</v>
      </c>
      <c r="CA461">
        <v>1.0542348399999999</v>
      </c>
      <c r="CB461">
        <v>2.36271349</v>
      </c>
      <c r="CC461">
        <v>0</v>
      </c>
      <c r="CD461">
        <v>1.26633956</v>
      </c>
      <c r="CE461">
        <v>1.2966537600000001</v>
      </c>
      <c r="CF461">
        <v>-0.34830556000000001</v>
      </c>
      <c r="CG461">
        <v>0.60595251999999999</v>
      </c>
      <c r="CH461">
        <v>-0.27080598</v>
      </c>
      <c r="CI461">
        <v>0.69837139000000004</v>
      </c>
      <c r="CJ461">
        <v>2.3914729999999999E-2</v>
      </c>
      <c r="CK461">
        <v>-0.35324707</v>
      </c>
      <c r="CL461">
        <v>-4.8291489999999999E-2</v>
      </c>
      <c r="CM461">
        <v>0.58076517999999999</v>
      </c>
      <c r="CN461">
        <v>0.72541518999999999</v>
      </c>
      <c r="CO461">
        <v>-0.20022939000000001</v>
      </c>
      <c r="CP461">
        <v>-0.43475793000000001</v>
      </c>
      <c r="CQ461">
        <v>0.34422587999999998</v>
      </c>
      <c r="CR461">
        <v>-0.48495226000000002</v>
      </c>
      <c r="CS461">
        <v>0.18250256000000001</v>
      </c>
      <c r="CT461">
        <v>-0.16623276000000001</v>
      </c>
      <c r="CU461">
        <v>-9.4743999999999995E-2</v>
      </c>
      <c r="CV461">
        <v>-1.1689752</v>
      </c>
      <c r="CW461">
        <v>-0.52188942000000005</v>
      </c>
      <c r="CX461">
        <v>0.65815442999999996</v>
      </c>
      <c r="CY461">
        <v>9.3649330000000003E-2</v>
      </c>
      <c r="CZ461">
        <v>-0.16819777</v>
      </c>
      <c r="DA461">
        <v>-0.25450494000000001</v>
      </c>
      <c r="DB461">
        <v>0.25513289</v>
      </c>
      <c r="DC461">
        <v>2.5920289999999999E-2</v>
      </c>
      <c r="DD461">
        <v>-2.5292350000000002E-2</v>
      </c>
      <c r="DE461">
        <v>0.26950531</v>
      </c>
      <c r="DF461">
        <v>-0.26887736000000001</v>
      </c>
      <c r="DG461">
        <v>0.1029841</v>
      </c>
      <c r="DH461">
        <v>-0.10235616</v>
      </c>
      <c r="DI461">
        <v>-0.19042195000000001</v>
      </c>
      <c r="DJ461">
        <v>7.7531719999999998E-2</v>
      </c>
      <c r="DK461">
        <v>-0.19522661999999999</v>
      </c>
      <c r="DL461">
        <v>-0.13095082</v>
      </c>
      <c r="DM461">
        <v>-6.0513240000000003E-2</v>
      </c>
      <c r="DN461">
        <v>0.50020885000000004</v>
      </c>
      <c r="DO461">
        <v>0.35778246000000002</v>
      </c>
      <c r="DP461">
        <v>-0.64273818000000005</v>
      </c>
      <c r="DQ461">
        <v>0.94671483000000001</v>
      </c>
      <c r="DR461">
        <v>-0.66113116000000005</v>
      </c>
      <c r="DS461">
        <v>7.7932630000000003E-2</v>
      </c>
      <c r="DT461">
        <v>-0.79014932000000004</v>
      </c>
      <c r="DU461">
        <v>1.3610861400000001</v>
      </c>
      <c r="DV461" s="10">
        <v>-0.64824150000000003</v>
      </c>
      <c r="DW461" s="8" t="s">
        <v>2514</v>
      </c>
      <c r="DX461" t="s">
        <v>2515</v>
      </c>
      <c r="DY461" t="s">
        <v>5153</v>
      </c>
      <c r="DZ461" t="s">
        <v>5153</v>
      </c>
      <c r="EA461" t="s">
        <v>5502</v>
      </c>
      <c r="EB461" t="s">
        <v>5474</v>
      </c>
      <c r="EC461" t="s">
        <v>5442</v>
      </c>
      <c r="ED461" s="10" t="s">
        <v>192</v>
      </c>
      <c r="EE461" s="20">
        <v>34951</v>
      </c>
      <c r="EF461" s="21">
        <v>35595</v>
      </c>
      <c r="EG461" t="s">
        <v>2516</v>
      </c>
      <c r="EH461" t="s">
        <v>5145</v>
      </c>
      <c r="EI461" s="22">
        <v>44971</v>
      </c>
      <c r="EJ461" t="b">
        <f>F461=H461</f>
        <v>1</v>
      </c>
    </row>
    <row r="462" spans="1:140" x14ac:dyDescent="0.2">
      <c r="A462" s="8" t="s">
        <v>2517</v>
      </c>
      <c r="B462" s="8" t="s">
        <v>127</v>
      </c>
      <c r="C462" s="8" t="s">
        <v>491</v>
      </c>
      <c r="D462" s="2">
        <v>8182391611</v>
      </c>
      <c r="E462" s="4">
        <v>0.48564198934923097</v>
      </c>
      <c r="F462" s="28" t="b">
        <v>0</v>
      </c>
      <c r="G462" s="29">
        <f t="shared" si="15"/>
        <v>2.6208157601363181E-5</v>
      </c>
      <c r="H462" s="5" t="b">
        <f t="shared" si="14"/>
        <v>0</v>
      </c>
      <c r="I462" s="8">
        <v>56</v>
      </c>
      <c r="J462">
        <v>1</v>
      </c>
      <c r="K462">
        <v>33</v>
      </c>
      <c r="L462">
        <v>352</v>
      </c>
      <c r="M462">
        <v>2</v>
      </c>
      <c r="N462">
        <v>2</v>
      </c>
      <c r="O462">
        <v>35.5876613412821</v>
      </c>
      <c r="P462">
        <v>2</v>
      </c>
      <c r="Q462">
        <v>3</v>
      </c>
      <c r="R462">
        <v>1</v>
      </c>
      <c r="S462" s="10">
        <v>83.4</v>
      </c>
      <c r="T462" s="8">
        <v>0.25926936274484702</v>
      </c>
      <c r="U462">
        <v>7.5957643648752104E-3</v>
      </c>
      <c r="V462">
        <v>0.77748986271695397</v>
      </c>
      <c r="W462">
        <v>-1.33630680314175</v>
      </c>
      <c r="X462">
        <v>-0.92748948436013701</v>
      </c>
      <c r="Y462">
        <v>-0.70788554533318204</v>
      </c>
      <c r="Z462">
        <v>-0.51224858970985399</v>
      </c>
      <c r="AA462">
        <v>8.8725172209350497E-3</v>
      </c>
      <c r="AB462">
        <v>0.68128349962791002</v>
      </c>
      <c r="AC462">
        <v>1.7560081436822399E-2</v>
      </c>
      <c r="AD462" s="10">
        <v>1.87774367558074</v>
      </c>
      <c r="AE462" s="8">
        <v>0</v>
      </c>
      <c r="AF462">
        <v>0</v>
      </c>
      <c r="AG462">
        <v>0</v>
      </c>
      <c r="AH462">
        <v>0</v>
      </c>
      <c r="AI462">
        <v>0</v>
      </c>
      <c r="AJ462">
        <v>0</v>
      </c>
      <c r="AK462">
        <v>0</v>
      </c>
      <c r="AL462">
        <v>0</v>
      </c>
      <c r="AM462">
        <v>0</v>
      </c>
      <c r="AN462">
        <v>0</v>
      </c>
      <c r="AO462">
        <v>1</v>
      </c>
      <c r="AP462">
        <v>0</v>
      </c>
      <c r="AQ462">
        <v>0</v>
      </c>
      <c r="AR462">
        <v>0</v>
      </c>
      <c r="AS462">
        <v>0</v>
      </c>
      <c r="AT462">
        <v>0</v>
      </c>
      <c r="AU462">
        <v>0</v>
      </c>
      <c r="AV462">
        <v>0</v>
      </c>
      <c r="AW462">
        <v>0</v>
      </c>
      <c r="AX462">
        <v>0</v>
      </c>
      <c r="AY462">
        <v>0</v>
      </c>
      <c r="AZ462">
        <v>1</v>
      </c>
      <c r="BA462">
        <v>0</v>
      </c>
      <c r="BB462">
        <v>1</v>
      </c>
      <c r="BC462">
        <v>1</v>
      </c>
      <c r="BD462">
        <v>0</v>
      </c>
      <c r="BE462">
        <v>0</v>
      </c>
      <c r="BF462">
        <v>1</v>
      </c>
      <c r="BG462">
        <v>0</v>
      </c>
      <c r="BH462">
        <v>0</v>
      </c>
      <c r="BI462">
        <v>0</v>
      </c>
      <c r="BJ462">
        <v>0</v>
      </c>
      <c r="BK462">
        <v>0</v>
      </c>
      <c r="BL462">
        <v>1</v>
      </c>
      <c r="BM462">
        <v>0</v>
      </c>
      <c r="BN462">
        <v>0</v>
      </c>
      <c r="BO462">
        <v>0</v>
      </c>
      <c r="BP462">
        <v>1</v>
      </c>
      <c r="BQ462">
        <v>0</v>
      </c>
      <c r="BR462">
        <v>1</v>
      </c>
      <c r="BS462">
        <v>0</v>
      </c>
      <c r="BT462" s="10">
        <v>0</v>
      </c>
      <c r="BU462">
        <v>-4.2648743800000002</v>
      </c>
      <c r="BV462">
        <v>0.17994256</v>
      </c>
      <c r="BW462">
        <v>2.5512239999999999E-2</v>
      </c>
      <c r="BX462">
        <v>1.7140852600000001</v>
      </c>
      <c r="BY462">
        <v>1.2451467300000001</v>
      </c>
      <c r="BZ462">
        <v>4.38303536</v>
      </c>
      <c r="CA462">
        <v>1.0542348399999999</v>
      </c>
      <c r="CB462">
        <v>2.36271349</v>
      </c>
      <c r="CC462">
        <v>0</v>
      </c>
      <c r="CD462">
        <v>1.26633956</v>
      </c>
      <c r="CE462">
        <v>1.2966537600000001</v>
      </c>
      <c r="CF462">
        <v>-0.34830556000000001</v>
      </c>
      <c r="CG462">
        <v>0.60595251999999999</v>
      </c>
      <c r="CH462">
        <v>-0.27080598</v>
      </c>
      <c r="CI462">
        <v>0.69837139000000004</v>
      </c>
      <c r="CJ462">
        <v>2.3914729999999999E-2</v>
      </c>
      <c r="CK462">
        <v>-0.35324707</v>
      </c>
      <c r="CL462">
        <v>-4.8291489999999999E-2</v>
      </c>
      <c r="CM462">
        <v>0.58076517999999999</v>
      </c>
      <c r="CN462">
        <v>0.72541518999999999</v>
      </c>
      <c r="CO462">
        <v>-0.20022939000000001</v>
      </c>
      <c r="CP462">
        <v>-0.43475793000000001</v>
      </c>
      <c r="CQ462">
        <v>0.34422587999999998</v>
      </c>
      <c r="CR462">
        <v>-0.48495226000000002</v>
      </c>
      <c r="CS462">
        <v>0.18250256000000001</v>
      </c>
      <c r="CT462">
        <v>-0.16623276000000001</v>
      </c>
      <c r="CU462">
        <v>-9.4743999999999995E-2</v>
      </c>
      <c r="CV462">
        <v>-1.1689752</v>
      </c>
      <c r="CW462">
        <v>-0.52188942000000005</v>
      </c>
      <c r="CX462">
        <v>0.65815442999999996</v>
      </c>
      <c r="CY462">
        <v>9.3649330000000003E-2</v>
      </c>
      <c r="CZ462">
        <v>-0.16819777</v>
      </c>
      <c r="DA462">
        <v>-0.25450494000000001</v>
      </c>
      <c r="DB462">
        <v>0.25513289</v>
      </c>
      <c r="DC462">
        <v>2.5920289999999999E-2</v>
      </c>
      <c r="DD462">
        <v>-2.5292350000000002E-2</v>
      </c>
      <c r="DE462">
        <v>0.26950531</v>
      </c>
      <c r="DF462">
        <v>-0.26887736000000001</v>
      </c>
      <c r="DG462">
        <v>0.1029841</v>
      </c>
      <c r="DH462">
        <v>-0.10235616</v>
      </c>
      <c r="DI462">
        <v>-0.19042195000000001</v>
      </c>
      <c r="DJ462">
        <v>7.7531719999999998E-2</v>
      </c>
      <c r="DK462">
        <v>-0.19522661999999999</v>
      </c>
      <c r="DL462">
        <v>-0.13095082</v>
      </c>
      <c r="DM462">
        <v>-6.0513240000000003E-2</v>
      </c>
      <c r="DN462">
        <v>0.50020885000000004</v>
      </c>
      <c r="DO462">
        <v>0.35778246000000002</v>
      </c>
      <c r="DP462">
        <v>-0.64273818000000005</v>
      </c>
      <c r="DQ462">
        <v>0.94671483000000001</v>
      </c>
      <c r="DR462">
        <v>-0.66113116000000005</v>
      </c>
      <c r="DS462">
        <v>7.7932630000000003E-2</v>
      </c>
      <c r="DT462">
        <v>-0.79014932000000004</v>
      </c>
      <c r="DU462">
        <v>1.3610861400000001</v>
      </c>
      <c r="DV462" s="10">
        <v>-0.64824150000000003</v>
      </c>
      <c r="DW462" s="8" t="s">
        <v>2518</v>
      </c>
      <c r="DX462" t="s">
        <v>2519</v>
      </c>
      <c r="DY462" t="s">
        <v>5165</v>
      </c>
      <c r="DZ462" t="s">
        <v>5158</v>
      </c>
      <c r="EA462" t="s">
        <v>5387</v>
      </c>
      <c r="EB462" t="s">
        <v>5208</v>
      </c>
      <c r="EC462" t="s">
        <v>5319</v>
      </c>
      <c r="ED462" s="10" t="s">
        <v>242</v>
      </c>
      <c r="EE462" s="20">
        <v>34572</v>
      </c>
      <c r="EF462" s="21">
        <v>36188</v>
      </c>
      <c r="EG462" t="s">
        <v>2520</v>
      </c>
      <c r="EH462" t="s">
        <v>5143</v>
      </c>
      <c r="EI462" s="22">
        <v>44931</v>
      </c>
      <c r="EJ462" t="b">
        <f>F462=H462</f>
        <v>1</v>
      </c>
    </row>
    <row r="463" spans="1:140" x14ac:dyDescent="0.2">
      <c r="A463" s="8" t="s">
        <v>2521</v>
      </c>
      <c r="B463" s="8" t="s">
        <v>168</v>
      </c>
      <c r="C463" s="8" t="s">
        <v>161</v>
      </c>
      <c r="D463" s="2" t="s">
        <v>2522</v>
      </c>
      <c r="E463" s="4">
        <v>0.74888047858755802</v>
      </c>
      <c r="F463" s="28" t="b">
        <v>1</v>
      </c>
      <c r="G463" s="29">
        <f t="shared" si="15"/>
        <v>0.99966107419702666</v>
      </c>
      <c r="H463" s="5" t="b">
        <f t="shared" si="14"/>
        <v>1</v>
      </c>
      <c r="I463" s="8">
        <v>47</v>
      </c>
      <c r="J463">
        <v>0</v>
      </c>
      <c r="K463">
        <v>40</v>
      </c>
      <c r="L463">
        <v>2074</v>
      </c>
      <c r="M463">
        <v>6</v>
      </c>
      <c r="N463">
        <v>4</v>
      </c>
      <c r="O463">
        <v>94.440239293779001</v>
      </c>
      <c r="P463">
        <v>5</v>
      </c>
      <c r="Q463">
        <v>1</v>
      </c>
      <c r="R463">
        <v>1</v>
      </c>
      <c r="S463" s="10">
        <v>70.400000000000006</v>
      </c>
      <c r="T463" s="8">
        <v>-0.58617421142313397</v>
      </c>
      <c r="U463">
        <v>-1.00517281761849</v>
      </c>
      <c r="V463">
        <v>1.6819234379589401</v>
      </c>
      <c r="W463">
        <v>0.67111732482601905</v>
      </c>
      <c r="X463">
        <v>0.34522335867264098</v>
      </c>
      <c r="Y463">
        <v>0.68524713920936597</v>
      </c>
      <c r="Z463">
        <v>1.5129095465681599</v>
      </c>
      <c r="AA463">
        <v>0.71867389489572897</v>
      </c>
      <c r="AB463">
        <v>1.4079858992310099</v>
      </c>
      <c r="AC463">
        <v>0.71996333890972197</v>
      </c>
      <c r="AD463" s="10">
        <v>-0.927274167860757</v>
      </c>
      <c r="AE463" s="8">
        <v>0</v>
      </c>
      <c r="AF463">
        <v>0</v>
      </c>
      <c r="AG463">
        <v>0</v>
      </c>
      <c r="AH463">
        <v>0</v>
      </c>
      <c r="AI463">
        <v>0</v>
      </c>
      <c r="AJ463">
        <v>0</v>
      </c>
      <c r="AK463">
        <v>0</v>
      </c>
      <c r="AL463">
        <v>0</v>
      </c>
      <c r="AM463">
        <v>0</v>
      </c>
      <c r="AN463">
        <v>0</v>
      </c>
      <c r="AO463">
        <v>0</v>
      </c>
      <c r="AP463">
        <v>0</v>
      </c>
      <c r="AQ463">
        <v>0</v>
      </c>
      <c r="AR463">
        <v>1</v>
      </c>
      <c r="AS463">
        <v>0</v>
      </c>
      <c r="AT463">
        <v>0</v>
      </c>
      <c r="AU463">
        <v>0</v>
      </c>
      <c r="AV463">
        <v>0</v>
      </c>
      <c r="AW463">
        <v>0</v>
      </c>
      <c r="AX463">
        <v>0</v>
      </c>
      <c r="AY463">
        <v>1</v>
      </c>
      <c r="AZ463">
        <v>0</v>
      </c>
      <c r="BA463">
        <v>0</v>
      </c>
      <c r="BB463">
        <v>1</v>
      </c>
      <c r="BC463">
        <v>1</v>
      </c>
      <c r="BD463">
        <v>0</v>
      </c>
      <c r="BE463">
        <v>0</v>
      </c>
      <c r="BF463">
        <v>1</v>
      </c>
      <c r="BG463">
        <v>0</v>
      </c>
      <c r="BH463">
        <v>0</v>
      </c>
      <c r="BI463">
        <v>0</v>
      </c>
      <c r="BJ463">
        <v>0</v>
      </c>
      <c r="BK463">
        <v>1</v>
      </c>
      <c r="BL463">
        <v>0</v>
      </c>
      <c r="BM463">
        <v>0</v>
      </c>
      <c r="BN463">
        <v>0</v>
      </c>
      <c r="BO463">
        <v>1</v>
      </c>
      <c r="BP463">
        <v>0</v>
      </c>
      <c r="BQ463">
        <v>0</v>
      </c>
      <c r="BR463">
        <v>1</v>
      </c>
      <c r="BS463">
        <v>0</v>
      </c>
      <c r="BT463" s="10">
        <v>0</v>
      </c>
      <c r="BU463">
        <v>-4.2648743800000002</v>
      </c>
      <c r="BV463">
        <v>0.17994256</v>
      </c>
      <c r="BW463">
        <v>2.5512239999999999E-2</v>
      </c>
      <c r="BX463">
        <v>1.7140852600000001</v>
      </c>
      <c r="BY463">
        <v>1.2451467300000001</v>
      </c>
      <c r="BZ463">
        <v>4.38303536</v>
      </c>
      <c r="CA463">
        <v>1.0542348399999999</v>
      </c>
      <c r="CB463">
        <v>2.36271349</v>
      </c>
      <c r="CC463">
        <v>0</v>
      </c>
      <c r="CD463">
        <v>1.26633956</v>
      </c>
      <c r="CE463">
        <v>1.2966537600000001</v>
      </c>
      <c r="CF463">
        <v>-0.34830556000000001</v>
      </c>
      <c r="CG463">
        <v>0.60595251999999999</v>
      </c>
      <c r="CH463">
        <v>-0.27080598</v>
      </c>
      <c r="CI463">
        <v>0.69837139000000004</v>
      </c>
      <c r="CJ463">
        <v>2.3914729999999999E-2</v>
      </c>
      <c r="CK463">
        <v>-0.35324707</v>
      </c>
      <c r="CL463">
        <v>-4.8291489999999999E-2</v>
      </c>
      <c r="CM463">
        <v>0.58076517999999999</v>
      </c>
      <c r="CN463">
        <v>0.72541518999999999</v>
      </c>
      <c r="CO463">
        <v>-0.20022939000000001</v>
      </c>
      <c r="CP463">
        <v>-0.43475793000000001</v>
      </c>
      <c r="CQ463">
        <v>0.34422587999999998</v>
      </c>
      <c r="CR463">
        <v>-0.48495226000000002</v>
      </c>
      <c r="CS463">
        <v>0.18250256000000001</v>
      </c>
      <c r="CT463">
        <v>-0.16623276000000001</v>
      </c>
      <c r="CU463">
        <v>-9.4743999999999995E-2</v>
      </c>
      <c r="CV463">
        <v>-1.1689752</v>
      </c>
      <c r="CW463">
        <v>-0.52188942000000005</v>
      </c>
      <c r="CX463">
        <v>0.65815442999999996</v>
      </c>
      <c r="CY463">
        <v>9.3649330000000003E-2</v>
      </c>
      <c r="CZ463">
        <v>-0.16819777</v>
      </c>
      <c r="DA463">
        <v>-0.25450494000000001</v>
      </c>
      <c r="DB463">
        <v>0.25513289</v>
      </c>
      <c r="DC463">
        <v>2.5920289999999999E-2</v>
      </c>
      <c r="DD463">
        <v>-2.5292350000000002E-2</v>
      </c>
      <c r="DE463">
        <v>0.26950531</v>
      </c>
      <c r="DF463">
        <v>-0.26887736000000001</v>
      </c>
      <c r="DG463">
        <v>0.1029841</v>
      </c>
      <c r="DH463">
        <v>-0.10235616</v>
      </c>
      <c r="DI463">
        <v>-0.19042195000000001</v>
      </c>
      <c r="DJ463">
        <v>7.7531719999999998E-2</v>
      </c>
      <c r="DK463">
        <v>-0.19522661999999999</v>
      </c>
      <c r="DL463">
        <v>-0.13095082</v>
      </c>
      <c r="DM463">
        <v>-6.0513240000000003E-2</v>
      </c>
      <c r="DN463">
        <v>0.50020885000000004</v>
      </c>
      <c r="DO463">
        <v>0.35778246000000002</v>
      </c>
      <c r="DP463">
        <v>-0.64273818000000005</v>
      </c>
      <c r="DQ463">
        <v>0.94671483000000001</v>
      </c>
      <c r="DR463">
        <v>-0.66113116000000005</v>
      </c>
      <c r="DS463">
        <v>7.7932630000000003E-2</v>
      </c>
      <c r="DT463">
        <v>-0.79014932000000004</v>
      </c>
      <c r="DU463">
        <v>1.3610861400000001</v>
      </c>
      <c r="DV463" s="10">
        <v>-0.64824150000000003</v>
      </c>
      <c r="DW463" s="8" t="s">
        <v>2523</v>
      </c>
      <c r="DX463" t="s">
        <v>2524</v>
      </c>
      <c r="DY463" t="s">
        <v>5153</v>
      </c>
      <c r="DZ463" t="s">
        <v>5158</v>
      </c>
      <c r="EA463" t="s">
        <v>5195</v>
      </c>
      <c r="EB463" t="s">
        <v>5198</v>
      </c>
      <c r="EC463" t="s">
        <v>5409</v>
      </c>
      <c r="ED463" s="10" t="s">
        <v>290</v>
      </c>
      <c r="EE463" s="20">
        <v>37030</v>
      </c>
      <c r="EF463" s="21">
        <v>38009</v>
      </c>
      <c r="EG463" t="s">
        <v>2525</v>
      </c>
      <c r="EH463" t="s">
        <v>5146</v>
      </c>
      <c r="EI463" s="22">
        <v>43808</v>
      </c>
      <c r="EJ463" t="b">
        <f>F463=H463</f>
        <v>1</v>
      </c>
    </row>
    <row r="464" spans="1:140" x14ac:dyDescent="0.2">
      <c r="A464" s="8" t="s">
        <v>2526</v>
      </c>
      <c r="B464" s="8" t="s">
        <v>119</v>
      </c>
      <c r="C464" s="8" t="s">
        <v>147</v>
      </c>
      <c r="D464" s="2" t="s">
        <v>2527</v>
      </c>
      <c r="E464" s="4">
        <v>0.33467430088390299</v>
      </c>
      <c r="F464" s="28" t="b">
        <v>0</v>
      </c>
      <c r="G464" s="29">
        <f t="shared" si="15"/>
        <v>4.3844979606770816E-4</v>
      </c>
      <c r="H464" s="5" t="b">
        <f t="shared" si="14"/>
        <v>0</v>
      </c>
      <c r="I464" s="8">
        <v>35</v>
      </c>
      <c r="J464">
        <v>0</v>
      </c>
      <c r="K464">
        <v>23</v>
      </c>
      <c r="L464">
        <v>1882</v>
      </c>
      <c r="M464">
        <v>6</v>
      </c>
      <c r="N464">
        <v>2</v>
      </c>
      <c r="O464">
        <v>28.170483775284801</v>
      </c>
      <c r="P464">
        <v>5</v>
      </c>
      <c r="Q464">
        <v>5</v>
      </c>
      <c r="R464">
        <v>4</v>
      </c>
      <c r="S464" s="10">
        <v>74.2</v>
      </c>
      <c r="T464" s="8">
        <v>-1.7134323103137701</v>
      </c>
      <c r="U464">
        <v>-1.00517281761849</v>
      </c>
      <c r="V464">
        <v>-0.51455810191446105</v>
      </c>
      <c r="W464">
        <v>0.44729303181219099</v>
      </c>
      <c r="X464">
        <v>0.34522335867264098</v>
      </c>
      <c r="Y464">
        <v>-0.70788554533318204</v>
      </c>
      <c r="Z464">
        <v>-0.76747882802027401</v>
      </c>
      <c r="AA464">
        <v>-1.4107302381286499</v>
      </c>
      <c r="AB464">
        <v>0.68128349962791002</v>
      </c>
      <c r="AC464">
        <v>-1.38724643350897</v>
      </c>
      <c r="AD464" s="10">
        <v>-0.107345875162473</v>
      </c>
      <c r="AE464" s="8">
        <v>0</v>
      </c>
      <c r="AF464">
        <v>0</v>
      </c>
      <c r="AG464">
        <v>0</v>
      </c>
      <c r="AH464">
        <v>0</v>
      </c>
      <c r="AI464">
        <v>0</v>
      </c>
      <c r="AJ464">
        <v>0</v>
      </c>
      <c r="AK464">
        <v>0</v>
      </c>
      <c r="AL464">
        <v>0</v>
      </c>
      <c r="AM464">
        <v>0</v>
      </c>
      <c r="AN464">
        <v>0</v>
      </c>
      <c r="AO464">
        <v>0</v>
      </c>
      <c r="AP464">
        <v>1</v>
      </c>
      <c r="AQ464">
        <v>0</v>
      </c>
      <c r="AR464">
        <v>0</v>
      </c>
      <c r="AS464">
        <v>0</v>
      </c>
      <c r="AT464">
        <v>0</v>
      </c>
      <c r="AU464">
        <v>0</v>
      </c>
      <c r="AV464">
        <v>0</v>
      </c>
      <c r="AW464">
        <v>0</v>
      </c>
      <c r="AX464">
        <v>0</v>
      </c>
      <c r="AY464">
        <v>1</v>
      </c>
      <c r="AZ464">
        <v>0</v>
      </c>
      <c r="BA464">
        <v>0</v>
      </c>
      <c r="BB464">
        <v>1</v>
      </c>
      <c r="BC464">
        <v>0</v>
      </c>
      <c r="BD464">
        <v>1</v>
      </c>
      <c r="BE464">
        <v>1</v>
      </c>
      <c r="BF464">
        <v>0</v>
      </c>
      <c r="BG464">
        <v>0</v>
      </c>
      <c r="BH464">
        <v>0</v>
      </c>
      <c r="BI464">
        <v>0</v>
      </c>
      <c r="BJ464">
        <v>0</v>
      </c>
      <c r="BK464">
        <v>0</v>
      </c>
      <c r="BL464">
        <v>1</v>
      </c>
      <c r="BM464">
        <v>1</v>
      </c>
      <c r="BN464">
        <v>0</v>
      </c>
      <c r="BO464">
        <v>0</v>
      </c>
      <c r="BP464">
        <v>0</v>
      </c>
      <c r="BQ464">
        <v>0</v>
      </c>
      <c r="BR464">
        <v>1</v>
      </c>
      <c r="BS464">
        <v>0</v>
      </c>
      <c r="BT464" s="10">
        <v>0</v>
      </c>
      <c r="BU464">
        <v>-4.2648743800000002</v>
      </c>
      <c r="BV464">
        <v>0.17994256</v>
      </c>
      <c r="BW464">
        <v>2.5512239999999999E-2</v>
      </c>
      <c r="BX464">
        <v>1.7140852600000001</v>
      </c>
      <c r="BY464">
        <v>1.2451467300000001</v>
      </c>
      <c r="BZ464">
        <v>4.38303536</v>
      </c>
      <c r="CA464">
        <v>1.0542348399999999</v>
      </c>
      <c r="CB464">
        <v>2.36271349</v>
      </c>
      <c r="CC464">
        <v>0</v>
      </c>
      <c r="CD464">
        <v>1.26633956</v>
      </c>
      <c r="CE464">
        <v>1.2966537600000001</v>
      </c>
      <c r="CF464">
        <v>-0.34830556000000001</v>
      </c>
      <c r="CG464">
        <v>0.60595251999999999</v>
      </c>
      <c r="CH464">
        <v>-0.27080598</v>
      </c>
      <c r="CI464">
        <v>0.69837139000000004</v>
      </c>
      <c r="CJ464">
        <v>2.3914729999999999E-2</v>
      </c>
      <c r="CK464">
        <v>-0.35324707</v>
      </c>
      <c r="CL464">
        <v>-4.8291489999999999E-2</v>
      </c>
      <c r="CM464">
        <v>0.58076517999999999</v>
      </c>
      <c r="CN464">
        <v>0.72541518999999999</v>
      </c>
      <c r="CO464">
        <v>-0.20022939000000001</v>
      </c>
      <c r="CP464">
        <v>-0.43475793000000001</v>
      </c>
      <c r="CQ464">
        <v>0.34422587999999998</v>
      </c>
      <c r="CR464">
        <v>-0.48495226000000002</v>
      </c>
      <c r="CS464">
        <v>0.18250256000000001</v>
      </c>
      <c r="CT464">
        <v>-0.16623276000000001</v>
      </c>
      <c r="CU464">
        <v>-9.4743999999999995E-2</v>
      </c>
      <c r="CV464">
        <v>-1.1689752</v>
      </c>
      <c r="CW464">
        <v>-0.52188942000000005</v>
      </c>
      <c r="CX464">
        <v>0.65815442999999996</v>
      </c>
      <c r="CY464">
        <v>9.3649330000000003E-2</v>
      </c>
      <c r="CZ464">
        <v>-0.16819777</v>
      </c>
      <c r="DA464">
        <v>-0.25450494000000001</v>
      </c>
      <c r="DB464">
        <v>0.25513289</v>
      </c>
      <c r="DC464">
        <v>2.5920289999999999E-2</v>
      </c>
      <c r="DD464">
        <v>-2.5292350000000002E-2</v>
      </c>
      <c r="DE464">
        <v>0.26950531</v>
      </c>
      <c r="DF464">
        <v>-0.26887736000000001</v>
      </c>
      <c r="DG464">
        <v>0.1029841</v>
      </c>
      <c r="DH464">
        <v>-0.10235616</v>
      </c>
      <c r="DI464">
        <v>-0.19042195000000001</v>
      </c>
      <c r="DJ464">
        <v>7.7531719999999998E-2</v>
      </c>
      <c r="DK464">
        <v>-0.19522661999999999</v>
      </c>
      <c r="DL464">
        <v>-0.13095082</v>
      </c>
      <c r="DM464">
        <v>-6.0513240000000003E-2</v>
      </c>
      <c r="DN464">
        <v>0.50020885000000004</v>
      </c>
      <c r="DO464">
        <v>0.35778246000000002</v>
      </c>
      <c r="DP464">
        <v>-0.64273818000000005</v>
      </c>
      <c r="DQ464">
        <v>0.94671483000000001</v>
      </c>
      <c r="DR464">
        <v>-0.66113116000000005</v>
      </c>
      <c r="DS464">
        <v>7.7932630000000003E-2</v>
      </c>
      <c r="DT464">
        <v>-0.79014932000000004</v>
      </c>
      <c r="DU464">
        <v>1.3610861400000001</v>
      </c>
      <c r="DV464" s="10">
        <v>-0.64824150000000003</v>
      </c>
      <c r="DW464" s="8" t="s">
        <v>2528</v>
      </c>
      <c r="DX464" t="s">
        <v>2529</v>
      </c>
      <c r="DY464" t="s">
        <v>5154</v>
      </c>
      <c r="DZ464" t="s">
        <v>5158</v>
      </c>
      <c r="EA464" s="52" t="s">
        <v>5513</v>
      </c>
      <c r="EB464" t="s">
        <v>5389</v>
      </c>
      <c r="EC464" t="s">
        <v>5202</v>
      </c>
      <c r="ED464" s="10" t="s">
        <v>1237</v>
      </c>
      <c r="EE464" s="20">
        <v>37091</v>
      </c>
      <c r="EF464" s="21">
        <v>38177</v>
      </c>
      <c r="EG464" s="52" t="s">
        <v>145</v>
      </c>
      <c r="EH464" t="s">
        <v>5143</v>
      </c>
      <c r="EI464" s="22">
        <v>43806</v>
      </c>
      <c r="EJ464" t="b">
        <f>F464=H464</f>
        <v>1</v>
      </c>
    </row>
    <row r="465" spans="1:140" x14ac:dyDescent="0.2">
      <c r="A465" s="8" t="s">
        <v>2530</v>
      </c>
      <c r="B465" s="8" t="s">
        <v>119</v>
      </c>
      <c r="C465" s="8" t="s">
        <v>332</v>
      </c>
      <c r="D465" s="2" t="s">
        <v>2531</v>
      </c>
      <c r="E465" s="4">
        <v>0.68465191997745001</v>
      </c>
      <c r="F465" s="28" t="b">
        <v>1</v>
      </c>
      <c r="G465" s="29">
        <f t="shared" si="15"/>
        <v>7.5051493371304082E-2</v>
      </c>
      <c r="H465" s="5" t="b">
        <f t="shared" si="14"/>
        <v>0</v>
      </c>
      <c r="I465" s="8">
        <v>70</v>
      </c>
      <c r="J465">
        <v>1</v>
      </c>
      <c r="K465">
        <v>34</v>
      </c>
      <c r="L465">
        <v>2946</v>
      </c>
      <c r="M465">
        <v>2</v>
      </c>
      <c r="N465">
        <v>5</v>
      </c>
      <c r="O465">
        <v>97.325959988725003</v>
      </c>
      <c r="P465">
        <v>2</v>
      </c>
      <c r="Q465">
        <v>3</v>
      </c>
      <c r="R465">
        <v>1</v>
      </c>
      <c r="S465" s="10">
        <v>82.6</v>
      </c>
      <c r="T465" s="8">
        <v>1.5744038114505901</v>
      </c>
      <c r="U465">
        <v>7.5957643648752104E-3</v>
      </c>
      <c r="V465">
        <v>0.90669465918009495</v>
      </c>
      <c r="W465">
        <v>1.6876526555971501</v>
      </c>
      <c r="X465">
        <v>-0.92748948436013701</v>
      </c>
      <c r="Y465">
        <v>1.38181348148064</v>
      </c>
      <c r="Z465">
        <v>1.6122092025511601</v>
      </c>
      <c r="AA465">
        <v>-1.4107302381286499</v>
      </c>
      <c r="AB465">
        <v>-1.4988236991813999</v>
      </c>
      <c r="AC465">
        <v>-0.68484317603607703</v>
      </c>
      <c r="AD465" s="10">
        <v>1.7051271929074101</v>
      </c>
      <c r="AE465" s="8">
        <v>0</v>
      </c>
      <c r="AF465">
        <v>0</v>
      </c>
      <c r="AG465">
        <v>0</v>
      </c>
      <c r="AH465">
        <v>0</v>
      </c>
      <c r="AI465">
        <v>0</v>
      </c>
      <c r="AJ465">
        <v>0</v>
      </c>
      <c r="AK465">
        <v>0</v>
      </c>
      <c r="AL465">
        <v>0</v>
      </c>
      <c r="AM465">
        <v>0</v>
      </c>
      <c r="AN465">
        <v>0</v>
      </c>
      <c r="AO465">
        <v>0</v>
      </c>
      <c r="AP465">
        <v>0</v>
      </c>
      <c r="AQ465">
        <v>0</v>
      </c>
      <c r="AR465">
        <v>0</v>
      </c>
      <c r="AS465">
        <v>0</v>
      </c>
      <c r="AT465">
        <v>0</v>
      </c>
      <c r="AU465">
        <v>1</v>
      </c>
      <c r="AV465">
        <v>0</v>
      </c>
      <c r="AW465">
        <v>0</v>
      </c>
      <c r="AX465">
        <v>0</v>
      </c>
      <c r="AY465">
        <v>0</v>
      </c>
      <c r="AZ465">
        <v>1</v>
      </c>
      <c r="BA465">
        <v>0</v>
      </c>
      <c r="BB465">
        <v>1</v>
      </c>
      <c r="BC465">
        <v>0</v>
      </c>
      <c r="BD465">
        <v>1</v>
      </c>
      <c r="BE465">
        <v>0</v>
      </c>
      <c r="BF465">
        <v>1</v>
      </c>
      <c r="BG465">
        <v>0</v>
      </c>
      <c r="BH465">
        <v>0</v>
      </c>
      <c r="BI465">
        <v>0</v>
      </c>
      <c r="BJ465">
        <v>0</v>
      </c>
      <c r="BK465">
        <v>0</v>
      </c>
      <c r="BL465">
        <v>1</v>
      </c>
      <c r="BM465">
        <v>0</v>
      </c>
      <c r="BN465">
        <v>0</v>
      </c>
      <c r="BO465">
        <v>1</v>
      </c>
      <c r="BP465">
        <v>0</v>
      </c>
      <c r="BQ465">
        <v>0</v>
      </c>
      <c r="BR465">
        <v>1</v>
      </c>
      <c r="BS465">
        <v>0</v>
      </c>
      <c r="BT465" s="10">
        <v>0</v>
      </c>
      <c r="BU465">
        <v>-4.2648743800000002</v>
      </c>
      <c r="BV465">
        <v>0.17994256</v>
      </c>
      <c r="BW465">
        <v>2.5512239999999999E-2</v>
      </c>
      <c r="BX465">
        <v>1.7140852600000001</v>
      </c>
      <c r="BY465">
        <v>1.2451467300000001</v>
      </c>
      <c r="BZ465">
        <v>4.38303536</v>
      </c>
      <c r="CA465">
        <v>1.0542348399999999</v>
      </c>
      <c r="CB465">
        <v>2.36271349</v>
      </c>
      <c r="CC465">
        <v>0</v>
      </c>
      <c r="CD465">
        <v>1.26633956</v>
      </c>
      <c r="CE465">
        <v>1.2966537600000001</v>
      </c>
      <c r="CF465">
        <v>-0.34830556000000001</v>
      </c>
      <c r="CG465">
        <v>0.60595251999999999</v>
      </c>
      <c r="CH465">
        <v>-0.27080598</v>
      </c>
      <c r="CI465">
        <v>0.69837139000000004</v>
      </c>
      <c r="CJ465">
        <v>2.3914729999999999E-2</v>
      </c>
      <c r="CK465">
        <v>-0.35324707</v>
      </c>
      <c r="CL465">
        <v>-4.8291489999999999E-2</v>
      </c>
      <c r="CM465">
        <v>0.58076517999999999</v>
      </c>
      <c r="CN465">
        <v>0.72541518999999999</v>
      </c>
      <c r="CO465">
        <v>-0.20022939000000001</v>
      </c>
      <c r="CP465">
        <v>-0.43475793000000001</v>
      </c>
      <c r="CQ465">
        <v>0.34422587999999998</v>
      </c>
      <c r="CR465">
        <v>-0.48495226000000002</v>
      </c>
      <c r="CS465">
        <v>0.18250256000000001</v>
      </c>
      <c r="CT465">
        <v>-0.16623276000000001</v>
      </c>
      <c r="CU465">
        <v>-9.4743999999999995E-2</v>
      </c>
      <c r="CV465">
        <v>-1.1689752</v>
      </c>
      <c r="CW465">
        <v>-0.52188942000000005</v>
      </c>
      <c r="CX465">
        <v>0.65815442999999996</v>
      </c>
      <c r="CY465">
        <v>9.3649330000000003E-2</v>
      </c>
      <c r="CZ465">
        <v>-0.16819777</v>
      </c>
      <c r="DA465">
        <v>-0.25450494000000001</v>
      </c>
      <c r="DB465">
        <v>0.25513289</v>
      </c>
      <c r="DC465">
        <v>2.5920289999999999E-2</v>
      </c>
      <c r="DD465">
        <v>-2.5292350000000002E-2</v>
      </c>
      <c r="DE465">
        <v>0.26950531</v>
      </c>
      <c r="DF465">
        <v>-0.26887736000000001</v>
      </c>
      <c r="DG465">
        <v>0.1029841</v>
      </c>
      <c r="DH465">
        <v>-0.10235616</v>
      </c>
      <c r="DI465">
        <v>-0.19042195000000001</v>
      </c>
      <c r="DJ465">
        <v>7.7531719999999998E-2</v>
      </c>
      <c r="DK465">
        <v>-0.19522661999999999</v>
      </c>
      <c r="DL465">
        <v>-0.13095082</v>
      </c>
      <c r="DM465">
        <v>-6.0513240000000003E-2</v>
      </c>
      <c r="DN465">
        <v>0.50020885000000004</v>
      </c>
      <c r="DO465">
        <v>0.35778246000000002</v>
      </c>
      <c r="DP465">
        <v>-0.64273818000000005</v>
      </c>
      <c r="DQ465">
        <v>0.94671483000000001</v>
      </c>
      <c r="DR465">
        <v>-0.66113116000000005</v>
      </c>
      <c r="DS465">
        <v>7.7932630000000003E-2</v>
      </c>
      <c r="DT465">
        <v>-0.79014932000000004</v>
      </c>
      <c r="DU465">
        <v>1.3610861400000001</v>
      </c>
      <c r="DV465" s="10">
        <v>-0.64824150000000003</v>
      </c>
      <c r="DW465" s="8" t="s">
        <v>2532</v>
      </c>
      <c r="DX465" t="s">
        <v>2533</v>
      </c>
      <c r="DY465" t="s">
        <v>5153</v>
      </c>
      <c r="DZ465" t="s">
        <v>5158</v>
      </c>
      <c r="EA465" t="s">
        <v>5361</v>
      </c>
      <c r="EB465" t="s">
        <v>5474</v>
      </c>
      <c r="EC465" t="s">
        <v>5409</v>
      </c>
      <c r="ED465" s="10" t="s">
        <v>199</v>
      </c>
      <c r="EE465" s="20">
        <v>36327</v>
      </c>
      <c r="EF465" s="21">
        <v>38583</v>
      </c>
      <c r="EG465" t="s">
        <v>2534</v>
      </c>
      <c r="EH465" t="s">
        <v>5143</v>
      </c>
      <c r="EI465" s="22">
        <v>43765</v>
      </c>
      <c r="EJ465" t="b">
        <f>F465=H465</f>
        <v>0</v>
      </c>
    </row>
    <row r="466" spans="1:140" x14ac:dyDescent="0.2">
      <c r="A466" s="8" t="s">
        <v>2535</v>
      </c>
      <c r="B466" s="8" t="s">
        <v>168</v>
      </c>
      <c r="C466" s="8" t="s">
        <v>154</v>
      </c>
      <c r="D466" s="2" t="s">
        <v>2536</v>
      </c>
      <c r="E466" s="4">
        <v>0.15594792091860499</v>
      </c>
      <c r="F466" s="28" t="b">
        <v>0</v>
      </c>
      <c r="G466" s="29">
        <f t="shared" si="15"/>
        <v>4.6652681566139713E-2</v>
      </c>
      <c r="H466" s="5" t="b">
        <f t="shared" si="14"/>
        <v>0</v>
      </c>
      <c r="I466" s="8">
        <v>65</v>
      </c>
      <c r="J466">
        <v>2</v>
      </c>
      <c r="K466">
        <v>14</v>
      </c>
      <c r="L466">
        <v>240</v>
      </c>
      <c r="M466">
        <v>10</v>
      </c>
      <c r="N466">
        <v>5</v>
      </c>
      <c r="O466">
        <v>3.3072937926360302</v>
      </c>
      <c r="P466">
        <v>5</v>
      </c>
      <c r="Q466">
        <v>1</v>
      </c>
      <c r="R466">
        <v>5</v>
      </c>
      <c r="S466" s="10">
        <v>71.8</v>
      </c>
      <c r="T466" s="8">
        <v>1.1047129369128199</v>
      </c>
      <c r="U466">
        <v>1.0203643463482399</v>
      </c>
      <c r="V466">
        <v>-1.6774012700827301</v>
      </c>
      <c r="W466">
        <v>-1.46687097406648</v>
      </c>
      <c r="X466">
        <v>1.61793620170542</v>
      </c>
      <c r="Y466">
        <v>1.38181348148064</v>
      </c>
      <c r="Z466">
        <v>-1.62303848638951</v>
      </c>
      <c r="AA466">
        <v>8.8725172209350497E-3</v>
      </c>
      <c r="AB466">
        <v>-4.5418899975194001E-2</v>
      </c>
      <c r="AC466">
        <v>-0.68484317603607703</v>
      </c>
      <c r="AD466" s="10">
        <v>-0.62519532318244297</v>
      </c>
      <c r="AE466" s="8">
        <v>0</v>
      </c>
      <c r="AF466">
        <v>0</v>
      </c>
      <c r="AG466">
        <v>0</v>
      </c>
      <c r="AH466">
        <v>0</v>
      </c>
      <c r="AI466">
        <v>0</v>
      </c>
      <c r="AJ466">
        <v>0</v>
      </c>
      <c r="AK466">
        <v>0</v>
      </c>
      <c r="AL466">
        <v>0</v>
      </c>
      <c r="AM466">
        <v>0</v>
      </c>
      <c r="AN466">
        <v>0</v>
      </c>
      <c r="AO466">
        <v>0</v>
      </c>
      <c r="AP466">
        <v>0</v>
      </c>
      <c r="AQ466">
        <v>0</v>
      </c>
      <c r="AR466">
        <v>0</v>
      </c>
      <c r="AS466">
        <v>0</v>
      </c>
      <c r="AT466">
        <v>0</v>
      </c>
      <c r="AU466">
        <v>1</v>
      </c>
      <c r="AV466">
        <v>0</v>
      </c>
      <c r="AW466">
        <v>0</v>
      </c>
      <c r="AX466">
        <v>0</v>
      </c>
      <c r="AY466">
        <v>0</v>
      </c>
      <c r="AZ466">
        <v>1</v>
      </c>
      <c r="BA466">
        <v>0</v>
      </c>
      <c r="BB466">
        <v>1</v>
      </c>
      <c r="BC466">
        <v>1</v>
      </c>
      <c r="BD466">
        <v>0</v>
      </c>
      <c r="BE466">
        <v>1</v>
      </c>
      <c r="BF466">
        <v>0</v>
      </c>
      <c r="BG466">
        <v>0</v>
      </c>
      <c r="BH466">
        <v>0</v>
      </c>
      <c r="BI466">
        <v>0</v>
      </c>
      <c r="BJ466">
        <v>0</v>
      </c>
      <c r="BK466">
        <v>1</v>
      </c>
      <c r="BL466">
        <v>0</v>
      </c>
      <c r="BM466">
        <v>1</v>
      </c>
      <c r="BN466">
        <v>0</v>
      </c>
      <c r="BO466">
        <v>0</v>
      </c>
      <c r="BP466">
        <v>0</v>
      </c>
      <c r="BQ466">
        <v>0</v>
      </c>
      <c r="BR466">
        <v>0</v>
      </c>
      <c r="BS466">
        <v>1</v>
      </c>
      <c r="BT466" s="10">
        <v>0</v>
      </c>
      <c r="BU466">
        <v>-4.2648743800000002</v>
      </c>
      <c r="BV466">
        <v>0.17994256</v>
      </c>
      <c r="BW466">
        <v>2.5512239999999999E-2</v>
      </c>
      <c r="BX466">
        <v>1.7140852600000001</v>
      </c>
      <c r="BY466">
        <v>1.2451467300000001</v>
      </c>
      <c r="BZ466">
        <v>4.38303536</v>
      </c>
      <c r="CA466">
        <v>1.0542348399999999</v>
      </c>
      <c r="CB466">
        <v>2.36271349</v>
      </c>
      <c r="CC466">
        <v>0</v>
      </c>
      <c r="CD466">
        <v>1.26633956</v>
      </c>
      <c r="CE466">
        <v>1.2966537600000001</v>
      </c>
      <c r="CF466">
        <v>-0.34830556000000001</v>
      </c>
      <c r="CG466">
        <v>0.60595251999999999</v>
      </c>
      <c r="CH466">
        <v>-0.27080598</v>
      </c>
      <c r="CI466">
        <v>0.69837139000000004</v>
      </c>
      <c r="CJ466">
        <v>2.3914729999999999E-2</v>
      </c>
      <c r="CK466">
        <v>-0.35324707</v>
      </c>
      <c r="CL466">
        <v>-4.8291489999999999E-2</v>
      </c>
      <c r="CM466">
        <v>0.58076517999999999</v>
      </c>
      <c r="CN466">
        <v>0.72541518999999999</v>
      </c>
      <c r="CO466">
        <v>-0.20022939000000001</v>
      </c>
      <c r="CP466">
        <v>-0.43475793000000001</v>
      </c>
      <c r="CQ466">
        <v>0.34422587999999998</v>
      </c>
      <c r="CR466">
        <v>-0.48495226000000002</v>
      </c>
      <c r="CS466">
        <v>0.18250256000000001</v>
      </c>
      <c r="CT466">
        <v>-0.16623276000000001</v>
      </c>
      <c r="CU466">
        <v>-9.4743999999999995E-2</v>
      </c>
      <c r="CV466">
        <v>-1.1689752</v>
      </c>
      <c r="CW466">
        <v>-0.52188942000000005</v>
      </c>
      <c r="CX466">
        <v>0.65815442999999996</v>
      </c>
      <c r="CY466">
        <v>9.3649330000000003E-2</v>
      </c>
      <c r="CZ466">
        <v>-0.16819777</v>
      </c>
      <c r="DA466">
        <v>-0.25450494000000001</v>
      </c>
      <c r="DB466">
        <v>0.25513289</v>
      </c>
      <c r="DC466">
        <v>2.5920289999999999E-2</v>
      </c>
      <c r="DD466">
        <v>-2.5292350000000002E-2</v>
      </c>
      <c r="DE466">
        <v>0.26950531</v>
      </c>
      <c r="DF466">
        <v>-0.26887736000000001</v>
      </c>
      <c r="DG466">
        <v>0.1029841</v>
      </c>
      <c r="DH466">
        <v>-0.10235616</v>
      </c>
      <c r="DI466">
        <v>-0.19042195000000001</v>
      </c>
      <c r="DJ466">
        <v>7.7531719999999998E-2</v>
      </c>
      <c r="DK466">
        <v>-0.19522661999999999</v>
      </c>
      <c r="DL466">
        <v>-0.13095082</v>
      </c>
      <c r="DM466">
        <v>-6.0513240000000003E-2</v>
      </c>
      <c r="DN466">
        <v>0.50020885000000004</v>
      </c>
      <c r="DO466">
        <v>0.35778246000000002</v>
      </c>
      <c r="DP466">
        <v>-0.64273818000000005</v>
      </c>
      <c r="DQ466">
        <v>0.94671483000000001</v>
      </c>
      <c r="DR466">
        <v>-0.66113116000000005</v>
      </c>
      <c r="DS466">
        <v>7.7932630000000003E-2</v>
      </c>
      <c r="DT466">
        <v>-0.79014932000000004</v>
      </c>
      <c r="DU466">
        <v>1.3610861400000001</v>
      </c>
      <c r="DV466" s="10">
        <v>-0.64824150000000003</v>
      </c>
      <c r="DW466" s="8" t="s">
        <v>2537</v>
      </c>
      <c r="DX466" t="s">
        <v>2538</v>
      </c>
      <c r="DY466" t="s">
        <v>5154</v>
      </c>
      <c r="DZ466" t="s">
        <v>5153</v>
      </c>
      <c r="EA466" t="s">
        <v>5192</v>
      </c>
      <c r="EB466" t="s">
        <v>5426</v>
      </c>
      <c r="EC466" t="s">
        <v>5177</v>
      </c>
      <c r="ED466" s="10" t="s">
        <v>749</v>
      </c>
      <c r="EE466" s="20">
        <v>36424</v>
      </c>
      <c r="EF466" s="21">
        <v>36491</v>
      </c>
      <c r="EG466" t="s">
        <v>2539</v>
      </c>
      <c r="EH466" t="s">
        <v>5146</v>
      </c>
      <c r="EI466" s="22">
        <v>45467</v>
      </c>
      <c r="EJ466" t="b">
        <f>F466=H466</f>
        <v>1</v>
      </c>
    </row>
    <row r="467" spans="1:140" x14ac:dyDescent="0.2">
      <c r="A467" s="8" t="s">
        <v>2540</v>
      </c>
      <c r="B467" s="8" t="s">
        <v>168</v>
      </c>
      <c r="C467" s="8" t="s">
        <v>275</v>
      </c>
      <c r="D467" s="2" t="s">
        <v>2541</v>
      </c>
      <c r="E467" s="4">
        <v>0.39692350312588898</v>
      </c>
      <c r="F467" s="28" t="b">
        <v>0</v>
      </c>
      <c r="G467" s="29">
        <f t="shared" si="15"/>
        <v>3.8194059193260022E-2</v>
      </c>
      <c r="H467" s="5" t="b">
        <f t="shared" si="14"/>
        <v>0</v>
      </c>
      <c r="I467" s="8">
        <v>54</v>
      </c>
      <c r="J467">
        <v>1</v>
      </c>
      <c r="K467">
        <v>30</v>
      </c>
      <c r="L467">
        <v>739</v>
      </c>
      <c r="M467">
        <v>6</v>
      </c>
      <c r="N467">
        <v>1</v>
      </c>
      <c r="O467">
        <v>41.370084896278001</v>
      </c>
      <c r="P467">
        <v>1</v>
      </c>
      <c r="Q467">
        <v>3</v>
      </c>
      <c r="R467">
        <v>4</v>
      </c>
      <c r="S467" s="10">
        <v>74.3</v>
      </c>
      <c r="T467" s="8">
        <v>7.1393012929740499E-2</v>
      </c>
      <c r="U467">
        <v>7.5957643648752104E-3</v>
      </c>
      <c r="V467">
        <v>0.38987547332752898</v>
      </c>
      <c r="W467">
        <v>-0.88516096253575305</v>
      </c>
      <c r="X467">
        <v>0.34522335867264098</v>
      </c>
      <c r="Y467">
        <v>-1.4044518876044501</v>
      </c>
      <c r="Z467">
        <v>-0.31327137380509601</v>
      </c>
      <c r="AA467">
        <v>-1.4107302381286499</v>
      </c>
      <c r="AB467">
        <v>0.68128349962791002</v>
      </c>
      <c r="AC467">
        <v>0.71996333890972197</v>
      </c>
      <c r="AD467" s="10">
        <v>-8.5768814828309101E-2</v>
      </c>
      <c r="AE467" s="8">
        <v>0</v>
      </c>
      <c r="AF467">
        <v>0</v>
      </c>
      <c r="AG467">
        <v>0</v>
      </c>
      <c r="AH467">
        <v>0</v>
      </c>
      <c r="AI467">
        <v>0</v>
      </c>
      <c r="AJ467">
        <v>0</v>
      </c>
      <c r="AK467">
        <v>1</v>
      </c>
      <c r="AL467">
        <v>0</v>
      </c>
      <c r="AM467">
        <v>0</v>
      </c>
      <c r="AN467">
        <v>0</v>
      </c>
      <c r="AO467">
        <v>0</v>
      </c>
      <c r="AP467">
        <v>0</v>
      </c>
      <c r="AQ467">
        <v>0</v>
      </c>
      <c r="AR467">
        <v>0</v>
      </c>
      <c r="AS467">
        <v>0</v>
      </c>
      <c r="AT467">
        <v>0</v>
      </c>
      <c r="AU467">
        <v>0</v>
      </c>
      <c r="AV467">
        <v>0</v>
      </c>
      <c r="AW467">
        <v>0</v>
      </c>
      <c r="AX467">
        <v>0</v>
      </c>
      <c r="AY467">
        <v>0</v>
      </c>
      <c r="AZ467">
        <v>1</v>
      </c>
      <c r="BA467">
        <v>1</v>
      </c>
      <c r="BB467">
        <v>0</v>
      </c>
      <c r="BC467">
        <v>0</v>
      </c>
      <c r="BD467">
        <v>1</v>
      </c>
      <c r="BE467">
        <v>1</v>
      </c>
      <c r="BF467">
        <v>0</v>
      </c>
      <c r="BG467">
        <v>0</v>
      </c>
      <c r="BH467">
        <v>1</v>
      </c>
      <c r="BI467">
        <v>0</v>
      </c>
      <c r="BJ467">
        <v>0</v>
      </c>
      <c r="BK467">
        <v>0</v>
      </c>
      <c r="BL467">
        <v>0</v>
      </c>
      <c r="BM467">
        <v>1</v>
      </c>
      <c r="BN467">
        <v>0</v>
      </c>
      <c r="BO467">
        <v>0</v>
      </c>
      <c r="BP467">
        <v>0</v>
      </c>
      <c r="BQ467">
        <v>0</v>
      </c>
      <c r="BR467">
        <v>1</v>
      </c>
      <c r="BS467">
        <v>0</v>
      </c>
      <c r="BT467" s="10">
        <v>0</v>
      </c>
      <c r="BU467">
        <v>-4.2648743800000002</v>
      </c>
      <c r="BV467">
        <v>0.17994256</v>
      </c>
      <c r="BW467">
        <v>2.5512239999999999E-2</v>
      </c>
      <c r="BX467">
        <v>1.7140852600000001</v>
      </c>
      <c r="BY467">
        <v>1.2451467300000001</v>
      </c>
      <c r="BZ467">
        <v>4.38303536</v>
      </c>
      <c r="CA467">
        <v>1.0542348399999999</v>
      </c>
      <c r="CB467">
        <v>2.36271349</v>
      </c>
      <c r="CC467">
        <v>0</v>
      </c>
      <c r="CD467">
        <v>1.26633956</v>
      </c>
      <c r="CE467">
        <v>1.2966537600000001</v>
      </c>
      <c r="CF467">
        <v>-0.34830556000000001</v>
      </c>
      <c r="CG467">
        <v>0.60595251999999999</v>
      </c>
      <c r="CH467">
        <v>-0.27080598</v>
      </c>
      <c r="CI467">
        <v>0.69837139000000004</v>
      </c>
      <c r="CJ467">
        <v>2.3914729999999999E-2</v>
      </c>
      <c r="CK467">
        <v>-0.35324707</v>
      </c>
      <c r="CL467">
        <v>-4.8291489999999999E-2</v>
      </c>
      <c r="CM467">
        <v>0.58076517999999999</v>
      </c>
      <c r="CN467">
        <v>0.72541518999999999</v>
      </c>
      <c r="CO467">
        <v>-0.20022939000000001</v>
      </c>
      <c r="CP467">
        <v>-0.43475793000000001</v>
      </c>
      <c r="CQ467">
        <v>0.34422587999999998</v>
      </c>
      <c r="CR467">
        <v>-0.48495226000000002</v>
      </c>
      <c r="CS467">
        <v>0.18250256000000001</v>
      </c>
      <c r="CT467">
        <v>-0.16623276000000001</v>
      </c>
      <c r="CU467">
        <v>-9.4743999999999995E-2</v>
      </c>
      <c r="CV467">
        <v>-1.1689752</v>
      </c>
      <c r="CW467">
        <v>-0.52188942000000005</v>
      </c>
      <c r="CX467">
        <v>0.65815442999999996</v>
      </c>
      <c r="CY467">
        <v>9.3649330000000003E-2</v>
      </c>
      <c r="CZ467">
        <v>-0.16819777</v>
      </c>
      <c r="DA467">
        <v>-0.25450494000000001</v>
      </c>
      <c r="DB467">
        <v>0.25513289</v>
      </c>
      <c r="DC467">
        <v>2.5920289999999999E-2</v>
      </c>
      <c r="DD467">
        <v>-2.5292350000000002E-2</v>
      </c>
      <c r="DE467">
        <v>0.26950531</v>
      </c>
      <c r="DF467">
        <v>-0.26887736000000001</v>
      </c>
      <c r="DG467">
        <v>0.1029841</v>
      </c>
      <c r="DH467">
        <v>-0.10235616</v>
      </c>
      <c r="DI467">
        <v>-0.19042195000000001</v>
      </c>
      <c r="DJ467">
        <v>7.7531719999999998E-2</v>
      </c>
      <c r="DK467">
        <v>-0.19522661999999999</v>
      </c>
      <c r="DL467">
        <v>-0.13095082</v>
      </c>
      <c r="DM467">
        <v>-6.0513240000000003E-2</v>
      </c>
      <c r="DN467">
        <v>0.50020885000000004</v>
      </c>
      <c r="DO467">
        <v>0.35778246000000002</v>
      </c>
      <c r="DP467">
        <v>-0.64273818000000005</v>
      </c>
      <c r="DQ467">
        <v>0.94671483000000001</v>
      </c>
      <c r="DR467">
        <v>-0.66113116000000005</v>
      </c>
      <c r="DS467">
        <v>7.7932630000000003E-2</v>
      </c>
      <c r="DT467">
        <v>-0.79014932000000004</v>
      </c>
      <c r="DU467">
        <v>1.3610861400000001</v>
      </c>
      <c r="DV467" s="10">
        <v>-0.64824150000000003</v>
      </c>
      <c r="DW467" s="8" t="s">
        <v>2542</v>
      </c>
      <c r="DX467" t="s">
        <v>2543</v>
      </c>
      <c r="DY467" t="s">
        <v>5154</v>
      </c>
      <c r="DZ467" t="s">
        <v>5158</v>
      </c>
      <c r="EA467" t="s">
        <v>5346</v>
      </c>
      <c r="EB467" t="s">
        <v>5227</v>
      </c>
      <c r="EC467" t="s">
        <v>5400</v>
      </c>
      <c r="ED467" s="10" t="s">
        <v>1476</v>
      </c>
      <c r="EE467" s="20">
        <v>34926</v>
      </c>
      <c r="EF467" s="21">
        <v>36861</v>
      </c>
      <c r="EG467" t="s">
        <v>2544</v>
      </c>
      <c r="EH467" t="s">
        <v>5147</v>
      </c>
      <c r="EI467" s="22">
        <v>44652</v>
      </c>
      <c r="EJ467" t="b">
        <f>F467=H467</f>
        <v>1</v>
      </c>
    </row>
    <row r="468" spans="1:140" x14ac:dyDescent="0.2">
      <c r="A468" s="8" t="s">
        <v>2545</v>
      </c>
      <c r="B468" s="8" t="s">
        <v>168</v>
      </c>
      <c r="C468" s="8" t="s">
        <v>245</v>
      </c>
      <c r="D468" s="2" t="s">
        <v>2546</v>
      </c>
      <c r="E468" s="4">
        <v>0.67275236291769303</v>
      </c>
      <c r="F468" s="28" t="b">
        <v>1</v>
      </c>
      <c r="G468" s="29">
        <f t="shared" si="15"/>
        <v>9.2757321179111729E-2</v>
      </c>
      <c r="H468" s="5" t="b">
        <f t="shared" si="14"/>
        <v>0</v>
      </c>
      <c r="I468" s="8">
        <v>40</v>
      </c>
      <c r="J468">
        <v>0</v>
      </c>
      <c r="K468">
        <v>28</v>
      </c>
      <c r="L468">
        <v>1594</v>
      </c>
      <c r="M468">
        <v>4</v>
      </c>
      <c r="N468">
        <v>4</v>
      </c>
      <c r="O468">
        <v>76.376181458846702</v>
      </c>
      <c r="P468">
        <v>3</v>
      </c>
      <c r="Q468">
        <v>5</v>
      </c>
      <c r="R468">
        <v>1</v>
      </c>
      <c r="S468" s="10">
        <v>70.400000000000006</v>
      </c>
      <c r="T468" s="8">
        <v>-1.2437414357759999</v>
      </c>
      <c r="U468">
        <v>-1.00517281761849</v>
      </c>
      <c r="V468">
        <v>0.13146588040124599</v>
      </c>
      <c r="W468">
        <v>0.111556592291449</v>
      </c>
      <c r="X468">
        <v>-0.29113306284374801</v>
      </c>
      <c r="Y468">
        <v>0.68524713920936597</v>
      </c>
      <c r="Z468">
        <v>0.89131275384758801</v>
      </c>
      <c r="AA468">
        <v>1.4284752725705201</v>
      </c>
      <c r="AB468">
        <v>-4.5418899975194001E-2</v>
      </c>
      <c r="AC468">
        <v>1.7560081436822399E-2</v>
      </c>
      <c r="AD468" s="10">
        <v>-0.927274167860757</v>
      </c>
      <c r="AE468" s="8">
        <v>0</v>
      </c>
      <c r="AF468">
        <v>0</v>
      </c>
      <c r="AG468">
        <v>0</v>
      </c>
      <c r="AH468">
        <v>0</v>
      </c>
      <c r="AI468">
        <v>0</v>
      </c>
      <c r="AJ468">
        <v>1</v>
      </c>
      <c r="AK468">
        <v>0</v>
      </c>
      <c r="AL468">
        <v>0</v>
      </c>
      <c r="AM468">
        <v>0</v>
      </c>
      <c r="AN468">
        <v>0</v>
      </c>
      <c r="AO468">
        <v>0</v>
      </c>
      <c r="AP468">
        <v>0</v>
      </c>
      <c r="AQ468">
        <v>0</v>
      </c>
      <c r="AR468">
        <v>0</v>
      </c>
      <c r="AS468">
        <v>0</v>
      </c>
      <c r="AT468">
        <v>0</v>
      </c>
      <c r="AU468">
        <v>0</v>
      </c>
      <c r="AV468">
        <v>0</v>
      </c>
      <c r="AW468">
        <v>0</v>
      </c>
      <c r="AX468">
        <v>0</v>
      </c>
      <c r="AY468">
        <v>1</v>
      </c>
      <c r="AZ468">
        <v>0</v>
      </c>
      <c r="BA468">
        <v>0</v>
      </c>
      <c r="BB468">
        <v>1</v>
      </c>
      <c r="BC468">
        <v>0</v>
      </c>
      <c r="BD468">
        <v>1</v>
      </c>
      <c r="BE468">
        <v>1</v>
      </c>
      <c r="BF468">
        <v>0</v>
      </c>
      <c r="BG468">
        <v>0</v>
      </c>
      <c r="BH468">
        <v>0</v>
      </c>
      <c r="BI468">
        <v>1</v>
      </c>
      <c r="BJ468">
        <v>0</v>
      </c>
      <c r="BK468">
        <v>0</v>
      </c>
      <c r="BL468">
        <v>0</v>
      </c>
      <c r="BM468">
        <v>0</v>
      </c>
      <c r="BN468">
        <v>1</v>
      </c>
      <c r="BO468">
        <v>0</v>
      </c>
      <c r="BP468">
        <v>0</v>
      </c>
      <c r="BQ468">
        <v>0</v>
      </c>
      <c r="BR468">
        <v>0</v>
      </c>
      <c r="BS468">
        <v>1</v>
      </c>
      <c r="BT468" s="10">
        <v>0</v>
      </c>
      <c r="BU468">
        <v>-4.2648743800000002</v>
      </c>
      <c r="BV468">
        <v>0.17994256</v>
      </c>
      <c r="BW468">
        <v>2.5512239999999999E-2</v>
      </c>
      <c r="BX468">
        <v>1.7140852600000001</v>
      </c>
      <c r="BY468">
        <v>1.2451467300000001</v>
      </c>
      <c r="BZ468">
        <v>4.38303536</v>
      </c>
      <c r="CA468">
        <v>1.0542348399999999</v>
      </c>
      <c r="CB468">
        <v>2.36271349</v>
      </c>
      <c r="CC468">
        <v>0</v>
      </c>
      <c r="CD468">
        <v>1.26633956</v>
      </c>
      <c r="CE468">
        <v>1.2966537600000001</v>
      </c>
      <c r="CF468">
        <v>-0.34830556000000001</v>
      </c>
      <c r="CG468">
        <v>0.60595251999999999</v>
      </c>
      <c r="CH468">
        <v>-0.27080598</v>
      </c>
      <c r="CI468">
        <v>0.69837139000000004</v>
      </c>
      <c r="CJ468">
        <v>2.3914729999999999E-2</v>
      </c>
      <c r="CK468">
        <v>-0.35324707</v>
      </c>
      <c r="CL468">
        <v>-4.8291489999999999E-2</v>
      </c>
      <c r="CM468">
        <v>0.58076517999999999</v>
      </c>
      <c r="CN468">
        <v>0.72541518999999999</v>
      </c>
      <c r="CO468">
        <v>-0.20022939000000001</v>
      </c>
      <c r="CP468">
        <v>-0.43475793000000001</v>
      </c>
      <c r="CQ468">
        <v>0.34422587999999998</v>
      </c>
      <c r="CR468">
        <v>-0.48495226000000002</v>
      </c>
      <c r="CS468">
        <v>0.18250256000000001</v>
      </c>
      <c r="CT468">
        <v>-0.16623276000000001</v>
      </c>
      <c r="CU468">
        <v>-9.4743999999999995E-2</v>
      </c>
      <c r="CV468">
        <v>-1.1689752</v>
      </c>
      <c r="CW468">
        <v>-0.52188942000000005</v>
      </c>
      <c r="CX468">
        <v>0.65815442999999996</v>
      </c>
      <c r="CY468">
        <v>9.3649330000000003E-2</v>
      </c>
      <c r="CZ468">
        <v>-0.16819777</v>
      </c>
      <c r="DA468">
        <v>-0.25450494000000001</v>
      </c>
      <c r="DB468">
        <v>0.25513289</v>
      </c>
      <c r="DC468">
        <v>2.5920289999999999E-2</v>
      </c>
      <c r="DD468">
        <v>-2.5292350000000002E-2</v>
      </c>
      <c r="DE468">
        <v>0.26950531</v>
      </c>
      <c r="DF468">
        <v>-0.26887736000000001</v>
      </c>
      <c r="DG468">
        <v>0.1029841</v>
      </c>
      <c r="DH468">
        <v>-0.10235616</v>
      </c>
      <c r="DI468">
        <v>-0.19042195000000001</v>
      </c>
      <c r="DJ468">
        <v>7.7531719999999998E-2</v>
      </c>
      <c r="DK468">
        <v>-0.19522661999999999</v>
      </c>
      <c r="DL468">
        <v>-0.13095082</v>
      </c>
      <c r="DM468">
        <v>-6.0513240000000003E-2</v>
      </c>
      <c r="DN468">
        <v>0.50020885000000004</v>
      </c>
      <c r="DO468">
        <v>0.35778246000000002</v>
      </c>
      <c r="DP468">
        <v>-0.64273818000000005</v>
      </c>
      <c r="DQ468">
        <v>0.94671483000000001</v>
      </c>
      <c r="DR468">
        <v>-0.66113116000000005</v>
      </c>
      <c r="DS468">
        <v>7.7932630000000003E-2</v>
      </c>
      <c r="DT468">
        <v>-0.79014932000000004</v>
      </c>
      <c r="DU468">
        <v>1.3610861400000001</v>
      </c>
      <c r="DV468" s="10">
        <v>-0.64824150000000003</v>
      </c>
      <c r="DW468" s="8" t="s">
        <v>2547</v>
      </c>
      <c r="DX468" t="s">
        <v>2548</v>
      </c>
      <c r="DY468" t="s">
        <v>5158</v>
      </c>
      <c r="DZ468" t="s">
        <v>5153</v>
      </c>
      <c r="EA468" t="s">
        <v>5262</v>
      </c>
      <c r="EB468" t="s">
        <v>5312</v>
      </c>
      <c r="EC468" t="s">
        <v>5411</v>
      </c>
      <c r="ED468" s="10" t="s">
        <v>639</v>
      </c>
      <c r="EE468" s="20">
        <v>35265</v>
      </c>
      <c r="EF468" s="21">
        <v>40000</v>
      </c>
      <c r="EG468" t="s">
        <v>2549</v>
      </c>
      <c r="EH468" t="s">
        <v>5142</v>
      </c>
      <c r="EI468" s="22">
        <v>45443</v>
      </c>
      <c r="EJ468" t="b">
        <f>F468=H468</f>
        <v>0</v>
      </c>
    </row>
    <row r="469" spans="1:140" x14ac:dyDescent="0.2">
      <c r="A469" s="8" t="s">
        <v>1301</v>
      </c>
      <c r="B469" s="8" t="s">
        <v>168</v>
      </c>
      <c r="C469" s="8" t="s">
        <v>154</v>
      </c>
      <c r="D469" s="2" t="s">
        <v>2550</v>
      </c>
      <c r="E469" s="4">
        <v>0.456027846749465</v>
      </c>
      <c r="F469" s="28" t="b">
        <v>0</v>
      </c>
      <c r="G469" s="29">
        <f t="shared" si="15"/>
        <v>1.1997218776055625E-2</v>
      </c>
      <c r="H469" s="5" t="b">
        <f t="shared" si="14"/>
        <v>0</v>
      </c>
      <c r="I469" s="8">
        <v>51</v>
      </c>
      <c r="J469">
        <v>2</v>
      </c>
      <c r="K469">
        <v>26</v>
      </c>
      <c r="L469">
        <v>1285</v>
      </c>
      <c r="M469">
        <v>6</v>
      </c>
      <c r="N469">
        <v>4</v>
      </c>
      <c r="O469">
        <v>31.347256708066102</v>
      </c>
      <c r="P469">
        <v>4</v>
      </c>
      <c r="Q469">
        <v>2</v>
      </c>
      <c r="R469">
        <v>2</v>
      </c>
      <c r="S469" s="10">
        <v>67.599999999999994</v>
      </c>
      <c r="T469" s="8">
        <v>-0.21042151179292001</v>
      </c>
      <c r="U469">
        <v>1.0203643463482399</v>
      </c>
      <c r="V469">
        <v>-0.126943712525036</v>
      </c>
      <c r="W469">
        <v>-0.24866062927768001</v>
      </c>
      <c r="X469">
        <v>0.34522335867264098</v>
      </c>
      <c r="Y469">
        <v>0.68524713920936597</v>
      </c>
      <c r="Z469">
        <v>-0.65816386212153699</v>
      </c>
      <c r="AA469">
        <v>8.8725172209350497E-3</v>
      </c>
      <c r="AB469">
        <v>-1.4988236991813999</v>
      </c>
      <c r="AC469">
        <v>1.42236659638262</v>
      </c>
      <c r="AD469" s="10">
        <v>-1.5314318572173899</v>
      </c>
      <c r="AE469" s="8">
        <v>1</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1</v>
      </c>
      <c r="BA469">
        <v>0</v>
      </c>
      <c r="BB469">
        <v>1</v>
      </c>
      <c r="BC469">
        <v>0</v>
      </c>
      <c r="BD469">
        <v>1</v>
      </c>
      <c r="BE469">
        <v>0</v>
      </c>
      <c r="BF469">
        <v>1</v>
      </c>
      <c r="BG469">
        <v>0</v>
      </c>
      <c r="BH469">
        <v>1</v>
      </c>
      <c r="BI469">
        <v>0</v>
      </c>
      <c r="BJ469">
        <v>0</v>
      </c>
      <c r="BK469">
        <v>0</v>
      </c>
      <c r="BL469">
        <v>0</v>
      </c>
      <c r="BM469">
        <v>0</v>
      </c>
      <c r="BN469">
        <v>0</v>
      </c>
      <c r="BO469">
        <v>0</v>
      </c>
      <c r="BP469">
        <v>1</v>
      </c>
      <c r="BQ469">
        <v>0</v>
      </c>
      <c r="BR469">
        <v>0</v>
      </c>
      <c r="BS469">
        <v>0</v>
      </c>
      <c r="BT469" s="10">
        <v>1</v>
      </c>
      <c r="BU469">
        <v>-4.2648743800000002</v>
      </c>
      <c r="BV469">
        <v>0.17994256</v>
      </c>
      <c r="BW469">
        <v>2.5512239999999999E-2</v>
      </c>
      <c r="BX469">
        <v>1.7140852600000001</v>
      </c>
      <c r="BY469">
        <v>1.2451467300000001</v>
      </c>
      <c r="BZ469">
        <v>4.38303536</v>
      </c>
      <c r="CA469">
        <v>1.0542348399999999</v>
      </c>
      <c r="CB469">
        <v>2.36271349</v>
      </c>
      <c r="CC469">
        <v>0</v>
      </c>
      <c r="CD469">
        <v>1.26633956</v>
      </c>
      <c r="CE469">
        <v>1.2966537600000001</v>
      </c>
      <c r="CF469">
        <v>-0.34830556000000001</v>
      </c>
      <c r="CG469">
        <v>0.60595251999999999</v>
      </c>
      <c r="CH469">
        <v>-0.27080598</v>
      </c>
      <c r="CI469">
        <v>0.69837139000000004</v>
      </c>
      <c r="CJ469">
        <v>2.3914729999999999E-2</v>
      </c>
      <c r="CK469">
        <v>-0.35324707</v>
      </c>
      <c r="CL469">
        <v>-4.8291489999999999E-2</v>
      </c>
      <c r="CM469">
        <v>0.58076517999999999</v>
      </c>
      <c r="CN469">
        <v>0.72541518999999999</v>
      </c>
      <c r="CO469">
        <v>-0.20022939000000001</v>
      </c>
      <c r="CP469">
        <v>-0.43475793000000001</v>
      </c>
      <c r="CQ469">
        <v>0.34422587999999998</v>
      </c>
      <c r="CR469">
        <v>-0.48495226000000002</v>
      </c>
      <c r="CS469">
        <v>0.18250256000000001</v>
      </c>
      <c r="CT469">
        <v>-0.16623276000000001</v>
      </c>
      <c r="CU469">
        <v>-9.4743999999999995E-2</v>
      </c>
      <c r="CV469">
        <v>-1.1689752</v>
      </c>
      <c r="CW469">
        <v>-0.52188942000000005</v>
      </c>
      <c r="CX469">
        <v>0.65815442999999996</v>
      </c>
      <c r="CY469">
        <v>9.3649330000000003E-2</v>
      </c>
      <c r="CZ469">
        <v>-0.16819777</v>
      </c>
      <c r="DA469">
        <v>-0.25450494000000001</v>
      </c>
      <c r="DB469">
        <v>0.25513289</v>
      </c>
      <c r="DC469">
        <v>2.5920289999999999E-2</v>
      </c>
      <c r="DD469">
        <v>-2.5292350000000002E-2</v>
      </c>
      <c r="DE469">
        <v>0.26950531</v>
      </c>
      <c r="DF469">
        <v>-0.26887736000000001</v>
      </c>
      <c r="DG469">
        <v>0.1029841</v>
      </c>
      <c r="DH469">
        <v>-0.10235616</v>
      </c>
      <c r="DI469">
        <v>-0.19042195000000001</v>
      </c>
      <c r="DJ469">
        <v>7.7531719999999998E-2</v>
      </c>
      <c r="DK469">
        <v>-0.19522661999999999</v>
      </c>
      <c r="DL469">
        <v>-0.13095082</v>
      </c>
      <c r="DM469">
        <v>-6.0513240000000003E-2</v>
      </c>
      <c r="DN469">
        <v>0.50020885000000004</v>
      </c>
      <c r="DO469">
        <v>0.35778246000000002</v>
      </c>
      <c r="DP469">
        <v>-0.64273818000000005</v>
      </c>
      <c r="DQ469">
        <v>0.94671483000000001</v>
      </c>
      <c r="DR469">
        <v>-0.66113116000000005</v>
      </c>
      <c r="DS469">
        <v>7.7932630000000003E-2</v>
      </c>
      <c r="DT469">
        <v>-0.79014932000000004</v>
      </c>
      <c r="DU469">
        <v>1.3610861400000001</v>
      </c>
      <c r="DV469" s="10">
        <v>-0.64824150000000003</v>
      </c>
      <c r="DW469" s="8" t="s">
        <v>2551</v>
      </c>
      <c r="DX469" t="s">
        <v>2552</v>
      </c>
      <c r="DY469" t="s">
        <v>5165</v>
      </c>
      <c r="DZ469" t="s">
        <v>5165</v>
      </c>
      <c r="EA469" t="s">
        <v>5168</v>
      </c>
      <c r="EB469" t="s">
        <v>5293</v>
      </c>
      <c r="EC469" t="s">
        <v>5416</v>
      </c>
      <c r="ED469" s="10" t="s">
        <v>915</v>
      </c>
      <c r="EE469" s="20">
        <v>38026</v>
      </c>
      <c r="EF469" s="21">
        <v>39606</v>
      </c>
      <c r="EG469" t="s">
        <v>2553</v>
      </c>
      <c r="EH469" t="s">
        <v>5147</v>
      </c>
      <c r="EI469" s="22">
        <v>45169</v>
      </c>
      <c r="EJ469" t="b">
        <f>F469=H469</f>
        <v>1</v>
      </c>
    </row>
    <row r="470" spans="1:140" x14ac:dyDescent="0.2">
      <c r="A470" s="8" t="s">
        <v>2554</v>
      </c>
      <c r="B470" s="8" t="s">
        <v>127</v>
      </c>
      <c r="C470" s="8" t="s">
        <v>154</v>
      </c>
      <c r="D470" s="2" t="s">
        <v>2555</v>
      </c>
      <c r="E470" s="4">
        <v>0.408795502945145</v>
      </c>
      <c r="F470" s="28" t="b">
        <v>0</v>
      </c>
      <c r="G470" s="29">
        <f t="shared" si="15"/>
        <v>0.66477721929471978</v>
      </c>
      <c r="H470" s="5" t="b">
        <f t="shared" si="14"/>
        <v>1</v>
      </c>
      <c r="I470" s="8">
        <v>68</v>
      </c>
      <c r="J470">
        <v>1</v>
      </c>
      <c r="K470">
        <v>30</v>
      </c>
      <c r="L470">
        <v>853</v>
      </c>
      <c r="M470">
        <v>9</v>
      </c>
      <c r="N470">
        <v>1</v>
      </c>
      <c r="O470">
        <v>67.089418139239299</v>
      </c>
      <c r="P470">
        <v>4</v>
      </c>
      <c r="Q470">
        <v>2</v>
      </c>
      <c r="R470">
        <v>5</v>
      </c>
      <c r="S470" s="10">
        <v>74.400000000000006</v>
      </c>
      <c r="T470" s="8">
        <v>1.3865274616354899</v>
      </c>
      <c r="U470">
        <v>7.5957643648752104E-3</v>
      </c>
      <c r="V470">
        <v>0.38987547332752898</v>
      </c>
      <c r="W470">
        <v>-0.75226528855879204</v>
      </c>
      <c r="X470">
        <v>1.2997579909472201</v>
      </c>
      <c r="Y470">
        <v>-1.4044518876044501</v>
      </c>
      <c r="Z470">
        <v>0.571748769554979</v>
      </c>
      <c r="AA470">
        <v>8.8725172209350497E-3</v>
      </c>
      <c r="AB470">
        <v>-4.5418899975194001E-2</v>
      </c>
      <c r="AC470">
        <v>1.7560081436822399E-2</v>
      </c>
      <c r="AD470" s="10">
        <v>-6.4191754494141801E-2</v>
      </c>
      <c r="AE470" s="8">
        <v>0</v>
      </c>
      <c r="AF470">
        <v>0</v>
      </c>
      <c r="AG470">
        <v>0</v>
      </c>
      <c r="AH470">
        <v>0</v>
      </c>
      <c r="AI470">
        <v>0</v>
      </c>
      <c r="AJ470">
        <v>0</v>
      </c>
      <c r="AK470">
        <v>0</v>
      </c>
      <c r="AL470">
        <v>0</v>
      </c>
      <c r="AM470">
        <v>0</v>
      </c>
      <c r="AN470">
        <v>0</v>
      </c>
      <c r="AO470">
        <v>0</v>
      </c>
      <c r="AP470">
        <v>0</v>
      </c>
      <c r="AQ470">
        <v>0</v>
      </c>
      <c r="AR470">
        <v>0</v>
      </c>
      <c r="AS470">
        <v>1</v>
      </c>
      <c r="AT470">
        <v>0</v>
      </c>
      <c r="AU470">
        <v>0</v>
      </c>
      <c r="AV470">
        <v>0</v>
      </c>
      <c r="AW470">
        <v>0</v>
      </c>
      <c r="AX470">
        <v>0</v>
      </c>
      <c r="AY470">
        <v>1</v>
      </c>
      <c r="AZ470">
        <v>0</v>
      </c>
      <c r="BA470">
        <v>1</v>
      </c>
      <c r="BB470">
        <v>0</v>
      </c>
      <c r="BC470">
        <v>0</v>
      </c>
      <c r="BD470">
        <v>1</v>
      </c>
      <c r="BE470">
        <v>0</v>
      </c>
      <c r="BF470">
        <v>1</v>
      </c>
      <c r="BG470">
        <v>1</v>
      </c>
      <c r="BH470">
        <v>0</v>
      </c>
      <c r="BI470">
        <v>0</v>
      </c>
      <c r="BJ470">
        <v>0</v>
      </c>
      <c r="BK470">
        <v>0</v>
      </c>
      <c r="BL470">
        <v>0</v>
      </c>
      <c r="BM470">
        <v>0</v>
      </c>
      <c r="BN470">
        <v>0</v>
      </c>
      <c r="BO470">
        <v>1</v>
      </c>
      <c r="BP470">
        <v>0</v>
      </c>
      <c r="BQ470">
        <v>0</v>
      </c>
      <c r="BR470">
        <v>0</v>
      </c>
      <c r="BS470">
        <v>0</v>
      </c>
      <c r="BT470" s="10">
        <v>1</v>
      </c>
      <c r="BU470">
        <v>-4.2648743800000002</v>
      </c>
      <c r="BV470">
        <v>0.17994256</v>
      </c>
      <c r="BW470">
        <v>2.5512239999999999E-2</v>
      </c>
      <c r="BX470">
        <v>1.7140852600000001</v>
      </c>
      <c r="BY470">
        <v>1.2451467300000001</v>
      </c>
      <c r="BZ470">
        <v>4.38303536</v>
      </c>
      <c r="CA470">
        <v>1.0542348399999999</v>
      </c>
      <c r="CB470">
        <v>2.36271349</v>
      </c>
      <c r="CC470">
        <v>0</v>
      </c>
      <c r="CD470">
        <v>1.26633956</v>
      </c>
      <c r="CE470">
        <v>1.2966537600000001</v>
      </c>
      <c r="CF470">
        <v>-0.34830556000000001</v>
      </c>
      <c r="CG470">
        <v>0.60595251999999999</v>
      </c>
      <c r="CH470">
        <v>-0.27080598</v>
      </c>
      <c r="CI470">
        <v>0.69837139000000004</v>
      </c>
      <c r="CJ470">
        <v>2.3914729999999999E-2</v>
      </c>
      <c r="CK470">
        <v>-0.35324707</v>
      </c>
      <c r="CL470">
        <v>-4.8291489999999999E-2</v>
      </c>
      <c r="CM470">
        <v>0.58076517999999999</v>
      </c>
      <c r="CN470">
        <v>0.72541518999999999</v>
      </c>
      <c r="CO470">
        <v>-0.20022939000000001</v>
      </c>
      <c r="CP470">
        <v>-0.43475793000000001</v>
      </c>
      <c r="CQ470">
        <v>0.34422587999999998</v>
      </c>
      <c r="CR470">
        <v>-0.48495226000000002</v>
      </c>
      <c r="CS470">
        <v>0.18250256000000001</v>
      </c>
      <c r="CT470">
        <v>-0.16623276000000001</v>
      </c>
      <c r="CU470">
        <v>-9.4743999999999995E-2</v>
      </c>
      <c r="CV470">
        <v>-1.1689752</v>
      </c>
      <c r="CW470">
        <v>-0.52188942000000005</v>
      </c>
      <c r="CX470">
        <v>0.65815442999999996</v>
      </c>
      <c r="CY470">
        <v>9.3649330000000003E-2</v>
      </c>
      <c r="CZ470">
        <v>-0.16819777</v>
      </c>
      <c r="DA470">
        <v>-0.25450494000000001</v>
      </c>
      <c r="DB470">
        <v>0.25513289</v>
      </c>
      <c r="DC470">
        <v>2.5920289999999999E-2</v>
      </c>
      <c r="DD470">
        <v>-2.5292350000000002E-2</v>
      </c>
      <c r="DE470">
        <v>0.26950531</v>
      </c>
      <c r="DF470">
        <v>-0.26887736000000001</v>
      </c>
      <c r="DG470">
        <v>0.1029841</v>
      </c>
      <c r="DH470">
        <v>-0.10235616</v>
      </c>
      <c r="DI470">
        <v>-0.19042195000000001</v>
      </c>
      <c r="DJ470">
        <v>7.7531719999999998E-2</v>
      </c>
      <c r="DK470">
        <v>-0.19522661999999999</v>
      </c>
      <c r="DL470">
        <v>-0.13095082</v>
      </c>
      <c r="DM470">
        <v>-6.0513240000000003E-2</v>
      </c>
      <c r="DN470">
        <v>0.50020885000000004</v>
      </c>
      <c r="DO470">
        <v>0.35778246000000002</v>
      </c>
      <c r="DP470">
        <v>-0.64273818000000005</v>
      </c>
      <c r="DQ470">
        <v>0.94671483000000001</v>
      </c>
      <c r="DR470">
        <v>-0.66113116000000005</v>
      </c>
      <c r="DS470">
        <v>7.7932630000000003E-2</v>
      </c>
      <c r="DT470">
        <v>-0.79014932000000004</v>
      </c>
      <c r="DU470">
        <v>1.3610861400000001</v>
      </c>
      <c r="DV470" s="10">
        <v>-0.64824150000000003</v>
      </c>
      <c r="DW470" s="8" t="s">
        <v>2556</v>
      </c>
      <c r="DX470" t="s">
        <v>2557</v>
      </c>
      <c r="DY470" t="s">
        <v>5153</v>
      </c>
      <c r="DZ470" t="s">
        <v>5165</v>
      </c>
      <c r="EA470" t="s">
        <v>5489</v>
      </c>
      <c r="EB470" t="s">
        <v>5294</v>
      </c>
      <c r="EC470" t="s">
        <v>5378</v>
      </c>
      <c r="ED470" s="10" t="s">
        <v>379</v>
      </c>
      <c r="EE470" s="20">
        <v>36451</v>
      </c>
      <c r="EF470" s="21">
        <v>36864</v>
      </c>
      <c r="EG470" t="s">
        <v>2558</v>
      </c>
      <c r="EH470" t="s">
        <v>5145</v>
      </c>
      <c r="EI470" s="22">
        <v>43983</v>
      </c>
      <c r="EJ470" t="b">
        <f>F470=H470</f>
        <v>0</v>
      </c>
    </row>
    <row r="471" spans="1:140" x14ac:dyDescent="0.2">
      <c r="A471" s="8" t="s">
        <v>2559</v>
      </c>
      <c r="B471" s="8" t="s">
        <v>127</v>
      </c>
      <c r="C471" s="8" t="s">
        <v>147</v>
      </c>
      <c r="D471" s="2" t="s">
        <v>2560</v>
      </c>
      <c r="E471" s="4">
        <v>0.64150348652214895</v>
      </c>
      <c r="F471" s="28" t="b">
        <v>1</v>
      </c>
      <c r="G471" s="29">
        <f t="shared" si="15"/>
        <v>0.99906408790903267</v>
      </c>
      <c r="H471" s="5" t="b">
        <f t="shared" si="14"/>
        <v>1</v>
      </c>
      <c r="I471" s="8">
        <v>66</v>
      </c>
      <c r="J471">
        <v>2</v>
      </c>
      <c r="K471">
        <v>24</v>
      </c>
      <c r="L471">
        <v>1932</v>
      </c>
      <c r="M471">
        <v>7</v>
      </c>
      <c r="N471">
        <v>4</v>
      </c>
      <c r="O471">
        <v>79.085076594407994</v>
      </c>
      <c r="P471">
        <v>2</v>
      </c>
      <c r="Q471">
        <v>4</v>
      </c>
      <c r="R471">
        <v>3</v>
      </c>
      <c r="S471" s="10">
        <v>77.599999999999994</v>
      </c>
      <c r="T471" s="8">
        <v>1.19865111182038</v>
      </c>
      <c r="U471">
        <v>1.0203643463482399</v>
      </c>
      <c r="V471">
        <v>-0.38535330545132002</v>
      </c>
      <c r="W471">
        <v>0.50558060811787497</v>
      </c>
      <c r="X471">
        <v>0.66340156943083595</v>
      </c>
      <c r="Y471">
        <v>0.68524713920936597</v>
      </c>
      <c r="Z471">
        <v>0.98452771935910699</v>
      </c>
      <c r="AA471">
        <v>0.71867389489572897</v>
      </c>
      <c r="AB471">
        <v>1.4079858992310099</v>
      </c>
      <c r="AC471">
        <v>0.71996333890972197</v>
      </c>
      <c r="AD471" s="10">
        <v>0.62627417619914705</v>
      </c>
      <c r="AE471" s="8">
        <v>0</v>
      </c>
      <c r="AF471">
        <v>0</v>
      </c>
      <c r="AG471">
        <v>0</v>
      </c>
      <c r="AH471">
        <v>0</v>
      </c>
      <c r="AI471">
        <v>0</v>
      </c>
      <c r="AJ471">
        <v>0</v>
      </c>
      <c r="AK471">
        <v>0</v>
      </c>
      <c r="AL471">
        <v>0</v>
      </c>
      <c r="AM471">
        <v>0</v>
      </c>
      <c r="AN471">
        <v>0</v>
      </c>
      <c r="AO471">
        <v>0</v>
      </c>
      <c r="AP471">
        <v>0</v>
      </c>
      <c r="AQ471">
        <v>0</v>
      </c>
      <c r="AR471">
        <v>0</v>
      </c>
      <c r="AS471">
        <v>1</v>
      </c>
      <c r="AT471">
        <v>0</v>
      </c>
      <c r="AU471">
        <v>0</v>
      </c>
      <c r="AV471">
        <v>0</v>
      </c>
      <c r="AW471">
        <v>0</v>
      </c>
      <c r="AX471">
        <v>0</v>
      </c>
      <c r="AY471">
        <v>0</v>
      </c>
      <c r="AZ471">
        <v>1</v>
      </c>
      <c r="BA471">
        <v>1</v>
      </c>
      <c r="BB471">
        <v>0</v>
      </c>
      <c r="BC471">
        <v>1</v>
      </c>
      <c r="BD471">
        <v>0</v>
      </c>
      <c r="BE471">
        <v>0</v>
      </c>
      <c r="BF471">
        <v>1</v>
      </c>
      <c r="BG471">
        <v>0</v>
      </c>
      <c r="BH471">
        <v>0</v>
      </c>
      <c r="BI471">
        <v>0</v>
      </c>
      <c r="BJ471">
        <v>0</v>
      </c>
      <c r="BK471">
        <v>0</v>
      </c>
      <c r="BL471">
        <v>1</v>
      </c>
      <c r="BM471">
        <v>1</v>
      </c>
      <c r="BN471">
        <v>0</v>
      </c>
      <c r="BO471">
        <v>0</v>
      </c>
      <c r="BP471">
        <v>0</v>
      </c>
      <c r="BQ471">
        <v>0</v>
      </c>
      <c r="BR471">
        <v>0</v>
      </c>
      <c r="BS471">
        <v>1</v>
      </c>
      <c r="BT471" s="10">
        <v>0</v>
      </c>
      <c r="BU471">
        <v>-4.2648743800000002</v>
      </c>
      <c r="BV471">
        <v>0.17994256</v>
      </c>
      <c r="BW471">
        <v>2.5512239999999999E-2</v>
      </c>
      <c r="BX471">
        <v>1.7140852600000001</v>
      </c>
      <c r="BY471">
        <v>1.2451467300000001</v>
      </c>
      <c r="BZ471">
        <v>4.38303536</v>
      </c>
      <c r="CA471">
        <v>1.0542348399999999</v>
      </c>
      <c r="CB471">
        <v>2.36271349</v>
      </c>
      <c r="CC471">
        <v>0</v>
      </c>
      <c r="CD471">
        <v>1.26633956</v>
      </c>
      <c r="CE471">
        <v>1.2966537600000001</v>
      </c>
      <c r="CF471">
        <v>-0.34830556000000001</v>
      </c>
      <c r="CG471">
        <v>0.60595251999999999</v>
      </c>
      <c r="CH471">
        <v>-0.27080598</v>
      </c>
      <c r="CI471">
        <v>0.69837139000000004</v>
      </c>
      <c r="CJ471">
        <v>2.3914729999999999E-2</v>
      </c>
      <c r="CK471">
        <v>-0.35324707</v>
      </c>
      <c r="CL471">
        <v>-4.8291489999999999E-2</v>
      </c>
      <c r="CM471">
        <v>0.58076517999999999</v>
      </c>
      <c r="CN471">
        <v>0.72541518999999999</v>
      </c>
      <c r="CO471">
        <v>-0.20022939000000001</v>
      </c>
      <c r="CP471">
        <v>-0.43475793000000001</v>
      </c>
      <c r="CQ471">
        <v>0.34422587999999998</v>
      </c>
      <c r="CR471">
        <v>-0.48495226000000002</v>
      </c>
      <c r="CS471">
        <v>0.18250256000000001</v>
      </c>
      <c r="CT471">
        <v>-0.16623276000000001</v>
      </c>
      <c r="CU471">
        <v>-9.4743999999999995E-2</v>
      </c>
      <c r="CV471">
        <v>-1.1689752</v>
      </c>
      <c r="CW471">
        <v>-0.52188942000000005</v>
      </c>
      <c r="CX471">
        <v>0.65815442999999996</v>
      </c>
      <c r="CY471">
        <v>9.3649330000000003E-2</v>
      </c>
      <c r="CZ471">
        <v>-0.16819777</v>
      </c>
      <c r="DA471">
        <v>-0.25450494000000001</v>
      </c>
      <c r="DB471">
        <v>0.25513289</v>
      </c>
      <c r="DC471">
        <v>2.5920289999999999E-2</v>
      </c>
      <c r="DD471">
        <v>-2.5292350000000002E-2</v>
      </c>
      <c r="DE471">
        <v>0.26950531</v>
      </c>
      <c r="DF471">
        <v>-0.26887736000000001</v>
      </c>
      <c r="DG471">
        <v>0.1029841</v>
      </c>
      <c r="DH471">
        <v>-0.10235616</v>
      </c>
      <c r="DI471">
        <v>-0.19042195000000001</v>
      </c>
      <c r="DJ471">
        <v>7.7531719999999998E-2</v>
      </c>
      <c r="DK471">
        <v>-0.19522661999999999</v>
      </c>
      <c r="DL471">
        <v>-0.13095082</v>
      </c>
      <c r="DM471">
        <v>-6.0513240000000003E-2</v>
      </c>
      <c r="DN471">
        <v>0.50020885000000004</v>
      </c>
      <c r="DO471">
        <v>0.35778246000000002</v>
      </c>
      <c r="DP471">
        <v>-0.64273818000000005</v>
      </c>
      <c r="DQ471">
        <v>0.94671483000000001</v>
      </c>
      <c r="DR471">
        <v>-0.66113116000000005</v>
      </c>
      <c r="DS471">
        <v>7.7932630000000003E-2</v>
      </c>
      <c r="DT471">
        <v>-0.79014932000000004</v>
      </c>
      <c r="DU471">
        <v>1.3610861400000001</v>
      </c>
      <c r="DV471" s="10">
        <v>-0.64824150000000003</v>
      </c>
      <c r="DW471" s="8" t="s">
        <v>2561</v>
      </c>
      <c r="DX471" t="s">
        <v>2562</v>
      </c>
      <c r="DY471" t="s">
        <v>5154</v>
      </c>
      <c r="DZ471" t="s">
        <v>5153</v>
      </c>
      <c r="EA471" t="s">
        <v>5317</v>
      </c>
      <c r="EB471" t="s">
        <v>5282</v>
      </c>
      <c r="EC471" t="s">
        <v>5263</v>
      </c>
      <c r="ED471" s="10" t="s">
        <v>2200</v>
      </c>
      <c r="EE471" s="20">
        <v>36692</v>
      </c>
      <c r="EF471" s="21">
        <v>37277</v>
      </c>
      <c r="EG471" t="s">
        <v>2563</v>
      </c>
      <c r="EH471" t="s">
        <v>5143</v>
      </c>
      <c r="EI471" s="22">
        <v>45152</v>
      </c>
      <c r="EJ471" t="b">
        <f>F471=H471</f>
        <v>1</v>
      </c>
    </row>
    <row r="472" spans="1:140" x14ac:dyDescent="0.2">
      <c r="A472" s="8" t="s">
        <v>2564</v>
      </c>
      <c r="B472" s="8" t="s">
        <v>127</v>
      </c>
      <c r="C472" s="8" t="s">
        <v>363</v>
      </c>
      <c r="D472" s="2" t="s">
        <v>2565</v>
      </c>
      <c r="E472" s="4">
        <v>0.523375946792626</v>
      </c>
      <c r="F472" s="28" t="b">
        <v>0</v>
      </c>
      <c r="G472" s="29">
        <f t="shared" si="15"/>
        <v>0.93111337759122237</v>
      </c>
      <c r="H472" s="5" t="b">
        <f t="shared" si="14"/>
        <v>1</v>
      </c>
      <c r="I472" s="8">
        <v>60</v>
      </c>
      <c r="J472">
        <v>1</v>
      </c>
      <c r="K472">
        <v>17</v>
      </c>
      <c r="L472">
        <v>2112</v>
      </c>
      <c r="M472">
        <v>7</v>
      </c>
      <c r="N472">
        <v>4</v>
      </c>
      <c r="O472">
        <v>85.854640062979598</v>
      </c>
      <c r="P472">
        <v>4</v>
      </c>
      <c r="Q472">
        <v>2</v>
      </c>
      <c r="R472">
        <v>1</v>
      </c>
      <c r="S472" s="10">
        <v>64.099999999999994</v>
      </c>
      <c r="T472" s="8">
        <v>0.63502206237506098</v>
      </c>
      <c r="U472">
        <v>7.5957643648752104E-3</v>
      </c>
      <c r="V472">
        <v>-1.2897868806933099</v>
      </c>
      <c r="W472">
        <v>0.71541588281833901</v>
      </c>
      <c r="X472">
        <v>0.66340156943083595</v>
      </c>
      <c r="Y472">
        <v>0.68524713920936597</v>
      </c>
      <c r="Z472">
        <v>1.2174731061949</v>
      </c>
      <c r="AA472">
        <v>8.8725172209350497E-3</v>
      </c>
      <c r="AB472">
        <v>-0.772121299578298</v>
      </c>
      <c r="AC472">
        <v>0.71996333890972197</v>
      </c>
      <c r="AD472" s="10">
        <v>-2.28662896891317</v>
      </c>
      <c r="AE472" s="8">
        <v>0</v>
      </c>
      <c r="AF472">
        <v>0</v>
      </c>
      <c r="AG472">
        <v>0</v>
      </c>
      <c r="AH472">
        <v>0</v>
      </c>
      <c r="AI472">
        <v>0</v>
      </c>
      <c r="AJ472">
        <v>0</v>
      </c>
      <c r="AK472">
        <v>0</v>
      </c>
      <c r="AL472">
        <v>0</v>
      </c>
      <c r="AM472">
        <v>0</v>
      </c>
      <c r="AN472">
        <v>0</v>
      </c>
      <c r="AO472">
        <v>0</v>
      </c>
      <c r="AP472">
        <v>0</v>
      </c>
      <c r="AQ472">
        <v>1</v>
      </c>
      <c r="AR472">
        <v>0</v>
      </c>
      <c r="AS472">
        <v>0</v>
      </c>
      <c r="AT472">
        <v>0</v>
      </c>
      <c r="AU472">
        <v>0</v>
      </c>
      <c r="AV472">
        <v>0</v>
      </c>
      <c r="AW472">
        <v>0</v>
      </c>
      <c r="AX472">
        <v>0</v>
      </c>
      <c r="AY472">
        <v>0</v>
      </c>
      <c r="AZ472">
        <v>1</v>
      </c>
      <c r="BA472">
        <v>0</v>
      </c>
      <c r="BB472">
        <v>1</v>
      </c>
      <c r="BC472">
        <v>0</v>
      </c>
      <c r="BD472">
        <v>1</v>
      </c>
      <c r="BE472">
        <v>1</v>
      </c>
      <c r="BF472">
        <v>0</v>
      </c>
      <c r="BG472">
        <v>0</v>
      </c>
      <c r="BH472">
        <v>0</v>
      </c>
      <c r="BI472">
        <v>0</v>
      </c>
      <c r="BJ472">
        <v>1</v>
      </c>
      <c r="BK472">
        <v>0</v>
      </c>
      <c r="BL472">
        <v>0</v>
      </c>
      <c r="BM472">
        <v>0</v>
      </c>
      <c r="BN472">
        <v>0</v>
      </c>
      <c r="BO472">
        <v>0</v>
      </c>
      <c r="BP472">
        <v>1</v>
      </c>
      <c r="BQ472">
        <v>0</v>
      </c>
      <c r="BR472">
        <v>0</v>
      </c>
      <c r="BS472">
        <v>1</v>
      </c>
      <c r="BT472" s="10">
        <v>0</v>
      </c>
      <c r="BU472">
        <v>-4.2648743800000002</v>
      </c>
      <c r="BV472">
        <v>0.17994256</v>
      </c>
      <c r="BW472">
        <v>2.5512239999999999E-2</v>
      </c>
      <c r="BX472">
        <v>1.7140852600000001</v>
      </c>
      <c r="BY472">
        <v>1.2451467300000001</v>
      </c>
      <c r="BZ472">
        <v>4.38303536</v>
      </c>
      <c r="CA472">
        <v>1.0542348399999999</v>
      </c>
      <c r="CB472">
        <v>2.36271349</v>
      </c>
      <c r="CC472">
        <v>0</v>
      </c>
      <c r="CD472">
        <v>1.26633956</v>
      </c>
      <c r="CE472">
        <v>1.2966537600000001</v>
      </c>
      <c r="CF472">
        <v>-0.34830556000000001</v>
      </c>
      <c r="CG472">
        <v>0.60595251999999999</v>
      </c>
      <c r="CH472">
        <v>-0.27080598</v>
      </c>
      <c r="CI472">
        <v>0.69837139000000004</v>
      </c>
      <c r="CJ472">
        <v>2.3914729999999999E-2</v>
      </c>
      <c r="CK472">
        <v>-0.35324707</v>
      </c>
      <c r="CL472">
        <v>-4.8291489999999999E-2</v>
      </c>
      <c r="CM472">
        <v>0.58076517999999999</v>
      </c>
      <c r="CN472">
        <v>0.72541518999999999</v>
      </c>
      <c r="CO472">
        <v>-0.20022939000000001</v>
      </c>
      <c r="CP472">
        <v>-0.43475793000000001</v>
      </c>
      <c r="CQ472">
        <v>0.34422587999999998</v>
      </c>
      <c r="CR472">
        <v>-0.48495226000000002</v>
      </c>
      <c r="CS472">
        <v>0.18250256000000001</v>
      </c>
      <c r="CT472">
        <v>-0.16623276000000001</v>
      </c>
      <c r="CU472">
        <v>-9.4743999999999995E-2</v>
      </c>
      <c r="CV472">
        <v>-1.1689752</v>
      </c>
      <c r="CW472">
        <v>-0.52188942000000005</v>
      </c>
      <c r="CX472">
        <v>0.65815442999999996</v>
      </c>
      <c r="CY472">
        <v>9.3649330000000003E-2</v>
      </c>
      <c r="CZ472">
        <v>-0.16819777</v>
      </c>
      <c r="DA472">
        <v>-0.25450494000000001</v>
      </c>
      <c r="DB472">
        <v>0.25513289</v>
      </c>
      <c r="DC472">
        <v>2.5920289999999999E-2</v>
      </c>
      <c r="DD472">
        <v>-2.5292350000000002E-2</v>
      </c>
      <c r="DE472">
        <v>0.26950531</v>
      </c>
      <c r="DF472">
        <v>-0.26887736000000001</v>
      </c>
      <c r="DG472">
        <v>0.1029841</v>
      </c>
      <c r="DH472">
        <v>-0.10235616</v>
      </c>
      <c r="DI472">
        <v>-0.19042195000000001</v>
      </c>
      <c r="DJ472">
        <v>7.7531719999999998E-2</v>
      </c>
      <c r="DK472">
        <v>-0.19522661999999999</v>
      </c>
      <c r="DL472">
        <v>-0.13095082</v>
      </c>
      <c r="DM472">
        <v>-6.0513240000000003E-2</v>
      </c>
      <c r="DN472">
        <v>0.50020885000000004</v>
      </c>
      <c r="DO472">
        <v>0.35778246000000002</v>
      </c>
      <c r="DP472">
        <v>-0.64273818000000005</v>
      </c>
      <c r="DQ472">
        <v>0.94671483000000001</v>
      </c>
      <c r="DR472">
        <v>-0.66113116000000005</v>
      </c>
      <c r="DS472">
        <v>7.7932630000000003E-2</v>
      </c>
      <c r="DT472">
        <v>-0.79014932000000004</v>
      </c>
      <c r="DU472">
        <v>1.3610861400000001</v>
      </c>
      <c r="DV472" s="10">
        <v>-0.64824150000000003</v>
      </c>
      <c r="DW472" s="8" t="s">
        <v>2566</v>
      </c>
      <c r="DX472" t="s">
        <v>2567</v>
      </c>
      <c r="DY472" t="s">
        <v>5165</v>
      </c>
      <c r="DZ472" t="s">
        <v>5153</v>
      </c>
      <c r="EA472" t="s">
        <v>5452</v>
      </c>
      <c r="EB472" t="s">
        <v>5318</v>
      </c>
      <c r="EC472" t="s">
        <v>5407</v>
      </c>
      <c r="ED472" s="10" t="s">
        <v>585</v>
      </c>
      <c r="EE472" s="20">
        <v>35485</v>
      </c>
      <c r="EF472" s="21">
        <v>39606</v>
      </c>
      <c r="EG472" t="s">
        <v>2568</v>
      </c>
      <c r="EH472" t="s">
        <v>5144</v>
      </c>
      <c r="EI472" s="22">
        <v>44926</v>
      </c>
      <c r="EJ472" t="b">
        <f>F472=H472</f>
        <v>0</v>
      </c>
    </row>
    <row r="473" spans="1:140" x14ac:dyDescent="0.2">
      <c r="A473" s="8" t="s">
        <v>2569</v>
      </c>
      <c r="B473" s="8" t="s">
        <v>127</v>
      </c>
      <c r="C473" s="8" t="s">
        <v>399</v>
      </c>
      <c r="D473" s="2" t="s">
        <v>2570</v>
      </c>
      <c r="E473" s="4">
        <v>0.35521414857884198</v>
      </c>
      <c r="F473" s="28" t="b">
        <v>0</v>
      </c>
      <c r="G473" s="29">
        <f t="shared" si="15"/>
        <v>0.99903566187860804</v>
      </c>
      <c r="H473" s="5" t="b">
        <f t="shared" si="14"/>
        <v>1</v>
      </c>
      <c r="I473" s="8">
        <v>41</v>
      </c>
      <c r="J473">
        <v>1</v>
      </c>
      <c r="K473">
        <v>32</v>
      </c>
      <c r="L473">
        <v>532</v>
      </c>
      <c r="M473">
        <v>10</v>
      </c>
      <c r="N473">
        <v>1</v>
      </c>
      <c r="O473">
        <v>47.7070742894213</v>
      </c>
      <c r="P473">
        <v>3</v>
      </c>
      <c r="Q473">
        <v>3</v>
      </c>
      <c r="R473">
        <v>1</v>
      </c>
      <c r="S473" s="10">
        <v>72.400000000000006</v>
      </c>
      <c r="T473" s="8">
        <v>-1.1498032608684501</v>
      </c>
      <c r="U473">
        <v>7.5957643648752104E-3</v>
      </c>
      <c r="V473">
        <v>0.64828506625381199</v>
      </c>
      <c r="W473">
        <v>-1.1264715284412801</v>
      </c>
      <c r="X473">
        <v>1.61793620170542</v>
      </c>
      <c r="Y473">
        <v>-1.4044518876044501</v>
      </c>
      <c r="Z473">
        <v>-9.52111617377467E-2</v>
      </c>
      <c r="AA473">
        <v>-1.4107302381286499</v>
      </c>
      <c r="AB473">
        <v>0.68128349962791002</v>
      </c>
      <c r="AC473">
        <v>1.42236659638262</v>
      </c>
      <c r="AD473" s="10">
        <v>-0.49573296117744903</v>
      </c>
      <c r="AE473" s="8">
        <v>0</v>
      </c>
      <c r="AF473">
        <v>0</v>
      </c>
      <c r="AG473">
        <v>0</v>
      </c>
      <c r="AH473">
        <v>0</v>
      </c>
      <c r="AI473">
        <v>0</v>
      </c>
      <c r="AJ473">
        <v>0</v>
      </c>
      <c r="AK473">
        <v>0</v>
      </c>
      <c r="AL473">
        <v>0</v>
      </c>
      <c r="AM473">
        <v>0</v>
      </c>
      <c r="AN473">
        <v>0</v>
      </c>
      <c r="AO473">
        <v>0</v>
      </c>
      <c r="AP473">
        <v>0</v>
      </c>
      <c r="AQ473">
        <v>0</v>
      </c>
      <c r="AR473">
        <v>0</v>
      </c>
      <c r="AS473">
        <v>0</v>
      </c>
      <c r="AT473">
        <v>0</v>
      </c>
      <c r="AU473">
        <v>0</v>
      </c>
      <c r="AV473">
        <v>1</v>
      </c>
      <c r="AW473">
        <v>0</v>
      </c>
      <c r="AX473">
        <v>0</v>
      </c>
      <c r="AY473">
        <v>0</v>
      </c>
      <c r="AZ473">
        <v>1</v>
      </c>
      <c r="BA473">
        <v>0</v>
      </c>
      <c r="BB473">
        <v>1</v>
      </c>
      <c r="BC473">
        <v>1</v>
      </c>
      <c r="BD473">
        <v>0</v>
      </c>
      <c r="BE473">
        <v>0</v>
      </c>
      <c r="BF473">
        <v>1</v>
      </c>
      <c r="BG473">
        <v>0</v>
      </c>
      <c r="BH473">
        <v>1</v>
      </c>
      <c r="BI473">
        <v>0</v>
      </c>
      <c r="BJ473">
        <v>0</v>
      </c>
      <c r="BK473">
        <v>0</v>
      </c>
      <c r="BL473">
        <v>0</v>
      </c>
      <c r="BM473">
        <v>0</v>
      </c>
      <c r="BN473">
        <v>0</v>
      </c>
      <c r="BO473">
        <v>1</v>
      </c>
      <c r="BP473">
        <v>0</v>
      </c>
      <c r="BQ473">
        <v>0</v>
      </c>
      <c r="BR473">
        <v>0</v>
      </c>
      <c r="BS473">
        <v>1</v>
      </c>
      <c r="BT473" s="10">
        <v>0</v>
      </c>
      <c r="BU473">
        <v>-4.2648743800000002</v>
      </c>
      <c r="BV473">
        <v>0.17994256</v>
      </c>
      <c r="BW473">
        <v>2.5512239999999999E-2</v>
      </c>
      <c r="BX473">
        <v>1.7140852600000001</v>
      </c>
      <c r="BY473">
        <v>1.2451467300000001</v>
      </c>
      <c r="BZ473">
        <v>4.38303536</v>
      </c>
      <c r="CA473">
        <v>1.0542348399999999</v>
      </c>
      <c r="CB473">
        <v>2.36271349</v>
      </c>
      <c r="CC473">
        <v>0</v>
      </c>
      <c r="CD473">
        <v>1.26633956</v>
      </c>
      <c r="CE473">
        <v>1.2966537600000001</v>
      </c>
      <c r="CF473">
        <v>-0.34830556000000001</v>
      </c>
      <c r="CG473">
        <v>0.60595251999999999</v>
      </c>
      <c r="CH473">
        <v>-0.27080598</v>
      </c>
      <c r="CI473">
        <v>0.69837139000000004</v>
      </c>
      <c r="CJ473">
        <v>2.3914729999999999E-2</v>
      </c>
      <c r="CK473">
        <v>-0.35324707</v>
      </c>
      <c r="CL473">
        <v>-4.8291489999999999E-2</v>
      </c>
      <c r="CM473">
        <v>0.58076517999999999</v>
      </c>
      <c r="CN473">
        <v>0.72541518999999999</v>
      </c>
      <c r="CO473">
        <v>-0.20022939000000001</v>
      </c>
      <c r="CP473">
        <v>-0.43475793000000001</v>
      </c>
      <c r="CQ473">
        <v>0.34422587999999998</v>
      </c>
      <c r="CR473">
        <v>-0.48495226000000002</v>
      </c>
      <c r="CS473">
        <v>0.18250256000000001</v>
      </c>
      <c r="CT473">
        <v>-0.16623276000000001</v>
      </c>
      <c r="CU473">
        <v>-9.4743999999999995E-2</v>
      </c>
      <c r="CV473">
        <v>-1.1689752</v>
      </c>
      <c r="CW473">
        <v>-0.52188942000000005</v>
      </c>
      <c r="CX473">
        <v>0.65815442999999996</v>
      </c>
      <c r="CY473">
        <v>9.3649330000000003E-2</v>
      </c>
      <c r="CZ473">
        <v>-0.16819777</v>
      </c>
      <c r="DA473">
        <v>-0.25450494000000001</v>
      </c>
      <c r="DB473">
        <v>0.25513289</v>
      </c>
      <c r="DC473">
        <v>2.5920289999999999E-2</v>
      </c>
      <c r="DD473">
        <v>-2.5292350000000002E-2</v>
      </c>
      <c r="DE473">
        <v>0.26950531</v>
      </c>
      <c r="DF473">
        <v>-0.26887736000000001</v>
      </c>
      <c r="DG473">
        <v>0.1029841</v>
      </c>
      <c r="DH473">
        <v>-0.10235616</v>
      </c>
      <c r="DI473">
        <v>-0.19042195000000001</v>
      </c>
      <c r="DJ473">
        <v>7.7531719999999998E-2</v>
      </c>
      <c r="DK473">
        <v>-0.19522661999999999</v>
      </c>
      <c r="DL473">
        <v>-0.13095082</v>
      </c>
      <c r="DM473">
        <v>-6.0513240000000003E-2</v>
      </c>
      <c r="DN473">
        <v>0.50020885000000004</v>
      </c>
      <c r="DO473">
        <v>0.35778246000000002</v>
      </c>
      <c r="DP473">
        <v>-0.64273818000000005</v>
      </c>
      <c r="DQ473">
        <v>0.94671483000000001</v>
      </c>
      <c r="DR473">
        <v>-0.66113116000000005</v>
      </c>
      <c r="DS473">
        <v>7.7932630000000003E-2</v>
      </c>
      <c r="DT473">
        <v>-0.79014932000000004</v>
      </c>
      <c r="DU473">
        <v>1.3610861400000001</v>
      </c>
      <c r="DV473" s="10">
        <v>-0.64824150000000003</v>
      </c>
      <c r="DW473" s="8" t="s">
        <v>2571</v>
      </c>
      <c r="DX473" t="s">
        <v>2572</v>
      </c>
      <c r="DY473" t="s">
        <v>5153</v>
      </c>
      <c r="DZ473" t="s">
        <v>5153</v>
      </c>
      <c r="EA473" t="s">
        <v>5262</v>
      </c>
      <c r="EB473" t="s">
        <v>5412</v>
      </c>
      <c r="EC473" t="s">
        <v>5238</v>
      </c>
      <c r="ED473" s="10" t="s">
        <v>879</v>
      </c>
      <c r="EE473" s="20">
        <v>38067</v>
      </c>
      <c r="EF473" s="21">
        <v>39285</v>
      </c>
      <c r="EG473" t="s">
        <v>2573</v>
      </c>
      <c r="EH473" t="s">
        <v>5147</v>
      </c>
      <c r="EI473" s="22">
        <v>44657</v>
      </c>
      <c r="EJ473" t="b">
        <f>F473=H473</f>
        <v>0</v>
      </c>
    </row>
    <row r="474" spans="1:140" x14ac:dyDescent="0.2">
      <c r="A474" s="8" t="s">
        <v>2574</v>
      </c>
      <c r="B474" s="8" t="s">
        <v>119</v>
      </c>
      <c r="C474" s="8" t="s">
        <v>181</v>
      </c>
      <c r="D474" s="2">
        <v>5269355795</v>
      </c>
      <c r="E474" s="4">
        <v>0.61018138381589104</v>
      </c>
      <c r="F474" s="28" t="b">
        <v>1</v>
      </c>
      <c r="G474" s="29">
        <f t="shared" si="15"/>
        <v>2.8511897299377431E-4</v>
      </c>
      <c r="H474" s="5" t="b">
        <f t="shared" si="14"/>
        <v>0</v>
      </c>
      <c r="I474" s="8">
        <v>68</v>
      </c>
      <c r="J474">
        <v>0</v>
      </c>
      <c r="K474">
        <v>32</v>
      </c>
      <c r="L474">
        <v>1838</v>
      </c>
      <c r="M474">
        <v>2</v>
      </c>
      <c r="N474">
        <v>4</v>
      </c>
      <c r="O474">
        <v>16.7573585746125</v>
      </c>
      <c r="P474">
        <v>5</v>
      </c>
      <c r="Q474">
        <v>4</v>
      </c>
      <c r="R474">
        <v>1</v>
      </c>
      <c r="S474" s="10">
        <v>80.099999999999994</v>
      </c>
      <c r="T474" s="8">
        <v>1.3865274616354899</v>
      </c>
      <c r="U474">
        <v>-1.00517281761849</v>
      </c>
      <c r="V474">
        <v>0.64828506625381199</v>
      </c>
      <c r="W474">
        <v>0.39599996466318799</v>
      </c>
      <c r="X474">
        <v>-0.92748948436013701</v>
      </c>
      <c r="Y474">
        <v>0.68524713920936597</v>
      </c>
      <c r="Z474">
        <v>-1.16021240341534</v>
      </c>
      <c r="AA474">
        <v>8.8725172209350497E-3</v>
      </c>
      <c r="AB474">
        <v>1.4079858992310099</v>
      </c>
      <c r="AC474">
        <v>-1.38724643350897</v>
      </c>
      <c r="AD474" s="10">
        <v>1.16570068455328</v>
      </c>
      <c r="AE474" s="8">
        <v>0</v>
      </c>
      <c r="AF474">
        <v>1</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1</v>
      </c>
      <c r="BA474">
        <v>1</v>
      </c>
      <c r="BB474">
        <v>0</v>
      </c>
      <c r="BC474">
        <v>0</v>
      </c>
      <c r="BD474">
        <v>1</v>
      </c>
      <c r="BE474">
        <v>1</v>
      </c>
      <c r="BF474">
        <v>0</v>
      </c>
      <c r="BG474">
        <v>0</v>
      </c>
      <c r="BH474">
        <v>0</v>
      </c>
      <c r="BI474">
        <v>0</v>
      </c>
      <c r="BJ474">
        <v>0</v>
      </c>
      <c r="BK474">
        <v>0</v>
      </c>
      <c r="BL474">
        <v>1</v>
      </c>
      <c r="BM474">
        <v>1</v>
      </c>
      <c r="BN474">
        <v>0</v>
      </c>
      <c r="BO474">
        <v>0</v>
      </c>
      <c r="BP474">
        <v>0</v>
      </c>
      <c r="BQ474">
        <v>1</v>
      </c>
      <c r="BR474">
        <v>0</v>
      </c>
      <c r="BS474">
        <v>0</v>
      </c>
      <c r="BT474" s="10">
        <v>0</v>
      </c>
      <c r="BU474">
        <v>-4.2648743800000002</v>
      </c>
      <c r="BV474">
        <v>0.17994256</v>
      </c>
      <c r="BW474">
        <v>2.5512239999999999E-2</v>
      </c>
      <c r="BX474">
        <v>1.7140852600000001</v>
      </c>
      <c r="BY474">
        <v>1.2451467300000001</v>
      </c>
      <c r="BZ474">
        <v>4.38303536</v>
      </c>
      <c r="CA474">
        <v>1.0542348399999999</v>
      </c>
      <c r="CB474">
        <v>2.36271349</v>
      </c>
      <c r="CC474">
        <v>0</v>
      </c>
      <c r="CD474">
        <v>1.26633956</v>
      </c>
      <c r="CE474">
        <v>1.2966537600000001</v>
      </c>
      <c r="CF474">
        <v>-0.34830556000000001</v>
      </c>
      <c r="CG474">
        <v>0.60595251999999999</v>
      </c>
      <c r="CH474">
        <v>-0.27080598</v>
      </c>
      <c r="CI474">
        <v>0.69837139000000004</v>
      </c>
      <c r="CJ474">
        <v>2.3914729999999999E-2</v>
      </c>
      <c r="CK474">
        <v>-0.35324707</v>
      </c>
      <c r="CL474">
        <v>-4.8291489999999999E-2</v>
      </c>
      <c r="CM474">
        <v>0.58076517999999999</v>
      </c>
      <c r="CN474">
        <v>0.72541518999999999</v>
      </c>
      <c r="CO474">
        <v>-0.20022939000000001</v>
      </c>
      <c r="CP474">
        <v>-0.43475793000000001</v>
      </c>
      <c r="CQ474">
        <v>0.34422587999999998</v>
      </c>
      <c r="CR474">
        <v>-0.48495226000000002</v>
      </c>
      <c r="CS474">
        <v>0.18250256000000001</v>
      </c>
      <c r="CT474">
        <v>-0.16623276000000001</v>
      </c>
      <c r="CU474">
        <v>-9.4743999999999995E-2</v>
      </c>
      <c r="CV474">
        <v>-1.1689752</v>
      </c>
      <c r="CW474">
        <v>-0.52188942000000005</v>
      </c>
      <c r="CX474">
        <v>0.65815442999999996</v>
      </c>
      <c r="CY474">
        <v>9.3649330000000003E-2</v>
      </c>
      <c r="CZ474">
        <v>-0.16819777</v>
      </c>
      <c r="DA474">
        <v>-0.25450494000000001</v>
      </c>
      <c r="DB474">
        <v>0.25513289</v>
      </c>
      <c r="DC474">
        <v>2.5920289999999999E-2</v>
      </c>
      <c r="DD474">
        <v>-2.5292350000000002E-2</v>
      </c>
      <c r="DE474">
        <v>0.26950531</v>
      </c>
      <c r="DF474">
        <v>-0.26887736000000001</v>
      </c>
      <c r="DG474">
        <v>0.1029841</v>
      </c>
      <c r="DH474">
        <v>-0.10235616</v>
      </c>
      <c r="DI474">
        <v>-0.19042195000000001</v>
      </c>
      <c r="DJ474">
        <v>7.7531719999999998E-2</v>
      </c>
      <c r="DK474">
        <v>-0.19522661999999999</v>
      </c>
      <c r="DL474">
        <v>-0.13095082</v>
      </c>
      <c r="DM474">
        <v>-6.0513240000000003E-2</v>
      </c>
      <c r="DN474">
        <v>0.50020885000000004</v>
      </c>
      <c r="DO474">
        <v>0.35778246000000002</v>
      </c>
      <c r="DP474">
        <v>-0.64273818000000005</v>
      </c>
      <c r="DQ474">
        <v>0.94671483000000001</v>
      </c>
      <c r="DR474">
        <v>-0.66113116000000005</v>
      </c>
      <c r="DS474">
        <v>7.7932630000000003E-2</v>
      </c>
      <c r="DT474">
        <v>-0.79014932000000004</v>
      </c>
      <c r="DU474">
        <v>1.3610861400000001</v>
      </c>
      <c r="DV474" s="10">
        <v>-0.64824150000000003</v>
      </c>
      <c r="DW474" s="8" t="s">
        <v>2575</v>
      </c>
      <c r="DX474" t="s">
        <v>2576</v>
      </c>
      <c r="DY474" t="s">
        <v>5154</v>
      </c>
      <c r="DZ474" t="s">
        <v>5154</v>
      </c>
      <c r="EA474" t="s">
        <v>5353</v>
      </c>
      <c r="EB474" t="s">
        <v>5379</v>
      </c>
      <c r="EC474" t="s">
        <v>5253</v>
      </c>
      <c r="ED474" s="10" t="s">
        <v>585</v>
      </c>
      <c r="EE474" s="20">
        <v>36214</v>
      </c>
      <c r="EF474" s="21">
        <v>38218</v>
      </c>
      <c r="EG474" t="s">
        <v>2577</v>
      </c>
      <c r="EH474" t="s">
        <v>5143</v>
      </c>
      <c r="EI474" s="22">
        <v>43829</v>
      </c>
      <c r="EJ474" t="b">
        <f>F474=H474</f>
        <v>0</v>
      </c>
    </row>
    <row r="475" spans="1:140" x14ac:dyDescent="0.2">
      <c r="A475" s="8" t="s">
        <v>2578</v>
      </c>
      <c r="B475" s="8" t="s">
        <v>119</v>
      </c>
      <c r="C475" s="8" t="s">
        <v>209</v>
      </c>
      <c r="D475" s="2">
        <v>7004932369</v>
      </c>
      <c r="E475" s="4">
        <v>0.301005217817154</v>
      </c>
      <c r="F475" s="28" t="b">
        <v>0</v>
      </c>
      <c r="G475" s="29">
        <f t="shared" si="15"/>
        <v>0.11384587825892727</v>
      </c>
      <c r="H475" s="5" t="b">
        <f t="shared" si="14"/>
        <v>0</v>
      </c>
      <c r="I475" s="8">
        <v>44</v>
      </c>
      <c r="J475">
        <v>0</v>
      </c>
      <c r="K475">
        <v>30</v>
      </c>
      <c r="L475">
        <v>618</v>
      </c>
      <c r="M475">
        <v>9</v>
      </c>
      <c r="N475">
        <v>1</v>
      </c>
      <c r="O475">
        <v>39.152608908577101</v>
      </c>
      <c r="P475">
        <v>2</v>
      </c>
      <c r="Q475">
        <v>4</v>
      </c>
      <c r="R475">
        <v>3</v>
      </c>
      <c r="S475" s="10">
        <v>70.7</v>
      </c>
      <c r="T475" s="8">
        <v>-0.86798873614579497</v>
      </c>
      <c r="U475">
        <v>-1.00517281761849</v>
      </c>
      <c r="V475">
        <v>0.38987547332752898</v>
      </c>
      <c r="W475">
        <v>-1.0262168971954999</v>
      </c>
      <c r="X475">
        <v>1.2997579909472201</v>
      </c>
      <c r="Y475">
        <v>-1.4044518876044501</v>
      </c>
      <c r="Z475">
        <v>-0.38957626468206502</v>
      </c>
      <c r="AA475">
        <v>0.71867389489572897</v>
      </c>
      <c r="AB475">
        <v>0.68128349962791002</v>
      </c>
      <c r="AC475">
        <v>-1.38724643350897</v>
      </c>
      <c r="AD475" s="10">
        <v>-0.86254298685826103</v>
      </c>
      <c r="AE475" s="8">
        <v>0</v>
      </c>
      <c r="AF475">
        <v>0</v>
      </c>
      <c r="AG475">
        <v>0</v>
      </c>
      <c r="AH475">
        <v>0</v>
      </c>
      <c r="AI475">
        <v>0</v>
      </c>
      <c r="AJ475">
        <v>0</v>
      </c>
      <c r="AK475">
        <v>0</v>
      </c>
      <c r="AL475">
        <v>1</v>
      </c>
      <c r="AM475">
        <v>0</v>
      </c>
      <c r="AN475">
        <v>0</v>
      </c>
      <c r="AO475">
        <v>0</v>
      </c>
      <c r="AP475">
        <v>0</v>
      </c>
      <c r="AQ475">
        <v>0</v>
      </c>
      <c r="AR475">
        <v>0</v>
      </c>
      <c r="AS475">
        <v>0</v>
      </c>
      <c r="AT475">
        <v>0</v>
      </c>
      <c r="AU475">
        <v>0</v>
      </c>
      <c r="AV475">
        <v>0</v>
      </c>
      <c r="AW475">
        <v>0</v>
      </c>
      <c r="AX475">
        <v>0</v>
      </c>
      <c r="AY475">
        <v>0</v>
      </c>
      <c r="AZ475">
        <v>1</v>
      </c>
      <c r="BA475">
        <v>0</v>
      </c>
      <c r="BB475">
        <v>1</v>
      </c>
      <c r="BC475">
        <v>1</v>
      </c>
      <c r="BD475">
        <v>0</v>
      </c>
      <c r="BE475">
        <v>0</v>
      </c>
      <c r="BF475">
        <v>1</v>
      </c>
      <c r="BG475">
        <v>0</v>
      </c>
      <c r="BH475">
        <v>0</v>
      </c>
      <c r="BI475">
        <v>1</v>
      </c>
      <c r="BJ475">
        <v>0</v>
      </c>
      <c r="BK475">
        <v>0</v>
      </c>
      <c r="BL475">
        <v>0</v>
      </c>
      <c r="BM475">
        <v>0</v>
      </c>
      <c r="BN475">
        <v>0</v>
      </c>
      <c r="BO475">
        <v>0</v>
      </c>
      <c r="BP475">
        <v>1</v>
      </c>
      <c r="BQ475">
        <v>1</v>
      </c>
      <c r="BR475">
        <v>0</v>
      </c>
      <c r="BS475">
        <v>0</v>
      </c>
      <c r="BT475" s="10">
        <v>0</v>
      </c>
      <c r="BU475">
        <v>-4.2648743800000002</v>
      </c>
      <c r="BV475">
        <v>0.17994256</v>
      </c>
      <c r="BW475">
        <v>2.5512239999999999E-2</v>
      </c>
      <c r="BX475">
        <v>1.7140852600000001</v>
      </c>
      <c r="BY475">
        <v>1.2451467300000001</v>
      </c>
      <c r="BZ475">
        <v>4.38303536</v>
      </c>
      <c r="CA475">
        <v>1.0542348399999999</v>
      </c>
      <c r="CB475">
        <v>2.36271349</v>
      </c>
      <c r="CC475">
        <v>0</v>
      </c>
      <c r="CD475">
        <v>1.26633956</v>
      </c>
      <c r="CE475">
        <v>1.2966537600000001</v>
      </c>
      <c r="CF475">
        <v>-0.34830556000000001</v>
      </c>
      <c r="CG475">
        <v>0.60595251999999999</v>
      </c>
      <c r="CH475">
        <v>-0.27080598</v>
      </c>
      <c r="CI475">
        <v>0.69837139000000004</v>
      </c>
      <c r="CJ475">
        <v>2.3914729999999999E-2</v>
      </c>
      <c r="CK475">
        <v>-0.35324707</v>
      </c>
      <c r="CL475">
        <v>-4.8291489999999999E-2</v>
      </c>
      <c r="CM475">
        <v>0.58076517999999999</v>
      </c>
      <c r="CN475">
        <v>0.72541518999999999</v>
      </c>
      <c r="CO475">
        <v>-0.20022939000000001</v>
      </c>
      <c r="CP475">
        <v>-0.43475793000000001</v>
      </c>
      <c r="CQ475">
        <v>0.34422587999999998</v>
      </c>
      <c r="CR475">
        <v>-0.48495226000000002</v>
      </c>
      <c r="CS475">
        <v>0.18250256000000001</v>
      </c>
      <c r="CT475">
        <v>-0.16623276000000001</v>
      </c>
      <c r="CU475">
        <v>-9.4743999999999995E-2</v>
      </c>
      <c r="CV475">
        <v>-1.1689752</v>
      </c>
      <c r="CW475">
        <v>-0.52188942000000005</v>
      </c>
      <c r="CX475">
        <v>0.65815442999999996</v>
      </c>
      <c r="CY475">
        <v>9.3649330000000003E-2</v>
      </c>
      <c r="CZ475">
        <v>-0.16819777</v>
      </c>
      <c r="DA475">
        <v>-0.25450494000000001</v>
      </c>
      <c r="DB475">
        <v>0.25513289</v>
      </c>
      <c r="DC475">
        <v>2.5920289999999999E-2</v>
      </c>
      <c r="DD475">
        <v>-2.5292350000000002E-2</v>
      </c>
      <c r="DE475">
        <v>0.26950531</v>
      </c>
      <c r="DF475">
        <v>-0.26887736000000001</v>
      </c>
      <c r="DG475">
        <v>0.1029841</v>
      </c>
      <c r="DH475">
        <v>-0.10235616</v>
      </c>
      <c r="DI475">
        <v>-0.19042195000000001</v>
      </c>
      <c r="DJ475">
        <v>7.7531719999999998E-2</v>
      </c>
      <c r="DK475">
        <v>-0.19522661999999999</v>
      </c>
      <c r="DL475">
        <v>-0.13095082</v>
      </c>
      <c r="DM475">
        <v>-6.0513240000000003E-2</v>
      </c>
      <c r="DN475">
        <v>0.50020885000000004</v>
      </c>
      <c r="DO475">
        <v>0.35778246000000002</v>
      </c>
      <c r="DP475">
        <v>-0.64273818000000005</v>
      </c>
      <c r="DQ475">
        <v>0.94671483000000001</v>
      </c>
      <c r="DR475">
        <v>-0.66113116000000005</v>
      </c>
      <c r="DS475">
        <v>7.7932630000000003E-2</v>
      </c>
      <c r="DT475">
        <v>-0.79014932000000004</v>
      </c>
      <c r="DU475">
        <v>1.3610861400000001</v>
      </c>
      <c r="DV475" s="10">
        <v>-0.64824150000000003</v>
      </c>
      <c r="DW475" s="8" t="s">
        <v>2579</v>
      </c>
      <c r="DX475" t="s">
        <v>2580</v>
      </c>
      <c r="DY475" t="s">
        <v>5165</v>
      </c>
      <c r="DZ475" t="s">
        <v>5154</v>
      </c>
      <c r="EA475" t="s">
        <v>5314</v>
      </c>
      <c r="EB475" t="s">
        <v>5220</v>
      </c>
      <c r="EC475" t="s">
        <v>5342</v>
      </c>
      <c r="ED475" s="10" t="s">
        <v>471</v>
      </c>
      <c r="EE475" s="20">
        <v>37383</v>
      </c>
      <c r="EF475" s="21">
        <v>39352</v>
      </c>
      <c r="EG475" t="s">
        <v>2581</v>
      </c>
      <c r="EH475" t="s">
        <v>5142</v>
      </c>
      <c r="EI475" s="22">
        <v>43959</v>
      </c>
      <c r="EJ475" t="b">
        <f>F475=H475</f>
        <v>1</v>
      </c>
    </row>
    <row r="476" spans="1:140" x14ac:dyDescent="0.2">
      <c r="A476" s="8" t="s">
        <v>2582</v>
      </c>
      <c r="B476" s="8" t="s">
        <v>127</v>
      </c>
      <c r="C476" s="8" t="s">
        <v>491</v>
      </c>
      <c r="D476" s="2" t="s">
        <v>2583</v>
      </c>
      <c r="E476" s="4">
        <v>0.72534939617770999</v>
      </c>
      <c r="F476" s="28" t="b">
        <v>1</v>
      </c>
      <c r="G476" s="29">
        <f t="shared" si="15"/>
        <v>0.94896898905956029</v>
      </c>
      <c r="H476" s="5" t="b">
        <f t="shared" si="14"/>
        <v>1</v>
      </c>
      <c r="I476" s="8">
        <v>64</v>
      </c>
      <c r="J476">
        <v>1</v>
      </c>
      <c r="K476">
        <v>40</v>
      </c>
      <c r="L476">
        <v>3448</v>
      </c>
      <c r="M476">
        <v>3</v>
      </c>
      <c r="N476">
        <v>5</v>
      </c>
      <c r="O476">
        <v>82.674698088854996</v>
      </c>
      <c r="P476">
        <v>5</v>
      </c>
      <c r="Q476">
        <v>5</v>
      </c>
      <c r="R476">
        <v>1</v>
      </c>
      <c r="S476" s="10">
        <v>80.400000000000006</v>
      </c>
      <c r="T476" s="8">
        <v>1.0107747620052701</v>
      </c>
      <c r="U476">
        <v>7.5957643648752104E-3</v>
      </c>
      <c r="V476">
        <v>1.6819234379589401</v>
      </c>
      <c r="W476">
        <v>2.2728599217062202</v>
      </c>
      <c r="X476">
        <v>-0.60931127360194304</v>
      </c>
      <c r="Y476">
        <v>1.38181348148064</v>
      </c>
      <c r="Z476">
        <v>1.1080490913796299</v>
      </c>
      <c r="AA476">
        <v>-1.4107302381286499</v>
      </c>
      <c r="AB476">
        <v>-4.5418899975194001E-2</v>
      </c>
      <c r="AC476">
        <v>-1.38724643350897</v>
      </c>
      <c r="AD476" s="10">
        <v>1.23043186555578</v>
      </c>
      <c r="AE476" s="8">
        <v>0</v>
      </c>
      <c r="AF476">
        <v>0</v>
      </c>
      <c r="AG476">
        <v>0</v>
      </c>
      <c r="AH476">
        <v>0</v>
      </c>
      <c r="AI476">
        <v>0</v>
      </c>
      <c r="AJ476">
        <v>0</v>
      </c>
      <c r="AK476">
        <v>0</v>
      </c>
      <c r="AL476">
        <v>0</v>
      </c>
      <c r="AM476">
        <v>0</v>
      </c>
      <c r="AN476">
        <v>0</v>
      </c>
      <c r="AO476">
        <v>0</v>
      </c>
      <c r="AP476">
        <v>0</v>
      </c>
      <c r="AQ476">
        <v>0</v>
      </c>
      <c r="AR476">
        <v>0</v>
      </c>
      <c r="AS476">
        <v>0</v>
      </c>
      <c r="AT476">
        <v>0</v>
      </c>
      <c r="AU476">
        <v>1</v>
      </c>
      <c r="AV476">
        <v>0</v>
      </c>
      <c r="AW476">
        <v>0</v>
      </c>
      <c r="AX476">
        <v>0</v>
      </c>
      <c r="AY476">
        <v>1</v>
      </c>
      <c r="AZ476">
        <v>0</v>
      </c>
      <c r="BA476">
        <v>0</v>
      </c>
      <c r="BB476">
        <v>1</v>
      </c>
      <c r="BC476">
        <v>1</v>
      </c>
      <c r="BD476">
        <v>0</v>
      </c>
      <c r="BE476">
        <v>0</v>
      </c>
      <c r="BF476">
        <v>1</v>
      </c>
      <c r="BG476">
        <v>0</v>
      </c>
      <c r="BH476">
        <v>0</v>
      </c>
      <c r="BI476">
        <v>0</v>
      </c>
      <c r="BJ476">
        <v>0</v>
      </c>
      <c r="BK476">
        <v>0</v>
      </c>
      <c r="BL476">
        <v>1</v>
      </c>
      <c r="BM476">
        <v>0</v>
      </c>
      <c r="BN476">
        <v>0</v>
      </c>
      <c r="BO476">
        <v>1</v>
      </c>
      <c r="BP476">
        <v>0</v>
      </c>
      <c r="BQ476">
        <v>0</v>
      </c>
      <c r="BR476">
        <v>0</v>
      </c>
      <c r="BS476">
        <v>1</v>
      </c>
      <c r="BT476" s="10">
        <v>0</v>
      </c>
      <c r="BU476">
        <v>-4.2648743800000002</v>
      </c>
      <c r="BV476">
        <v>0.17994256</v>
      </c>
      <c r="BW476">
        <v>2.5512239999999999E-2</v>
      </c>
      <c r="BX476">
        <v>1.7140852600000001</v>
      </c>
      <c r="BY476">
        <v>1.2451467300000001</v>
      </c>
      <c r="BZ476">
        <v>4.38303536</v>
      </c>
      <c r="CA476">
        <v>1.0542348399999999</v>
      </c>
      <c r="CB476">
        <v>2.36271349</v>
      </c>
      <c r="CC476">
        <v>0</v>
      </c>
      <c r="CD476">
        <v>1.26633956</v>
      </c>
      <c r="CE476">
        <v>1.2966537600000001</v>
      </c>
      <c r="CF476">
        <v>-0.34830556000000001</v>
      </c>
      <c r="CG476">
        <v>0.60595251999999999</v>
      </c>
      <c r="CH476">
        <v>-0.27080598</v>
      </c>
      <c r="CI476">
        <v>0.69837139000000004</v>
      </c>
      <c r="CJ476">
        <v>2.3914729999999999E-2</v>
      </c>
      <c r="CK476">
        <v>-0.35324707</v>
      </c>
      <c r="CL476">
        <v>-4.8291489999999999E-2</v>
      </c>
      <c r="CM476">
        <v>0.58076517999999999</v>
      </c>
      <c r="CN476">
        <v>0.72541518999999999</v>
      </c>
      <c r="CO476">
        <v>-0.20022939000000001</v>
      </c>
      <c r="CP476">
        <v>-0.43475793000000001</v>
      </c>
      <c r="CQ476">
        <v>0.34422587999999998</v>
      </c>
      <c r="CR476">
        <v>-0.48495226000000002</v>
      </c>
      <c r="CS476">
        <v>0.18250256000000001</v>
      </c>
      <c r="CT476">
        <v>-0.16623276000000001</v>
      </c>
      <c r="CU476">
        <v>-9.4743999999999995E-2</v>
      </c>
      <c r="CV476">
        <v>-1.1689752</v>
      </c>
      <c r="CW476">
        <v>-0.52188942000000005</v>
      </c>
      <c r="CX476">
        <v>0.65815442999999996</v>
      </c>
      <c r="CY476">
        <v>9.3649330000000003E-2</v>
      </c>
      <c r="CZ476">
        <v>-0.16819777</v>
      </c>
      <c r="DA476">
        <v>-0.25450494000000001</v>
      </c>
      <c r="DB476">
        <v>0.25513289</v>
      </c>
      <c r="DC476">
        <v>2.5920289999999999E-2</v>
      </c>
      <c r="DD476">
        <v>-2.5292350000000002E-2</v>
      </c>
      <c r="DE476">
        <v>0.26950531</v>
      </c>
      <c r="DF476">
        <v>-0.26887736000000001</v>
      </c>
      <c r="DG476">
        <v>0.1029841</v>
      </c>
      <c r="DH476">
        <v>-0.10235616</v>
      </c>
      <c r="DI476">
        <v>-0.19042195000000001</v>
      </c>
      <c r="DJ476">
        <v>7.7531719999999998E-2</v>
      </c>
      <c r="DK476">
        <v>-0.19522661999999999</v>
      </c>
      <c r="DL476">
        <v>-0.13095082</v>
      </c>
      <c r="DM476">
        <v>-6.0513240000000003E-2</v>
      </c>
      <c r="DN476">
        <v>0.50020885000000004</v>
      </c>
      <c r="DO476">
        <v>0.35778246000000002</v>
      </c>
      <c r="DP476">
        <v>-0.64273818000000005</v>
      </c>
      <c r="DQ476">
        <v>0.94671483000000001</v>
      </c>
      <c r="DR476">
        <v>-0.66113116000000005</v>
      </c>
      <c r="DS476">
        <v>7.7932630000000003E-2</v>
      </c>
      <c r="DT476">
        <v>-0.79014932000000004</v>
      </c>
      <c r="DU476">
        <v>1.3610861400000001</v>
      </c>
      <c r="DV476" s="10">
        <v>-0.64824150000000003</v>
      </c>
      <c r="DW476" s="8" t="s">
        <v>2584</v>
      </c>
      <c r="DX476" t="s">
        <v>2585</v>
      </c>
      <c r="DY476" t="s">
        <v>5153</v>
      </c>
      <c r="DZ476" t="s">
        <v>5153</v>
      </c>
      <c r="EA476" s="52" t="s">
        <v>5513</v>
      </c>
      <c r="EB476" t="s">
        <v>5357</v>
      </c>
      <c r="EC476" t="s">
        <v>5223</v>
      </c>
      <c r="ED476" s="10" t="s">
        <v>165</v>
      </c>
      <c r="EE476" s="20">
        <v>36563</v>
      </c>
      <c r="EF476" s="21">
        <v>39396</v>
      </c>
      <c r="EG476" s="52" t="s">
        <v>145</v>
      </c>
      <c r="EH476" t="s">
        <v>5143</v>
      </c>
      <c r="EI476" s="22">
        <v>45142</v>
      </c>
      <c r="EJ476" t="b">
        <f>F476=H476</f>
        <v>1</v>
      </c>
    </row>
    <row r="477" spans="1:140" x14ac:dyDescent="0.2">
      <c r="A477" s="8" t="s">
        <v>2586</v>
      </c>
      <c r="B477" s="8" t="s">
        <v>127</v>
      </c>
      <c r="C477" s="8" t="s">
        <v>181</v>
      </c>
      <c r="D477" s="2" t="s">
        <v>2587</v>
      </c>
      <c r="E477" s="4">
        <v>0.65013286885796895</v>
      </c>
      <c r="F477" s="28" t="b">
        <v>1</v>
      </c>
      <c r="G477" s="29">
        <f t="shared" si="15"/>
        <v>0.25013114075192783</v>
      </c>
      <c r="H477" s="5" t="b">
        <f t="shared" si="14"/>
        <v>0</v>
      </c>
      <c r="I477" s="8">
        <v>43</v>
      </c>
      <c r="J477">
        <v>0</v>
      </c>
      <c r="K477">
        <v>32</v>
      </c>
      <c r="L477">
        <v>958</v>
      </c>
      <c r="M477">
        <v>4</v>
      </c>
      <c r="N477">
        <v>3</v>
      </c>
      <c r="O477">
        <v>94.883101095651298</v>
      </c>
      <c r="P477">
        <v>5</v>
      </c>
      <c r="Q477">
        <v>3</v>
      </c>
      <c r="R477">
        <v>2</v>
      </c>
      <c r="S477" s="10">
        <v>69.400000000000006</v>
      </c>
      <c r="T477" s="8">
        <v>-0.96192691105334804</v>
      </c>
      <c r="U477">
        <v>-1.00517281761849</v>
      </c>
      <c r="V477">
        <v>0.64828506625381199</v>
      </c>
      <c r="W477">
        <v>-0.62986137831685496</v>
      </c>
      <c r="X477">
        <v>-0.29113306284374801</v>
      </c>
      <c r="Y477">
        <v>-1.13192030619081E-2</v>
      </c>
      <c r="Z477">
        <v>1.5281487291581299</v>
      </c>
      <c r="AA477">
        <v>-0.70092886045385905</v>
      </c>
      <c r="AB477">
        <v>0.68128349962791002</v>
      </c>
      <c r="AC477">
        <v>0.71996333890972197</v>
      </c>
      <c r="AD477" s="10">
        <v>-1.1430447712024101</v>
      </c>
      <c r="AE477" s="8">
        <v>0</v>
      </c>
      <c r="AF477">
        <v>0</v>
      </c>
      <c r="AG477">
        <v>0</v>
      </c>
      <c r="AH477">
        <v>0</v>
      </c>
      <c r="AI477">
        <v>0</v>
      </c>
      <c r="AJ477">
        <v>0</v>
      </c>
      <c r="AK477">
        <v>0</v>
      </c>
      <c r="AL477">
        <v>0</v>
      </c>
      <c r="AM477">
        <v>1</v>
      </c>
      <c r="AN477">
        <v>0</v>
      </c>
      <c r="AO477">
        <v>0</v>
      </c>
      <c r="AP477">
        <v>0</v>
      </c>
      <c r="AQ477">
        <v>0</v>
      </c>
      <c r="AR477">
        <v>0</v>
      </c>
      <c r="AS477">
        <v>0</v>
      </c>
      <c r="AT477">
        <v>0</v>
      </c>
      <c r="AU477">
        <v>0</v>
      </c>
      <c r="AV477">
        <v>0</v>
      </c>
      <c r="AW477">
        <v>0</v>
      </c>
      <c r="AX477">
        <v>0</v>
      </c>
      <c r="AY477">
        <v>1</v>
      </c>
      <c r="AZ477">
        <v>0</v>
      </c>
      <c r="BA477">
        <v>1</v>
      </c>
      <c r="BB477">
        <v>0</v>
      </c>
      <c r="BC477">
        <v>1</v>
      </c>
      <c r="BD477">
        <v>0</v>
      </c>
      <c r="BE477">
        <v>1</v>
      </c>
      <c r="BF477">
        <v>0</v>
      </c>
      <c r="BG477">
        <v>0</v>
      </c>
      <c r="BH477">
        <v>0</v>
      </c>
      <c r="BI477">
        <v>0</v>
      </c>
      <c r="BJ477">
        <v>1</v>
      </c>
      <c r="BK477">
        <v>0</v>
      </c>
      <c r="BL477">
        <v>0</v>
      </c>
      <c r="BM477">
        <v>0</v>
      </c>
      <c r="BN477">
        <v>1</v>
      </c>
      <c r="BO477">
        <v>0</v>
      </c>
      <c r="BP477">
        <v>0</v>
      </c>
      <c r="BQ477">
        <v>0</v>
      </c>
      <c r="BR477">
        <v>0</v>
      </c>
      <c r="BS477">
        <v>0</v>
      </c>
      <c r="BT477" s="10">
        <v>1</v>
      </c>
      <c r="BU477">
        <v>-4.2648743800000002</v>
      </c>
      <c r="BV477">
        <v>0.17994256</v>
      </c>
      <c r="BW477">
        <v>2.5512239999999999E-2</v>
      </c>
      <c r="BX477">
        <v>1.7140852600000001</v>
      </c>
      <c r="BY477">
        <v>1.2451467300000001</v>
      </c>
      <c r="BZ477">
        <v>4.38303536</v>
      </c>
      <c r="CA477">
        <v>1.0542348399999999</v>
      </c>
      <c r="CB477">
        <v>2.36271349</v>
      </c>
      <c r="CC477">
        <v>0</v>
      </c>
      <c r="CD477">
        <v>1.26633956</v>
      </c>
      <c r="CE477">
        <v>1.2966537600000001</v>
      </c>
      <c r="CF477">
        <v>-0.34830556000000001</v>
      </c>
      <c r="CG477">
        <v>0.60595251999999999</v>
      </c>
      <c r="CH477">
        <v>-0.27080598</v>
      </c>
      <c r="CI477">
        <v>0.69837139000000004</v>
      </c>
      <c r="CJ477">
        <v>2.3914729999999999E-2</v>
      </c>
      <c r="CK477">
        <v>-0.35324707</v>
      </c>
      <c r="CL477">
        <v>-4.8291489999999999E-2</v>
      </c>
      <c r="CM477">
        <v>0.58076517999999999</v>
      </c>
      <c r="CN477">
        <v>0.72541518999999999</v>
      </c>
      <c r="CO477">
        <v>-0.20022939000000001</v>
      </c>
      <c r="CP477">
        <v>-0.43475793000000001</v>
      </c>
      <c r="CQ477">
        <v>0.34422587999999998</v>
      </c>
      <c r="CR477">
        <v>-0.48495226000000002</v>
      </c>
      <c r="CS477">
        <v>0.18250256000000001</v>
      </c>
      <c r="CT477">
        <v>-0.16623276000000001</v>
      </c>
      <c r="CU477">
        <v>-9.4743999999999995E-2</v>
      </c>
      <c r="CV477">
        <v>-1.1689752</v>
      </c>
      <c r="CW477">
        <v>-0.52188942000000005</v>
      </c>
      <c r="CX477">
        <v>0.65815442999999996</v>
      </c>
      <c r="CY477">
        <v>9.3649330000000003E-2</v>
      </c>
      <c r="CZ477">
        <v>-0.16819777</v>
      </c>
      <c r="DA477">
        <v>-0.25450494000000001</v>
      </c>
      <c r="DB477">
        <v>0.25513289</v>
      </c>
      <c r="DC477">
        <v>2.5920289999999999E-2</v>
      </c>
      <c r="DD477">
        <v>-2.5292350000000002E-2</v>
      </c>
      <c r="DE477">
        <v>0.26950531</v>
      </c>
      <c r="DF477">
        <v>-0.26887736000000001</v>
      </c>
      <c r="DG477">
        <v>0.1029841</v>
      </c>
      <c r="DH477">
        <v>-0.10235616</v>
      </c>
      <c r="DI477">
        <v>-0.19042195000000001</v>
      </c>
      <c r="DJ477">
        <v>7.7531719999999998E-2</v>
      </c>
      <c r="DK477">
        <v>-0.19522661999999999</v>
      </c>
      <c r="DL477">
        <v>-0.13095082</v>
      </c>
      <c r="DM477">
        <v>-6.0513240000000003E-2</v>
      </c>
      <c r="DN477">
        <v>0.50020885000000004</v>
      </c>
      <c r="DO477">
        <v>0.35778246000000002</v>
      </c>
      <c r="DP477">
        <v>-0.64273818000000005</v>
      </c>
      <c r="DQ477">
        <v>0.94671483000000001</v>
      </c>
      <c r="DR477">
        <v>-0.66113116000000005</v>
      </c>
      <c r="DS477">
        <v>7.7932630000000003E-2</v>
      </c>
      <c r="DT477">
        <v>-0.79014932000000004</v>
      </c>
      <c r="DU477">
        <v>1.3610861400000001</v>
      </c>
      <c r="DV477" s="10">
        <v>-0.64824150000000003</v>
      </c>
      <c r="DW477" s="8" t="s">
        <v>2588</v>
      </c>
      <c r="DX477" t="s">
        <v>2589</v>
      </c>
      <c r="DY477" t="s">
        <v>5158</v>
      </c>
      <c r="DZ477" t="s">
        <v>5165</v>
      </c>
      <c r="EA477" s="52" t="s">
        <v>5513</v>
      </c>
      <c r="EB477" t="s">
        <v>5336</v>
      </c>
      <c r="EC477" t="s">
        <v>5453</v>
      </c>
      <c r="ED477" s="10" t="s">
        <v>1098</v>
      </c>
      <c r="EE477" s="20">
        <v>36712</v>
      </c>
      <c r="EF477" s="21">
        <v>37222</v>
      </c>
      <c r="EG477" s="52" t="s">
        <v>145</v>
      </c>
      <c r="EH477" t="s">
        <v>5144</v>
      </c>
      <c r="EI477" s="22">
        <v>45232</v>
      </c>
      <c r="EJ477" t="b">
        <f>F477=H477</f>
        <v>0</v>
      </c>
    </row>
    <row r="478" spans="1:140" x14ac:dyDescent="0.2">
      <c r="A478" s="8" t="s">
        <v>2590</v>
      </c>
      <c r="B478" s="8" t="s">
        <v>168</v>
      </c>
      <c r="C478" s="8" t="s">
        <v>363</v>
      </c>
      <c r="D478" s="2" t="s">
        <v>2591</v>
      </c>
      <c r="E478" s="4">
        <v>0.70587393522441799</v>
      </c>
      <c r="F478" s="28" t="b">
        <v>1</v>
      </c>
      <c r="G478" s="29">
        <f t="shared" si="15"/>
        <v>9.9322876184732151E-2</v>
      </c>
      <c r="H478" s="5" t="b">
        <f t="shared" si="14"/>
        <v>0</v>
      </c>
      <c r="I478" s="8">
        <v>60</v>
      </c>
      <c r="J478">
        <v>1</v>
      </c>
      <c r="K478">
        <v>28</v>
      </c>
      <c r="L478">
        <v>1842</v>
      </c>
      <c r="M478">
        <v>3</v>
      </c>
      <c r="N478">
        <v>5</v>
      </c>
      <c r="O478">
        <v>99.603634278875901</v>
      </c>
      <c r="P478">
        <v>3</v>
      </c>
      <c r="Q478">
        <v>5</v>
      </c>
      <c r="R478">
        <v>5</v>
      </c>
      <c r="S478" s="10">
        <v>76.400000000000006</v>
      </c>
      <c r="T478" s="8">
        <v>0.63502206237506098</v>
      </c>
      <c r="U478">
        <v>7.5957643648752104E-3</v>
      </c>
      <c r="V478">
        <v>0.13146588040124599</v>
      </c>
      <c r="W478">
        <v>0.40066297076764301</v>
      </c>
      <c r="X478">
        <v>-0.60931127360194304</v>
      </c>
      <c r="Y478">
        <v>1.38181348148064</v>
      </c>
      <c r="Z478">
        <v>1.6905855588802501</v>
      </c>
      <c r="AA478">
        <v>8.8725172209350497E-3</v>
      </c>
      <c r="AB478">
        <v>-4.5418899975194001E-2</v>
      </c>
      <c r="AC478">
        <v>-1.38724643350897</v>
      </c>
      <c r="AD478" s="10">
        <v>0.36734945218916498</v>
      </c>
      <c r="AE478" s="8">
        <v>0</v>
      </c>
      <c r="AF478">
        <v>0</v>
      </c>
      <c r="AG478">
        <v>0</v>
      </c>
      <c r="AH478">
        <v>0</v>
      </c>
      <c r="AI478">
        <v>0</v>
      </c>
      <c r="AJ478">
        <v>0</v>
      </c>
      <c r="AK478">
        <v>0</v>
      </c>
      <c r="AL478">
        <v>0</v>
      </c>
      <c r="AM478">
        <v>0</v>
      </c>
      <c r="AN478">
        <v>0</v>
      </c>
      <c r="AO478">
        <v>0</v>
      </c>
      <c r="AP478">
        <v>0</v>
      </c>
      <c r="AQ478">
        <v>0</v>
      </c>
      <c r="AR478">
        <v>0</v>
      </c>
      <c r="AS478">
        <v>1</v>
      </c>
      <c r="AT478">
        <v>0</v>
      </c>
      <c r="AU478">
        <v>0</v>
      </c>
      <c r="AV478">
        <v>0</v>
      </c>
      <c r="AW478">
        <v>0</v>
      </c>
      <c r="AX478">
        <v>0</v>
      </c>
      <c r="AY478">
        <v>1</v>
      </c>
      <c r="AZ478">
        <v>0</v>
      </c>
      <c r="BA478">
        <v>1</v>
      </c>
      <c r="BB478">
        <v>0</v>
      </c>
      <c r="BC478">
        <v>1</v>
      </c>
      <c r="BD478">
        <v>0</v>
      </c>
      <c r="BE478">
        <v>1</v>
      </c>
      <c r="BF478">
        <v>0</v>
      </c>
      <c r="BG478">
        <v>0</v>
      </c>
      <c r="BH478">
        <v>1</v>
      </c>
      <c r="BI478">
        <v>0</v>
      </c>
      <c r="BJ478">
        <v>0</v>
      </c>
      <c r="BK478">
        <v>0</v>
      </c>
      <c r="BL478">
        <v>0</v>
      </c>
      <c r="BM478">
        <v>0</v>
      </c>
      <c r="BN478">
        <v>0</v>
      </c>
      <c r="BO478">
        <v>1</v>
      </c>
      <c r="BP478">
        <v>0</v>
      </c>
      <c r="BQ478">
        <v>0</v>
      </c>
      <c r="BR478">
        <v>0</v>
      </c>
      <c r="BS478">
        <v>0</v>
      </c>
      <c r="BT478" s="10">
        <v>1</v>
      </c>
      <c r="BU478">
        <v>-4.2648743800000002</v>
      </c>
      <c r="BV478">
        <v>0.17994256</v>
      </c>
      <c r="BW478">
        <v>2.5512239999999999E-2</v>
      </c>
      <c r="BX478">
        <v>1.7140852600000001</v>
      </c>
      <c r="BY478">
        <v>1.2451467300000001</v>
      </c>
      <c r="BZ478">
        <v>4.38303536</v>
      </c>
      <c r="CA478">
        <v>1.0542348399999999</v>
      </c>
      <c r="CB478">
        <v>2.36271349</v>
      </c>
      <c r="CC478">
        <v>0</v>
      </c>
      <c r="CD478">
        <v>1.26633956</v>
      </c>
      <c r="CE478">
        <v>1.2966537600000001</v>
      </c>
      <c r="CF478">
        <v>-0.34830556000000001</v>
      </c>
      <c r="CG478">
        <v>0.60595251999999999</v>
      </c>
      <c r="CH478">
        <v>-0.27080598</v>
      </c>
      <c r="CI478">
        <v>0.69837139000000004</v>
      </c>
      <c r="CJ478">
        <v>2.3914729999999999E-2</v>
      </c>
      <c r="CK478">
        <v>-0.35324707</v>
      </c>
      <c r="CL478">
        <v>-4.8291489999999999E-2</v>
      </c>
      <c r="CM478">
        <v>0.58076517999999999</v>
      </c>
      <c r="CN478">
        <v>0.72541518999999999</v>
      </c>
      <c r="CO478">
        <v>-0.20022939000000001</v>
      </c>
      <c r="CP478">
        <v>-0.43475793000000001</v>
      </c>
      <c r="CQ478">
        <v>0.34422587999999998</v>
      </c>
      <c r="CR478">
        <v>-0.48495226000000002</v>
      </c>
      <c r="CS478">
        <v>0.18250256000000001</v>
      </c>
      <c r="CT478">
        <v>-0.16623276000000001</v>
      </c>
      <c r="CU478">
        <v>-9.4743999999999995E-2</v>
      </c>
      <c r="CV478">
        <v>-1.1689752</v>
      </c>
      <c r="CW478">
        <v>-0.52188942000000005</v>
      </c>
      <c r="CX478">
        <v>0.65815442999999996</v>
      </c>
      <c r="CY478">
        <v>9.3649330000000003E-2</v>
      </c>
      <c r="CZ478">
        <v>-0.16819777</v>
      </c>
      <c r="DA478">
        <v>-0.25450494000000001</v>
      </c>
      <c r="DB478">
        <v>0.25513289</v>
      </c>
      <c r="DC478">
        <v>2.5920289999999999E-2</v>
      </c>
      <c r="DD478">
        <v>-2.5292350000000002E-2</v>
      </c>
      <c r="DE478">
        <v>0.26950531</v>
      </c>
      <c r="DF478">
        <v>-0.26887736000000001</v>
      </c>
      <c r="DG478">
        <v>0.1029841</v>
      </c>
      <c r="DH478">
        <v>-0.10235616</v>
      </c>
      <c r="DI478">
        <v>-0.19042195000000001</v>
      </c>
      <c r="DJ478">
        <v>7.7531719999999998E-2</v>
      </c>
      <c r="DK478">
        <v>-0.19522661999999999</v>
      </c>
      <c r="DL478">
        <v>-0.13095082</v>
      </c>
      <c r="DM478">
        <v>-6.0513240000000003E-2</v>
      </c>
      <c r="DN478">
        <v>0.50020885000000004</v>
      </c>
      <c r="DO478">
        <v>0.35778246000000002</v>
      </c>
      <c r="DP478">
        <v>-0.64273818000000005</v>
      </c>
      <c r="DQ478">
        <v>0.94671483000000001</v>
      </c>
      <c r="DR478">
        <v>-0.66113116000000005</v>
      </c>
      <c r="DS478">
        <v>7.7932630000000003E-2</v>
      </c>
      <c r="DT478">
        <v>-0.79014932000000004</v>
      </c>
      <c r="DU478">
        <v>1.3610861400000001</v>
      </c>
      <c r="DV478" s="10">
        <v>-0.64824150000000003</v>
      </c>
      <c r="DW478" s="8" t="s">
        <v>2592</v>
      </c>
      <c r="DX478" t="s">
        <v>2593</v>
      </c>
      <c r="DY478" t="s">
        <v>5153</v>
      </c>
      <c r="DZ478" t="s">
        <v>5165</v>
      </c>
      <c r="EA478" t="s">
        <v>5186</v>
      </c>
      <c r="EB478" t="s">
        <v>5415</v>
      </c>
      <c r="EC478" t="s">
        <v>5213</v>
      </c>
      <c r="ED478" s="10" t="s">
        <v>318</v>
      </c>
      <c r="EE478" s="20">
        <v>35064</v>
      </c>
      <c r="EF478" s="21">
        <v>39209</v>
      </c>
      <c r="EG478" t="s">
        <v>2594</v>
      </c>
      <c r="EH478" t="s">
        <v>5147</v>
      </c>
      <c r="EI478" s="22">
        <v>44070</v>
      </c>
      <c r="EJ478" t="b">
        <f>F478=H478</f>
        <v>0</v>
      </c>
    </row>
    <row r="479" spans="1:140" x14ac:dyDescent="0.2">
      <c r="A479" s="8" t="s">
        <v>2595</v>
      </c>
      <c r="B479" s="8" t="s">
        <v>119</v>
      </c>
      <c r="C479" s="8" t="s">
        <v>120</v>
      </c>
      <c r="D479" s="2" t="s">
        <v>2596</v>
      </c>
      <c r="E479" s="4">
        <v>0.46141221893655698</v>
      </c>
      <c r="F479" s="28" t="b">
        <v>0</v>
      </c>
      <c r="G479" s="29">
        <f t="shared" si="15"/>
        <v>0.46318904931096927</v>
      </c>
      <c r="H479" s="5" t="b">
        <f t="shared" si="14"/>
        <v>0</v>
      </c>
      <c r="I479" s="8">
        <v>35</v>
      </c>
      <c r="J479">
        <v>3</v>
      </c>
      <c r="K479">
        <v>29</v>
      </c>
      <c r="L479">
        <v>1451</v>
      </c>
      <c r="M479">
        <v>8</v>
      </c>
      <c r="N479">
        <v>5</v>
      </c>
      <c r="O479">
        <v>36.539442801611798</v>
      </c>
      <c r="P479">
        <v>2</v>
      </c>
      <c r="Q479">
        <v>2</v>
      </c>
      <c r="R479">
        <v>2</v>
      </c>
      <c r="S479" s="10">
        <v>76.5</v>
      </c>
      <c r="T479" s="8">
        <v>-1.7134323103137701</v>
      </c>
      <c r="U479">
        <v>2.03313292833161</v>
      </c>
      <c r="V479">
        <v>0.260670676864387</v>
      </c>
      <c r="W479">
        <v>-5.5145875942808002E-2</v>
      </c>
      <c r="X479">
        <v>0.98157978018903103</v>
      </c>
      <c r="Y479">
        <v>1.38181348148064</v>
      </c>
      <c r="Z479">
        <v>-0.47949712774499298</v>
      </c>
      <c r="AA479">
        <v>0.71867389489572897</v>
      </c>
      <c r="AB479">
        <v>-1.4988236991813999</v>
      </c>
      <c r="AC479">
        <v>1.42236659638262</v>
      </c>
      <c r="AD479" s="10">
        <v>0.38892651252332899</v>
      </c>
      <c r="AE479" s="8">
        <v>0</v>
      </c>
      <c r="AF479">
        <v>0</v>
      </c>
      <c r="AG479">
        <v>0</v>
      </c>
      <c r="AH479">
        <v>0</v>
      </c>
      <c r="AI479">
        <v>0</v>
      </c>
      <c r="AJ479">
        <v>0</v>
      </c>
      <c r="AK479">
        <v>1</v>
      </c>
      <c r="AL479">
        <v>0</v>
      </c>
      <c r="AM479">
        <v>0</v>
      </c>
      <c r="AN479">
        <v>0</v>
      </c>
      <c r="AO479">
        <v>0</v>
      </c>
      <c r="AP479">
        <v>0</v>
      </c>
      <c r="AQ479">
        <v>0</v>
      </c>
      <c r="AR479">
        <v>0</v>
      </c>
      <c r="AS479">
        <v>0</v>
      </c>
      <c r="AT479">
        <v>0</v>
      </c>
      <c r="AU479">
        <v>0</v>
      </c>
      <c r="AV479">
        <v>0</v>
      </c>
      <c r="AW479">
        <v>0</v>
      </c>
      <c r="AX479">
        <v>0</v>
      </c>
      <c r="AY479">
        <v>1</v>
      </c>
      <c r="AZ479">
        <v>0</v>
      </c>
      <c r="BA479">
        <v>1</v>
      </c>
      <c r="BB479">
        <v>0</v>
      </c>
      <c r="BC479">
        <v>0</v>
      </c>
      <c r="BD479">
        <v>1</v>
      </c>
      <c r="BE479">
        <v>1</v>
      </c>
      <c r="BF479">
        <v>0</v>
      </c>
      <c r="BG479">
        <v>0</v>
      </c>
      <c r="BH479">
        <v>0</v>
      </c>
      <c r="BI479">
        <v>1</v>
      </c>
      <c r="BJ479">
        <v>0</v>
      </c>
      <c r="BK479">
        <v>0</v>
      </c>
      <c r="BL479">
        <v>0</v>
      </c>
      <c r="BM479">
        <v>1</v>
      </c>
      <c r="BN479">
        <v>0</v>
      </c>
      <c r="BO479">
        <v>0</v>
      </c>
      <c r="BP479">
        <v>0</v>
      </c>
      <c r="BQ479">
        <v>0</v>
      </c>
      <c r="BR479">
        <v>1</v>
      </c>
      <c r="BS479">
        <v>0</v>
      </c>
      <c r="BT479" s="10">
        <v>0</v>
      </c>
      <c r="BU479">
        <v>-4.2648743800000002</v>
      </c>
      <c r="BV479">
        <v>0.17994256</v>
      </c>
      <c r="BW479">
        <v>2.5512239999999999E-2</v>
      </c>
      <c r="BX479">
        <v>1.7140852600000001</v>
      </c>
      <c r="BY479">
        <v>1.2451467300000001</v>
      </c>
      <c r="BZ479">
        <v>4.38303536</v>
      </c>
      <c r="CA479">
        <v>1.0542348399999999</v>
      </c>
      <c r="CB479">
        <v>2.36271349</v>
      </c>
      <c r="CC479">
        <v>0</v>
      </c>
      <c r="CD479">
        <v>1.26633956</v>
      </c>
      <c r="CE479">
        <v>1.2966537600000001</v>
      </c>
      <c r="CF479">
        <v>-0.34830556000000001</v>
      </c>
      <c r="CG479">
        <v>0.60595251999999999</v>
      </c>
      <c r="CH479">
        <v>-0.27080598</v>
      </c>
      <c r="CI479">
        <v>0.69837139000000004</v>
      </c>
      <c r="CJ479">
        <v>2.3914729999999999E-2</v>
      </c>
      <c r="CK479">
        <v>-0.35324707</v>
      </c>
      <c r="CL479">
        <v>-4.8291489999999999E-2</v>
      </c>
      <c r="CM479">
        <v>0.58076517999999999</v>
      </c>
      <c r="CN479">
        <v>0.72541518999999999</v>
      </c>
      <c r="CO479">
        <v>-0.20022939000000001</v>
      </c>
      <c r="CP479">
        <v>-0.43475793000000001</v>
      </c>
      <c r="CQ479">
        <v>0.34422587999999998</v>
      </c>
      <c r="CR479">
        <v>-0.48495226000000002</v>
      </c>
      <c r="CS479">
        <v>0.18250256000000001</v>
      </c>
      <c r="CT479">
        <v>-0.16623276000000001</v>
      </c>
      <c r="CU479">
        <v>-9.4743999999999995E-2</v>
      </c>
      <c r="CV479">
        <v>-1.1689752</v>
      </c>
      <c r="CW479">
        <v>-0.52188942000000005</v>
      </c>
      <c r="CX479">
        <v>0.65815442999999996</v>
      </c>
      <c r="CY479">
        <v>9.3649330000000003E-2</v>
      </c>
      <c r="CZ479">
        <v>-0.16819777</v>
      </c>
      <c r="DA479">
        <v>-0.25450494000000001</v>
      </c>
      <c r="DB479">
        <v>0.25513289</v>
      </c>
      <c r="DC479">
        <v>2.5920289999999999E-2</v>
      </c>
      <c r="DD479">
        <v>-2.5292350000000002E-2</v>
      </c>
      <c r="DE479">
        <v>0.26950531</v>
      </c>
      <c r="DF479">
        <v>-0.26887736000000001</v>
      </c>
      <c r="DG479">
        <v>0.1029841</v>
      </c>
      <c r="DH479">
        <v>-0.10235616</v>
      </c>
      <c r="DI479">
        <v>-0.19042195000000001</v>
      </c>
      <c r="DJ479">
        <v>7.7531719999999998E-2</v>
      </c>
      <c r="DK479">
        <v>-0.19522661999999999</v>
      </c>
      <c r="DL479">
        <v>-0.13095082</v>
      </c>
      <c r="DM479">
        <v>-6.0513240000000003E-2</v>
      </c>
      <c r="DN479">
        <v>0.50020885000000004</v>
      </c>
      <c r="DO479">
        <v>0.35778246000000002</v>
      </c>
      <c r="DP479">
        <v>-0.64273818000000005</v>
      </c>
      <c r="DQ479">
        <v>0.94671483000000001</v>
      </c>
      <c r="DR479">
        <v>-0.66113116000000005</v>
      </c>
      <c r="DS479">
        <v>7.7932630000000003E-2</v>
      </c>
      <c r="DT479">
        <v>-0.79014932000000004</v>
      </c>
      <c r="DU479">
        <v>1.3610861400000001</v>
      </c>
      <c r="DV479" s="10">
        <v>-0.64824150000000003</v>
      </c>
      <c r="DW479" s="8" t="s">
        <v>2597</v>
      </c>
      <c r="DX479" t="s">
        <v>2598</v>
      </c>
      <c r="DY479" t="s">
        <v>5154</v>
      </c>
      <c r="DZ479" t="s">
        <v>5158</v>
      </c>
      <c r="EA479" t="s">
        <v>5339</v>
      </c>
      <c r="EB479" t="s">
        <v>5287</v>
      </c>
      <c r="EC479" t="s">
        <v>5462</v>
      </c>
      <c r="ED479" s="10" t="s">
        <v>1781</v>
      </c>
      <c r="EE479" s="20">
        <v>34673</v>
      </c>
      <c r="EF479" s="21">
        <v>38480</v>
      </c>
      <c r="EG479" t="s">
        <v>2599</v>
      </c>
      <c r="EH479" t="s">
        <v>5142</v>
      </c>
      <c r="EI479" s="22">
        <v>44619</v>
      </c>
      <c r="EJ479" t="b">
        <f>F479=H479</f>
        <v>1</v>
      </c>
    </row>
    <row r="480" spans="1:140" x14ac:dyDescent="0.2">
      <c r="A480" s="8" t="s">
        <v>2600</v>
      </c>
      <c r="B480" s="8" t="s">
        <v>119</v>
      </c>
      <c r="C480" s="8" t="s">
        <v>181</v>
      </c>
      <c r="D480" s="2">
        <v>4933166349</v>
      </c>
      <c r="E480" s="4">
        <v>0.51470968024456398</v>
      </c>
      <c r="F480" s="28" t="b">
        <v>0</v>
      </c>
      <c r="G480" s="29">
        <f t="shared" si="15"/>
        <v>0.11762969083150847</v>
      </c>
      <c r="H480" s="5" t="b">
        <f t="shared" si="14"/>
        <v>0</v>
      </c>
      <c r="I480" s="8">
        <v>69</v>
      </c>
      <c r="J480">
        <v>2</v>
      </c>
      <c r="K480">
        <v>25</v>
      </c>
      <c r="L480">
        <v>1042</v>
      </c>
      <c r="M480">
        <v>6</v>
      </c>
      <c r="N480">
        <v>2</v>
      </c>
      <c r="O480">
        <v>91.521506788948699</v>
      </c>
      <c r="P480">
        <v>4</v>
      </c>
      <c r="Q480">
        <v>5</v>
      </c>
      <c r="R480">
        <v>2</v>
      </c>
      <c r="S480" s="10">
        <v>76.8</v>
      </c>
      <c r="T480" s="8">
        <v>1.48046563654304</v>
      </c>
      <c r="U480">
        <v>1.0203643463482399</v>
      </c>
      <c r="V480">
        <v>-0.25614850898817798</v>
      </c>
      <c r="W480">
        <v>-0.53193825012330598</v>
      </c>
      <c r="X480">
        <v>0.34522335867264098</v>
      </c>
      <c r="Y480">
        <v>-0.70788554533318204</v>
      </c>
      <c r="Z480">
        <v>1.41247393124903</v>
      </c>
      <c r="AA480">
        <v>-0.70092886045385905</v>
      </c>
      <c r="AB480">
        <v>-0.772121299578298</v>
      </c>
      <c r="AC480">
        <v>1.42236659638262</v>
      </c>
      <c r="AD480" s="10">
        <v>0.45365769352582502</v>
      </c>
      <c r="AE480" s="8">
        <v>0</v>
      </c>
      <c r="AF480">
        <v>0</v>
      </c>
      <c r="AG480">
        <v>0</v>
      </c>
      <c r="AH480">
        <v>0</v>
      </c>
      <c r="AI480">
        <v>0</v>
      </c>
      <c r="AJ480">
        <v>0</v>
      </c>
      <c r="AK480">
        <v>0</v>
      </c>
      <c r="AL480">
        <v>0</v>
      </c>
      <c r="AM480">
        <v>0</v>
      </c>
      <c r="AN480">
        <v>0</v>
      </c>
      <c r="AO480">
        <v>0</v>
      </c>
      <c r="AP480">
        <v>0</v>
      </c>
      <c r="AQ480">
        <v>0</v>
      </c>
      <c r="AR480">
        <v>0</v>
      </c>
      <c r="AS480">
        <v>1</v>
      </c>
      <c r="AT480">
        <v>0</v>
      </c>
      <c r="AU480">
        <v>0</v>
      </c>
      <c r="AV480">
        <v>0</v>
      </c>
      <c r="AW480">
        <v>0</v>
      </c>
      <c r="AX480">
        <v>0</v>
      </c>
      <c r="AY480">
        <v>1</v>
      </c>
      <c r="AZ480">
        <v>0</v>
      </c>
      <c r="BA480">
        <v>0</v>
      </c>
      <c r="BB480">
        <v>1</v>
      </c>
      <c r="BC480">
        <v>0</v>
      </c>
      <c r="BD480">
        <v>1</v>
      </c>
      <c r="BE480">
        <v>1</v>
      </c>
      <c r="BF480">
        <v>0</v>
      </c>
      <c r="BG480">
        <v>0</v>
      </c>
      <c r="BH480">
        <v>1</v>
      </c>
      <c r="BI480">
        <v>0</v>
      </c>
      <c r="BJ480">
        <v>0</v>
      </c>
      <c r="BK480">
        <v>0</v>
      </c>
      <c r="BL480">
        <v>0</v>
      </c>
      <c r="BM480">
        <v>0</v>
      </c>
      <c r="BN480">
        <v>1</v>
      </c>
      <c r="BO480">
        <v>0</v>
      </c>
      <c r="BP480">
        <v>0</v>
      </c>
      <c r="BQ480">
        <v>0</v>
      </c>
      <c r="BR480">
        <v>0</v>
      </c>
      <c r="BS480">
        <v>0</v>
      </c>
      <c r="BT480" s="10">
        <v>1</v>
      </c>
      <c r="BU480">
        <v>-4.2648743800000002</v>
      </c>
      <c r="BV480">
        <v>0.17994256</v>
      </c>
      <c r="BW480">
        <v>2.5512239999999999E-2</v>
      </c>
      <c r="BX480">
        <v>1.7140852600000001</v>
      </c>
      <c r="BY480">
        <v>1.2451467300000001</v>
      </c>
      <c r="BZ480">
        <v>4.38303536</v>
      </c>
      <c r="CA480">
        <v>1.0542348399999999</v>
      </c>
      <c r="CB480">
        <v>2.36271349</v>
      </c>
      <c r="CC480">
        <v>0</v>
      </c>
      <c r="CD480">
        <v>1.26633956</v>
      </c>
      <c r="CE480">
        <v>1.2966537600000001</v>
      </c>
      <c r="CF480">
        <v>-0.34830556000000001</v>
      </c>
      <c r="CG480">
        <v>0.60595251999999999</v>
      </c>
      <c r="CH480">
        <v>-0.27080598</v>
      </c>
      <c r="CI480">
        <v>0.69837139000000004</v>
      </c>
      <c r="CJ480">
        <v>2.3914729999999999E-2</v>
      </c>
      <c r="CK480">
        <v>-0.35324707</v>
      </c>
      <c r="CL480">
        <v>-4.8291489999999999E-2</v>
      </c>
      <c r="CM480">
        <v>0.58076517999999999</v>
      </c>
      <c r="CN480">
        <v>0.72541518999999999</v>
      </c>
      <c r="CO480">
        <v>-0.20022939000000001</v>
      </c>
      <c r="CP480">
        <v>-0.43475793000000001</v>
      </c>
      <c r="CQ480">
        <v>0.34422587999999998</v>
      </c>
      <c r="CR480">
        <v>-0.48495226000000002</v>
      </c>
      <c r="CS480">
        <v>0.18250256000000001</v>
      </c>
      <c r="CT480">
        <v>-0.16623276000000001</v>
      </c>
      <c r="CU480">
        <v>-9.4743999999999995E-2</v>
      </c>
      <c r="CV480">
        <v>-1.1689752</v>
      </c>
      <c r="CW480">
        <v>-0.52188942000000005</v>
      </c>
      <c r="CX480">
        <v>0.65815442999999996</v>
      </c>
      <c r="CY480">
        <v>9.3649330000000003E-2</v>
      </c>
      <c r="CZ480">
        <v>-0.16819777</v>
      </c>
      <c r="DA480">
        <v>-0.25450494000000001</v>
      </c>
      <c r="DB480">
        <v>0.25513289</v>
      </c>
      <c r="DC480">
        <v>2.5920289999999999E-2</v>
      </c>
      <c r="DD480">
        <v>-2.5292350000000002E-2</v>
      </c>
      <c r="DE480">
        <v>0.26950531</v>
      </c>
      <c r="DF480">
        <v>-0.26887736000000001</v>
      </c>
      <c r="DG480">
        <v>0.1029841</v>
      </c>
      <c r="DH480">
        <v>-0.10235616</v>
      </c>
      <c r="DI480">
        <v>-0.19042195000000001</v>
      </c>
      <c r="DJ480">
        <v>7.7531719999999998E-2</v>
      </c>
      <c r="DK480">
        <v>-0.19522661999999999</v>
      </c>
      <c r="DL480">
        <v>-0.13095082</v>
      </c>
      <c r="DM480">
        <v>-6.0513240000000003E-2</v>
      </c>
      <c r="DN480">
        <v>0.50020885000000004</v>
      </c>
      <c r="DO480">
        <v>0.35778246000000002</v>
      </c>
      <c r="DP480">
        <v>-0.64273818000000005</v>
      </c>
      <c r="DQ480">
        <v>0.94671483000000001</v>
      </c>
      <c r="DR480">
        <v>-0.66113116000000005</v>
      </c>
      <c r="DS480">
        <v>7.7932630000000003E-2</v>
      </c>
      <c r="DT480">
        <v>-0.79014932000000004</v>
      </c>
      <c r="DU480">
        <v>1.3610861400000001</v>
      </c>
      <c r="DV480" s="10">
        <v>-0.64824150000000003</v>
      </c>
      <c r="DW480" s="8" t="s">
        <v>2601</v>
      </c>
      <c r="DX480" t="s">
        <v>2602</v>
      </c>
      <c r="DY480" t="s">
        <v>5158</v>
      </c>
      <c r="DZ480" t="s">
        <v>5165</v>
      </c>
      <c r="EA480" t="s">
        <v>5172</v>
      </c>
      <c r="EB480" t="s">
        <v>5389</v>
      </c>
      <c r="EC480" t="s">
        <v>5444</v>
      </c>
      <c r="ED480" s="10" t="s">
        <v>533</v>
      </c>
      <c r="EE480" s="20">
        <v>36410</v>
      </c>
      <c r="EF480" s="21">
        <v>38939</v>
      </c>
      <c r="EG480" t="s">
        <v>668</v>
      </c>
      <c r="EH480" t="s">
        <v>5147</v>
      </c>
      <c r="EI480" s="22">
        <v>45473</v>
      </c>
      <c r="EJ480" t="b">
        <f>F480=H480</f>
        <v>1</v>
      </c>
    </row>
    <row r="481" spans="1:140" x14ac:dyDescent="0.2">
      <c r="A481" s="8" t="s">
        <v>2603</v>
      </c>
      <c r="B481" s="8" t="s">
        <v>168</v>
      </c>
      <c r="C481" s="8" t="s">
        <v>363</v>
      </c>
      <c r="D481" s="2" t="s">
        <v>2604</v>
      </c>
      <c r="E481" s="4">
        <v>0.641850464251848</v>
      </c>
      <c r="F481" s="28" t="b">
        <v>1</v>
      </c>
      <c r="G481" s="29">
        <f t="shared" si="15"/>
        <v>1.2586291589355809E-4</v>
      </c>
      <c r="H481" s="5" t="b">
        <f t="shared" si="14"/>
        <v>0</v>
      </c>
      <c r="I481" s="8">
        <v>60</v>
      </c>
      <c r="J481">
        <v>2</v>
      </c>
      <c r="K481">
        <v>25</v>
      </c>
      <c r="L481">
        <v>882</v>
      </c>
      <c r="M481">
        <v>1</v>
      </c>
      <c r="N481">
        <v>2</v>
      </c>
      <c r="O481">
        <v>72.275232125924006</v>
      </c>
      <c r="P481">
        <v>5</v>
      </c>
      <c r="Q481">
        <v>3</v>
      </c>
      <c r="R481">
        <v>2</v>
      </c>
      <c r="S481" s="10">
        <v>80.2</v>
      </c>
      <c r="T481" s="8">
        <v>0.63502206237506098</v>
      </c>
      <c r="U481">
        <v>1.0203643463482399</v>
      </c>
      <c r="V481">
        <v>-0.25614850898817798</v>
      </c>
      <c r="W481">
        <v>-0.718458494301496</v>
      </c>
      <c r="X481">
        <v>-1.2456676951183301</v>
      </c>
      <c r="Y481">
        <v>-0.70788554533318204</v>
      </c>
      <c r="Z481">
        <v>0.75019623530296597</v>
      </c>
      <c r="AA481">
        <v>-0.70092886045385905</v>
      </c>
      <c r="AB481">
        <v>1.4079858992310099</v>
      </c>
      <c r="AC481">
        <v>-0.68484317603607703</v>
      </c>
      <c r="AD481" s="10">
        <v>1.1872777448874401</v>
      </c>
      <c r="AE481" s="8">
        <v>0</v>
      </c>
      <c r="AF481">
        <v>0</v>
      </c>
      <c r="AG481">
        <v>0</v>
      </c>
      <c r="AH481">
        <v>0</v>
      </c>
      <c r="AI481">
        <v>0</v>
      </c>
      <c r="AJ481">
        <v>0</v>
      </c>
      <c r="AK481">
        <v>0</v>
      </c>
      <c r="AL481">
        <v>0</v>
      </c>
      <c r="AM481">
        <v>0</v>
      </c>
      <c r="AN481">
        <v>0</v>
      </c>
      <c r="AO481">
        <v>0</v>
      </c>
      <c r="AP481">
        <v>0</v>
      </c>
      <c r="AQ481">
        <v>0</v>
      </c>
      <c r="AR481">
        <v>1</v>
      </c>
      <c r="AS481">
        <v>0</v>
      </c>
      <c r="AT481">
        <v>0</v>
      </c>
      <c r="AU481">
        <v>0</v>
      </c>
      <c r="AV481">
        <v>0</v>
      </c>
      <c r="AW481">
        <v>0</v>
      </c>
      <c r="AX481">
        <v>0</v>
      </c>
      <c r="AY481">
        <v>1</v>
      </c>
      <c r="AZ481">
        <v>0</v>
      </c>
      <c r="BA481">
        <v>1</v>
      </c>
      <c r="BB481">
        <v>0</v>
      </c>
      <c r="BC481">
        <v>1</v>
      </c>
      <c r="BD481">
        <v>0</v>
      </c>
      <c r="BE481">
        <v>0</v>
      </c>
      <c r="BF481">
        <v>1</v>
      </c>
      <c r="BG481">
        <v>0</v>
      </c>
      <c r="BH481">
        <v>0</v>
      </c>
      <c r="BI481">
        <v>0</v>
      </c>
      <c r="BJ481">
        <v>0</v>
      </c>
      <c r="BK481">
        <v>1</v>
      </c>
      <c r="BL481">
        <v>0</v>
      </c>
      <c r="BM481">
        <v>0</v>
      </c>
      <c r="BN481">
        <v>1</v>
      </c>
      <c r="BO481">
        <v>0</v>
      </c>
      <c r="BP481">
        <v>0</v>
      </c>
      <c r="BQ481">
        <v>0</v>
      </c>
      <c r="BR481">
        <v>0</v>
      </c>
      <c r="BS481">
        <v>1</v>
      </c>
      <c r="BT481" s="10">
        <v>0</v>
      </c>
      <c r="BU481">
        <v>-4.2648743800000002</v>
      </c>
      <c r="BV481">
        <v>0.17994256</v>
      </c>
      <c r="BW481">
        <v>2.5512239999999999E-2</v>
      </c>
      <c r="BX481">
        <v>1.7140852600000001</v>
      </c>
      <c r="BY481">
        <v>1.2451467300000001</v>
      </c>
      <c r="BZ481">
        <v>4.38303536</v>
      </c>
      <c r="CA481">
        <v>1.0542348399999999</v>
      </c>
      <c r="CB481">
        <v>2.36271349</v>
      </c>
      <c r="CC481">
        <v>0</v>
      </c>
      <c r="CD481">
        <v>1.26633956</v>
      </c>
      <c r="CE481">
        <v>1.2966537600000001</v>
      </c>
      <c r="CF481">
        <v>-0.34830556000000001</v>
      </c>
      <c r="CG481">
        <v>0.60595251999999999</v>
      </c>
      <c r="CH481">
        <v>-0.27080598</v>
      </c>
      <c r="CI481">
        <v>0.69837139000000004</v>
      </c>
      <c r="CJ481">
        <v>2.3914729999999999E-2</v>
      </c>
      <c r="CK481">
        <v>-0.35324707</v>
      </c>
      <c r="CL481">
        <v>-4.8291489999999999E-2</v>
      </c>
      <c r="CM481">
        <v>0.58076517999999999</v>
      </c>
      <c r="CN481">
        <v>0.72541518999999999</v>
      </c>
      <c r="CO481">
        <v>-0.20022939000000001</v>
      </c>
      <c r="CP481">
        <v>-0.43475793000000001</v>
      </c>
      <c r="CQ481">
        <v>0.34422587999999998</v>
      </c>
      <c r="CR481">
        <v>-0.48495226000000002</v>
      </c>
      <c r="CS481">
        <v>0.18250256000000001</v>
      </c>
      <c r="CT481">
        <v>-0.16623276000000001</v>
      </c>
      <c r="CU481">
        <v>-9.4743999999999995E-2</v>
      </c>
      <c r="CV481">
        <v>-1.1689752</v>
      </c>
      <c r="CW481">
        <v>-0.52188942000000005</v>
      </c>
      <c r="CX481">
        <v>0.65815442999999996</v>
      </c>
      <c r="CY481">
        <v>9.3649330000000003E-2</v>
      </c>
      <c r="CZ481">
        <v>-0.16819777</v>
      </c>
      <c r="DA481">
        <v>-0.25450494000000001</v>
      </c>
      <c r="DB481">
        <v>0.25513289</v>
      </c>
      <c r="DC481">
        <v>2.5920289999999999E-2</v>
      </c>
      <c r="DD481">
        <v>-2.5292350000000002E-2</v>
      </c>
      <c r="DE481">
        <v>0.26950531</v>
      </c>
      <c r="DF481">
        <v>-0.26887736000000001</v>
      </c>
      <c r="DG481">
        <v>0.1029841</v>
      </c>
      <c r="DH481">
        <v>-0.10235616</v>
      </c>
      <c r="DI481">
        <v>-0.19042195000000001</v>
      </c>
      <c r="DJ481">
        <v>7.7531719999999998E-2</v>
      </c>
      <c r="DK481">
        <v>-0.19522661999999999</v>
      </c>
      <c r="DL481">
        <v>-0.13095082</v>
      </c>
      <c r="DM481">
        <v>-6.0513240000000003E-2</v>
      </c>
      <c r="DN481">
        <v>0.50020885000000004</v>
      </c>
      <c r="DO481">
        <v>0.35778246000000002</v>
      </c>
      <c r="DP481">
        <v>-0.64273818000000005</v>
      </c>
      <c r="DQ481">
        <v>0.94671483000000001</v>
      </c>
      <c r="DR481">
        <v>-0.66113116000000005</v>
      </c>
      <c r="DS481">
        <v>7.7932630000000003E-2</v>
      </c>
      <c r="DT481">
        <v>-0.79014932000000004</v>
      </c>
      <c r="DU481">
        <v>1.3610861400000001</v>
      </c>
      <c r="DV481" s="10">
        <v>-0.64824150000000003</v>
      </c>
      <c r="DW481" s="8" t="s">
        <v>2605</v>
      </c>
      <c r="DX481" t="s">
        <v>2606</v>
      </c>
      <c r="DY481" t="s">
        <v>5158</v>
      </c>
      <c r="DZ481" t="s">
        <v>5153</v>
      </c>
      <c r="EA481" t="s">
        <v>5204</v>
      </c>
      <c r="EB481" t="s">
        <v>5474</v>
      </c>
      <c r="EC481" t="s">
        <v>5491</v>
      </c>
      <c r="ED481" s="10" t="s">
        <v>266</v>
      </c>
      <c r="EE481" s="20">
        <v>38014</v>
      </c>
      <c r="EF481" s="21">
        <v>38793</v>
      </c>
      <c r="EG481" t="s">
        <v>2607</v>
      </c>
      <c r="EH481" t="s">
        <v>5146</v>
      </c>
      <c r="EI481" s="22">
        <v>44017</v>
      </c>
      <c r="EJ481" t="b">
        <f>F481=H481</f>
        <v>0</v>
      </c>
    </row>
    <row r="482" spans="1:140" x14ac:dyDescent="0.2">
      <c r="A482" s="8" t="s">
        <v>2608</v>
      </c>
      <c r="B482" s="8" t="s">
        <v>127</v>
      </c>
      <c r="C482" s="8" t="s">
        <v>245</v>
      </c>
      <c r="D482" s="2" t="s">
        <v>2609</v>
      </c>
      <c r="E482" s="4">
        <v>0.40135325391653998</v>
      </c>
      <c r="F482" s="28" t="b">
        <v>0</v>
      </c>
      <c r="G482" s="29">
        <f t="shared" si="15"/>
        <v>0.80083344051397609</v>
      </c>
      <c r="H482" s="5" t="b">
        <f t="shared" si="14"/>
        <v>1</v>
      </c>
      <c r="I482" s="8">
        <v>68</v>
      </c>
      <c r="J482">
        <v>2</v>
      </c>
      <c r="K482">
        <v>35</v>
      </c>
      <c r="L482">
        <v>702</v>
      </c>
      <c r="M482">
        <v>9</v>
      </c>
      <c r="N482">
        <v>1</v>
      </c>
      <c r="O482">
        <v>50.526626958270001</v>
      </c>
      <c r="P482">
        <v>4</v>
      </c>
      <c r="Q482">
        <v>1</v>
      </c>
      <c r="R482">
        <v>2</v>
      </c>
      <c r="S482" s="10">
        <v>70</v>
      </c>
      <c r="T482" s="8">
        <v>1.3865274616354899</v>
      </c>
      <c r="U482">
        <v>1.0203643463482399</v>
      </c>
      <c r="V482">
        <v>1.0358994556432299</v>
      </c>
      <c r="W482">
        <v>-0.92829376900195903</v>
      </c>
      <c r="X482">
        <v>1.2997579909472201</v>
      </c>
      <c r="Y482">
        <v>-1.4044518876044501</v>
      </c>
      <c r="Z482">
        <v>1.8116064507974899E-3</v>
      </c>
      <c r="AA482">
        <v>0.71867389489572897</v>
      </c>
      <c r="AB482">
        <v>0.68128349962791002</v>
      </c>
      <c r="AC482">
        <v>1.7560081436822399E-2</v>
      </c>
      <c r="AD482" s="10">
        <v>-1.0135824091974099</v>
      </c>
      <c r="AE482" s="8">
        <v>0</v>
      </c>
      <c r="AF482">
        <v>0</v>
      </c>
      <c r="AG482">
        <v>0</v>
      </c>
      <c r="AH482">
        <v>0</v>
      </c>
      <c r="AI482">
        <v>0</v>
      </c>
      <c r="AJ482">
        <v>0</v>
      </c>
      <c r="AK482">
        <v>0</v>
      </c>
      <c r="AL482">
        <v>0</v>
      </c>
      <c r="AM482">
        <v>0</v>
      </c>
      <c r="AN482">
        <v>0</v>
      </c>
      <c r="AO482">
        <v>0</v>
      </c>
      <c r="AP482">
        <v>0</v>
      </c>
      <c r="AQ482">
        <v>0</v>
      </c>
      <c r="AR482">
        <v>0</v>
      </c>
      <c r="AS482">
        <v>0</v>
      </c>
      <c r="AT482">
        <v>0</v>
      </c>
      <c r="AU482">
        <v>1</v>
      </c>
      <c r="AV482">
        <v>0</v>
      </c>
      <c r="AW482">
        <v>0</v>
      </c>
      <c r="AX482">
        <v>0</v>
      </c>
      <c r="AY482">
        <v>0</v>
      </c>
      <c r="AZ482">
        <v>1</v>
      </c>
      <c r="BA482">
        <v>0</v>
      </c>
      <c r="BB482">
        <v>1</v>
      </c>
      <c r="BC482">
        <v>1</v>
      </c>
      <c r="BD482">
        <v>0</v>
      </c>
      <c r="BE482">
        <v>1</v>
      </c>
      <c r="BF482">
        <v>0</v>
      </c>
      <c r="BG482">
        <v>0</v>
      </c>
      <c r="BH482">
        <v>0</v>
      </c>
      <c r="BI482">
        <v>1</v>
      </c>
      <c r="BJ482">
        <v>0</v>
      </c>
      <c r="BK482">
        <v>0</v>
      </c>
      <c r="BL482">
        <v>0</v>
      </c>
      <c r="BM482">
        <v>0</v>
      </c>
      <c r="BN482">
        <v>0</v>
      </c>
      <c r="BO482">
        <v>0</v>
      </c>
      <c r="BP482">
        <v>1</v>
      </c>
      <c r="BQ482">
        <v>1</v>
      </c>
      <c r="BR482">
        <v>0</v>
      </c>
      <c r="BS482">
        <v>0</v>
      </c>
      <c r="BT482" s="10">
        <v>0</v>
      </c>
      <c r="BU482">
        <v>-4.2648743800000002</v>
      </c>
      <c r="BV482">
        <v>0.17994256</v>
      </c>
      <c r="BW482">
        <v>2.5512239999999999E-2</v>
      </c>
      <c r="BX482">
        <v>1.7140852600000001</v>
      </c>
      <c r="BY482">
        <v>1.2451467300000001</v>
      </c>
      <c r="BZ482">
        <v>4.38303536</v>
      </c>
      <c r="CA482">
        <v>1.0542348399999999</v>
      </c>
      <c r="CB482">
        <v>2.36271349</v>
      </c>
      <c r="CC482">
        <v>0</v>
      </c>
      <c r="CD482">
        <v>1.26633956</v>
      </c>
      <c r="CE482">
        <v>1.2966537600000001</v>
      </c>
      <c r="CF482">
        <v>-0.34830556000000001</v>
      </c>
      <c r="CG482">
        <v>0.60595251999999999</v>
      </c>
      <c r="CH482">
        <v>-0.27080598</v>
      </c>
      <c r="CI482">
        <v>0.69837139000000004</v>
      </c>
      <c r="CJ482">
        <v>2.3914729999999999E-2</v>
      </c>
      <c r="CK482">
        <v>-0.35324707</v>
      </c>
      <c r="CL482">
        <v>-4.8291489999999999E-2</v>
      </c>
      <c r="CM482">
        <v>0.58076517999999999</v>
      </c>
      <c r="CN482">
        <v>0.72541518999999999</v>
      </c>
      <c r="CO482">
        <v>-0.20022939000000001</v>
      </c>
      <c r="CP482">
        <v>-0.43475793000000001</v>
      </c>
      <c r="CQ482">
        <v>0.34422587999999998</v>
      </c>
      <c r="CR482">
        <v>-0.48495226000000002</v>
      </c>
      <c r="CS482">
        <v>0.18250256000000001</v>
      </c>
      <c r="CT482">
        <v>-0.16623276000000001</v>
      </c>
      <c r="CU482">
        <v>-9.4743999999999995E-2</v>
      </c>
      <c r="CV482">
        <v>-1.1689752</v>
      </c>
      <c r="CW482">
        <v>-0.52188942000000005</v>
      </c>
      <c r="CX482">
        <v>0.65815442999999996</v>
      </c>
      <c r="CY482">
        <v>9.3649330000000003E-2</v>
      </c>
      <c r="CZ482">
        <v>-0.16819777</v>
      </c>
      <c r="DA482">
        <v>-0.25450494000000001</v>
      </c>
      <c r="DB482">
        <v>0.25513289</v>
      </c>
      <c r="DC482">
        <v>2.5920289999999999E-2</v>
      </c>
      <c r="DD482">
        <v>-2.5292350000000002E-2</v>
      </c>
      <c r="DE482">
        <v>0.26950531</v>
      </c>
      <c r="DF482">
        <v>-0.26887736000000001</v>
      </c>
      <c r="DG482">
        <v>0.1029841</v>
      </c>
      <c r="DH482">
        <v>-0.10235616</v>
      </c>
      <c r="DI482">
        <v>-0.19042195000000001</v>
      </c>
      <c r="DJ482">
        <v>7.7531719999999998E-2</v>
      </c>
      <c r="DK482">
        <v>-0.19522661999999999</v>
      </c>
      <c r="DL482">
        <v>-0.13095082</v>
      </c>
      <c r="DM482">
        <v>-6.0513240000000003E-2</v>
      </c>
      <c r="DN482">
        <v>0.50020885000000004</v>
      </c>
      <c r="DO482">
        <v>0.35778246000000002</v>
      </c>
      <c r="DP482">
        <v>-0.64273818000000005</v>
      </c>
      <c r="DQ482">
        <v>0.94671483000000001</v>
      </c>
      <c r="DR482">
        <v>-0.66113116000000005</v>
      </c>
      <c r="DS482">
        <v>7.7932630000000003E-2</v>
      </c>
      <c r="DT482">
        <v>-0.79014932000000004</v>
      </c>
      <c r="DU482">
        <v>1.3610861400000001</v>
      </c>
      <c r="DV482" s="10">
        <v>-0.64824150000000003</v>
      </c>
      <c r="DW482" s="8" t="s">
        <v>2610</v>
      </c>
      <c r="DX482" t="s">
        <v>2611</v>
      </c>
      <c r="DY482" t="s">
        <v>5165</v>
      </c>
      <c r="DZ482" t="s">
        <v>5154</v>
      </c>
      <c r="EA482" t="s">
        <v>5311</v>
      </c>
      <c r="EB482" t="s">
        <v>5426</v>
      </c>
      <c r="EC482" t="s">
        <v>5469</v>
      </c>
      <c r="ED482" s="10" t="s">
        <v>336</v>
      </c>
      <c r="EE482" s="20">
        <v>35030</v>
      </c>
      <c r="EF482" s="21">
        <v>38739</v>
      </c>
      <c r="EG482" t="s">
        <v>2612</v>
      </c>
      <c r="EH482" t="s">
        <v>5142</v>
      </c>
      <c r="EI482" s="22">
        <v>44584</v>
      </c>
      <c r="EJ482" t="b">
        <f>F482=H482</f>
        <v>0</v>
      </c>
    </row>
    <row r="483" spans="1:140" x14ac:dyDescent="0.2">
      <c r="A483" s="8" t="s">
        <v>2613</v>
      </c>
      <c r="B483" s="8" t="s">
        <v>119</v>
      </c>
      <c r="C483" s="8" t="s">
        <v>181</v>
      </c>
      <c r="D483" s="2">
        <v>6812219408</v>
      </c>
      <c r="E483" s="4">
        <v>0.41163262858456501</v>
      </c>
      <c r="F483" s="28" t="b">
        <v>0</v>
      </c>
      <c r="G483" s="29">
        <f t="shared" si="15"/>
        <v>0.43650202051868159</v>
      </c>
      <c r="H483" s="5" t="b">
        <f t="shared" si="14"/>
        <v>0</v>
      </c>
      <c r="I483" s="8">
        <v>59</v>
      </c>
      <c r="J483">
        <v>4</v>
      </c>
      <c r="K483">
        <v>31</v>
      </c>
      <c r="L483">
        <v>3021</v>
      </c>
      <c r="M483">
        <v>7</v>
      </c>
      <c r="N483">
        <v>4</v>
      </c>
      <c r="O483">
        <v>41.649647625616097</v>
      </c>
      <c r="P483">
        <v>1</v>
      </c>
      <c r="Q483">
        <v>1</v>
      </c>
      <c r="R483">
        <v>3</v>
      </c>
      <c r="S483" s="10">
        <v>73.099999999999994</v>
      </c>
      <c r="T483" s="8">
        <v>0.54108388746750802</v>
      </c>
      <c r="U483">
        <v>3.04590151031497</v>
      </c>
      <c r="V483">
        <v>0.51908026979067101</v>
      </c>
      <c r="W483">
        <v>1.7750840200556799</v>
      </c>
      <c r="X483">
        <v>0.66340156943083595</v>
      </c>
      <c r="Y483">
        <v>0.68524713920936597</v>
      </c>
      <c r="Z483">
        <v>-0.30365142586711202</v>
      </c>
      <c r="AA483">
        <v>-1.4107302381286499</v>
      </c>
      <c r="AB483">
        <v>0.68128349962791002</v>
      </c>
      <c r="AC483">
        <v>-1.38724643350897</v>
      </c>
      <c r="AD483" s="10">
        <v>-0.34469353883829401</v>
      </c>
      <c r="AE483" s="8">
        <v>0</v>
      </c>
      <c r="AF483">
        <v>0</v>
      </c>
      <c r="AG483">
        <v>0</v>
      </c>
      <c r="AH483">
        <v>0</v>
      </c>
      <c r="AI483">
        <v>1</v>
      </c>
      <c r="AJ483">
        <v>0</v>
      </c>
      <c r="AK483">
        <v>0</v>
      </c>
      <c r="AL483">
        <v>0</v>
      </c>
      <c r="AM483">
        <v>0</v>
      </c>
      <c r="AN483">
        <v>0</v>
      </c>
      <c r="AO483">
        <v>0</v>
      </c>
      <c r="AP483">
        <v>0</v>
      </c>
      <c r="AQ483">
        <v>0</v>
      </c>
      <c r="AR483">
        <v>0</v>
      </c>
      <c r="AS483">
        <v>0</v>
      </c>
      <c r="AT483">
        <v>0</v>
      </c>
      <c r="AU483">
        <v>0</v>
      </c>
      <c r="AV483">
        <v>0</v>
      </c>
      <c r="AW483">
        <v>0</v>
      </c>
      <c r="AX483">
        <v>0</v>
      </c>
      <c r="AY483">
        <v>1</v>
      </c>
      <c r="AZ483">
        <v>0</v>
      </c>
      <c r="BA483">
        <v>0</v>
      </c>
      <c r="BB483">
        <v>1</v>
      </c>
      <c r="BC483">
        <v>0</v>
      </c>
      <c r="BD483">
        <v>1</v>
      </c>
      <c r="BE483">
        <v>1</v>
      </c>
      <c r="BF483">
        <v>0</v>
      </c>
      <c r="BG483">
        <v>0</v>
      </c>
      <c r="BH483">
        <v>0</v>
      </c>
      <c r="BI483">
        <v>0</v>
      </c>
      <c r="BJ483">
        <v>1</v>
      </c>
      <c r="BK483">
        <v>0</v>
      </c>
      <c r="BL483">
        <v>0</v>
      </c>
      <c r="BM483">
        <v>1</v>
      </c>
      <c r="BN483">
        <v>0</v>
      </c>
      <c r="BO483">
        <v>0</v>
      </c>
      <c r="BP483">
        <v>0</v>
      </c>
      <c r="BQ483">
        <v>0</v>
      </c>
      <c r="BR483">
        <v>1</v>
      </c>
      <c r="BS483">
        <v>0</v>
      </c>
      <c r="BT483" s="10">
        <v>0</v>
      </c>
      <c r="BU483">
        <v>-4.2648743800000002</v>
      </c>
      <c r="BV483">
        <v>0.17994256</v>
      </c>
      <c r="BW483">
        <v>2.5512239999999999E-2</v>
      </c>
      <c r="BX483">
        <v>1.7140852600000001</v>
      </c>
      <c r="BY483">
        <v>1.2451467300000001</v>
      </c>
      <c r="BZ483">
        <v>4.38303536</v>
      </c>
      <c r="CA483">
        <v>1.0542348399999999</v>
      </c>
      <c r="CB483">
        <v>2.36271349</v>
      </c>
      <c r="CC483">
        <v>0</v>
      </c>
      <c r="CD483">
        <v>1.26633956</v>
      </c>
      <c r="CE483">
        <v>1.2966537600000001</v>
      </c>
      <c r="CF483">
        <v>-0.34830556000000001</v>
      </c>
      <c r="CG483">
        <v>0.60595251999999999</v>
      </c>
      <c r="CH483">
        <v>-0.27080598</v>
      </c>
      <c r="CI483">
        <v>0.69837139000000004</v>
      </c>
      <c r="CJ483">
        <v>2.3914729999999999E-2</v>
      </c>
      <c r="CK483">
        <v>-0.35324707</v>
      </c>
      <c r="CL483">
        <v>-4.8291489999999999E-2</v>
      </c>
      <c r="CM483">
        <v>0.58076517999999999</v>
      </c>
      <c r="CN483">
        <v>0.72541518999999999</v>
      </c>
      <c r="CO483">
        <v>-0.20022939000000001</v>
      </c>
      <c r="CP483">
        <v>-0.43475793000000001</v>
      </c>
      <c r="CQ483">
        <v>0.34422587999999998</v>
      </c>
      <c r="CR483">
        <v>-0.48495226000000002</v>
      </c>
      <c r="CS483">
        <v>0.18250256000000001</v>
      </c>
      <c r="CT483">
        <v>-0.16623276000000001</v>
      </c>
      <c r="CU483">
        <v>-9.4743999999999995E-2</v>
      </c>
      <c r="CV483">
        <v>-1.1689752</v>
      </c>
      <c r="CW483">
        <v>-0.52188942000000005</v>
      </c>
      <c r="CX483">
        <v>0.65815442999999996</v>
      </c>
      <c r="CY483">
        <v>9.3649330000000003E-2</v>
      </c>
      <c r="CZ483">
        <v>-0.16819777</v>
      </c>
      <c r="DA483">
        <v>-0.25450494000000001</v>
      </c>
      <c r="DB483">
        <v>0.25513289</v>
      </c>
      <c r="DC483">
        <v>2.5920289999999999E-2</v>
      </c>
      <c r="DD483">
        <v>-2.5292350000000002E-2</v>
      </c>
      <c r="DE483">
        <v>0.26950531</v>
      </c>
      <c r="DF483">
        <v>-0.26887736000000001</v>
      </c>
      <c r="DG483">
        <v>0.1029841</v>
      </c>
      <c r="DH483">
        <v>-0.10235616</v>
      </c>
      <c r="DI483">
        <v>-0.19042195000000001</v>
      </c>
      <c r="DJ483">
        <v>7.7531719999999998E-2</v>
      </c>
      <c r="DK483">
        <v>-0.19522661999999999</v>
      </c>
      <c r="DL483">
        <v>-0.13095082</v>
      </c>
      <c r="DM483">
        <v>-6.0513240000000003E-2</v>
      </c>
      <c r="DN483">
        <v>0.50020885000000004</v>
      </c>
      <c r="DO483">
        <v>0.35778246000000002</v>
      </c>
      <c r="DP483">
        <v>-0.64273818000000005</v>
      </c>
      <c r="DQ483">
        <v>0.94671483000000001</v>
      </c>
      <c r="DR483">
        <v>-0.66113116000000005</v>
      </c>
      <c r="DS483">
        <v>7.7932630000000003E-2</v>
      </c>
      <c r="DT483">
        <v>-0.79014932000000004</v>
      </c>
      <c r="DU483">
        <v>1.3610861400000001</v>
      </c>
      <c r="DV483" s="10">
        <v>-0.64824150000000003</v>
      </c>
      <c r="DW483" s="8" t="s">
        <v>2614</v>
      </c>
      <c r="DX483" t="s">
        <v>2615</v>
      </c>
      <c r="DY483" t="s">
        <v>5154</v>
      </c>
      <c r="DZ483" t="s">
        <v>5158</v>
      </c>
      <c r="EA483" t="s">
        <v>5286</v>
      </c>
      <c r="EB483" t="s">
        <v>5419</v>
      </c>
      <c r="EC483" t="s">
        <v>5304</v>
      </c>
      <c r="ED483" s="10" t="s">
        <v>755</v>
      </c>
      <c r="EE483" s="20">
        <v>34664</v>
      </c>
      <c r="EF483" s="21">
        <v>38061</v>
      </c>
      <c r="EG483" t="s">
        <v>2616</v>
      </c>
      <c r="EH483" t="s">
        <v>5144</v>
      </c>
      <c r="EI483" s="22">
        <v>45138</v>
      </c>
      <c r="EJ483" t="b">
        <f>F483=H483</f>
        <v>1</v>
      </c>
    </row>
    <row r="484" spans="1:140" x14ac:dyDescent="0.2">
      <c r="A484" s="8" t="s">
        <v>2617</v>
      </c>
      <c r="B484" s="8" t="s">
        <v>127</v>
      </c>
      <c r="C484" s="8" t="s">
        <v>147</v>
      </c>
      <c r="D484" s="2" t="s">
        <v>2618</v>
      </c>
      <c r="E484" s="4">
        <v>0.31452033060774098</v>
      </c>
      <c r="F484" s="28" t="b">
        <v>0</v>
      </c>
      <c r="G484" s="29">
        <f t="shared" si="15"/>
        <v>0.16407897959484655</v>
      </c>
      <c r="H484" s="5" t="b">
        <f t="shared" si="14"/>
        <v>0</v>
      </c>
      <c r="I484" s="8">
        <v>38</v>
      </c>
      <c r="J484">
        <v>2</v>
      </c>
      <c r="K484">
        <v>24</v>
      </c>
      <c r="L484">
        <v>2798</v>
      </c>
      <c r="M484">
        <v>8</v>
      </c>
      <c r="N484">
        <v>5</v>
      </c>
      <c r="O484">
        <v>7.2601653038708198</v>
      </c>
      <c r="P484">
        <v>2</v>
      </c>
      <c r="Q484">
        <v>3</v>
      </c>
      <c r="R484">
        <v>3</v>
      </c>
      <c r="S484" s="10">
        <v>73.8</v>
      </c>
      <c r="T484" s="8">
        <v>-1.4316177855911101</v>
      </c>
      <c r="U484">
        <v>1.0203643463482399</v>
      </c>
      <c r="V484">
        <v>-0.38535330545132002</v>
      </c>
      <c r="W484">
        <v>1.5151214297323199</v>
      </c>
      <c r="X484">
        <v>0.98157978018903103</v>
      </c>
      <c r="Y484">
        <v>1.38181348148064</v>
      </c>
      <c r="Z484">
        <v>-1.48701742866966</v>
      </c>
      <c r="AA484">
        <v>-1.4107302381286499</v>
      </c>
      <c r="AB484">
        <v>-0.772121299578298</v>
      </c>
      <c r="AC484">
        <v>1.7560081436822399E-2</v>
      </c>
      <c r="AD484" s="10">
        <v>-0.193654116499136</v>
      </c>
      <c r="AE484" s="8">
        <v>0</v>
      </c>
      <c r="AF484">
        <v>0</v>
      </c>
      <c r="AG484">
        <v>0</v>
      </c>
      <c r="AH484">
        <v>0</v>
      </c>
      <c r="AI484">
        <v>0</v>
      </c>
      <c r="AJ484">
        <v>0</v>
      </c>
      <c r="AK484">
        <v>0</v>
      </c>
      <c r="AL484">
        <v>1</v>
      </c>
      <c r="AM484">
        <v>0</v>
      </c>
      <c r="AN484">
        <v>0</v>
      </c>
      <c r="AO484">
        <v>0</v>
      </c>
      <c r="AP484">
        <v>0</v>
      </c>
      <c r="AQ484">
        <v>0</v>
      </c>
      <c r="AR484">
        <v>0</v>
      </c>
      <c r="AS484">
        <v>0</v>
      </c>
      <c r="AT484">
        <v>0</v>
      </c>
      <c r="AU484">
        <v>0</v>
      </c>
      <c r="AV484">
        <v>0</v>
      </c>
      <c r="AW484">
        <v>0</v>
      </c>
      <c r="AX484">
        <v>0</v>
      </c>
      <c r="AY484">
        <v>1</v>
      </c>
      <c r="AZ484">
        <v>0</v>
      </c>
      <c r="BA484">
        <v>0</v>
      </c>
      <c r="BB484">
        <v>1</v>
      </c>
      <c r="BC484">
        <v>0</v>
      </c>
      <c r="BD484">
        <v>1</v>
      </c>
      <c r="BE484">
        <v>0</v>
      </c>
      <c r="BF484">
        <v>1</v>
      </c>
      <c r="BG484">
        <v>0</v>
      </c>
      <c r="BH484">
        <v>0</v>
      </c>
      <c r="BI484">
        <v>0</v>
      </c>
      <c r="BJ484">
        <v>0</v>
      </c>
      <c r="BK484">
        <v>0</v>
      </c>
      <c r="BL484">
        <v>1</v>
      </c>
      <c r="BM484">
        <v>1</v>
      </c>
      <c r="BN484">
        <v>0</v>
      </c>
      <c r="BO484">
        <v>0</v>
      </c>
      <c r="BP484">
        <v>0</v>
      </c>
      <c r="BQ484">
        <v>0</v>
      </c>
      <c r="BR484">
        <v>0</v>
      </c>
      <c r="BS484">
        <v>0</v>
      </c>
      <c r="BT484" s="10">
        <v>1</v>
      </c>
      <c r="BU484">
        <v>-4.2648743800000002</v>
      </c>
      <c r="BV484">
        <v>0.17994256</v>
      </c>
      <c r="BW484">
        <v>2.5512239999999999E-2</v>
      </c>
      <c r="BX484">
        <v>1.7140852600000001</v>
      </c>
      <c r="BY484">
        <v>1.2451467300000001</v>
      </c>
      <c r="BZ484">
        <v>4.38303536</v>
      </c>
      <c r="CA484">
        <v>1.0542348399999999</v>
      </c>
      <c r="CB484">
        <v>2.36271349</v>
      </c>
      <c r="CC484">
        <v>0</v>
      </c>
      <c r="CD484">
        <v>1.26633956</v>
      </c>
      <c r="CE484">
        <v>1.2966537600000001</v>
      </c>
      <c r="CF484">
        <v>-0.34830556000000001</v>
      </c>
      <c r="CG484">
        <v>0.60595251999999999</v>
      </c>
      <c r="CH484">
        <v>-0.27080598</v>
      </c>
      <c r="CI484">
        <v>0.69837139000000004</v>
      </c>
      <c r="CJ484">
        <v>2.3914729999999999E-2</v>
      </c>
      <c r="CK484">
        <v>-0.35324707</v>
      </c>
      <c r="CL484">
        <v>-4.8291489999999999E-2</v>
      </c>
      <c r="CM484">
        <v>0.58076517999999999</v>
      </c>
      <c r="CN484">
        <v>0.72541518999999999</v>
      </c>
      <c r="CO484">
        <v>-0.20022939000000001</v>
      </c>
      <c r="CP484">
        <v>-0.43475793000000001</v>
      </c>
      <c r="CQ484">
        <v>0.34422587999999998</v>
      </c>
      <c r="CR484">
        <v>-0.48495226000000002</v>
      </c>
      <c r="CS484">
        <v>0.18250256000000001</v>
      </c>
      <c r="CT484">
        <v>-0.16623276000000001</v>
      </c>
      <c r="CU484">
        <v>-9.4743999999999995E-2</v>
      </c>
      <c r="CV484">
        <v>-1.1689752</v>
      </c>
      <c r="CW484">
        <v>-0.52188942000000005</v>
      </c>
      <c r="CX484">
        <v>0.65815442999999996</v>
      </c>
      <c r="CY484">
        <v>9.3649330000000003E-2</v>
      </c>
      <c r="CZ484">
        <v>-0.16819777</v>
      </c>
      <c r="DA484">
        <v>-0.25450494000000001</v>
      </c>
      <c r="DB484">
        <v>0.25513289</v>
      </c>
      <c r="DC484">
        <v>2.5920289999999999E-2</v>
      </c>
      <c r="DD484">
        <v>-2.5292350000000002E-2</v>
      </c>
      <c r="DE484">
        <v>0.26950531</v>
      </c>
      <c r="DF484">
        <v>-0.26887736000000001</v>
      </c>
      <c r="DG484">
        <v>0.1029841</v>
      </c>
      <c r="DH484">
        <v>-0.10235616</v>
      </c>
      <c r="DI484">
        <v>-0.19042195000000001</v>
      </c>
      <c r="DJ484">
        <v>7.7531719999999998E-2</v>
      </c>
      <c r="DK484">
        <v>-0.19522661999999999</v>
      </c>
      <c r="DL484">
        <v>-0.13095082</v>
      </c>
      <c r="DM484">
        <v>-6.0513240000000003E-2</v>
      </c>
      <c r="DN484">
        <v>0.50020885000000004</v>
      </c>
      <c r="DO484">
        <v>0.35778246000000002</v>
      </c>
      <c r="DP484">
        <v>-0.64273818000000005</v>
      </c>
      <c r="DQ484">
        <v>0.94671483000000001</v>
      </c>
      <c r="DR484">
        <v>-0.66113116000000005</v>
      </c>
      <c r="DS484">
        <v>7.7932630000000003E-2</v>
      </c>
      <c r="DT484">
        <v>-0.79014932000000004</v>
      </c>
      <c r="DU484">
        <v>1.3610861400000001</v>
      </c>
      <c r="DV484" s="10">
        <v>-0.64824150000000003</v>
      </c>
      <c r="DW484" s="8" t="s">
        <v>2619</v>
      </c>
      <c r="DX484" t="s">
        <v>2620</v>
      </c>
      <c r="DY484" t="s">
        <v>5154</v>
      </c>
      <c r="DZ484" t="s">
        <v>5165</v>
      </c>
      <c r="EA484" t="s">
        <v>5232</v>
      </c>
      <c r="EB484" t="s">
        <v>5227</v>
      </c>
      <c r="EC484" t="s">
        <v>5342</v>
      </c>
      <c r="ED484" s="10" t="s">
        <v>425</v>
      </c>
      <c r="EE484" s="20">
        <v>37830</v>
      </c>
      <c r="EF484" s="21">
        <v>39218</v>
      </c>
      <c r="EG484" t="s">
        <v>2621</v>
      </c>
      <c r="EH484" t="s">
        <v>5143</v>
      </c>
      <c r="EI484" s="22">
        <v>43909</v>
      </c>
      <c r="EJ484" t="b">
        <f>F484=H484</f>
        <v>1</v>
      </c>
    </row>
    <row r="485" spans="1:140" x14ac:dyDescent="0.2">
      <c r="A485" s="8" t="s">
        <v>2622</v>
      </c>
      <c r="B485" s="8" t="s">
        <v>168</v>
      </c>
      <c r="C485" s="8" t="s">
        <v>188</v>
      </c>
      <c r="D485" s="2" t="s">
        <v>2623</v>
      </c>
      <c r="E485" s="4">
        <v>0.82731306088823398</v>
      </c>
      <c r="F485" s="28" t="b">
        <v>1</v>
      </c>
      <c r="G485" s="29">
        <f t="shared" si="15"/>
        <v>0.92889917396046751</v>
      </c>
      <c r="H485" s="5" t="b">
        <f t="shared" si="14"/>
        <v>1</v>
      </c>
      <c r="I485" s="8">
        <v>43</v>
      </c>
      <c r="J485">
        <v>0</v>
      </c>
      <c r="K485">
        <v>40</v>
      </c>
      <c r="L485">
        <v>2200</v>
      </c>
      <c r="M485">
        <v>3</v>
      </c>
      <c r="N485">
        <v>5</v>
      </c>
      <c r="O485">
        <v>86.989863777450395</v>
      </c>
      <c r="P485">
        <v>2</v>
      </c>
      <c r="Q485">
        <v>5</v>
      </c>
      <c r="R485">
        <v>1</v>
      </c>
      <c r="S485" s="10">
        <v>68.2</v>
      </c>
      <c r="T485" s="8">
        <v>-0.96192691105334804</v>
      </c>
      <c r="U485">
        <v>-1.00517281761849</v>
      </c>
      <c r="V485">
        <v>1.6819234379589401</v>
      </c>
      <c r="W485">
        <v>0.81800201711634302</v>
      </c>
      <c r="X485">
        <v>-0.60931127360194304</v>
      </c>
      <c r="Y485">
        <v>1.38181348148064</v>
      </c>
      <c r="Z485">
        <v>1.2565369436993801</v>
      </c>
      <c r="AA485">
        <v>0.71867389489572897</v>
      </c>
      <c r="AB485">
        <v>0.68128349962791002</v>
      </c>
      <c r="AC485">
        <v>1.42236659638262</v>
      </c>
      <c r="AD485" s="10">
        <v>-1.40196949521239</v>
      </c>
      <c r="AE485" s="8">
        <v>0</v>
      </c>
      <c r="AF485">
        <v>0</v>
      </c>
      <c r="AG485">
        <v>0</v>
      </c>
      <c r="AH485">
        <v>0</v>
      </c>
      <c r="AI485">
        <v>0</v>
      </c>
      <c r="AJ485">
        <v>0</v>
      </c>
      <c r="AK485">
        <v>0</v>
      </c>
      <c r="AL485">
        <v>0</v>
      </c>
      <c r="AM485">
        <v>0</v>
      </c>
      <c r="AN485">
        <v>0</v>
      </c>
      <c r="AO485">
        <v>0</v>
      </c>
      <c r="AP485">
        <v>0</v>
      </c>
      <c r="AQ485">
        <v>0</v>
      </c>
      <c r="AR485">
        <v>0</v>
      </c>
      <c r="AS485">
        <v>0</v>
      </c>
      <c r="AT485">
        <v>0</v>
      </c>
      <c r="AU485">
        <v>1</v>
      </c>
      <c r="AV485">
        <v>0</v>
      </c>
      <c r="AW485">
        <v>0</v>
      </c>
      <c r="AX485">
        <v>0</v>
      </c>
      <c r="AY485">
        <v>1</v>
      </c>
      <c r="AZ485">
        <v>0</v>
      </c>
      <c r="BA485">
        <v>1</v>
      </c>
      <c r="BB485">
        <v>0</v>
      </c>
      <c r="BC485">
        <v>1</v>
      </c>
      <c r="BD485">
        <v>0</v>
      </c>
      <c r="BE485">
        <v>1</v>
      </c>
      <c r="BF485">
        <v>0</v>
      </c>
      <c r="BG485">
        <v>0</v>
      </c>
      <c r="BH485">
        <v>0</v>
      </c>
      <c r="BI485">
        <v>0</v>
      </c>
      <c r="BJ485">
        <v>1</v>
      </c>
      <c r="BK485">
        <v>0</v>
      </c>
      <c r="BL485">
        <v>0</v>
      </c>
      <c r="BM485">
        <v>0</v>
      </c>
      <c r="BN485">
        <v>0</v>
      </c>
      <c r="BO485">
        <v>0</v>
      </c>
      <c r="BP485">
        <v>1</v>
      </c>
      <c r="BQ485">
        <v>0</v>
      </c>
      <c r="BR485">
        <v>0</v>
      </c>
      <c r="BS485">
        <v>0</v>
      </c>
      <c r="BT485" s="10">
        <v>1</v>
      </c>
      <c r="BU485">
        <v>-4.2648743800000002</v>
      </c>
      <c r="BV485">
        <v>0.17994256</v>
      </c>
      <c r="BW485">
        <v>2.5512239999999999E-2</v>
      </c>
      <c r="BX485">
        <v>1.7140852600000001</v>
      </c>
      <c r="BY485">
        <v>1.2451467300000001</v>
      </c>
      <c r="BZ485">
        <v>4.38303536</v>
      </c>
      <c r="CA485">
        <v>1.0542348399999999</v>
      </c>
      <c r="CB485">
        <v>2.36271349</v>
      </c>
      <c r="CC485">
        <v>0</v>
      </c>
      <c r="CD485">
        <v>1.26633956</v>
      </c>
      <c r="CE485">
        <v>1.2966537600000001</v>
      </c>
      <c r="CF485">
        <v>-0.34830556000000001</v>
      </c>
      <c r="CG485">
        <v>0.60595251999999999</v>
      </c>
      <c r="CH485">
        <v>-0.27080598</v>
      </c>
      <c r="CI485">
        <v>0.69837139000000004</v>
      </c>
      <c r="CJ485">
        <v>2.3914729999999999E-2</v>
      </c>
      <c r="CK485">
        <v>-0.35324707</v>
      </c>
      <c r="CL485">
        <v>-4.8291489999999999E-2</v>
      </c>
      <c r="CM485">
        <v>0.58076517999999999</v>
      </c>
      <c r="CN485">
        <v>0.72541518999999999</v>
      </c>
      <c r="CO485">
        <v>-0.20022939000000001</v>
      </c>
      <c r="CP485">
        <v>-0.43475793000000001</v>
      </c>
      <c r="CQ485">
        <v>0.34422587999999998</v>
      </c>
      <c r="CR485">
        <v>-0.48495226000000002</v>
      </c>
      <c r="CS485">
        <v>0.18250256000000001</v>
      </c>
      <c r="CT485">
        <v>-0.16623276000000001</v>
      </c>
      <c r="CU485">
        <v>-9.4743999999999995E-2</v>
      </c>
      <c r="CV485">
        <v>-1.1689752</v>
      </c>
      <c r="CW485">
        <v>-0.52188942000000005</v>
      </c>
      <c r="CX485">
        <v>0.65815442999999996</v>
      </c>
      <c r="CY485">
        <v>9.3649330000000003E-2</v>
      </c>
      <c r="CZ485">
        <v>-0.16819777</v>
      </c>
      <c r="DA485">
        <v>-0.25450494000000001</v>
      </c>
      <c r="DB485">
        <v>0.25513289</v>
      </c>
      <c r="DC485">
        <v>2.5920289999999999E-2</v>
      </c>
      <c r="DD485">
        <v>-2.5292350000000002E-2</v>
      </c>
      <c r="DE485">
        <v>0.26950531</v>
      </c>
      <c r="DF485">
        <v>-0.26887736000000001</v>
      </c>
      <c r="DG485">
        <v>0.1029841</v>
      </c>
      <c r="DH485">
        <v>-0.10235616</v>
      </c>
      <c r="DI485">
        <v>-0.19042195000000001</v>
      </c>
      <c r="DJ485">
        <v>7.7531719999999998E-2</v>
      </c>
      <c r="DK485">
        <v>-0.19522661999999999</v>
      </c>
      <c r="DL485">
        <v>-0.13095082</v>
      </c>
      <c r="DM485">
        <v>-6.0513240000000003E-2</v>
      </c>
      <c r="DN485">
        <v>0.50020885000000004</v>
      </c>
      <c r="DO485">
        <v>0.35778246000000002</v>
      </c>
      <c r="DP485">
        <v>-0.64273818000000005</v>
      </c>
      <c r="DQ485">
        <v>0.94671483000000001</v>
      </c>
      <c r="DR485">
        <v>-0.66113116000000005</v>
      </c>
      <c r="DS485">
        <v>7.7932630000000003E-2</v>
      </c>
      <c r="DT485">
        <v>-0.79014932000000004</v>
      </c>
      <c r="DU485">
        <v>1.3610861400000001</v>
      </c>
      <c r="DV485" s="10">
        <v>-0.64824150000000003</v>
      </c>
      <c r="DW485" s="8" t="s">
        <v>2624</v>
      </c>
      <c r="DX485" t="s">
        <v>2625</v>
      </c>
      <c r="DY485" t="s">
        <v>5165</v>
      </c>
      <c r="DZ485" t="s">
        <v>5165</v>
      </c>
      <c r="EA485" t="s">
        <v>5384</v>
      </c>
      <c r="EB485" t="s">
        <v>5494</v>
      </c>
      <c r="EC485" t="s">
        <v>5299</v>
      </c>
      <c r="ED485" s="10" t="s">
        <v>749</v>
      </c>
      <c r="EE485" s="20">
        <v>37047</v>
      </c>
      <c r="EF485" s="21">
        <v>39591</v>
      </c>
      <c r="EG485" t="s">
        <v>2626</v>
      </c>
      <c r="EH485" t="s">
        <v>5144</v>
      </c>
      <c r="EI485" s="22">
        <v>45015</v>
      </c>
      <c r="EJ485" t="b">
        <f>F485=H485</f>
        <v>1</v>
      </c>
    </row>
    <row r="486" spans="1:140" x14ac:dyDescent="0.2">
      <c r="A486" s="8" t="s">
        <v>2627</v>
      </c>
      <c r="B486" s="8" t="s">
        <v>168</v>
      </c>
      <c r="C486" s="8" t="s">
        <v>161</v>
      </c>
      <c r="D486" s="2">
        <f>1-782-434-8061</f>
        <v>-9276</v>
      </c>
      <c r="E486" s="4">
        <v>0.47414877157621599</v>
      </c>
      <c r="F486" s="28" t="b">
        <v>0</v>
      </c>
      <c r="G486" s="29">
        <f t="shared" si="15"/>
        <v>0.99966954997526425</v>
      </c>
      <c r="H486" s="5" t="b">
        <f t="shared" si="14"/>
        <v>1</v>
      </c>
      <c r="I486" s="8">
        <v>53</v>
      </c>
      <c r="J486">
        <v>2</v>
      </c>
      <c r="K486">
        <v>40</v>
      </c>
      <c r="L486">
        <v>2317</v>
      </c>
      <c r="M486">
        <v>10</v>
      </c>
      <c r="N486">
        <v>4</v>
      </c>
      <c r="O486">
        <v>40.407719121441303</v>
      </c>
      <c r="P486">
        <v>3</v>
      </c>
      <c r="Q486">
        <v>5</v>
      </c>
      <c r="R486">
        <v>1</v>
      </c>
      <c r="S486" s="10">
        <v>79.900000000000006</v>
      </c>
      <c r="T486" s="8">
        <v>-2.2545161977812998E-2</v>
      </c>
      <c r="U486">
        <v>1.0203643463482399</v>
      </c>
      <c r="V486">
        <v>1.6819234379589401</v>
      </c>
      <c r="W486">
        <v>0.95439494567164496</v>
      </c>
      <c r="X486">
        <v>1.61793620170542</v>
      </c>
      <c r="Y486">
        <v>0.68524713920936597</v>
      </c>
      <c r="Z486">
        <v>-0.34638704939298798</v>
      </c>
      <c r="AA486">
        <v>-0.70092886045385905</v>
      </c>
      <c r="AB486">
        <v>1.4079858992310099</v>
      </c>
      <c r="AC486">
        <v>-0.68484317603607703</v>
      </c>
      <c r="AD486" s="10">
        <v>1.1225465638849501</v>
      </c>
      <c r="AE486" s="8">
        <v>0</v>
      </c>
      <c r="AF486">
        <v>1</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1</v>
      </c>
      <c r="BA486">
        <v>0</v>
      </c>
      <c r="BB486">
        <v>1</v>
      </c>
      <c r="BC486">
        <v>0</v>
      </c>
      <c r="BD486">
        <v>1</v>
      </c>
      <c r="BE486">
        <v>1</v>
      </c>
      <c r="BF486">
        <v>0</v>
      </c>
      <c r="BG486">
        <v>0</v>
      </c>
      <c r="BH486">
        <v>0</v>
      </c>
      <c r="BI486">
        <v>0</v>
      </c>
      <c r="BJ486">
        <v>1</v>
      </c>
      <c r="BK486">
        <v>0</v>
      </c>
      <c r="BL486">
        <v>0</v>
      </c>
      <c r="BM486">
        <v>0</v>
      </c>
      <c r="BN486">
        <v>0</v>
      </c>
      <c r="BO486">
        <v>1</v>
      </c>
      <c r="BP486">
        <v>0</v>
      </c>
      <c r="BQ486">
        <v>1</v>
      </c>
      <c r="BR486">
        <v>0</v>
      </c>
      <c r="BS486">
        <v>0</v>
      </c>
      <c r="BT486" s="10">
        <v>0</v>
      </c>
      <c r="BU486">
        <v>-4.2648743800000002</v>
      </c>
      <c r="BV486">
        <v>0.17994256</v>
      </c>
      <c r="BW486">
        <v>2.5512239999999999E-2</v>
      </c>
      <c r="BX486">
        <v>1.7140852600000001</v>
      </c>
      <c r="BY486">
        <v>1.2451467300000001</v>
      </c>
      <c r="BZ486">
        <v>4.38303536</v>
      </c>
      <c r="CA486">
        <v>1.0542348399999999</v>
      </c>
      <c r="CB486">
        <v>2.36271349</v>
      </c>
      <c r="CC486">
        <v>0</v>
      </c>
      <c r="CD486">
        <v>1.26633956</v>
      </c>
      <c r="CE486">
        <v>1.2966537600000001</v>
      </c>
      <c r="CF486">
        <v>-0.34830556000000001</v>
      </c>
      <c r="CG486">
        <v>0.60595251999999999</v>
      </c>
      <c r="CH486">
        <v>-0.27080598</v>
      </c>
      <c r="CI486">
        <v>0.69837139000000004</v>
      </c>
      <c r="CJ486">
        <v>2.3914729999999999E-2</v>
      </c>
      <c r="CK486">
        <v>-0.35324707</v>
      </c>
      <c r="CL486">
        <v>-4.8291489999999999E-2</v>
      </c>
      <c r="CM486">
        <v>0.58076517999999999</v>
      </c>
      <c r="CN486">
        <v>0.72541518999999999</v>
      </c>
      <c r="CO486">
        <v>-0.20022939000000001</v>
      </c>
      <c r="CP486">
        <v>-0.43475793000000001</v>
      </c>
      <c r="CQ486">
        <v>0.34422587999999998</v>
      </c>
      <c r="CR486">
        <v>-0.48495226000000002</v>
      </c>
      <c r="CS486">
        <v>0.18250256000000001</v>
      </c>
      <c r="CT486">
        <v>-0.16623276000000001</v>
      </c>
      <c r="CU486">
        <v>-9.4743999999999995E-2</v>
      </c>
      <c r="CV486">
        <v>-1.1689752</v>
      </c>
      <c r="CW486">
        <v>-0.52188942000000005</v>
      </c>
      <c r="CX486">
        <v>0.65815442999999996</v>
      </c>
      <c r="CY486">
        <v>9.3649330000000003E-2</v>
      </c>
      <c r="CZ486">
        <v>-0.16819777</v>
      </c>
      <c r="DA486">
        <v>-0.25450494000000001</v>
      </c>
      <c r="DB486">
        <v>0.25513289</v>
      </c>
      <c r="DC486">
        <v>2.5920289999999999E-2</v>
      </c>
      <c r="DD486">
        <v>-2.5292350000000002E-2</v>
      </c>
      <c r="DE486">
        <v>0.26950531</v>
      </c>
      <c r="DF486">
        <v>-0.26887736000000001</v>
      </c>
      <c r="DG486">
        <v>0.1029841</v>
      </c>
      <c r="DH486">
        <v>-0.10235616</v>
      </c>
      <c r="DI486">
        <v>-0.19042195000000001</v>
      </c>
      <c r="DJ486">
        <v>7.7531719999999998E-2</v>
      </c>
      <c r="DK486">
        <v>-0.19522661999999999</v>
      </c>
      <c r="DL486">
        <v>-0.13095082</v>
      </c>
      <c r="DM486">
        <v>-6.0513240000000003E-2</v>
      </c>
      <c r="DN486">
        <v>0.50020885000000004</v>
      </c>
      <c r="DO486">
        <v>0.35778246000000002</v>
      </c>
      <c r="DP486">
        <v>-0.64273818000000005</v>
      </c>
      <c r="DQ486">
        <v>0.94671483000000001</v>
      </c>
      <c r="DR486">
        <v>-0.66113116000000005</v>
      </c>
      <c r="DS486">
        <v>7.7932630000000003E-2</v>
      </c>
      <c r="DT486">
        <v>-0.79014932000000004</v>
      </c>
      <c r="DU486">
        <v>1.3610861400000001</v>
      </c>
      <c r="DV486" s="10">
        <v>-0.64824150000000003</v>
      </c>
      <c r="DW486" s="8" t="s">
        <v>2628</v>
      </c>
      <c r="DX486" t="s">
        <v>2629</v>
      </c>
      <c r="DY486" t="s">
        <v>5153</v>
      </c>
      <c r="DZ486" t="s">
        <v>5154</v>
      </c>
      <c r="EA486" t="s">
        <v>5388</v>
      </c>
      <c r="EB486" t="s">
        <v>5196</v>
      </c>
      <c r="EC486" t="s">
        <v>5503</v>
      </c>
      <c r="ED486" s="10" t="s">
        <v>894</v>
      </c>
      <c r="EE486" s="20">
        <v>35948</v>
      </c>
      <c r="EF486" s="21">
        <v>38077</v>
      </c>
      <c r="EG486" t="s">
        <v>2630</v>
      </c>
      <c r="EH486" t="s">
        <v>5144</v>
      </c>
      <c r="EI486" s="22">
        <v>44915</v>
      </c>
      <c r="EJ486" t="b">
        <f>F486=H486</f>
        <v>0</v>
      </c>
    </row>
    <row r="487" spans="1:140" x14ac:dyDescent="0.2">
      <c r="A487" s="8" t="s">
        <v>2631</v>
      </c>
      <c r="B487" s="8" t="s">
        <v>119</v>
      </c>
      <c r="C487" s="8" t="s">
        <v>181</v>
      </c>
      <c r="D487" s="2" t="s">
        <v>2632</v>
      </c>
      <c r="E487" s="4">
        <v>0.71400798859116399</v>
      </c>
      <c r="F487" s="28" t="b">
        <v>1</v>
      </c>
      <c r="G487" s="29">
        <f t="shared" si="15"/>
        <v>4.7953359157208389E-4</v>
      </c>
      <c r="H487" s="5" t="b">
        <f t="shared" si="14"/>
        <v>0</v>
      </c>
      <c r="I487" s="8">
        <v>64</v>
      </c>
      <c r="J487">
        <v>1</v>
      </c>
      <c r="K487">
        <v>29</v>
      </c>
      <c r="L487">
        <v>1979</v>
      </c>
      <c r="M487">
        <v>0</v>
      </c>
      <c r="N487">
        <v>3</v>
      </c>
      <c r="O487">
        <v>82.837327628915702</v>
      </c>
      <c r="P487">
        <v>3</v>
      </c>
      <c r="Q487">
        <v>3</v>
      </c>
      <c r="R487">
        <v>2</v>
      </c>
      <c r="S487" s="10">
        <v>84.1</v>
      </c>
      <c r="T487" s="8">
        <v>1.0107747620052701</v>
      </c>
      <c r="U487">
        <v>7.5957643648752104E-3</v>
      </c>
      <c r="V487">
        <v>0.260670676864387</v>
      </c>
      <c r="W487">
        <v>0.56037092984521797</v>
      </c>
      <c r="X487">
        <v>-1.5638459058765199</v>
      </c>
      <c r="Y487">
        <v>-1.13192030619081E-2</v>
      </c>
      <c r="Z487">
        <v>1.11364528695358</v>
      </c>
      <c r="AA487">
        <v>-1.4107302381286499</v>
      </c>
      <c r="AB487">
        <v>-4.5418899975194001E-2</v>
      </c>
      <c r="AC487">
        <v>0.71996333890972197</v>
      </c>
      <c r="AD487" s="10">
        <v>2.0287830979198902</v>
      </c>
      <c r="AE487" s="8">
        <v>0</v>
      </c>
      <c r="AF487">
        <v>0</v>
      </c>
      <c r="AG487">
        <v>0</v>
      </c>
      <c r="AH487">
        <v>0</v>
      </c>
      <c r="AI487">
        <v>0</v>
      </c>
      <c r="AJ487">
        <v>0</v>
      </c>
      <c r="AK487">
        <v>0</v>
      </c>
      <c r="AL487">
        <v>0</v>
      </c>
      <c r="AM487">
        <v>0</v>
      </c>
      <c r="AN487">
        <v>0</v>
      </c>
      <c r="AO487">
        <v>0</v>
      </c>
      <c r="AP487">
        <v>0</v>
      </c>
      <c r="AQ487">
        <v>0</v>
      </c>
      <c r="AR487">
        <v>0</v>
      </c>
      <c r="AS487">
        <v>0</v>
      </c>
      <c r="AT487">
        <v>0</v>
      </c>
      <c r="AU487">
        <v>0</v>
      </c>
      <c r="AV487">
        <v>1</v>
      </c>
      <c r="AW487">
        <v>0</v>
      </c>
      <c r="AX487">
        <v>0</v>
      </c>
      <c r="AY487">
        <v>1</v>
      </c>
      <c r="AZ487">
        <v>0</v>
      </c>
      <c r="BA487">
        <v>1</v>
      </c>
      <c r="BB487">
        <v>0</v>
      </c>
      <c r="BC487">
        <v>1</v>
      </c>
      <c r="BD487">
        <v>0</v>
      </c>
      <c r="BE487">
        <v>1</v>
      </c>
      <c r="BF487">
        <v>0</v>
      </c>
      <c r="BG487">
        <v>0</v>
      </c>
      <c r="BH487">
        <v>0</v>
      </c>
      <c r="BI487">
        <v>0</v>
      </c>
      <c r="BJ487">
        <v>1</v>
      </c>
      <c r="BK487">
        <v>0</v>
      </c>
      <c r="BL487">
        <v>0</v>
      </c>
      <c r="BM487">
        <v>0</v>
      </c>
      <c r="BN487">
        <v>0</v>
      </c>
      <c r="BO487">
        <v>0</v>
      </c>
      <c r="BP487">
        <v>1</v>
      </c>
      <c r="BQ487">
        <v>0</v>
      </c>
      <c r="BR487">
        <v>0</v>
      </c>
      <c r="BS487">
        <v>0</v>
      </c>
      <c r="BT487" s="10">
        <v>1</v>
      </c>
      <c r="BU487">
        <v>-4.2648743800000002</v>
      </c>
      <c r="BV487">
        <v>0.17994256</v>
      </c>
      <c r="BW487">
        <v>2.5512239999999999E-2</v>
      </c>
      <c r="BX487">
        <v>1.7140852600000001</v>
      </c>
      <c r="BY487">
        <v>1.2451467300000001</v>
      </c>
      <c r="BZ487">
        <v>4.38303536</v>
      </c>
      <c r="CA487">
        <v>1.0542348399999999</v>
      </c>
      <c r="CB487">
        <v>2.36271349</v>
      </c>
      <c r="CC487">
        <v>0</v>
      </c>
      <c r="CD487">
        <v>1.26633956</v>
      </c>
      <c r="CE487">
        <v>1.2966537600000001</v>
      </c>
      <c r="CF487">
        <v>-0.34830556000000001</v>
      </c>
      <c r="CG487">
        <v>0.60595251999999999</v>
      </c>
      <c r="CH487">
        <v>-0.27080598</v>
      </c>
      <c r="CI487">
        <v>0.69837139000000004</v>
      </c>
      <c r="CJ487">
        <v>2.3914729999999999E-2</v>
      </c>
      <c r="CK487">
        <v>-0.35324707</v>
      </c>
      <c r="CL487">
        <v>-4.8291489999999999E-2</v>
      </c>
      <c r="CM487">
        <v>0.58076517999999999</v>
      </c>
      <c r="CN487">
        <v>0.72541518999999999</v>
      </c>
      <c r="CO487">
        <v>-0.20022939000000001</v>
      </c>
      <c r="CP487">
        <v>-0.43475793000000001</v>
      </c>
      <c r="CQ487">
        <v>0.34422587999999998</v>
      </c>
      <c r="CR487">
        <v>-0.48495226000000002</v>
      </c>
      <c r="CS487">
        <v>0.18250256000000001</v>
      </c>
      <c r="CT487">
        <v>-0.16623276000000001</v>
      </c>
      <c r="CU487">
        <v>-9.4743999999999995E-2</v>
      </c>
      <c r="CV487">
        <v>-1.1689752</v>
      </c>
      <c r="CW487">
        <v>-0.52188942000000005</v>
      </c>
      <c r="CX487">
        <v>0.65815442999999996</v>
      </c>
      <c r="CY487">
        <v>9.3649330000000003E-2</v>
      </c>
      <c r="CZ487">
        <v>-0.16819777</v>
      </c>
      <c r="DA487">
        <v>-0.25450494000000001</v>
      </c>
      <c r="DB487">
        <v>0.25513289</v>
      </c>
      <c r="DC487">
        <v>2.5920289999999999E-2</v>
      </c>
      <c r="DD487">
        <v>-2.5292350000000002E-2</v>
      </c>
      <c r="DE487">
        <v>0.26950531</v>
      </c>
      <c r="DF487">
        <v>-0.26887736000000001</v>
      </c>
      <c r="DG487">
        <v>0.1029841</v>
      </c>
      <c r="DH487">
        <v>-0.10235616</v>
      </c>
      <c r="DI487">
        <v>-0.19042195000000001</v>
      </c>
      <c r="DJ487">
        <v>7.7531719999999998E-2</v>
      </c>
      <c r="DK487">
        <v>-0.19522661999999999</v>
      </c>
      <c r="DL487">
        <v>-0.13095082</v>
      </c>
      <c r="DM487">
        <v>-6.0513240000000003E-2</v>
      </c>
      <c r="DN487">
        <v>0.50020885000000004</v>
      </c>
      <c r="DO487">
        <v>0.35778246000000002</v>
      </c>
      <c r="DP487">
        <v>-0.64273818000000005</v>
      </c>
      <c r="DQ487">
        <v>0.94671483000000001</v>
      </c>
      <c r="DR487">
        <v>-0.66113116000000005</v>
      </c>
      <c r="DS487">
        <v>7.7932630000000003E-2</v>
      </c>
      <c r="DT487">
        <v>-0.79014932000000004</v>
      </c>
      <c r="DU487">
        <v>1.3610861400000001</v>
      </c>
      <c r="DV487" s="10">
        <v>-0.64824150000000003</v>
      </c>
      <c r="DW487" s="8" t="s">
        <v>2633</v>
      </c>
      <c r="DX487" t="s">
        <v>2634</v>
      </c>
      <c r="DY487" t="s">
        <v>5165</v>
      </c>
      <c r="DZ487" t="s">
        <v>5165</v>
      </c>
      <c r="EA487" t="s">
        <v>5351</v>
      </c>
      <c r="EB487" t="s">
        <v>5289</v>
      </c>
      <c r="EC487" t="s">
        <v>5386</v>
      </c>
      <c r="ED487" s="10" t="s">
        <v>1393</v>
      </c>
      <c r="EE487" s="20">
        <v>37565</v>
      </c>
      <c r="EF487" s="21">
        <v>38695</v>
      </c>
      <c r="EG487" t="s">
        <v>2635</v>
      </c>
      <c r="EH487" t="s">
        <v>5144</v>
      </c>
      <c r="EI487" s="22">
        <v>44487</v>
      </c>
      <c r="EJ487" t="b">
        <f>F487=H487</f>
        <v>0</v>
      </c>
    </row>
    <row r="488" spans="1:140" x14ac:dyDescent="0.2">
      <c r="A488" s="8" t="s">
        <v>2636</v>
      </c>
      <c r="B488" s="8" t="s">
        <v>119</v>
      </c>
      <c r="C488" s="8" t="s">
        <v>128</v>
      </c>
      <c r="D488" s="2" t="s">
        <v>2637</v>
      </c>
      <c r="E488" s="4">
        <v>0.67814422678043795</v>
      </c>
      <c r="F488" s="28" t="b">
        <v>1</v>
      </c>
      <c r="G488" s="29">
        <f t="shared" si="15"/>
        <v>1.4296036232359862E-2</v>
      </c>
      <c r="H488" s="5" t="b">
        <f t="shared" si="14"/>
        <v>0</v>
      </c>
      <c r="I488" s="8">
        <v>40</v>
      </c>
      <c r="J488">
        <v>2</v>
      </c>
      <c r="K488">
        <v>19</v>
      </c>
      <c r="L488">
        <v>1944</v>
      </c>
      <c r="M488">
        <v>3</v>
      </c>
      <c r="N488">
        <v>5</v>
      </c>
      <c r="O488">
        <v>93.238780056886</v>
      </c>
      <c r="P488">
        <v>2</v>
      </c>
      <c r="Q488">
        <v>3</v>
      </c>
      <c r="R488">
        <v>2</v>
      </c>
      <c r="S488" s="10">
        <v>72.400000000000006</v>
      </c>
      <c r="T488" s="8">
        <v>-1.2437414357759999</v>
      </c>
      <c r="U488">
        <v>1.0203643463482399</v>
      </c>
      <c r="V488">
        <v>-1.03137728776702</v>
      </c>
      <c r="W488">
        <v>0.51956962643123905</v>
      </c>
      <c r="X488">
        <v>-0.60931127360194304</v>
      </c>
      <c r="Y488">
        <v>1.38181348148064</v>
      </c>
      <c r="Z488">
        <v>1.47156649867374</v>
      </c>
      <c r="AA488">
        <v>1.4284752725705201</v>
      </c>
      <c r="AB488">
        <v>-0.772121299578298</v>
      </c>
      <c r="AC488">
        <v>0.71996333890972197</v>
      </c>
      <c r="AD488" s="10">
        <v>-0.49573296117744903</v>
      </c>
      <c r="AE488" s="8">
        <v>0</v>
      </c>
      <c r="AF488">
        <v>0</v>
      </c>
      <c r="AG488">
        <v>0</v>
      </c>
      <c r="AH488">
        <v>0</v>
      </c>
      <c r="AI488">
        <v>0</v>
      </c>
      <c r="AJ488">
        <v>1</v>
      </c>
      <c r="AK488">
        <v>0</v>
      </c>
      <c r="AL488">
        <v>0</v>
      </c>
      <c r="AM488">
        <v>0</v>
      </c>
      <c r="AN488">
        <v>0</v>
      </c>
      <c r="AO488">
        <v>0</v>
      </c>
      <c r="AP488">
        <v>0</v>
      </c>
      <c r="AQ488">
        <v>0</v>
      </c>
      <c r="AR488">
        <v>0</v>
      </c>
      <c r="AS488">
        <v>0</v>
      </c>
      <c r="AT488">
        <v>0</v>
      </c>
      <c r="AU488">
        <v>0</v>
      </c>
      <c r="AV488">
        <v>0</v>
      </c>
      <c r="AW488">
        <v>0</v>
      </c>
      <c r="AX488">
        <v>0</v>
      </c>
      <c r="AY488">
        <v>0</v>
      </c>
      <c r="AZ488">
        <v>1</v>
      </c>
      <c r="BA488">
        <v>1</v>
      </c>
      <c r="BB488">
        <v>0</v>
      </c>
      <c r="BC488">
        <v>1</v>
      </c>
      <c r="BD488">
        <v>0</v>
      </c>
      <c r="BE488">
        <v>1</v>
      </c>
      <c r="BF488">
        <v>0</v>
      </c>
      <c r="BG488">
        <v>0</v>
      </c>
      <c r="BH488">
        <v>0</v>
      </c>
      <c r="BI488">
        <v>1</v>
      </c>
      <c r="BJ488">
        <v>0</v>
      </c>
      <c r="BK488">
        <v>0</v>
      </c>
      <c r="BL488">
        <v>0</v>
      </c>
      <c r="BM488">
        <v>0</v>
      </c>
      <c r="BN488">
        <v>0</v>
      </c>
      <c r="BO488">
        <v>0</v>
      </c>
      <c r="BP488">
        <v>1</v>
      </c>
      <c r="BQ488">
        <v>0</v>
      </c>
      <c r="BR488">
        <v>1</v>
      </c>
      <c r="BS488">
        <v>0</v>
      </c>
      <c r="BT488" s="10">
        <v>0</v>
      </c>
      <c r="BU488">
        <v>-4.2648743800000002</v>
      </c>
      <c r="BV488">
        <v>0.17994256</v>
      </c>
      <c r="BW488">
        <v>2.5512239999999999E-2</v>
      </c>
      <c r="BX488">
        <v>1.7140852600000001</v>
      </c>
      <c r="BY488">
        <v>1.2451467300000001</v>
      </c>
      <c r="BZ488">
        <v>4.38303536</v>
      </c>
      <c r="CA488">
        <v>1.0542348399999999</v>
      </c>
      <c r="CB488">
        <v>2.36271349</v>
      </c>
      <c r="CC488">
        <v>0</v>
      </c>
      <c r="CD488">
        <v>1.26633956</v>
      </c>
      <c r="CE488">
        <v>1.2966537600000001</v>
      </c>
      <c r="CF488">
        <v>-0.34830556000000001</v>
      </c>
      <c r="CG488">
        <v>0.60595251999999999</v>
      </c>
      <c r="CH488">
        <v>-0.27080598</v>
      </c>
      <c r="CI488">
        <v>0.69837139000000004</v>
      </c>
      <c r="CJ488">
        <v>2.3914729999999999E-2</v>
      </c>
      <c r="CK488">
        <v>-0.35324707</v>
      </c>
      <c r="CL488">
        <v>-4.8291489999999999E-2</v>
      </c>
      <c r="CM488">
        <v>0.58076517999999999</v>
      </c>
      <c r="CN488">
        <v>0.72541518999999999</v>
      </c>
      <c r="CO488">
        <v>-0.20022939000000001</v>
      </c>
      <c r="CP488">
        <v>-0.43475793000000001</v>
      </c>
      <c r="CQ488">
        <v>0.34422587999999998</v>
      </c>
      <c r="CR488">
        <v>-0.48495226000000002</v>
      </c>
      <c r="CS488">
        <v>0.18250256000000001</v>
      </c>
      <c r="CT488">
        <v>-0.16623276000000001</v>
      </c>
      <c r="CU488">
        <v>-9.4743999999999995E-2</v>
      </c>
      <c r="CV488">
        <v>-1.1689752</v>
      </c>
      <c r="CW488">
        <v>-0.52188942000000005</v>
      </c>
      <c r="CX488">
        <v>0.65815442999999996</v>
      </c>
      <c r="CY488">
        <v>9.3649330000000003E-2</v>
      </c>
      <c r="CZ488">
        <v>-0.16819777</v>
      </c>
      <c r="DA488">
        <v>-0.25450494000000001</v>
      </c>
      <c r="DB488">
        <v>0.25513289</v>
      </c>
      <c r="DC488">
        <v>2.5920289999999999E-2</v>
      </c>
      <c r="DD488">
        <v>-2.5292350000000002E-2</v>
      </c>
      <c r="DE488">
        <v>0.26950531</v>
      </c>
      <c r="DF488">
        <v>-0.26887736000000001</v>
      </c>
      <c r="DG488">
        <v>0.1029841</v>
      </c>
      <c r="DH488">
        <v>-0.10235616</v>
      </c>
      <c r="DI488">
        <v>-0.19042195000000001</v>
      </c>
      <c r="DJ488">
        <v>7.7531719999999998E-2</v>
      </c>
      <c r="DK488">
        <v>-0.19522661999999999</v>
      </c>
      <c r="DL488">
        <v>-0.13095082</v>
      </c>
      <c r="DM488">
        <v>-6.0513240000000003E-2</v>
      </c>
      <c r="DN488">
        <v>0.50020885000000004</v>
      </c>
      <c r="DO488">
        <v>0.35778246000000002</v>
      </c>
      <c r="DP488">
        <v>-0.64273818000000005</v>
      </c>
      <c r="DQ488">
        <v>0.94671483000000001</v>
      </c>
      <c r="DR488">
        <v>-0.66113116000000005</v>
      </c>
      <c r="DS488">
        <v>7.7932630000000003E-2</v>
      </c>
      <c r="DT488">
        <v>-0.79014932000000004</v>
      </c>
      <c r="DU488">
        <v>1.3610861400000001</v>
      </c>
      <c r="DV488" s="10">
        <v>-0.64824150000000003</v>
      </c>
      <c r="DW488" s="8" t="s">
        <v>2638</v>
      </c>
      <c r="DX488" t="s">
        <v>2639</v>
      </c>
      <c r="DY488" t="s">
        <v>5165</v>
      </c>
      <c r="DZ488" t="s">
        <v>5158</v>
      </c>
      <c r="EA488" t="s">
        <v>5504</v>
      </c>
      <c r="EB488" t="s">
        <v>5206</v>
      </c>
      <c r="EC488" t="s">
        <v>5288</v>
      </c>
      <c r="ED488" s="10" t="s">
        <v>761</v>
      </c>
      <c r="EE488" s="20">
        <v>37964</v>
      </c>
      <c r="EF488" s="21">
        <v>38931</v>
      </c>
      <c r="EG488" t="s">
        <v>2640</v>
      </c>
      <c r="EH488" t="s">
        <v>5142</v>
      </c>
      <c r="EI488" s="22">
        <v>43891</v>
      </c>
      <c r="EJ488" t="b">
        <f>F488=H488</f>
        <v>0</v>
      </c>
    </row>
    <row r="489" spans="1:140" x14ac:dyDescent="0.2">
      <c r="A489" s="8" t="s">
        <v>2641</v>
      </c>
      <c r="B489" s="8" t="s">
        <v>168</v>
      </c>
      <c r="C489" s="8" t="s">
        <v>188</v>
      </c>
      <c r="D489" s="2">
        <v>3874378959</v>
      </c>
      <c r="E489" s="4">
        <v>0.440620853795128</v>
      </c>
      <c r="F489" s="28" t="b">
        <v>0</v>
      </c>
      <c r="G489" s="29">
        <f t="shared" si="15"/>
        <v>1.7286835959589748E-2</v>
      </c>
      <c r="H489" s="5" t="b">
        <f t="shared" si="14"/>
        <v>0</v>
      </c>
      <c r="I489" s="8">
        <v>47</v>
      </c>
      <c r="J489">
        <v>0</v>
      </c>
      <c r="K489">
        <v>25</v>
      </c>
      <c r="L489">
        <v>698</v>
      </c>
      <c r="M489">
        <v>6</v>
      </c>
      <c r="N489">
        <v>4</v>
      </c>
      <c r="O489">
        <v>87.127093564230606</v>
      </c>
      <c r="P489">
        <v>4</v>
      </c>
      <c r="Q489">
        <v>3</v>
      </c>
      <c r="R489">
        <v>2</v>
      </c>
      <c r="S489" s="10">
        <v>70.7</v>
      </c>
      <c r="T489" s="8">
        <v>-0.58617421142313397</v>
      </c>
      <c r="U489">
        <v>-1.00517281761849</v>
      </c>
      <c r="V489">
        <v>-0.25614850898817798</v>
      </c>
      <c r="W489">
        <v>-0.93295677510641395</v>
      </c>
      <c r="X489">
        <v>0.34522335867264098</v>
      </c>
      <c r="Y489">
        <v>0.68524713920936597</v>
      </c>
      <c r="Z489">
        <v>1.2612591160987301</v>
      </c>
      <c r="AA489">
        <v>-1.4107302381286499</v>
      </c>
      <c r="AB489">
        <v>-4.5418899975194001E-2</v>
      </c>
      <c r="AC489">
        <v>-0.68484317603607703</v>
      </c>
      <c r="AD489" s="10">
        <v>-0.86254298685826103</v>
      </c>
      <c r="AE489" s="8">
        <v>0</v>
      </c>
      <c r="AF489">
        <v>0</v>
      </c>
      <c r="AG489">
        <v>0</v>
      </c>
      <c r="AH489">
        <v>0</v>
      </c>
      <c r="AI489">
        <v>0</v>
      </c>
      <c r="AJ489">
        <v>0</v>
      </c>
      <c r="AK489">
        <v>0</v>
      </c>
      <c r="AL489">
        <v>0</v>
      </c>
      <c r="AM489">
        <v>0</v>
      </c>
      <c r="AN489">
        <v>0</v>
      </c>
      <c r="AO489">
        <v>0</v>
      </c>
      <c r="AP489">
        <v>0</v>
      </c>
      <c r="AQ489">
        <v>0</v>
      </c>
      <c r="AR489">
        <v>0</v>
      </c>
      <c r="AS489">
        <v>0</v>
      </c>
      <c r="AT489">
        <v>0</v>
      </c>
      <c r="AU489">
        <v>1</v>
      </c>
      <c r="AV489">
        <v>0</v>
      </c>
      <c r="AW489">
        <v>0</v>
      </c>
      <c r="AX489">
        <v>0</v>
      </c>
      <c r="AY489">
        <v>1</v>
      </c>
      <c r="AZ489">
        <v>0</v>
      </c>
      <c r="BA489">
        <v>0</v>
      </c>
      <c r="BB489">
        <v>1</v>
      </c>
      <c r="BC489">
        <v>0</v>
      </c>
      <c r="BD489">
        <v>1</v>
      </c>
      <c r="BE489">
        <v>1</v>
      </c>
      <c r="BF489">
        <v>0</v>
      </c>
      <c r="BG489">
        <v>0</v>
      </c>
      <c r="BH489">
        <v>0</v>
      </c>
      <c r="BI489">
        <v>1</v>
      </c>
      <c r="BJ489">
        <v>0</v>
      </c>
      <c r="BK489">
        <v>0</v>
      </c>
      <c r="BL489">
        <v>0</v>
      </c>
      <c r="BM489">
        <v>0</v>
      </c>
      <c r="BN489">
        <v>0</v>
      </c>
      <c r="BO489">
        <v>0</v>
      </c>
      <c r="BP489">
        <v>1</v>
      </c>
      <c r="BQ489">
        <v>0</v>
      </c>
      <c r="BR489">
        <v>1</v>
      </c>
      <c r="BS489">
        <v>0</v>
      </c>
      <c r="BT489" s="10">
        <v>0</v>
      </c>
      <c r="BU489">
        <v>-4.2648743800000002</v>
      </c>
      <c r="BV489">
        <v>0.17994256</v>
      </c>
      <c r="BW489">
        <v>2.5512239999999999E-2</v>
      </c>
      <c r="BX489">
        <v>1.7140852600000001</v>
      </c>
      <c r="BY489">
        <v>1.2451467300000001</v>
      </c>
      <c r="BZ489">
        <v>4.38303536</v>
      </c>
      <c r="CA489">
        <v>1.0542348399999999</v>
      </c>
      <c r="CB489">
        <v>2.36271349</v>
      </c>
      <c r="CC489">
        <v>0</v>
      </c>
      <c r="CD489">
        <v>1.26633956</v>
      </c>
      <c r="CE489">
        <v>1.2966537600000001</v>
      </c>
      <c r="CF489">
        <v>-0.34830556000000001</v>
      </c>
      <c r="CG489">
        <v>0.60595251999999999</v>
      </c>
      <c r="CH489">
        <v>-0.27080598</v>
      </c>
      <c r="CI489">
        <v>0.69837139000000004</v>
      </c>
      <c r="CJ489">
        <v>2.3914729999999999E-2</v>
      </c>
      <c r="CK489">
        <v>-0.35324707</v>
      </c>
      <c r="CL489">
        <v>-4.8291489999999999E-2</v>
      </c>
      <c r="CM489">
        <v>0.58076517999999999</v>
      </c>
      <c r="CN489">
        <v>0.72541518999999999</v>
      </c>
      <c r="CO489">
        <v>-0.20022939000000001</v>
      </c>
      <c r="CP489">
        <v>-0.43475793000000001</v>
      </c>
      <c r="CQ489">
        <v>0.34422587999999998</v>
      </c>
      <c r="CR489">
        <v>-0.48495226000000002</v>
      </c>
      <c r="CS489">
        <v>0.18250256000000001</v>
      </c>
      <c r="CT489">
        <v>-0.16623276000000001</v>
      </c>
      <c r="CU489">
        <v>-9.4743999999999995E-2</v>
      </c>
      <c r="CV489">
        <v>-1.1689752</v>
      </c>
      <c r="CW489">
        <v>-0.52188942000000005</v>
      </c>
      <c r="CX489">
        <v>0.65815442999999996</v>
      </c>
      <c r="CY489">
        <v>9.3649330000000003E-2</v>
      </c>
      <c r="CZ489">
        <v>-0.16819777</v>
      </c>
      <c r="DA489">
        <v>-0.25450494000000001</v>
      </c>
      <c r="DB489">
        <v>0.25513289</v>
      </c>
      <c r="DC489">
        <v>2.5920289999999999E-2</v>
      </c>
      <c r="DD489">
        <v>-2.5292350000000002E-2</v>
      </c>
      <c r="DE489">
        <v>0.26950531</v>
      </c>
      <c r="DF489">
        <v>-0.26887736000000001</v>
      </c>
      <c r="DG489">
        <v>0.1029841</v>
      </c>
      <c r="DH489">
        <v>-0.10235616</v>
      </c>
      <c r="DI489">
        <v>-0.19042195000000001</v>
      </c>
      <c r="DJ489">
        <v>7.7531719999999998E-2</v>
      </c>
      <c r="DK489">
        <v>-0.19522661999999999</v>
      </c>
      <c r="DL489">
        <v>-0.13095082</v>
      </c>
      <c r="DM489">
        <v>-6.0513240000000003E-2</v>
      </c>
      <c r="DN489">
        <v>0.50020885000000004</v>
      </c>
      <c r="DO489">
        <v>0.35778246000000002</v>
      </c>
      <c r="DP489">
        <v>-0.64273818000000005</v>
      </c>
      <c r="DQ489">
        <v>0.94671483000000001</v>
      </c>
      <c r="DR489">
        <v>-0.66113116000000005</v>
      </c>
      <c r="DS489">
        <v>7.7932630000000003E-2</v>
      </c>
      <c r="DT489">
        <v>-0.79014932000000004</v>
      </c>
      <c r="DU489">
        <v>1.3610861400000001</v>
      </c>
      <c r="DV489" s="10">
        <v>-0.64824150000000003</v>
      </c>
      <c r="DW489" s="8" t="s">
        <v>2642</v>
      </c>
      <c r="DX489" t="s">
        <v>2643</v>
      </c>
      <c r="DY489" t="s">
        <v>5165</v>
      </c>
      <c r="DZ489" t="s">
        <v>5158</v>
      </c>
      <c r="EA489" t="s">
        <v>5310</v>
      </c>
      <c r="EB489" t="s">
        <v>5206</v>
      </c>
      <c r="EC489" t="s">
        <v>5313</v>
      </c>
      <c r="ED489" s="10" t="s">
        <v>1383</v>
      </c>
      <c r="EE489" s="20">
        <v>37125</v>
      </c>
      <c r="EF489" s="21">
        <v>39603</v>
      </c>
      <c r="EG489" t="s">
        <v>2644</v>
      </c>
      <c r="EH489" t="s">
        <v>5142</v>
      </c>
      <c r="EI489" s="22">
        <v>44954</v>
      </c>
      <c r="EJ489" t="b">
        <f>F489=H489</f>
        <v>1</v>
      </c>
    </row>
    <row r="490" spans="1:140" x14ac:dyDescent="0.2">
      <c r="A490" s="8" t="s">
        <v>2645</v>
      </c>
      <c r="B490" s="8" t="s">
        <v>119</v>
      </c>
      <c r="C490" s="8" t="s">
        <v>188</v>
      </c>
      <c r="D490" s="2" t="s">
        <v>2646</v>
      </c>
      <c r="E490" s="4">
        <v>0.46503093647136501</v>
      </c>
      <c r="F490" s="28" t="b">
        <v>0</v>
      </c>
      <c r="G490" s="29">
        <f t="shared" si="15"/>
        <v>0.99985990346444487</v>
      </c>
      <c r="H490" s="5" t="b">
        <f t="shared" si="14"/>
        <v>1</v>
      </c>
      <c r="I490" s="8">
        <v>39</v>
      </c>
      <c r="J490">
        <v>0</v>
      </c>
      <c r="K490">
        <v>32</v>
      </c>
      <c r="L490">
        <v>4326</v>
      </c>
      <c r="M490">
        <v>10</v>
      </c>
      <c r="N490">
        <v>3</v>
      </c>
      <c r="O490">
        <v>87.515468235682505</v>
      </c>
      <c r="P490">
        <v>2</v>
      </c>
      <c r="Q490">
        <v>5</v>
      </c>
      <c r="R490">
        <v>5</v>
      </c>
      <c r="S490" s="10">
        <v>73.5</v>
      </c>
      <c r="T490" s="8">
        <v>-1.33767961068356</v>
      </c>
      <c r="U490">
        <v>-1.00517281761849</v>
      </c>
      <c r="V490">
        <v>0.64828506625381199</v>
      </c>
      <c r="W490">
        <v>3.2963897616340398</v>
      </c>
      <c r="X490">
        <v>1.61793620170542</v>
      </c>
      <c r="Y490">
        <v>-1.13192030619081E-2</v>
      </c>
      <c r="Z490">
        <v>1.2746233586379401</v>
      </c>
      <c r="AA490">
        <v>1.4284752725705201</v>
      </c>
      <c r="AB490">
        <v>0.68128349962791002</v>
      </c>
      <c r="AC490">
        <v>-0.68484317603607703</v>
      </c>
      <c r="AD490" s="10">
        <v>-0.25838529750163097</v>
      </c>
      <c r="AE490" s="8">
        <v>0</v>
      </c>
      <c r="AF490">
        <v>0</v>
      </c>
      <c r="AG490">
        <v>0</v>
      </c>
      <c r="AH490">
        <v>0</v>
      </c>
      <c r="AI490">
        <v>0</v>
      </c>
      <c r="AJ490">
        <v>0</v>
      </c>
      <c r="AK490">
        <v>0</v>
      </c>
      <c r="AL490">
        <v>0</v>
      </c>
      <c r="AM490">
        <v>0</v>
      </c>
      <c r="AN490">
        <v>0</v>
      </c>
      <c r="AO490">
        <v>0</v>
      </c>
      <c r="AP490">
        <v>0</v>
      </c>
      <c r="AQ490">
        <v>0</v>
      </c>
      <c r="AR490">
        <v>1</v>
      </c>
      <c r="AS490">
        <v>0</v>
      </c>
      <c r="AT490">
        <v>0</v>
      </c>
      <c r="AU490">
        <v>0</v>
      </c>
      <c r="AV490">
        <v>0</v>
      </c>
      <c r="AW490">
        <v>0</v>
      </c>
      <c r="AX490">
        <v>0</v>
      </c>
      <c r="AY490">
        <v>1</v>
      </c>
      <c r="AZ490">
        <v>0</v>
      </c>
      <c r="BA490">
        <v>0</v>
      </c>
      <c r="BB490">
        <v>1</v>
      </c>
      <c r="BC490">
        <v>0</v>
      </c>
      <c r="BD490">
        <v>1</v>
      </c>
      <c r="BE490">
        <v>1</v>
      </c>
      <c r="BF490">
        <v>0</v>
      </c>
      <c r="BG490">
        <v>0</v>
      </c>
      <c r="BH490">
        <v>1</v>
      </c>
      <c r="BI490">
        <v>0</v>
      </c>
      <c r="BJ490">
        <v>0</v>
      </c>
      <c r="BK490">
        <v>0</v>
      </c>
      <c r="BL490">
        <v>0</v>
      </c>
      <c r="BM490">
        <v>0</v>
      </c>
      <c r="BN490">
        <v>1</v>
      </c>
      <c r="BO490">
        <v>0</v>
      </c>
      <c r="BP490">
        <v>0</v>
      </c>
      <c r="BQ490">
        <v>0</v>
      </c>
      <c r="BR490">
        <v>1</v>
      </c>
      <c r="BS490">
        <v>0</v>
      </c>
      <c r="BT490" s="10">
        <v>0</v>
      </c>
      <c r="BU490">
        <v>-4.2648743800000002</v>
      </c>
      <c r="BV490">
        <v>0.17994256</v>
      </c>
      <c r="BW490">
        <v>2.5512239999999999E-2</v>
      </c>
      <c r="BX490">
        <v>1.7140852600000001</v>
      </c>
      <c r="BY490">
        <v>1.2451467300000001</v>
      </c>
      <c r="BZ490">
        <v>4.38303536</v>
      </c>
      <c r="CA490">
        <v>1.0542348399999999</v>
      </c>
      <c r="CB490">
        <v>2.36271349</v>
      </c>
      <c r="CC490">
        <v>0</v>
      </c>
      <c r="CD490">
        <v>1.26633956</v>
      </c>
      <c r="CE490">
        <v>1.2966537600000001</v>
      </c>
      <c r="CF490">
        <v>-0.34830556000000001</v>
      </c>
      <c r="CG490">
        <v>0.60595251999999999</v>
      </c>
      <c r="CH490">
        <v>-0.27080598</v>
      </c>
      <c r="CI490">
        <v>0.69837139000000004</v>
      </c>
      <c r="CJ490">
        <v>2.3914729999999999E-2</v>
      </c>
      <c r="CK490">
        <v>-0.35324707</v>
      </c>
      <c r="CL490">
        <v>-4.8291489999999999E-2</v>
      </c>
      <c r="CM490">
        <v>0.58076517999999999</v>
      </c>
      <c r="CN490">
        <v>0.72541518999999999</v>
      </c>
      <c r="CO490">
        <v>-0.20022939000000001</v>
      </c>
      <c r="CP490">
        <v>-0.43475793000000001</v>
      </c>
      <c r="CQ490">
        <v>0.34422587999999998</v>
      </c>
      <c r="CR490">
        <v>-0.48495226000000002</v>
      </c>
      <c r="CS490">
        <v>0.18250256000000001</v>
      </c>
      <c r="CT490">
        <v>-0.16623276000000001</v>
      </c>
      <c r="CU490">
        <v>-9.4743999999999995E-2</v>
      </c>
      <c r="CV490">
        <v>-1.1689752</v>
      </c>
      <c r="CW490">
        <v>-0.52188942000000005</v>
      </c>
      <c r="CX490">
        <v>0.65815442999999996</v>
      </c>
      <c r="CY490">
        <v>9.3649330000000003E-2</v>
      </c>
      <c r="CZ490">
        <v>-0.16819777</v>
      </c>
      <c r="DA490">
        <v>-0.25450494000000001</v>
      </c>
      <c r="DB490">
        <v>0.25513289</v>
      </c>
      <c r="DC490">
        <v>2.5920289999999999E-2</v>
      </c>
      <c r="DD490">
        <v>-2.5292350000000002E-2</v>
      </c>
      <c r="DE490">
        <v>0.26950531</v>
      </c>
      <c r="DF490">
        <v>-0.26887736000000001</v>
      </c>
      <c r="DG490">
        <v>0.1029841</v>
      </c>
      <c r="DH490">
        <v>-0.10235616</v>
      </c>
      <c r="DI490">
        <v>-0.19042195000000001</v>
      </c>
      <c r="DJ490">
        <v>7.7531719999999998E-2</v>
      </c>
      <c r="DK490">
        <v>-0.19522661999999999</v>
      </c>
      <c r="DL490">
        <v>-0.13095082</v>
      </c>
      <c r="DM490">
        <v>-6.0513240000000003E-2</v>
      </c>
      <c r="DN490">
        <v>0.50020885000000004</v>
      </c>
      <c r="DO490">
        <v>0.35778246000000002</v>
      </c>
      <c r="DP490">
        <v>-0.64273818000000005</v>
      </c>
      <c r="DQ490">
        <v>0.94671483000000001</v>
      </c>
      <c r="DR490">
        <v>-0.66113116000000005</v>
      </c>
      <c r="DS490">
        <v>7.7932630000000003E-2</v>
      </c>
      <c r="DT490">
        <v>-0.79014932000000004</v>
      </c>
      <c r="DU490">
        <v>1.3610861400000001</v>
      </c>
      <c r="DV490" s="10">
        <v>-0.64824150000000003</v>
      </c>
      <c r="DW490" s="8" t="s">
        <v>2647</v>
      </c>
      <c r="DX490" t="s">
        <v>2648</v>
      </c>
      <c r="DY490" t="s">
        <v>5158</v>
      </c>
      <c r="DZ490" t="s">
        <v>5158</v>
      </c>
      <c r="EA490" t="s">
        <v>5317</v>
      </c>
      <c r="EB490" t="s">
        <v>5309</v>
      </c>
      <c r="EC490" t="s">
        <v>5273</v>
      </c>
      <c r="ED490" s="10" t="s">
        <v>1332</v>
      </c>
      <c r="EE490" s="20">
        <v>35587</v>
      </c>
      <c r="EF490" s="21">
        <v>39844</v>
      </c>
      <c r="EG490" t="s">
        <v>2649</v>
      </c>
      <c r="EH490" t="s">
        <v>5147</v>
      </c>
      <c r="EI490" s="22">
        <v>45319</v>
      </c>
      <c r="EJ490" t="b">
        <f>F490=H490</f>
        <v>0</v>
      </c>
    </row>
    <row r="491" spans="1:140" x14ac:dyDescent="0.2">
      <c r="A491" s="8" t="s">
        <v>2650</v>
      </c>
      <c r="B491" s="8" t="s">
        <v>127</v>
      </c>
      <c r="C491" s="8" t="s">
        <v>181</v>
      </c>
      <c r="D491" s="2" t="s">
        <v>2651</v>
      </c>
      <c r="E491" s="4">
        <v>0.63100579292947301</v>
      </c>
      <c r="F491" s="28" t="b">
        <v>1</v>
      </c>
      <c r="G491" s="29">
        <f t="shared" si="15"/>
        <v>2.0670448209357412E-4</v>
      </c>
      <c r="H491" s="5" t="b">
        <f t="shared" si="14"/>
        <v>0</v>
      </c>
      <c r="I491" s="8">
        <v>63</v>
      </c>
      <c r="J491">
        <v>0</v>
      </c>
      <c r="K491">
        <v>40</v>
      </c>
      <c r="L491">
        <v>1359</v>
      </c>
      <c r="M491">
        <v>2</v>
      </c>
      <c r="N491">
        <v>1</v>
      </c>
      <c r="O491">
        <v>18.8362297980701</v>
      </c>
      <c r="P491">
        <v>1</v>
      </c>
      <c r="Q491">
        <v>1</v>
      </c>
      <c r="R491">
        <v>3</v>
      </c>
      <c r="S491" s="10">
        <v>76.099999999999994</v>
      </c>
      <c r="T491" s="8">
        <v>0.91683658709772198</v>
      </c>
      <c r="U491">
        <v>-1.00517281761849</v>
      </c>
      <c r="V491">
        <v>1.6819234379589401</v>
      </c>
      <c r="W491">
        <v>-0.16239501634526701</v>
      </c>
      <c r="X491">
        <v>-0.92748948436013701</v>
      </c>
      <c r="Y491">
        <v>-1.4044518876044501</v>
      </c>
      <c r="Z491">
        <v>-1.0886769988684499</v>
      </c>
      <c r="AA491">
        <v>1.4284752725705201</v>
      </c>
      <c r="AB491">
        <v>-4.5418899975194001E-2</v>
      </c>
      <c r="AC491">
        <v>-0.68484317603607703</v>
      </c>
      <c r="AD491" s="10">
        <v>0.30261827118666701</v>
      </c>
      <c r="AE491" s="8">
        <v>0</v>
      </c>
      <c r="AF491">
        <v>0</v>
      </c>
      <c r="AG491">
        <v>0</v>
      </c>
      <c r="AH491">
        <v>0</v>
      </c>
      <c r="AI491">
        <v>0</v>
      </c>
      <c r="AJ491">
        <v>0</v>
      </c>
      <c r="AK491">
        <v>0</v>
      </c>
      <c r="AL491">
        <v>0</v>
      </c>
      <c r="AM491">
        <v>0</v>
      </c>
      <c r="AN491">
        <v>0</v>
      </c>
      <c r="AO491">
        <v>0</v>
      </c>
      <c r="AP491">
        <v>0</v>
      </c>
      <c r="AQ491">
        <v>0</v>
      </c>
      <c r="AR491">
        <v>0</v>
      </c>
      <c r="AS491">
        <v>0</v>
      </c>
      <c r="AT491">
        <v>0</v>
      </c>
      <c r="AU491">
        <v>0</v>
      </c>
      <c r="AV491">
        <v>0</v>
      </c>
      <c r="AW491">
        <v>1</v>
      </c>
      <c r="AX491">
        <v>0</v>
      </c>
      <c r="AY491">
        <v>0</v>
      </c>
      <c r="AZ491">
        <v>1</v>
      </c>
      <c r="BA491">
        <v>1</v>
      </c>
      <c r="BB491">
        <v>0</v>
      </c>
      <c r="BC491">
        <v>1</v>
      </c>
      <c r="BD491">
        <v>0</v>
      </c>
      <c r="BE491">
        <v>0</v>
      </c>
      <c r="BF491">
        <v>1</v>
      </c>
      <c r="BG491">
        <v>0</v>
      </c>
      <c r="BH491">
        <v>0</v>
      </c>
      <c r="BI491">
        <v>0</v>
      </c>
      <c r="BJ491">
        <v>1</v>
      </c>
      <c r="BK491">
        <v>0</v>
      </c>
      <c r="BL491">
        <v>0</v>
      </c>
      <c r="BM491">
        <v>1</v>
      </c>
      <c r="BN491">
        <v>0</v>
      </c>
      <c r="BO491">
        <v>0</v>
      </c>
      <c r="BP491">
        <v>0</v>
      </c>
      <c r="BQ491">
        <v>0</v>
      </c>
      <c r="BR491">
        <v>0</v>
      </c>
      <c r="BS491">
        <v>1</v>
      </c>
      <c r="BT491" s="10">
        <v>0</v>
      </c>
      <c r="BU491">
        <v>-4.2648743800000002</v>
      </c>
      <c r="BV491">
        <v>0.17994256</v>
      </c>
      <c r="BW491">
        <v>2.5512239999999999E-2</v>
      </c>
      <c r="BX491">
        <v>1.7140852600000001</v>
      </c>
      <c r="BY491">
        <v>1.2451467300000001</v>
      </c>
      <c r="BZ491">
        <v>4.38303536</v>
      </c>
      <c r="CA491">
        <v>1.0542348399999999</v>
      </c>
      <c r="CB491">
        <v>2.36271349</v>
      </c>
      <c r="CC491">
        <v>0</v>
      </c>
      <c r="CD491">
        <v>1.26633956</v>
      </c>
      <c r="CE491">
        <v>1.2966537600000001</v>
      </c>
      <c r="CF491">
        <v>-0.34830556000000001</v>
      </c>
      <c r="CG491">
        <v>0.60595251999999999</v>
      </c>
      <c r="CH491">
        <v>-0.27080598</v>
      </c>
      <c r="CI491">
        <v>0.69837139000000004</v>
      </c>
      <c r="CJ491">
        <v>2.3914729999999999E-2</v>
      </c>
      <c r="CK491">
        <v>-0.35324707</v>
      </c>
      <c r="CL491">
        <v>-4.8291489999999999E-2</v>
      </c>
      <c r="CM491">
        <v>0.58076517999999999</v>
      </c>
      <c r="CN491">
        <v>0.72541518999999999</v>
      </c>
      <c r="CO491">
        <v>-0.20022939000000001</v>
      </c>
      <c r="CP491">
        <v>-0.43475793000000001</v>
      </c>
      <c r="CQ491">
        <v>0.34422587999999998</v>
      </c>
      <c r="CR491">
        <v>-0.48495226000000002</v>
      </c>
      <c r="CS491">
        <v>0.18250256000000001</v>
      </c>
      <c r="CT491">
        <v>-0.16623276000000001</v>
      </c>
      <c r="CU491">
        <v>-9.4743999999999995E-2</v>
      </c>
      <c r="CV491">
        <v>-1.1689752</v>
      </c>
      <c r="CW491">
        <v>-0.52188942000000005</v>
      </c>
      <c r="CX491">
        <v>0.65815442999999996</v>
      </c>
      <c r="CY491">
        <v>9.3649330000000003E-2</v>
      </c>
      <c r="CZ491">
        <v>-0.16819777</v>
      </c>
      <c r="DA491">
        <v>-0.25450494000000001</v>
      </c>
      <c r="DB491">
        <v>0.25513289</v>
      </c>
      <c r="DC491">
        <v>2.5920289999999999E-2</v>
      </c>
      <c r="DD491">
        <v>-2.5292350000000002E-2</v>
      </c>
      <c r="DE491">
        <v>0.26950531</v>
      </c>
      <c r="DF491">
        <v>-0.26887736000000001</v>
      </c>
      <c r="DG491">
        <v>0.1029841</v>
      </c>
      <c r="DH491">
        <v>-0.10235616</v>
      </c>
      <c r="DI491">
        <v>-0.19042195000000001</v>
      </c>
      <c r="DJ491">
        <v>7.7531719999999998E-2</v>
      </c>
      <c r="DK491">
        <v>-0.19522661999999999</v>
      </c>
      <c r="DL491">
        <v>-0.13095082</v>
      </c>
      <c r="DM491">
        <v>-6.0513240000000003E-2</v>
      </c>
      <c r="DN491">
        <v>0.50020885000000004</v>
      </c>
      <c r="DO491">
        <v>0.35778246000000002</v>
      </c>
      <c r="DP491">
        <v>-0.64273818000000005</v>
      </c>
      <c r="DQ491">
        <v>0.94671483000000001</v>
      </c>
      <c r="DR491">
        <v>-0.66113116000000005</v>
      </c>
      <c r="DS491">
        <v>7.7932630000000003E-2</v>
      </c>
      <c r="DT491">
        <v>-0.79014932000000004</v>
      </c>
      <c r="DU491">
        <v>1.3610861400000001</v>
      </c>
      <c r="DV491" s="10">
        <v>-0.64824150000000003</v>
      </c>
      <c r="DW491" s="8" t="s">
        <v>2652</v>
      </c>
      <c r="DX491" t="s">
        <v>2653</v>
      </c>
      <c r="DY491" t="s">
        <v>5154</v>
      </c>
      <c r="DZ491" t="s">
        <v>5153</v>
      </c>
      <c r="EA491" t="s">
        <v>5480</v>
      </c>
      <c r="EB491" t="s">
        <v>5403</v>
      </c>
      <c r="EC491" t="s">
        <v>5186</v>
      </c>
      <c r="ED491" s="10" t="s">
        <v>360</v>
      </c>
      <c r="EE491" s="20">
        <v>37111</v>
      </c>
      <c r="EF491" s="21">
        <v>38206</v>
      </c>
      <c r="EG491" t="s">
        <v>2654</v>
      </c>
      <c r="EH491" t="s">
        <v>5144</v>
      </c>
      <c r="EI491" s="22">
        <v>44164</v>
      </c>
      <c r="EJ491" t="b">
        <f>F491=H491</f>
        <v>0</v>
      </c>
    </row>
    <row r="492" spans="1:140" x14ac:dyDescent="0.2">
      <c r="A492" s="8" t="s">
        <v>2655</v>
      </c>
      <c r="B492" s="8" t="s">
        <v>119</v>
      </c>
      <c r="C492" s="8" t="s">
        <v>128</v>
      </c>
      <c r="D492" s="2" t="s">
        <v>2656</v>
      </c>
      <c r="E492" s="4">
        <v>0.58421126365112797</v>
      </c>
      <c r="F492" s="28" t="b">
        <v>0</v>
      </c>
      <c r="G492" s="29">
        <f t="shared" si="15"/>
        <v>4.2051495361695914E-4</v>
      </c>
      <c r="H492" s="5" t="b">
        <f t="shared" si="14"/>
        <v>0</v>
      </c>
      <c r="I492" s="8">
        <v>35</v>
      </c>
      <c r="J492">
        <v>2</v>
      </c>
      <c r="K492">
        <v>28</v>
      </c>
      <c r="L492">
        <v>1724</v>
      </c>
      <c r="M492">
        <v>3</v>
      </c>
      <c r="N492">
        <v>4</v>
      </c>
      <c r="O492">
        <v>85.438965158897503</v>
      </c>
      <c r="P492">
        <v>5</v>
      </c>
      <c r="Q492">
        <v>1</v>
      </c>
      <c r="R492">
        <v>5</v>
      </c>
      <c r="S492" s="10">
        <v>69.900000000000006</v>
      </c>
      <c r="T492" s="8">
        <v>-1.7134323103137701</v>
      </c>
      <c r="U492">
        <v>1.0203643463482399</v>
      </c>
      <c r="V492">
        <v>0.13146588040124599</v>
      </c>
      <c r="W492">
        <v>0.26310429068622798</v>
      </c>
      <c r="X492">
        <v>-0.60931127360194304</v>
      </c>
      <c r="Y492">
        <v>0.68524713920936597</v>
      </c>
      <c r="Z492">
        <v>1.20316944366498</v>
      </c>
      <c r="AA492">
        <v>8.8725172209350497E-3</v>
      </c>
      <c r="AB492">
        <v>-1.4988236991813999</v>
      </c>
      <c r="AC492">
        <v>-1.38724643350897</v>
      </c>
      <c r="AD492" s="10">
        <v>-1.03515946953158</v>
      </c>
      <c r="AE492" s="8">
        <v>0</v>
      </c>
      <c r="AF492">
        <v>0</v>
      </c>
      <c r="AG492">
        <v>0</v>
      </c>
      <c r="AH492">
        <v>0</v>
      </c>
      <c r="AI492">
        <v>0</v>
      </c>
      <c r="AJ492">
        <v>0</v>
      </c>
      <c r="AK492">
        <v>0</v>
      </c>
      <c r="AL492">
        <v>0</v>
      </c>
      <c r="AM492">
        <v>0</v>
      </c>
      <c r="AN492">
        <v>0</v>
      </c>
      <c r="AO492">
        <v>0</v>
      </c>
      <c r="AP492">
        <v>0</v>
      </c>
      <c r="AQ492">
        <v>0</v>
      </c>
      <c r="AR492">
        <v>0</v>
      </c>
      <c r="AS492">
        <v>0</v>
      </c>
      <c r="AT492">
        <v>0</v>
      </c>
      <c r="AU492">
        <v>0</v>
      </c>
      <c r="AV492">
        <v>0</v>
      </c>
      <c r="AW492">
        <v>1</v>
      </c>
      <c r="AX492">
        <v>0</v>
      </c>
      <c r="AY492">
        <v>1</v>
      </c>
      <c r="AZ492">
        <v>0</v>
      </c>
      <c r="BA492">
        <v>1</v>
      </c>
      <c r="BB492">
        <v>0</v>
      </c>
      <c r="BC492">
        <v>1</v>
      </c>
      <c r="BD492">
        <v>0</v>
      </c>
      <c r="BE492">
        <v>0</v>
      </c>
      <c r="BF492">
        <v>1</v>
      </c>
      <c r="BG492">
        <v>0</v>
      </c>
      <c r="BH492">
        <v>0</v>
      </c>
      <c r="BI492">
        <v>0</v>
      </c>
      <c r="BJ492">
        <v>0</v>
      </c>
      <c r="BK492">
        <v>1</v>
      </c>
      <c r="BL492">
        <v>0</v>
      </c>
      <c r="BM492">
        <v>0</v>
      </c>
      <c r="BN492">
        <v>0</v>
      </c>
      <c r="BO492">
        <v>0</v>
      </c>
      <c r="BP492">
        <v>1</v>
      </c>
      <c r="BQ492">
        <v>0</v>
      </c>
      <c r="BR492">
        <v>0</v>
      </c>
      <c r="BS492">
        <v>0</v>
      </c>
      <c r="BT492" s="10">
        <v>1</v>
      </c>
      <c r="BU492">
        <v>-4.2648743800000002</v>
      </c>
      <c r="BV492">
        <v>0.17994256</v>
      </c>
      <c r="BW492">
        <v>2.5512239999999999E-2</v>
      </c>
      <c r="BX492">
        <v>1.7140852600000001</v>
      </c>
      <c r="BY492">
        <v>1.2451467300000001</v>
      </c>
      <c r="BZ492">
        <v>4.38303536</v>
      </c>
      <c r="CA492">
        <v>1.0542348399999999</v>
      </c>
      <c r="CB492">
        <v>2.36271349</v>
      </c>
      <c r="CC492">
        <v>0</v>
      </c>
      <c r="CD492">
        <v>1.26633956</v>
      </c>
      <c r="CE492">
        <v>1.2966537600000001</v>
      </c>
      <c r="CF492">
        <v>-0.34830556000000001</v>
      </c>
      <c r="CG492">
        <v>0.60595251999999999</v>
      </c>
      <c r="CH492">
        <v>-0.27080598</v>
      </c>
      <c r="CI492">
        <v>0.69837139000000004</v>
      </c>
      <c r="CJ492">
        <v>2.3914729999999999E-2</v>
      </c>
      <c r="CK492">
        <v>-0.35324707</v>
      </c>
      <c r="CL492">
        <v>-4.8291489999999999E-2</v>
      </c>
      <c r="CM492">
        <v>0.58076517999999999</v>
      </c>
      <c r="CN492">
        <v>0.72541518999999999</v>
      </c>
      <c r="CO492">
        <v>-0.20022939000000001</v>
      </c>
      <c r="CP492">
        <v>-0.43475793000000001</v>
      </c>
      <c r="CQ492">
        <v>0.34422587999999998</v>
      </c>
      <c r="CR492">
        <v>-0.48495226000000002</v>
      </c>
      <c r="CS492">
        <v>0.18250256000000001</v>
      </c>
      <c r="CT492">
        <v>-0.16623276000000001</v>
      </c>
      <c r="CU492">
        <v>-9.4743999999999995E-2</v>
      </c>
      <c r="CV492">
        <v>-1.1689752</v>
      </c>
      <c r="CW492">
        <v>-0.52188942000000005</v>
      </c>
      <c r="CX492">
        <v>0.65815442999999996</v>
      </c>
      <c r="CY492">
        <v>9.3649330000000003E-2</v>
      </c>
      <c r="CZ492">
        <v>-0.16819777</v>
      </c>
      <c r="DA492">
        <v>-0.25450494000000001</v>
      </c>
      <c r="DB492">
        <v>0.25513289</v>
      </c>
      <c r="DC492">
        <v>2.5920289999999999E-2</v>
      </c>
      <c r="DD492">
        <v>-2.5292350000000002E-2</v>
      </c>
      <c r="DE492">
        <v>0.26950531</v>
      </c>
      <c r="DF492">
        <v>-0.26887736000000001</v>
      </c>
      <c r="DG492">
        <v>0.1029841</v>
      </c>
      <c r="DH492">
        <v>-0.10235616</v>
      </c>
      <c r="DI492">
        <v>-0.19042195000000001</v>
      </c>
      <c r="DJ492">
        <v>7.7531719999999998E-2</v>
      </c>
      <c r="DK492">
        <v>-0.19522661999999999</v>
      </c>
      <c r="DL492">
        <v>-0.13095082</v>
      </c>
      <c r="DM492">
        <v>-6.0513240000000003E-2</v>
      </c>
      <c r="DN492">
        <v>0.50020885000000004</v>
      </c>
      <c r="DO492">
        <v>0.35778246000000002</v>
      </c>
      <c r="DP492">
        <v>-0.64273818000000005</v>
      </c>
      <c r="DQ492">
        <v>0.94671483000000001</v>
      </c>
      <c r="DR492">
        <v>-0.66113116000000005</v>
      </c>
      <c r="DS492">
        <v>7.7932630000000003E-2</v>
      </c>
      <c r="DT492">
        <v>-0.79014932000000004</v>
      </c>
      <c r="DU492">
        <v>1.3610861400000001</v>
      </c>
      <c r="DV492" s="10">
        <v>-0.64824150000000003</v>
      </c>
      <c r="DW492" s="8" t="s">
        <v>2657</v>
      </c>
      <c r="DX492" t="s">
        <v>2658</v>
      </c>
      <c r="DY492" t="s">
        <v>5165</v>
      </c>
      <c r="DZ492" t="s">
        <v>5165</v>
      </c>
      <c r="EA492" t="s">
        <v>5213</v>
      </c>
      <c r="EB492" t="s">
        <v>5198</v>
      </c>
      <c r="EC492" t="s">
        <v>5378</v>
      </c>
      <c r="ED492" s="10" t="s">
        <v>504</v>
      </c>
      <c r="EE492" s="20">
        <v>36018</v>
      </c>
      <c r="EF492" s="21">
        <v>39600</v>
      </c>
      <c r="EG492" t="s">
        <v>2659</v>
      </c>
      <c r="EH492" t="s">
        <v>5146</v>
      </c>
      <c r="EI492" s="22">
        <v>44229</v>
      </c>
      <c r="EJ492" t="b">
        <f>F492=H492</f>
        <v>1</v>
      </c>
    </row>
    <row r="493" spans="1:140" x14ac:dyDescent="0.2">
      <c r="A493" s="8" t="s">
        <v>2660</v>
      </c>
      <c r="B493" s="8" t="s">
        <v>119</v>
      </c>
      <c r="C493" s="8" t="s">
        <v>363</v>
      </c>
      <c r="D493" s="2" t="s">
        <v>2661</v>
      </c>
      <c r="E493" s="4">
        <v>0.39480062052101</v>
      </c>
      <c r="F493" s="28" t="b">
        <v>0</v>
      </c>
      <c r="G493" s="29">
        <f t="shared" si="15"/>
        <v>0.99854791892450712</v>
      </c>
      <c r="H493" s="5" t="b">
        <f t="shared" si="14"/>
        <v>1</v>
      </c>
      <c r="I493" s="8">
        <v>60</v>
      </c>
      <c r="J493">
        <v>2</v>
      </c>
      <c r="K493">
        <v>37</v>
      </c>
      <c r="L493">
        <v>2178</v>
      </c>
      <c r="M493">
        <v>10</v>
      </c>
      <c r="N493">
        <v>3</v>
      </c>
      <c r="O493">
        <v>33.233643593838302</v>
      </c>
      <c r="P493">
        <v>5</v>
      </c>
      <c r="Q493">
        <v>4</v>
      </c>
      <c r="R493">
        <v>5</v>
      </c>
      <c r="S493" s="10">
        <v>71.599999999999994</v>
      </c>
      <c r="T493" s="8">
        <v>0.63502206237506098</v>
      </c>
      <c r="U493">
        <v>1.0203643463482399</v>
      </c>
      <c r="V493">
        <v>1.2943090485695199</v>
      </c>
      <c r="W493">
        <v>0.79235548354184204</v>
      </c>
      <c r="X493">
        <v>1.61793620170542</v>
      </c>
      <c r="Y493">
        <v>-1.13192030619081E-2</v>
      </c>
      <c r="Z493">
        <v>-0.59325197749733105</v>
      </c>
      <c r="AA493">
        <v>-1.4107302381286499</v>
      </c>
      <c r="AB493">
        <v>0.68128349962791002</v>
      </c>
      <c r="AC493">
        <v>1.42236659638262</v>
      </c>
      <c r="AD493" s="10">
        <v>-0.66834944385077399</v>
      </c>
      <c r="AE493" s="8">
        <v>0</v>
      </c>
      <c r="AF493">
        <v>0</v>
      </c>
      <c r="AG493">
        <v>0</v>
      </c>
      <c r="AH493">
        <v>0</v>
      </c>
      <c r="AI493">
        <v>0</v>
      </c>
      <c r="AJ493">
        <v>1</v>
      </c>
      <c r="AK493">
        <v>0</v>
      </c>
      <c r="AL493">
        <v>0</v>
      </c>
      <c r="AM493">
        <v>0</v>
      </c>
      <c r="AN493">
        <v>0</v>
      </c>
      <c r="AO493">
        <v>0</v>
      </c>
      <c r="AP493">
        <v>0</v>
      </c>
      <c r="AQ493">
        <v>0</v>
      </c>
      <c r="AR493">
        <v>0</v>
      </c>
      <c r="AS493">
        <v>0</v>
      </c>
      <c r="AT493">
        <v>0</v>
      </c>
      <c r="AU493">
        <v>0</v>
      </c>
      <c r="AV493">
        <v>0</v>
      </c>
      <c r="AW493">
        <v>0</v>
      </c>
      <c r="AX493">
        <v>0</v>
      </c>
      <c r="AY493">
        <v>0</v>
      </c>
      <c r="AZ493">
        <v>1</v>
      </c>
      <c r="BA493">
        <v>1</v>
      </c>
      <c r="BB493">
        <v>0</v>
      </c>
      <c r="BC493">
        <v>0</v>
      </c>
      <c r="BD493">
        <v>1</v>
      </c>
      <c r="BE493">
        <v>1</v>
      </c>
      <c r="BF493">
        <v>0</v>
      </c>
      <c r="BG493">
        <v>0</v>
      </c>
      <c r="BH493">
        <v>1</v>
      </c>
      <c r="BI493">
        <v>0</v>
      </c>
      <c r="BJ493">
        <v>0</v>
      </c>
      <c r="BK493">
        <v>0</v>
      </c>
      <c r="BL493">
        <v>0</v>
      </c>
      <c r="BM493">
        <v>0</v>
      </c>
      <c r="BN493">
        <v>0</v>
      </c>
      <c r="BO493">
        <v>0</v>
      </c>
      <c r="BP493">
        <v>1</v>
      </c>
      <c r="BQ493">
        <v>0</v>
      </c>
      <c r="BR493">
        <v>0</v>
      </c>
      <c r="BS493">
        <v>0</v>
      </c>
      <c r="BT493" s="10">
        <v>1</v>
      </c>
      <c r="BU493">
        <v>-4.2648743800000002</v>
      </c>
      <c r="BV493">
        <v>0.17994256</v>
      </c>
      <c r="BW493">
        <v>2.5512239999999999E-2</v>
      </c>
      <c r="BX493">
        <v>1.7140852600000001</v>
      </c>
      <c r="BY493">
        <v>1.2451467300000001</v>
      </c>
      <c r="BZ493">
        <v>4.38303536</v>
      </c>
      <c r="CA493">
        <v>1.0542348399999999</v>
      </c>
      <c r="CB493">
        <v>2.36271349</v>
      </c>
      <c r="CC493">
        <v>0</v>
      </c>
      <c r="CD493">
        <v>1.26633956</v>
      </c>
      <c r="CE493">
        <v>1.2966537600000001</v>
      </c>
      <c r="CF493">
        <v>-0.34830556000000001</v>
      </c>
      <c r="CG493">
        <v>0.60595251999999999</v>
      </c>
      <c r="CH493">
        <v>-0.27080598</v>
      </c>
      <c r="CI493">
        <v>0.69837139000000004</v>
      </c>
      <c r="CJ493">
        <v>2.3914729999999999E-2</v>
      </c>
      <c r="CK493">
        <v>-0.35324707</v>
      </c>
      <c r="CL493">
        <v>-4.8291489999999999E-2</v>
      </c>
      <c r="CM493">
        <v>0.58076517999999999</v>
      </c>
      <c r="CN493">
        <v>0.72541518999999999</v>
      </c>
      <c r="CO493">
        <v>-0.20022939000000001</v>
      </c>
      <c r="CP493">
        <v>-0.43475793000000001</v>
      </c>
      <c r="CQ493">
        <v>0.34422587999999998</v>
      </c>
      <c r="CR493">
        <v>-0.48495226000000002</v>
      </c>
      <c r="CS493">
        <v>0.18250256000000001</v>
      </c>
      <c r="CT493">
        <v>-0.16623276000000001</v>
      </c>
      <c r="CU493">
        <v>-9.4743999999999995E-2</v>
      </c>
      <c r="CV493">
        <v>-1.1689752</v>
      </c>
      <c r="CW493">
        <v>-0.52188942000000005</v>
      </c>
      <c r="CX493">
        <v>0.65815442999999996</v>
      </c>
      <c r="CY493">
        <v>9.3649330000000003E-2</v>
      </c>
      <c r="CZ493">
        <v>-0.16819777</v>
      </c>
      <c r="DA493">
        <v>-0.25450494000000001</v>
      </c>
      <c r="DB493">
        <v>0.25513289</v>
      </c>
      <c r="DC493">
        <v>2.5920289999999999E-2</v>
      </c>
      <c r="DD493">
        <v>-2.5292350000000002E-2</v>
      </c>
      <c r="DE493">
        <v>0.26950531</v>
      </c>
      <c r="DF493">
        <v>-0.26887736000000001</v>
      </c>
      <c r="DG493">
        <v>0.1029841</v>
      </c>
      <c r="DH493">
        <v>-0.10235616</v>
      </c>
      <c r="DI493">
        <v>-0.19042195000000001</v>
      </c>
      <c r="DJ493">
        <v>7.7531719999999998E-2</v>
      </c>
      <c r="DK493">
        <v>-0.19522661999999999</v>
      </c>
      <c r="DL493">
        <v>-0.13095082</v>
      </c>
      <c r="DM493">
        <v>-6.0513240000000003E-2</v>
      </c>
      <c r="DN493">
        <v>0.50020885000000004</v>
      </c>
      <c r="DO493">
        <v>0.35778246000000002</v>
      </c>
      <c r="DP493">
        <v>-0.64273818000000005</v>
      </c>
      <c r="DQ493">
        <v>0.94671483000000001</v>
      </c>
      <c r="DR493">
        <v>-0.66113116000000005</v>
      </c>
      <c r="DS493">
        <v>7.7932630000000003E-2</v>
      </c>
      <c r="DT493">
        <v>-0.79014932000000004</v>
      </c>
      <c r="DU493">
        <v>1.3610861400000001</v>
      </c>
      <c r="DV493" s="10">
        <v>-0.64824150000000003</v>
      </c>
      <c r="DW493" s="8" t="s">
        <v>2662</v>
      </c>
      <c r="DX493" t="s">
        <v>2663</v>
      </c>
      <c r="DY493" t="s">
        <v>5165</v>
      </c>
      <c r="DZ493" t="s">
        <v>5165</v>
      </c>
      <c r="EA493" t="s">
        <v>5273</v>
      </c>
      <c r="EB493" t="s">
        <v>5472</v>
      </c>
      <c r="EC493" t="s">
        <v>5364</v>
      </c>
      <c r="ED493" s="10" t="s">
        <v>448</v>
      </c>
      <c r="EE493" s="20">
        <v>35471</v>
      </c>
      <c r="EF493" s="21">
        <v>38666</v>
      </c>
      <c r="EG493" t="s">
        <v>2664</v>
      </c>
      <c r="EH493" t="s">
        <v>5147</v>
      </c>
      <c r="EI493" s="22">
        <v>44547</v>
      </c>
      <c r="EJ493" t="b">
        <f>F493=H493</f>
        <v>0</v>
      </c>
    </row>
    <row r="494" spans="1:140" x14ac:dyDescent="0.2">
      <c r="A494" s="8" t="s">
        <v>2665</v>
      </c>
      <c r="B494" s="8" t="s">
        <v>168</v>
      </c>
      <c r="C494" s="8" t="s">
        <v>188</v>
      </c>
      <c r="D494" s="2" t="s">
        <v>2666</v>
      </c>
      <c r="E494" s="4">
        <v>0.48352688764807</v>
      </c>
      <c r="F494" s="28" t="b">
        <v>0</v>
      </c>
      <c r="G494" s="29">
        <f t="shared" si="15"/>
        <v>0.99983445387576242</v>
      </c>
      <c r="H494" s="5" t="b">
        <f t="shared" si="14"/>
        <v>1</v>
      </c>
      <c r="I494" s="8">
        <v>64</v>
      </c>
      <c r="J494">
        <v>2</v>
      </c>
      <c r="K494">
        <v>40</v>
      </c>
      <c r="L494">
        <v>2279</v>
      </c>
      <c r="M494">
        <v>10</v>
      </c>
      <c r="N494">
        <v>2</v>
      </c>
      <c r="O494">
        <v>91.763443824035093</v>
      </c>
      <c r="P494">
        <v>4</v>
      </c>
      <c r="Q494">
        <v>5</v>
      </c>
      <c r="R494">
        <v>1</v>
      </c>
      <c r="S494" s="10">
        <v>80.3</v>
      </c>
      <c r="T494" s="8">
        <v>1.0107747620052701</v>
      </c>
      <c r="U494">
        <v>1.0203643463482399</v>
      </c>
      <c r="V494">
        <v>1.6819234379589401</v>
      </c>
      <c r="W494">
        <v>0.91009638767932399</v>
      </c>
      <c r="X494">
        <v>1.61793620170542</v>
      </c>
      <c r="Y494">
        <v>-0.70788554533318204</v>
      </c>
      <c r="Z494">
        <v>1.4207991528810799</v>
      </c>
      <c r="AA494">
        <v>-0.70092886045385905</v>
      </c>
      <c r="AB494">
        <v>1.4079858992310099</v>
      </c>
      <c r="AC494">
        <v>-1.38724643350897</v>
      </c>
      <c r="AD494" s="10">
        <v>1.2088548052216099</v>
      </c>
      <c r="AE494" s="8">
        <v>0</v>
      </c>
      <c r="AF494">
        <v>0</v>
      </c>
      <c r="AG494">
        <v>0</v>
      </c>
      <c r="AH494">
        <v>1</v>
      </c>
      <c r="AI494">
        <v>0</v>
      </c>
      <c r="AJ494">
        <v>0</v>
      </c>
      <c r="AK494">
        <v>0</v>
      </c>
      <c r="AL494">
        <v>0</v>
      </c>
      <c r="AM494">
        <v>0</v>
      </c>
      <c r="AN494">
        <v>0</v>
      </c>
      <c r="AO494">
        <v>0</v>
      </c>
      <c r="AP494">
        <v>0</v>
      </c>
      <c r="AQ494">
        <v>0</v>
      </c>
      <c r="AR494">
        <v>0</v>
      </c>
      <c r="AS494">
        <v>0</v>
      </c>
      <c r="AT494">
        <v>0</v>
      </c>
      <c r="AU494">
        <v>0</v>
      </c>
      <c r="AV494">
        <v>0</v>
      </c>
      <c r="AW494">
        <v>0</v>
      </c>
      <c r="AX494">
        <v>0</v>
      </c>
      <c r="AY494">
        <v>1</v>
      </c>
      <c r="AZ494">
        <v>0</v>
      </c>
      <c r="BA494">
        <v>1</v>
      </c>
      <c r="BB494">
        <v>0</v>
      </c>
      <c r="BC494">
        <v>1</v>
      </c>
      <c r="BD494">
        <v>0</v>
      </c>
      <c r="BE494">
        <v>0</v>
      </c>
      <c r="BF494">
        <v>1</v>
      </c>
      <c r="BG494">
        <v>1</v>
      </c>
      <c r="BH494">
        <v>0</v>
      </c>
      <c r="BI494">
        <v>0</v>
      </c>
      <c r="BJ494">
        <v>0</v>
      </c>
      <c r="BK494">
        <v>0</v>
      </c>
      <c r="BL494">
        <v>0</v>
      </c>
      <c r="BM494">
        <v>1</v>
      </c>
      <c r="BN494">
        <v>0</v>
      </c>
      <c r="BO494">
        <v>0</v>
      </c>
      <c r="BP494">
        <v>0</v>
      </c>
      <c r="BQ494">
        <v>0</v>
      </c>
      <c r="BR494">
        <v>0</v>
      </c>
      <c r="BS494">
        <v>0</v>
      </c>
      <c r="BT494" s="10">
        <v>1</v>
      </c>
      <c r="BU494">
        <v>-4.2648743800000002</v>
      </c>
      <c r="BV494">
        <v>0.17994256</v>
      </c>
      <c r="BW494">
        <v>2.5512239999999999E-2</v>
      </c>
      <c r="BX494">
        <v>1.7140852600000001</v>
      </c>
      <c r="BY494">
        <v>1.2451467300000001</v>
      </c>
      <c r="BZ494">
        <v>4.38303536</v>
      </c>
      <c r="CA494">
        <v>1.0542348399999999</v>
      </c>
      <c r="CB494">
        <v>2.36271349</v>
      </c>
      <c r="CC494">
        <v>0</v>
      </c>
      <c r="CD494">
        <v>1.26633956</v>
      </c>
      <c r="CE494">
        <v>1.2966537600000001</v>
      </c>
      <c r="CF494">
        <v>-0.34830556000000001</v>
      </c>
      <c r="CG494">
        <v>0.60595251999999999</v>
      </c>
      <c r="CH494">
        <v>-0.27080598</v>
      </c>
      <c r="CI494">
        <v>0.69837139000000004</v>
      </c>
      <c r="CJ494">
        <v>2.3914729999999999E-2</v>
      </c>
      <c r="CK494">
        <v>-0.35324707</v>
      </c>
      <c r="CL494">
        <v>-4.8291489999999999E-2</v>
      </c>
      <c r="CM494">
        <v>0.58076517999999999</v>
      </c>
      <c r="CN494">
        <v>0.72541518999999999</v>
      </c>
      <c r="CO494">
        <v>-0.20022939000000001</v>
      </c>
      <c r="CP494">
        <v>-0.43475793000000001</v>
      </c>
      <c r="CQ494">
        <v>0.34422587999999998</v>
      </c>
      <c r="CR494">
        <v>-0.48495226000000002</v>
      </c>
      <c r="CS494">
        <v>0.18250256000000001</v>
      </c>
      <c r="CT494">
        <v>-0.16623276000000001</v>
      </c>
      <c r="CU494">
        <v>-9.4743999999999995E-2</v>
      </c>
      <c r="CV494">
        <v>-1.1689752</v>
      </c>
      <c r="CW494">
        <v>-0.52188942000000005</v>
      </c>
      <c r="CX494">
        <v>0.65815442999999996</v>
      </c>
      <c r="CY494">
        <v>9.3649330000000003E-2</v>
      </c>
      <c r="CZ494">
        <v>-0.16819777</v>
      </c>
      <c r="DA494">
        <v>-0.25450494000000001</v>
      </c>
      <c r="DB494">
        <v>0.25513289</v>
      </c>
      <c r="DC494">
        <v>2.5920289999999999E-2</v>
      </c>
      <c r="DD494">
        <v>-2.5292350000000002E-2</v>
      </c>
      <c r="DE494">
        <v>0.26950531</v>
      </c>
      <c r="DF494">
        <v>-0.26887736000000001</v>
      </c>
      <c r="DG494">
        <v>0.1029841</v>
      </c>
      <c r="DH494">
        <v>-0.10235616</v>
      </c>
      <c r="DI494">
        <v>-0.19042195000000001</v>
      </c>
      <c r="DJ494">
        <v>7.7531719999999998E-2</v>
      </c>
      <c r="DK494">
        <v>-0.19522661999999999</v>
      </c>
      <c r="DL494">
        <v>-0.13095082</v>
      </c>
      <c r="DM494">
        <v>-6.0513240000000003E-2</v>
      </c>
      <c r="DN494">
        <v>0.50020885000000004</v>
      </c>
      <c r="DO494">
        <v>0.35778246000000002</v>
      </c>
      <c r="DP494">
        <v>-0.64273818000000005</v>
      </c>
      <c r="DQ494">
        <v>0.94671483000000001</v>
      </c>
      <c r="DR494">
        <v>-0.66113116000000005</v>
      </c>
      <c r="DS494">
        <v>7.7932630000000003E-2</v>
      </c>
      <c r="DT494">
        <v>-0.79014932000000004</v>
      </c>
      <c r="DU494">
        <v>1.3610861400000001</v>
      </c>
      <c r="DV494" s="10">
        <v>-0.64824150000000003</v>
      </c>
      <c r="DW494" s="8" t="s">
        <v>2667</v>
      </c>
      <c r="DX494" t="s">
        <v>2668</v>
      </c>
      <c r="DY494" t="s">
        <v>5154</v>
      </c>
      <c r="DZ494" t="s">
        <v>5165</v>
      </c>
      <c r="EA494" t="s">
        <v>5212</v>
      </c>
      <c r="EB494" t="s">
        <v>5279</v>
      </c>
      <c r="EC494" t="s">
        <v>5223</v>
      </c>
      <c r="ED494" s="10" t="s">
        <v>1237</v>
      </c>
      <c r="EE494" s="20">
        <v>37574</v>
      </c>
      <c r="EF494" s="21">
        <v>39903</v>
      </c>
      <c r="EG494" t="s">
        <v>2669</v>
      </c>
      <c r="EH494" t="s">
        <v>5145</v>
      </c>
      <c r="EI494" s="22">
        <v>43755</v>
      </c>
      <c r="EJ494" t="b">
        <f>F494=H494</f>
        <v>0</v>
      </c>
    </row>
    <row r="495" spans="1:140" x14ac:dyDescent="0.2">
      <c r="A495" s="8" t="s">
        <v>2670</v>
      </c>
      <c r="B495" s="8" t="s">
        <v>127</v>
      </c>
      <c r="C495" s="8" t="s">
        <v>332</v>
      </c>
      <c r="D495" s="2" t="s">
        <v>2671</v>
      </c>
      <c r="E495" s="4">
        <v>0.53765914165613904</v>
      </c>
      <c r="F495" s="28" t="b">
        <v>0</v>
      </c>
      <c r="G495" s="29">
        <f t="shared" si="15"/>
        <v>2.5470981554630691E-4</v>
      </c>
      <c r="H495" s="5" t="b">
        <f t="shared" si="14"/>
        <v>0</v>
      </c>
      <c r="I495" s="8">
        <v>46</v>
      </c>
      <c r="J495">
        <v>1</v>
      </c>
      <c r="K495">
        <v>21</v>
      </c>
      <c r="L495">
        <v>1003</v>
      </c>
      <c r="M495">
        <v>4</v>
      </c>
      <c r="N495">
        <v>1</v>
      </c>
      <c r="O495">
        <v>74.662904161403105</v>
      </c>
      <c r="P495">
        <v>3</v>
      </c>
      <c r="Q495">
        <v>3</v>
      </c>
      <c r="R495">
        <v>2</v>
      </c>
      <c r="S495" s="10">
        <v>76.2</v>
      </c>
      <c r="T495" s="8">
        <v>-0.68011238633068705</v>
      </c>
      <c r="U495">
        <v>7.5957643648752104E-3</v>
      </c>
      <c r="V495">
        <v>-0.77296769484074401</v>
      </c>
      <c r="W495">
        <v>-0.57740255964173903</v>
      </c>
      <c r="X495">
        <v>-0.29113306284374801</v>
      </c>
      <c r="Y495">
        <v>-1.4044518876044501</v>
      </c>
      <c r="Z495">
        <v>0.83235769054655795</v>
      </c>
      <c r="AA495">
        <v>0.71867389489572897</v>
      </c>
      <c r="AB495">
        <v>-4.5418899975194001E-2</v>
      </c>
      <c r="AC495">
        <v>1.7560081436822399E-2</v>
      </c>
      <c r="AD495" s="10">
        <v>0.32419533152083402</v>
      </c>
      <c r="AE495" s="8">
        <v>0</v>
      </c>
      <c r="AF495">
        <v>0</v>
      </c>
      <c r="AG495">
        <v>0</v>
      </c>
      <c r="AH495">
        <v>0</v>
      </c>
      <c r="AI495">
        <v>0</v>
      </c>
      <c r="AJ495">
        <v>0</v>
      </c>
      <c r="AK495">
        <v>0</v>
      </c>
      <c r="AL495">
        <v>0</v>
      </c>
      <c r="AM495">
        <v>0</v>
      </c>
      <c r="AN495">
        <v>0</v>
      </c>
      <c r="AO495">
        <v>0</v>
      </c>
      <c r="AP495">
        <v>0</v>
      </c>
      <c r="AQ495">
        <v>0</v>
      </c>
      <c r="AR495">
        <v>1</v>
      </c>
      <c r="AS495">
        <v>0</v>
      </c>
      <c r="AT495">
        <v>0</v>
      </c>
      <c r="AU495">
        <v>0</v>
      </c>
      <c r="AV495">
        <v>0</v>
      </c>
      <c r="AW495">
        <v>0</v>
      </c>
      <c r="AX495">
        <v>0</v>
      </c>
      <c r="AY495">
        <v>1</v>
      </c>
      <c r="AZ495">
        <v>0</v>
      </c>
      <c r="BA495">
        <v>0</v>
      </c>
      <c r="BB495">
        <v>1</v>
      </c>
      <c r="BC495">
        <v>1</v>
      </c>
      <c r="BD495">
        <v>0</v>
      </c>
      <c r="BE495">
        <v>0</v>
      </c>
      <c r="BF495">
        <v>1</v>
      </c>
      <c r="BG495">
        <v>0</v>
      </c>
      <c r="BH495">
        <v>0</v>
      </c>
      <c r="BI495">
        <v>1</v>
      </c>
      <c r="BJ495">
        <v>0</v>
      </c>
      <c r="BK495">
        <v>0</v>
      </c>
      <c r="BL495">
        <v>0</v>
      </c>
      <c r="BM495">
        <v>1</v>
      </c>
      <c r="BN495">
        <v>0</v>
      </c>
      <c r="BO495">
        <v>0</v>
      </c>
      <c r="BP495">
        <v>0</v>
      </c>
      <c r="BQ495">
        <v>0</v>
      </c>
      <c r="BR495">
        <v>1</v>
      </c>
      <c r="BS495">
        <v>0</v>
      </c>
      <c r="BT495" s="10">
        <v>0</v>
      </c>
      <c r="BU495">
        <v>-4.2648743800000002</v>
      </c>
      <c r="BV495">
        <v>0.17994256</v>
      </c>
      <c r="BW495">
        <v>2.5512239999999999E-2</v>
      </c>
      <c r="BX495">
        <v>1.7140852600000001</v>
      </c>
      <c r="BY495">
        <v>1.2451467300000001</v>
      </c>
      <c r="BZ495">
        <v>4.38303536</v>
      </c>
      <c r="CA495">
        <v>1.0542348399999999</v>
      </c>
      <c r="CB495">
        <v>2.36271349</v>
      </c>
      <c r="CC495">
        <v>0</v>
      </c>
      <c r="CD495">
        <v>1.26633956</v>
      </c>
      <c r="CE495">
        <v>1.2966537600000001</v>
      </c>
      <c r="CF495">
        <v>-0.34830556000000001</v>
      </c>
      <c r="CG495">
        <v>0.60595251999999999</v>
      </c>
      <c r="CH495">
        <v>-0.27080598</v>
      </c>
      <c r="CI495">
        <v>0.69837139000000004</v>
      </c>
      <c r="CJ495">
        <v>2.3914729999999999E-2</v>
      </c>
      <c r="CK495">
        <v>-0.35324707</v>
      </c>
      <c r="CL495">
        <v>-4.8291489999999999E-2</v>
      </c>
      <c r="CM495">
        <v>0.58076517999999999</v>
      </c>
      <c r="CN495">
        <v>0.72541518999999999</v>
      </c>
      <c r="CO495">
        <v>-0.20022939000000001</v>
      </c>
      <c r="CP495">
        <v>-0.43475793000000001</v>
      </c>
      <c r="CQ495">
        <v>0.34422587999999998</v>
      </c>
      <c r="CR495">
        <v>-0.48495226000000002</v>
      </c>
      <c r="CS495">
        <v>0.18250256000000001</v>
      </c>
      <c r="CT495">
        <v>-0.16623276000000001</v>
      </c>
      <c r="CU495">
        <v>-9.4743999999999995E-2</v>
      </c>
      <c r="CV495">
        <v>-1.1689752</v>
      </c>
      <c r="CW495">
        <v>-0.52188942000000005</v>
      </c>
      <c r="CX495">
        <v>0.65815442999999996</v>
      </c>
      <c r="CY495">
        <v>9.3649330000000003E-2</v>
      </c>
      <c r="CZ495">
        <v>-0.16819777</v>
      </c>
      <c r="DA495">
        <v>-0.25450494000000001</v>
      </c>
      <c r="DB495">
        <v>0.25513289</v>
      </c>
      <c r="DC495">
        <v>2.5920289999999999E-2</v>
      </c>
      <c r="DD495">
        <v>-2.5292350000000002E-2</v>
      </c>
      <c r="DE495">
        <v>0.26950531</v>
      </c>
      <c r="DF495">
        <v>-0.26887736000000001</v>
      </c>
      <c r="DG495">
        <v>0.1029841</v>
      </c>
      <c r="DH495">
        <v>-0.10235616</v>
      </c>
      <c r="DI495">
        <v>-0.19042195000000001</v>
      </c>
      <c r="DJ495">
        <v>7.7531719999999998E-2</v>
      </c>
      <c r="DK495">
        <v>-0.19522661999999999</v>
      </c>
      <c r="DL495">
        <v>-0.13095082</v>
      </c>
      <c r="DM495">
        <v>-6.0513240000000003E-2</v>
      </c>
      <c r="DN495">
        <v>0.50020885000000004</v>
      </c>
      <c r="DO495">
        <v>0.35778246000000002</v>
      </c>
      <c r="DP495">
        <v>-0.64273818000000005</v>
      </c>
      <c r="DQ495">
        <v>0.94671483000000001</v>
      </c>
      <c r="DR495">
        <v>-0.66113116000000005</v>
      </c>
      <c r="DS495">
        <v>7.7932630000000003E-2</v>
      </c>
      <c r="DT495">
        <v>-0.79014932000000004</v>
      </c>
      <c r="DU495">
        <v>1.3610861400000001</v>
      </c>
      <c r="DV495" s="10">
        <v>-0.64824150000000003</v>
      </c>
      <c r="DW495" s="8" t="s">
        <v>2672</v>
      </c>
      <c r="DX495" t="s">
        <v>2673</v>
      </c>
      <c r="DY495" t="s">
        <v>5154</v>
      </c>
      <c r="DZ495" t="s">
        <v>5158</v>
      </c>
      <c r="EA495" t="s">
        <v>5265</v>
      </c>
      <c r="EB495" t="s">
        <v>5505</v>
      </c>
      <c r="EC495" t="s">
        <v>5330</v>
      </c>
      <c r="ED495" s="10" t="s">
        <v>667</v>
      </c>
      <c r="EE495" s="20">
        <v>37791</v>
      </c>
      <c r="EF495" s="21">
        <v>39555</v>
      </c>
      <c r="EG495" t="s">
        <v>2674</v>
      </c>
      <c r="EH495" t="s">
        <v>5142</v>
      </c>
      <c r="EI495" s="22">
        <v>44579</v>
      </c>
      <c r="EJ495" t="b">
        <f>F495=H495</f>
        <v>1</v>
      </c>
    </row>
    <row r="496" spans="1:140" x14ac:dyDescent="0.2">
      <c r="A496" s="8" t="s">
        <v>2675</v>
      </c>
      <c r="B496" s="8" t="s">
        <v>168</v>
      </c>
      <c r="C496" s="8" t="s">
        <v>147</v>
      </c>
      <c r="D496" s="2" t="s">
        <v>2676</v>
      </c>
      <c r="E496" s="4">
        <v>0.38461903855866297</v>
      </c>
      <c r="F496" s="28" t="b">
        <v>0</v>
      </c>
      <c r="G496" s="29">
        <f t="shared" si="15"/>
        <v>0.78892086480546975</v>
      </c>
      <c r="H496" s="5" t="b">
        <f t="shared" si="14"/>
        <v>1</v>
      </c>
      <c r="I496" s="8">
        <v>61</v>
      </c>
      <c r="J496">
        <v>1</v>
      </c>
      <c r="K496">
        <v>20</v>
      </c>
      <c r="L496">
        <v>3062</v>
      </c>
      <c r="M496">
        <v>8</v>
      </c>
      <c r="N496">
        <v>3</v>
      </c>
      <c r="O496">
        <v>90.642852612664896</v>
      </c>
      <c r="P496">
        <v>5</v>
      </c>
      <c r="Q496">
        <v>4</v>
      </c>
      <c r="R496">
        <v>5</v>
      </c>
      <c r="S496" s="10">
        <v>73.7</v>
      </c>
      <c r="T496" s="8">
        <v>0.72896023728261505</v>
      </c>
      <c r="U496">
        <v>7.5957643648752104E-3</v>
      </c>
      <c r="V496">
        <v>-0.90217249130388599</v>
      </c>
      <c r="W496">
        <v>1.82287983262634</v>
      </c>
      <c r="X496">
        <v>0.98157978018903103</v>
      </c>
      <c r="Y496">
        <v>-1.13192030619081E-2</v>
      </c>
      <c r="Z496">
        <v>1.3822388299844399</v>
      </c>
      <c r="AA496">
        <v>-1.4107302381286499</v>
      </c>
      <c r="AB496">
        <v>-0.772121299578298</v>
      </c>
      <c r="AC496">
        <v>-0.68484317603607703</v>
      </c>
      <c r="AD496" s="10">
        <v>-0.21523117683330001</v>
      </c>
      <c r="AE496" s="8">
        <v>0</v>
      </c>
      <c r="AF496">
        <v>0</v>
      </c>
      <c r="AG496">
        <v>0</v>
      </c>
      <c r="AH496">
        <v>0</v>
      </c>
      <c r="AI496">
        <v>0</v>
      </c>
      <c r="AJ496">
        <v>0</v>
      </c>
      <c r="AK496">
        <v>0</v>
      </c>
      <c r="AL496">
        <v>0</v>
      </c>
      <c r="AM496">
        <v>0</v>
      </c>
      <c r="AN496">
        <v>0</v>
      </c>
      <c r="AO496">
        <v>0</v>
      </c>
      <c r="AP496">
        <v>1</v>
      </c>
      <c r="AQ496">
        <v>0</v>
      </c>
      <c r="AR496">
        <v>0</v>
      </c>
      <c r="AS496">
        <v>0</v>
      </c>
      <c r="AT496">
        <v>0</v>
      </c>
      <c r="AU496">
        <v>0</v>
      </c>
      <c r="AV496">
        <v>0</v>
      </c>
      <c r="AW496">
        <v>0</v>
      </c>
      <c r="AX496">
        <v>0</v>
      </c>
      <c r="AY496">
        <v>1</v>
      </c>
      <c r="AZ496">
        <v>0</v>
      </c>
      <c r="BA496">
        <v>1</v>
      </c>
      <c r="BB496">
        <v>0</v>
      </c>
      <c r="BC496">
        <v>1</v>
      </c>
      <c r="BD496">
        <v>0</v>
      </c>
      <c r="BE496">
        <v>1</v>
      </c>
      <c r="BF496">
        <v>0</v>
      </c>
      <c r="BG496">
        <v>0</v>
      </c>
      <c r="BH496">
        <v>0</v>
      </c>
      <c r="BI496">
        <v>0</v>
      </c>
      <c r="BJ496">
        <v>1</v>
      </c>
      <c r="BK496">
        <v>0</v>
      </c>
      <c r="BL496">
        <v>0</v>
      </c>
      <c r="BM496">
        <v>0</v>
      </c>
      <c r="BN496">
        <v>1</v>
      </c>
      <c r="BO496">
        <v>0</v>
      </c>
      <c r="BP496">
        <v>0</v>
      </c>
      <c r="BQ496">
        <v>1</v>
      </c>
      <c r="BR496">
        <v>0</v>
      </c>
      <c r="BS496">
        <v>0</v>
      </c>
      <c r="BT496" s="10">
        <v>0</v>
      </c>
      <c r="BU496">
        <v>-4.2648743800000002</v>
      </c>
      <c r="BV496">
        <v>0.17994256</v>
      </c>
      <c r="BW496">
        <v>2.5512239999999999E-2</v>
      </c>
      <c r="BX496">
        <v>1.7140852600000001</v>
      </c>
      <c r="BY496">
        <v>1.2451467300000001</v>
      </c>
      <c r="BZ496">
        <v>4.38303536</v>
      </c>
      <c r="CA496">
        <v>1.0542348399999999</v>
      </c>
      <c r="CB496">
        <v>2.36271349</v>
      </c>
      <c r="CC496">
        <v>0</v>
      </c>
      <c r="CD496">
        <v>1.26633956</v>
      </c>
      <c r="CE496">
        <v>1.2966537600000001</v>
      </c>
      <c r="CF496">
        <v>-0.34830556000000001</v>
      </c>
      <c r="CG496">
        <v>0.60595251999999999</v>
      </c>
      <c r="CH496">
        <v>-0.27080598</v>
      </c>
      <c r="CI496">
        <v>0.69837139000000004</v>
      </c>
      <c r="CJ496">
        <v>2.3914729999999999E-2</v>
      </c>
      <c r="CK496">
        <v>-0.35324707</v>
      </c>
      <c r="CL496">
        <v>-4.8291489999999999E-2</v>
      </c>
      <c r="CM496">
        <v>0.58076517999999999</v>
      </c>
      <c r="CN496">
        <v>0.72541518999999999</v>
      </c>
      <c r="CO496">
        <v>-0.20022939000000001</v>
      </c>
      <c r="CP496">
        <v>-0.43475793000000001</v>
      </c>
      <c r="CQ496">
        <v>0.34422587999999998</v>
      </c>
      <c r="CR496">
        <v>-0.48495226000000002</v>
      </c>
      <c r="CS496">
        <v>0.18250256000000001</v>
      </c>
      <c r="CT496">
        <v>-0.16623276000000001</v>
      </c>
      <c r="CU496">
        <v>-9.4743999999999995E-2</v>
      </c>
      <c r="CV496">
        <v>-1.1689752</v>
      </c>
      <c r="CW496">
        <v>-0.52188942000000005</v>
      </c>
      <c r="CX496">
        <v>0.65815442999999996</v>
      </c>
      <c r="CY496">
        <v>9.3649330000000003E-2</v>
      </c>
      <c r="CZ496">
        <v>-0.16819777</v>
      </c>
      <c r="DA496">
        <v>-0.25450494000000001</v>
      </c>
      <c r="DB496">
        <v>0.25513289</v>
      </c>
      <c r="DC496">
        <v>2.5920289999999999E-2</v>
      </c>
      <c r="DD496">
        <v>-2.5292350000000002E-2</v>
      </c>
      <c r="DE496">
        <v>0.26950531</v>
      </c>
      <c r="DF496">
        <v>-0.26887736000000001</v>
      </c>
      <c r="DG496">
        <v>0.1029841</v>
      </c>
      <c r="DH496">
        <v>-0.10235616</v>
      </c>
      <c r="DI496">
        <v>-0.19042195000000001</v>
      </c>
      <c r="DJ496">
        <v>7.7531719999999998E-2</v>
      </c>
      <c r="DK496">
        <v>-0.19522661999999999</v>
      </c>
      <c r="DL496">
        <v>-0.13095082</v>
      </c>
      <c r="DM496">
        <v>-6.0513240000000003E-2</v>
      </c>
      <c r="DN496">
        <v>0.50020885000000004</v>
      </c>
      <c r="DO496">
        <v>0.35778246000000002</v>
      </c>
      <c r="DP496">
        <v>-0.64273818000000005</v>
      </c>
      <c r="DQ496">
        <v>0.94671483000000001</v>
      </c>
      <c r="DR496">
        <v>-0.66113116000000005</v>
      </c>
      <c r="DS496">
        <v>7.7932630000000003E-2</v>
      </c>
      <c r="DT496">
        <v>-0.79014932000000004</v>
      </c>
      <c r="DU496">
        <v>1.3610861400000001</v>
      </c>
      <c r="DV496" s="10">
        <v>-0.64824150000000003</v>
      </c>
      <c r="DW496" s="8" t="s">
        <v>2677</v>
      </c>
      <c r="DX496" t="s">
        <v>2678</v>
      </c>
      <c r="DY496" t="s">
        <v>5158</v>
      </c>
      <c r="DZ496" t="s">
        <v>5154</v>
      </c>
      <c r="EA496" t="s">
        <v>5207</v>
      </c>
      <c r="EB496" t="s">
        <v>5190</v>
      </c>
      <c r="EC496" t="s">
        <v>5399</v>
      </c>
      <c r="ED496" s="10" t="s">
        <v>1393</v>
      </c>
      <c r="EE496" s="20">
        <v>35241</v>
      </c>
      <c r="EF496" s="21">
        <v>37894</v>
      </c>
      <c r="EG496" t="s">
        <v>2679</v>
      </c>
      <c r="EH496" t="s">
        <v>5144</v>
      </c>
      <c r="EI496" s="22">
        <v>44532</v>
      </c>
      <c r="EJ496" t="b">
        <f>F496=H496</f>
        <v>0</v>
      </c>
    </row>
    <row r="497" spans="1:140" x14ac:dyDescent="0.2">
      <c r="A497" s="8" t="s">
        <v>2680</v>
      </c>
      <c r="B497" s="8" t="s">
        <v>127</v>
      </c>
      <c r="C497" s="8" t="s">
        <v>491</v>
      </c>
      <c r="D497" s="2">
        <v>5428405570</v>
      </c>
      <c r="E497" s="4">
        <v>0.55248841642474</v>
      </c>
      <c r="F497" s="28" t="b">
        <v>0</v>
      </c>
      <c r="G497" s="29">
        <f t="shared" si="15"/>
        <v>1.6031510127946413E-4</v>
      </c>
      <c r="H497" s="5" t="b">
        <f t="shared" si="14"/>
        <v>0</v>
      </c>
      <c r="I497" s="8">
        <v>61</v>
      </c>
      <c r="J497">
        <v>0</v>
      </c>
      <c r="K497">
        <v>37</v>
      </c>
      <c r="L497">
        <v>1034</v>
      </c>
      <c r="M497">
        <v>4</v>
      </c>
      <c r="N497">
        <v>2</v>
      </c>
      <c r="O497">
        <v>10.410874879036999</v>
      </c>
      <c r="P497">
        <v>4</v>
      </c>
      <c r="Q497">
        <v>4</v>
      </c>
      <c r="R497">
        <v>2</v>
      </c>
      <c r="S497" s="10">
        <v>75.900000000000006</v>
      </c>
      <c r="T497" s="8">
        <v>0.72896023728261505</v>
      </c>
      <c r="U497">
        <v>-1.00517281761849</v>
      </c>
      <c r="V497">
        <v>1.2943090485695199</v>
      </c>
      <c r="W497">
        <v>-0.54126426233221503</v>
      </c>
      <c r="X497">
        <v>-0.29113306284374801</v>
      </c>
      <c r="Y497">
        <v>-0.70788554533318204</v>
      </c>
      <c r="Z497">
        <v>-1.3785993210321801</v>
      </c>
      <c r="AA497">
        <v>1.4284752725705201</v>
      </c>
      <c r="AB497">
        <v>0.68128349962791002</v>
      </c>
      <c r="AC497">
        <v>0.71996333890972197</v>
      </c>
      <c r="AD497" s="10">
        <v>0.25946415051833799</v>
      </c>
      <c r="AE497" s="8">
        <v>0</v>
      </c>
      <c r="AF497">
        <v>0</v>
      </c>
      <c r="AG497">
        <v>0</v>
      </c>
      <c r="AH497">
        <v>0</v>
      </c>
      <c r="AI497">
        <v>0</v>
      </c>
      <c r="AJ497">
        <v>0</v>
      </c>
      <c r="AK497">
        <v>0</v>
      </c>
      <c r="AL497">
        <v>0</v>
      </c>
      <c r="AM497">
        <v>0</v>
      </c>
      <c r="AN497">
        <v>0</v>
      </c>
      <c r="AO497">
        <v>0</v>
      </c>
      <c r="AP497">
        <v>0</v>
      </c>
      <c r="AQ497">
        <v>0</v>
      </c>
      <c r="AR497">
        <v>0</v>
      </c>
      <c r="AS497">
        <v>0</v>
      </c>
      <c r="AT497">
        <v>0</v>
      </c>
      <c r="AU497">
        <v>1</v>
      </c>
      <c r="AV497">
        <v>0</v>
      </c>
      <c r="AW497">
        <v>0</v>
      </c>
      <c r="AX497">
        <v>0</v>
      </c>
      <c r="AY497">
        <v>1</v>
      </c>
      <c r="AZ497">
        <v>0</v>
      </c>
      <c r="BA497">
        <v>0</v>
      </c>
      <c r="BB497">
        <v>1</v>
      </c>
      <c r="BC497">
        <v>0</v>
      </c>
      <c r="BD497">
        <v>1</v>
      </c>
      <c r="BE497">
        <v>1</v>
      </c>
      <c r="BF497">
        <v>0</v>
      </c>
      <c r="BG497">
        <v>0</v>
      </c>
      <c r="BH497">
        <v>0</v>
      </c>
      <c r="BI497">
        <v>0</v>
      </c>
      <c r="BJ497">
        <v>1</v>
      </c>
      <c r="BK497">
        <v>0</v>
      </c>
      <c r="BL497">
        <v>0</v>
      </c>
      <c r="BM497">
        <v>0</v>
      </c>
      <c r="BN497">
        <v>0</v>
      </c>
      <c r="BO497">
        <v>0</v>
      </c>
      <c r="BP497">
        <v>1</v>
      </c>
      <c r="BQ497">
        <v>0</v>
      </c>
      <c r="BR497">
        <v>1</v>
      </c>
      <c r="BS497">
        <v>0</v>
      </c>
      <c r="BT497" s="10">
        <v>0</v>
      </c>
      <c r="BU497">
        <v>-4.2648743800000002</v>
      </c>
      <c r="BV497">
        <v>0.17994256</v>
      </c>
      <c r="BW497">
        <v>2.5512239999999999E-2</v>
      </c>
      <c r="BX497">
        <v>1.7140852600000001</v>
      </c>
      <c r="BY497">
        <v>1.2451467300000001</v>
      </c>
      <c r="BZ497">
        <v>4.38303536</v>
      </c>
      <c r="CA497">
        <v>1.0542348399999999</v>
      </c>
      <c r="CB497">
        <v>2.36271349</v>
      </c>
      <c r="CC497">
        <v>0</v>
      </c>
      <c r="CD497">
        <v>1.26633956</v>
      </c>
      <c r="CE497">
        <v>1.2966537600000001</v>
      </c>
      <c r="CF497">
        <v>-0.34830556000000001</v>
      </c>
      <c r="CG497">
        <v>0.60595251999999999</v>
      </c>
      <c r="CH497">
        <v>-0.27080598</v>
      </c>
      <c r="CI497">
        <v>0.69837139000000004</v>
      </c>
      <c r="CJ497">
        <v>2.3914729999999999E-2</v>
      </c>
      <c r="CK497">
        <v>-0.35324707</v>
      </c>
      <c r="CL497">
        <v>-4.8291489999999999E-2</v>
      </c>
      <c r="CM497">
        <v>0.58076517999999999</v>
      </c>
      <c r="CN497">
        <v>0.72541518999999999</v>
      </c>
      <c r="CO497">
        <v>-0.20022939000000001</v>
      </c>
      <c r="CP497">
        <v>-0.43475793000000001</v>
      </c>
      <c r="CQ497">
        <v>0.34422587999999998</v>
      </c>
      <c r="CR497">
        <v>-0.48495226000000002</v>
      </c>
      <c r="CS497">
        <v>0.18250256000000001</v>
      </c>
      <c r="CT497">
        <v>-0.16623276000000001</v>
      </c>
      <c r="CU497">
        <v>-9.4743999999999995E-2</v>
      </c>
      <c r="CV497">
        <v>-1.1689752</v>
      </c>
      <c r="CW497">
        <v>-0.52188942000000005</v>
      </c>
      <c r="CX497">
        <v>0.65815442999999996</v>
      </c>
      <c r="CY497">
        <v>9.3649330000000003E-2</v>
      </c>
      <c r="CZ497">
        <v>-0.16819777</v>
      </c>
      <c r="DA497">
        <v>-0.25450494000000001</v>
      </c>
      <c r="DB497">
        <v>0.25513289</v>
      </c>
      <c r="DC497">
        <v>2.5920289999999999E-2</v>
      </c>
      <c r="DD497">
        <v>-2.5292350000000002E-2</v>
      </c>
      <c r="DE497">
        <v>0.26950531</v>
      </c>
      <c r="DF497">
        <v>-0.26887736000000001</v>
      </c>
      <c r="DG497">
        <v>0.1029841</v>
      </c>
      <c r="DH497">
        <v>-0.10235616</v>
      </c>
      <c r="DI497">
        <v>-0.19042195000000001</v>
      </c>
      <c r="DJ497">
        <v>7.7531719999999998E-2</v>
      </c>
      <c r="DK497">
        <v>-0.19522661999999999</v>
      </c>
      <c r="DL497">
        <v>-0.13095082</v>
      </c>
      <c r="DM497">
        <v>-6.0513240000000003E-2</v>
      </c>
      <c r="DN497">
        <v>0.50020885000000004</v>
      </c>
      <c r="DO497">
        <v>0.35778246000000002</v>
      </c>
      <c r="DP497">
        <v>-0.64273818000000005</v>
      </c>
      <c r="DQ497">
        <v>0.94671483000000001</v>
      </c>
      <c r="DR497">
        <v>-0.66113116000000005</v>
      </c>
      <c r="DS497">
        <v>7.7932630000000003E-2</v>
      </c>
      <c r="DT497">
        <v>-0.79014932000000004</v>
      </c>
      <c r="DU497">
        <v>1.3610861400000001</v>
      </c>
      <c r="DV497" s="10">
        <v>-0.64824150000000003</v>
      </c>
      <c r="DW497" s="8" t="s">
        <v>2681</v>
      </c>
      <c r="DX497" t="s">
        <v>2682</v>
      </c>
      <c r="DY497" t="s">
        <v>5165</v>
      </c>
      <c r="DZ497" t="s">
        <v>5158</v>
      </c>
      <c r="EA497" t="s">
        <v>5316</v>
      </c>
      <c r="EB497" t="s">
        <v>5398</v>
      </c>
      <c r="EC497" t="s">
        <v>5492</v>
      </c>
      <c r="ED497" s="10" t="s">
        <v>225</v>
      </c>
      <c r="EE497" s="20">
        <v>37472</v>
      </c>
      <c r="EF497" s="21">
        <v>39362</v>
      </c>
      <c r="EG497" t="s">
        <v>2683</v>
      </c>
      <c r="EH497" t="s">
        <v>5144</v>
      </c>
      <c r="EI497" s="22">
        <v>44916</v>
      </c>
      <c r="EJ497" t="b">
        <f>F497=H497</f>
        <v>1</v>
      </c>
    </row>
    <row r="498" spans="1:140" x14ac:dyDescent="0.2">
      <c r="A498" s="8" t="s">
        <v>2684</v>
      </c>
      <c r="B498" s="8" t="s">
        <v>127</v>
      </c>
      <c r="C498" s="8" t="s">
        <v>154</v>
      </c>
      <c r="D498" s="2" t="s">
        <v>2685</v>
      </c>
      <c r="E498" s="4">
        <v>0.579123967502986</v>
      </c>
      <c r="F498" s="28" t="b">
        <v>0</v>
      </c>
      <c r="G498" s="29">
        <f t="shared" si="15"/>
        <v>2.5140153996556553E-7</v>
      </c>
      <c r="H498" s="5" t="b">
        <f t="shared" si="14"/>
        <v>0</v>
      </c>
      <c r="I498" s="8">
        <v>49</v>
      </c>
      <c r="J498">
        <v>0</v>
      </c>
      <c r="K498">
        <v>37</v>
      </c>
      <c r="L498">
        <v>336</v>
      </c>
      <c r="M498">
        <v>0</v>
      </c>
      <c r="N498">
        <v>2</v>
      </c>
      <c r="O498">
        <v>15.1953170848263</v>
      </c>
      <c r="P498">
        <v>1</v>
      </c>
      <c r="Q498">
        <v>5</v>
      </c>
      <c r="R498">
        <v>5</v>
      </c>
      <c r="S498" s="10">
        <v>76.7</v>
      </c>
      <c r="T498" s="8">
        <v>-0.39829786160802699</v>
      </c>
      <c r="U498">
        <v>-1.00517281761849</v>
      </c>
      <c r="V498">
        <v>1.2943090485695199</v>
      </c>
      <c r="W498">
        <v>-1.3549588275595601</v>
      </c>
      <c r="X498">
        <v>-1.5638459058765199</v>
      </c>
      <c r="Y498">
        <v>-0.70788554533318204</v>
      </c>
      <c r="Z498">
        <v>-1.21396333739818</v>
      </c>
      <c r="AA498">
        <v>1.4284752725705201</v>
      </c>
      <c r="AB498">
        <v>0.68128349962791002</v>
      </c>
      <c r="AC498">
        <v>1.7560081436822399E-2</v>
      </c>
      <c r="AD498" s="10">
        <v>0.43208063319166101</v>
      </c>
      <c r="AE498" s="8">
        <v>0</v>
      </c>
      <c r="AF498">
        <v>0</v>
      </c>
      <c r="AG498">
        <v>0</v>
      </c>
      <c r="AH498">
        <v>0</v>
      </c>
      <c r="AI498">
        <v>0</v>
      </c>
      <c r="AJ498">
        <v>0</v>
      </c>
      <c r="AK498">
        <v>0</v>
      </c>
      <c r="AL498">
        <v>0</v>
      </c>
      <c r="AM498">
        <v>1</v>
      </c>
      <c r="AN498">
        <v>0</v>
      </c>
      <c r="AO498">
        <v>0</v>
      </c>
      <c r="AP498">
        <v>0</v>
      </c>
      <c r="AQ498">
        <v>0</v>
      </c>
      <c r="AR498">
        <v>0</v>
      </c>
      <c r="AS498">
        <v>0</v>
      </c>
      <c r="AT498">
        <v>0</v>
      </c>
      <c r="AU498">
        <v>0</v>
      </c>
      <c r="AV498">
        <v>0</v>
      </c>
      <c r="AW498">
        <v>0</v>
      </c>
      <c r="AX498">
        <v>0</v>
      </c>
      <c r="AY498">
        <v>1</v>
      </c>
      <c r="AZ498">
        <v>0</v>
      </c>
      <c r="BA498">
        <v>1</v>
      </c>
      <c r="BB498">
        <v>0</v>
      </c>
      <c r="BC498">
        <v>1</v>
      </c>
      <c r="BD498">
        <v>0</v>
      </c>
      <c r="BE498">
        <v>0</v>
      </c>
      <c r="BF498">
        <v>1</v>
      </c>
      <c r="BG498">
        <v>0</v>
      </c>
      <c r="BH498">
        <v>0</v>
      </c>
      <c r="BI498">
        <v>0</v>
      </c>
      <c r="BJ498">
        <v>0</v>
      </c>
      <c r="BK498">
        <v>1</v>
      </c>
      <c r="BL498">
        <v>0</v>
      </c>
      <c r="BM498">
        <v>0</v>
      </c>
      <c r="BN498">
        <v>0</v>
      </c>
      <c r="BO498">
        <v>0</v>
      </c>
      <c r="BP498">
        <v>1</v>
      </c>
      <c r="BQ498">
        <v>0</v>
      </c>
      <c r="BR498">
        <v>0</v>
      </c>
      <c r="BS498">
        <v>0</v>
      </c>
      <c r="BT498" s="10">
        <v>1</v>
      </c>
      <c r="BU498">
        <v>-4.2648743800000002</v>
      </c>
      <c r="BV498">
        <v>0.17994256</v>
      </c>
      <c r="BW498">
        <v>2.5512239999999999E-2</v>
      </c>
      <c r="BX498">
        <v>1.7140852600000001</v>
      </c>
      <c r="BY498">
        <v>1.2451467300000001</v>
      </c>
      <c r="BZ498">
        <v>4.38303536</v>
      </c>
      <c r="CA498">
        <v>1.0542348399999999</v>
      </c>
      <c r="CB498">
        <v>2.36271349</v>
      </c>
      <c r="CC498">
        <v>0</v>
      </c>
      <c r="CD498">
        <v>1.26633956</v>
      </c>
      <c r="CE498">
        <v>1.2966537600000001</v>
      </c>
      <c r="CF498">
        <v>-0.34830556000000001</v>
      </c>
      <c r="CG498">
        <v>0.60595251999999999</v>
      </c>
      <c r="CH498">
        <v>-0.27080598</v>
      </c>
      <c r="CI498">
        <v>0.69837139000000004</v>
      </c>
      <c r="CJ498">
        <v>2.3914729999999999E-2</v>
      </c>
      <c r="CK498">
        <v>-0.35324707</v>
      </c>
      <c r="CL498">
        <v>-4.8291489999999999E-2</v>
      </c>
      <c r="CM498">
        <v>0.58076517999999999</v>
      </c>
      <c r="CN498">
        <v>0.72541518999999999</v>
      </c>
      <c r="CO498">
        <v>-0.20022939000000001</v>
      </c>
      <c r="CP498">
        <v>-0.43475793000000001</v>
      </c>
      <c r="CQ498">
        <v>0.34422587999999998</v>
      </c>
      <c r="CR498">
        <v>-0.48495226000000002</v>
      </c>
      <c r="CS498">
        <v>0.18250256000000001</v>
      </c>
      <c r="CT498">
        <v>-0.16623276000000001</v>
      </c>
      <c r="CU498">
        <v>-9.4743999999999995E-2</v>
      </c>
      <c r="CV498">
        <v>-1.1689752</v>
      </c>
      <c r="CW498">
        <v>-0.52188942000000005</v>
      </c>
      <c r="CX498">
        <v>0.65815442999999996</v>
      </c>
      <c r="CY498">
        <v>9.3649330000000003E-2</v>
      </c>
      <c r="CZ498">
        <v>-0.16819777</v>
      </c>
      <c r="DA498">
        <v>-0.25450494000000001</v>
      </c>
      <c r="DB498">
        <v>0.25513289</v>
      </c>
      <c r="DC498">
        <v>2.5920289999999999E-2</v>
      </c>
      <c r="DD498">
        <v>-2.5292350000000002E-2</v>
      </c>
      <c r="DE498">
        <v>0.26950531</v>
      </c>
      <c r="DF498">
        <v>-0.26887736000000001</v>
      </c>
      <c r="DG498">
        <v>0.1029841</v>
      </c>
      <c r="DH498">
        <v>-0.10235616</v>
      </c>
      <c r="DI498">
        <v>-0.19042195000000001</v>
      </c>
      <c r="DJ498">
        <v>7.7531719999999998E-2</v>
      </c>
      <c r="DK498">
        <v>-0.19522661999999999</v>
      </c>
      <c r="DL498">
        <v>-0.13095082</v>
      </c>
      <c r="DM498">
        <v>-6.0513240000000003E-2</v>
      </c>
      <c r="DN498">
        <v>0.50020885000000004</v>
      </c>
      <c r="DO498">
        <v>0.35778246000000002</v>
      </c>
      <c r="DP498">
        <v>-0.64273818000000005</v>
      </c>
      <c r="DQ498">
        <v>0.94671483000000001</v>
      </c>
      <c r="DR498">
        <v>-0.66113116000000005</v>
      </c>
      <c r="DS498">
        <v>7.7932630000000003E-2</v>
      </c>
      <c r="DT498">
        <v>-0.79014932000000004</v>
      </c>
      <c r="DU498">
        <v>1.3610861400000001</v>
      </c>
      <c r="DV498" s="10">
        <v>-0.64824150000000003</v>
      </c>
      <c r="DW498" s="8" t="s">
        <v>2686</v>
      </c>
      <c r="DX498" t="s">
        <v>2687</v>
      </c>
      <c r="DY498" t="s">
        <v>5165</v>
      </c>
      <c r="DZ498" t="s">
        <v>5165</v>
      </c>
      <c r="EA498" t="s">
        <v>5358</v>
      </c>
      <c r="EB498" t="s">
        <v>5354</v>
      </c>
      <c r="EC498" t="s">
        <v>5207</v>
      </c>
      <c r="ED498" s="10" t="s">
        <v>249</v>
      </c>
      <c r="EE498" s="20">
        <v>37952</v>
      </c>
      <c r="EF498" s="21">
        <v>39268</v>
      </c>
      <c r="EG498" t="s">
        <v>2688</v>
      </c>
      <c r="EH498" t="s">
        <v>5146</v>
      </c>
      <c r="EI498" s="22">
        <v>44484</v>
      </c>
      <c r="EJ498" t="b">
        <f>F498=H498</f>
        <v>1</v>
      </c>
    </row>
    <row r="499" spans="1:140" x14ac:dyDescent="0.2">
      <c r="A499" s="8" t="s">
        <v>2689</v>
      </c>
      <c r="B499" s="8" t="s">
        <v>127</v>
      </c>
      <c r="C499" s="8" t="s">
        <v>216</v>
      </c>
      <c r="D499" s="2" t="s">
        <v>2690</v>
      </c>
      <c r="E499" s="4">
        <v>0.491741541730916</v>
      </c>
      <c r="F499" s="28" t="b">
        <v>0</v>
      </c>
      <c r="G499" s="29">
        <f t="shared" si="15"/>
        <v>1.4094234844635415E-4</v>
      </c>
      <c r="H499" s="5" t="b">
        <f t="shared" si="14"/>
        <v>0</v>
      </c>
      <c r="I499" s="8">
        <v>43</v>
      </c>
      <c r="J499">
        <v>2</v>
      </c>
      <c r="K499">
        <v>24</v>
      </c>
      <c r="L499">
        <v>534</v>
      </c>
      <c r="M499">
        <v>3</v>
      </c>
      <c r="N499">
        <v>5</v>
      </c>
      <c r="O499">
        <v>7.4874375321249804</v>
      </c>
      <c r="P499">
        <v>2</v>
      </c>
      <c r="Q499">
        <v>3</v>
      </c>
      <c r="R499">
        <v>1</v>
      </c>
      <c r="S499" s="10">
        <v>79.7</v>
      </c>
      <c r="T499" s="8">
        <v>-0.96192691105334804</v>
      </c>
      <c r="U499">
        <v>1.0203643463482399</v>
      </c>
      <c r="V499">
        <v>-0.38535330545132002</v>
      </c>
      <c r="W499">
        <v>-1.1241400253890499</v>
      </c>
      <c r="X499">
        <v>-0.60931127360194304</v>
      </c>
      <c r="Y499">
        <v>1.38181348148064</v>
      </c>
      <c r="Z499">
        <v>-1.4791968332393199</v>
      </c>
      <c r="AA499">
        <v>-0.70092886045385905</v>
      </c>
      <c r="AB499">
        <v>0.68128349962791002</v>
      </c>
      <c r="AC499">
        <v>0.71996333890972197</v>
      </c>
      <c r="AD499" s="10">
        <v>1.07939244321662</v>
      </c>
      <c r="AE499" s="8">
        <v>0</v>
      </c>
      <c r="AF499">
        <v>0</v>
      </c>
      <c r="AG499">
        <v>0</v>
      </c>
      <c r="AH499">
        <v>0</v>
      </c>
      <c r="AI499">
        <v>1</v>
      </c>
      <c r="AJ499">
        <v>0</v>
      </c>
      <c r="AK499">
        <v>0</v>
      </c>
      <c r="AL499">
        <v>0</v>
      </c>
      <c r="AM499">
        <v>0</v>
      </c>
      <c r="AN499">
        <v>0</v>
      </c>
      <c r="AO499">
        <v>0</v>
      </c>
      <c r="AP499">
        <v>0</v>
      </c>
      <c r="AQ499">
        <v>0</v>
      </c>
      <c r="AR499">
        <v>0</v>
      </c>
      <c r="AS499">
        <v>0</v>
      </c>
      <c r="AT499">
        <v>0</v>
      </c>
      <c r="AU499">
        <v>0</v>
      </c>
      <c r="AV499">
        <v>0</v>
      </c>
      <c r="AW499">
        <v>0</v>
      </c>
      <c r="AX499">
        <v>0</v>
      </c>
      <c r="AY499">
        <v>0</v>
      </c>
      <c r="AZ499">
        <v>1</v>
      </c>
      <c r="BA499">
        <v>1</v>
      </c>
      <c r="BB499">
        <v>0</v>
      </c>
      <c r="BC499">
        <v>1</v>
      </c>
      <c r="BD499">
        <v>0</v>
      </c>
      <c r="BE499">
        <v>0</v>
      </c>
      <c r="BF499">
        <v>1</v>
      </c>
      <c r="BG499">
        <v>0</v>
      </c>
      <c r="BH499">
        <v>0</v>
      </c>
      <c r="BI499">
        <v>0</v>
      </c>
      <c r="BJ499">
        <v>0</v>
      </c>
      <c r="BK499">
        <v>0</v>
      </c>
      <c r="BL499">
        <v>1</v>
      </c>
      <c r="BM499">
        <v>0</v>
      </c>
      <c r="BN499">
        <v>0</v>
      </c>
      <c r="BO499">
        <v>1</v>
      </c>
      <c r="BP499">
        <v>0</v>
      </c>
      <c r="BQ499">
        <v>0</v>
      </c>
      <c r="BR499">
        <v>0</v>
      </c>
      <c r="BS499">
        <v>0</v>
      </c>
      <c r="BT499" s="10">
        <v>1</v>
      </c>
      <c r="BU499">
        <v>-4.2648743800000002</v>
      </c>
      <c r="BV499">
        <v>0.17994256</v>
      </c>
      <c r="BW499">
        <v>2.5512239999999999E-2</v>
      </c>
      <c r="BX499">
        <v>1.7140852600000001</v>
      </c>
      <c r="BY499">
        <v>1.2451467300000001</v>
      </c>
      <c r="BZ499">
        <v>4.38303536</v>
      </c>
      <c r="CA499">
        <v>1.0542348399999999</v>
      </c>
      <c r="CB499">
        <v>2.36271349</v>
      </c>
      <c r="CC499">
        <v>0</v>
      </c>
      <c r="CD499">
        <v>1.26633956</v>
      </c>
      <c r="CE499">
        <v>1.2966537600000001</v>
      </c>
      <c r="CF499">
        <v>-0.34830556000000001</v>
      </c>
      <c r="CG499">
        <v>0.60595251999999999</v>
      </c>
      <c r="CH499">
        <v>-0.27080598</v>
      </c>
      <c r="CI499">
        <v>0.69837139000000004</v>
      </c>
      <c r="CJ499">
        <v>2.3914729999999999E-2</v>
      </c>
      <c r="CK499">
        <v>-0.35324707</v>
      </c>
      <c r="CL499">
        <v>-4.8291489999999999E-2</v>
      </c>
      <c r="CM499">
        <v>0.58076517999999999</v>
      </c>
      <c r="CN499">
        <v>0.72541518999999999</v>
      </c>
      <c r="CO499">
        <v>-0.20022939000000001</v>
      </c>
      <c r="CP499">
        <v>-0.43475793000000001</v>
      </c>
      <c r="CQ499">
        <v>0.34422587999999998</v>
      </c>
      <c r="CR499">
        <v>-0.48495226000000002</v>
      </c>
      <c r="CS499">
        <v>0.18250256000000001</v>
      </c>
      <c r="CT499">
        <v>-0.16623276000000001</v>
      </c>
      <c r="CU499">
        <v>-9.4743999999999995E-2</v>
      </c>
      <c r="CV499">
        <v>-1.1689752</v>
      </c>
      <c r="CW499">
        <v>-0.52188942000000005</v>
      </c>
      <c r="CX499">
        <v>0.65815442999999996</v>
      </c>
      <c r="CY499">
        <v>9.3649330000000003E-2</v>
      </c>
      <c r="CZ499">
        <v>-0.16819777</v>
      </c>
      <c r="DA499">
        <v>-0.25450494000000001</v>
      </c>
      <c r="DB499">
        <v>0.25513289</v>
      </c>
      <c r="DC499">
        <v>2.5920289999999999E-2</v>
      </c>
      <c r="DD499">
        <v>-2.5292350000000002E-2</v>
      </c>
      <c r="DE499">
        <v>0.26950531</v>
      </c>
      <c r="DF499">
        <v>-0.26887736000000001</v>
      </c>
      <c r="DG499">
        <v>0.1029841</v>
      </c>
      <c r="DH499">
        <v>-0.10235616</v>
      </c>
      <c r="DI499">
        <v>-0.19042195000000001</v>
      </c>
      <c r="DJ499">
        <v>7.7531719999999998E-2</v>
      </c>
      <c r="DK499">
        <v>-0.19522661999999999</v>
      </c>
      <c r="DL499">
        <v>-0.13095082</v>
      </c>
      <c r="DM499">
        <v>-6.0513240000000003E-2</v>
      </c>
      <c r="DN499">
        <v>0.50020885000000004</v>
      </c>
      <c r="DO499">
        <v>0.35778246000000002</v>
      </c>
      <c r="DP499">
        <v>-0.64273818000000005</v>
      </c>
      <c r="DQ499">
        <v>0.94671483000000001</v>
      </c>
      <c r="DR499">
        <v>-0.66113116000000005</v>
      </c>
      <c r="DS499">
        <v>7.7932630000000003E-2</v>
      </c>
      <c r="DT499">
        <v>-0.79014932000000004</v>
      </c>
      <c r="DU499">
        <v>1.3610861400000001</v>
      </c>
      <c r="DV499" s="10">
        <v>-0.64824150000000003</v>
      </c>
      <c r="DW499" s="8" t="s">
        <v>2691</v>
      </c>
      <c r="DX499" t="s">
        <v>2692</v>
      </c>
      <c r="DY499" t="s">
        <v>5153</v>
      </c>
      <c r="DZ499" t="s">
        <v>5165</v>
      </c>
      <c r="EA499" t="s">
        <v>5361</v>
      </c>
      <c r="EB499" t="s">
        <v>5208</v>
      </c>
      <c r="EC499" t="s">
        <v>5457</v>
      </c>
      <c r="ED499" s="10" t="s">
        <v>425</v>
      </c>
      <c r="EE499" s="20">
        <v>37910</v>
      </c>
      <c r="EF499" s="21">
        <v>38202</v>
      </c>
      <c r="EG499" t="s">
        <v>2693</v>
      </c>
      <c r="EH499" t="s">
        <v>5143</v>
      </c>
      <c r="EI499" s="22">
        <v>44560</v>
      </c>
      <c r="EJ499" t="b">
        <f>F499=H499</f>
        <v>1</v>
      </c>
    </row>
    <row r="500" spans="1:140" x14ac:dyDescent="0.2">
      <c r="A500" s="8" t="s">
        <v>2694</v>
      </c>
      <c r="B500" s="8" t="s">
        <v>119</v>
      </c>
      <c r="C500" s="8" t="s">
        <v>135</v>
      </c>
      <c r="D500" s="2" t="s">
        <v>2695</v>
      </c>
      <c r="E500" s="4">
        <v>0.52528281963894996</v>
      </c>
      <c r="F500" s="28" t="b">
        <v>0</v>
      </c>
      <c r="G500" s="29">
        <f t="shared" si="15"/>
        <v>2.6068046885782182E-3</v>
      </c>
      <c r="H500" s="5" t="b">
        <f t="shared" si="14"/>
        <v>0</v>
      </c>
      <c r="I500" s="8">
        <v>66</v>
      </c>
      <c r="J500">
        <v>0</v>
      </c>
      <c r="K500">
        <v>27</v>
      </c>
      <c r="L500">
        <v>491</v>
      </c>
      <c r="M500">
        <v>3</v>
      </c>
      <c r="N500">
        <v>3</v>
      </c>
      <c r="O500">
        <v>96.649743152808497</v>
      </c>
      <c r="P500">
        <v>1</v>
      </c>
      <c r="Q500">
        <v>3</v>
      </c>
      <c r="R500">
        <v>5</v>
      </c>
      <c r="S500" s="10">
        <v>74.400000000000006</v>
      </c>
      <c r="T500" s="8">
        <v>1.19865111182038</v>
      </c>
      <c r="U500">
        <v>-1.00517281761849</v>
      </c>
      <c r="V500">
        <v>2.2610839381047498E-3</v>
      </c>
      <c r="W500">
        <v>-1.17426734101194</v>
      </c>
      <c r="X500">
        <v>-0.60931127360194304</v>
      </c>
      <c r="Y500">
        <v>-1.13192030619081E-2</v>
      </c>
      <c r="Z500">
        <v>1.5889401109533501</v>
      </c>
      <c r="AA500">
        <v>-1.4107302381286499</v>
      </c>
      <c r="AB500">
        <v>-0.772121299578298</v>
      </c>
      <c r="AC500">
        <v>1.7560081436822399E-2</v>
      </c>
      <c r="AD500" s="10">
        <v>-6.4191754494141801E-2</v>
      </c>
      <c r="AE500" s="8">
        <v>0</v>
      </c>
      <c r="AF500">
        <v>0</v>
      </c>
      <c r="AG500">
        <v>0</v>
      </c>
      <c r="AH500">
        <v>0</v>
      </c>
      <c r="AI500">
        <v>0</v>
      </c>
      <c r="AJ500">
        <v>0</v>
      </c>
      <c r="AK500">
        <v>0</v>
      </c>
      <c r="AL500">
        <v>0</v>
      </c>
      <c r="AM500">
        <v>0</v>
      </c>
      <c r="AN500">
        <v>0</v>
      </c>
      <c r="AO500">
        <v>0</v>
      </c>
      <c r="AP500">
        <v>0</v>
      </c>
      <c r="AQ500">
        <v>1</v>
      </c>
      <c r="AR500">
        <v>0</v>
      </c>
      <c r="AS500">
        <v>0</v>
      </c>
      <c r="AT500">
        <v>0</v>
      </c>
      <c r="AU500">
        <v>0</v>
      </c>
      <c r="AV500">
        <v>0</v>
      </c>
      <c r="AW500">
        <v>0</v>
      </c>
      <c r="AX500">
        <v>0</v>
      </c>
      <c r="AY500">
        <v>1</v>
      </c>
      <c r="AZ500">
        <v>0</v>
      </c>
      <c r="BA500">
        <v>0</v>
      </c>
      <c r="BB500">
        <v>1</v>
      </c>
      <c r="BC500">
        <v>1</v>
      </c>
      <c r="BD500">
        <v>0</v>
      </c>
      <c r="BE500">
        <v>0</v>
      </c>
      <c r="BF500">
        <v>1</v>
      </c>
      <c r="BG500">
        <v>1</v>
      </c>
      <c r="BH500">
        <v>0</v>
      </c>
      <c r="BI500">
        <v>0</v>
      </c>
      <c r="BJ500">
        <v>0</v>
      </c>
      <c r="BK500">
        <v>0</v>
      </c>
      <c r="BL500">
        <v>0</v>
      </c>
      <c r="BM500">
        <v>1</v>
      </c>
      <c r="BN500">
        <v>0</v>
      </c>
      <c r="BO500">
        <v>0</v>
      </c>
      <c r="BP500">
        <v>0</v>
      </c>
      <c r="BQ500">
        <v>0</v>
      </c>
      <c r="BR500">
        <v>1</v>
      </c>
      <c r="BS500">
        <v>0</v>
      </c>
      <c r="BT500" s="10">
        <v>0</v>
      </c>
      <c r="BU500">
        <v>-4.2648743800000002</v>
      </c>
      <c r="BV500">
        <v>0.17994256</v>
      </c>
      <c r="BW500">
        <v>2.5512239999999999E-2</v>
      </c>
      <c r="BX500">
        <v>1.7140852600000001</v>
      </c>
      <c r="BY500">
        <v>1.2451467300000001</v>
      </c>
      <c r="BZ500">
        <v>4.38303536</v>
      </c>
      <c r="CA500">
        <v>1.0542348399999999</v>
      </c>
      <c r="CB500">
        <v>2.36271349</v>
      </c>
      <c r="CC500">
        <v>0</v>
      </c>
      <c r="CD500">
        <v>1.26633956</v>
      </c>
      <c r="CE500">
        <v>1.2966537600000001</v>
      </c>
      <c r="CF500">
        <v>-0.34830556000000001</v>
      </c>
      <c r="CG500">
        <v>0.60595251999999999</v>
      </c>
      <c r="CH500">
        <v>-0.27080598</v>
      </c>
      <c r="CI500">
        <v>0.69837139000000004</v>
      </c>
      <c r="CJ500">
        <v>2.3914729999999999E-2</v>
      </c>
      <c r="CK500">
        <v>-0.35324707</v>
      </c>
      <c r="CL500">
        <v>-4.8291489999999999E-2</v>
      </c>
      <c r="CM500">
        <v>0.58076517999999999</v>
      </c>
      <c r="CN500">
        <v>0.72541518999999999</v>
      </c>
      <c r="CO500">
        <v>-0.20022939000000001</v>
      </c>
      <c r="CP500">
        <v>-0.43475793000000001</v>
      </c>
      <c r="CQ500">
        <v>0.34422587999999998</v>
      </c>
      <c r="CR500">
        <v>-0.48495226000000002</v>
      </c>
      <c r="CS500">
        <v>0.18250256000000001</v>
      </c>
      <c r="CT500">
        <v>-0.16623276000000001</v>
      </c>
      <c r="CU500">
        <v>-9.4743999999999995E-2</v>
      </c>
      <c r="CV500">
        <v>-1.1689752</v>
      </c>
      <c r="CW500">
        <v>-0.52188942000000005</v>
      </c>
      <c r="CX500">
        <v>0.65815442999999996</v>
      </c>
      <c r="CY500">
        <v>9.3649330000000003E-2</v>
      </c>
      <c r="CZ500">
        <v>-0.16819777</v>
      </c>
      <c r="DA500">
        <v>-0.25450494000000001</v>
      </c>
      <c r="DB500">
        <v>0.25513289</v>
      </c>
      <c r="DC500">
        <v>2.5920289999999999E-2</v>
      </c>
      <c r="DD500">
        <v>-2.5292350000000002E-2</v>
      </c>
      <c r="DE500">
        <v>0.26950531</v>
      </c>
      <c r="DF500">
        <v>-0.26887736000000001</v>
      </c>
      <c r="DG500">
        <v>0.1029841</v>
      </c>
      <c r="DH500">
        <v>-0.10235616</v>
      </c>
      <c r="DI500">
        <v>-0.19042195000000001</v>
      </c>
      <c r="DJ500">
        <v>7.7531719999999998E-2</v>
      </c>
      <c r="DK500">
        <v>-0.19522661999999999</v>
      </c>
      <c r="DL500">
        <v>-0.13095082</v>
      </c>
      <c r="DM500">
        <v>-6.0513240000000003E-2</v>
      </c>
      <c r="DN500">
        <v>0.50020885000000004</v>
      </c>
      <c r="DO500">
        <v>0.35778246000000002</v>
      </c>
      <c r="DP500">
        <v>-0.64273818000000005</v>
      </c>
      <c r="DQ500">
        <v>0.94671483000000001</v>
      </c>
      <c r="DR500">
        <v>-0.66113116000000005</v>
      </c>
      <c r="DS500">
        <v>7.7932630000000003E-2</v>
      </c>
      <c r="DT500">
        <v>-0.79014932000000004</v>
      </c>
      <c r="DU500">
        <v>1.3610861400000001</v>
      </c>
      <c r="DV500" s="10">
        <v>-0.64824150000000003</v>
      </c>
      <c r="DW500" s="8" t="s">
        <v>2696</v>
      </c>
      <c r="DX500" t="s">
        <v>2697</v>
      </c>
      <c r="DY500" t="s">
        <v>5154</v>
      </c>
      <c r="DZ500" t="s">
        <v>5158</v>
      </c>
      <c r="EA500" t="s">
        <v>5329</v>
      </c>
      <c r="EB500" t="s">
        <v>5373</v>
      </c>
      <c r="EC500" t="s">
        <v>5199</v>
      </c>
      <c r="ED500" s="10" t="s">
        <v>185</v>
      </c>
      <c r="EE500" s="20">
        <v>35045</v>
      </c>
      <c r="EF500" s="21">
        <v>39713</v>
      </c>
      <c r="EG500" t="s">
        <v>2698</v>
      </c>
      <c r="EH500" t="s">
        <v>5145</v>
      </c>
      <c r="EI500" s="22">
        <v>45254</v>
      </c>
      <c r="EJ500" t="b">
        <f>F500=H500</f>
        <v>1</v>
      </c>
    </row>
    <row r="501" spans="1:140" x14ac:dyDescent="0.2">
      <c r="A501" s="8" t="s">
        <v>2699</v>
      </c>
      <c r="B501" s="8" t="s">
        <v>127</v>
      </c>
      <c r="C501" s="8" t="s">
        <v>202</v>
      </c>
      <c r="D501" s="2" t="s">
        <v>2700</v>
      </c>
      <c r="E501" s="4">
        <v>0.72443116867019597</v>
      </c>
      <c r="F501" s="28" t="b">
        <v>1</v>
      </c>
      <c r="G501" s="29">
        <f t="shared" si="15"/>
        <v>1.1908284930829435E-3</v>
      </c>
      <c r="H501" s="5" t="b">
        <f t="shared" si="14"/>
        <v>0</v>
      </c>
      <c r="I501" s="8">
        <v>61</v>
      </c>
      <c r="J501">
        <v>1</v>
      </c>
      <c r="K501">
        <v>22</v>
      </c>
      <c r="L501">
        <v>2933</v>
      </c>
      <c r="M501">
        <v>1</v>
      </c>
      <c r="N501">
        <v>5</v>
      </c>
      <c r="O501">
        <v>93.882251001764999</v>
      </c>
      <c r="P501">
        <v>5</v>
      </c>
      <c r="Q501">
        <v>3</v>
      </c>
      <c r="R501">
        <v>2</v>
      </c>
      <c r="S501" s="10">
        <v>74.400000000000006</v>
      </c>
      <c r="T501" s="8">
        <v>0.72896023728261505</v>
      </c>
      <c r="U501">
        <v>7.5957643648752104E-3</v>
      </c>
      <c r="V501">
        <v>-0.64376289837760303</v>
      </c>
      <c r="W501">
        <v>1.67249788575767</v>
      </c>
      <c r="X501">
        <v>-1.2456676951183301</v>
      </c>
      <c r="Y501">
        <v>1.38181348148064</v>
      </c>
      <c r="Z501">
        <v>1.49370878138788</v>
      </c>
      <c r="AA501">
        <v>0.71867389489572897</v>
      </c>
      <c r="AB501">
        <v>-0.772121299578298</v>
      </c>
      <c r="AC501">
        <v>-1.38724643350897</v>
      </c>
      <c r="AD501" s="10">
        <v>-6.4191754494141801E-2</v>
      </c>
      <c r="AE501" s="8">
        <v>0</v>
      </c>
      <c r="AF501">
        <v>0</v>
      </c>
      <c r="AG501">
        <v>0</v>
      </c>
      <c r="AH501">
        <v>0</v>
      </c>
      <c r="AI501">
        <v>0</v>
      </c>
      <c r="AJ501">
        <v>0</v>
      </c>
      <c r="AK501">
        <v>0</v>
      </c>
      <c r="AL501">
        <v>0</v>
      </c>
      <c r="AM501">
        <v>1</v>
      </c>
      <c r="AN501">
        <v>0</v>
      </c>
      <c r="AO501">
        <v>0</v>
      </c>
      <c r="AP501">
        <v>0</v>
      </c>
      <c r="AQ501">
        <v>0</v>
      </c>
      <c r="AR501">
        <v>0</v>
      </c>
      <c r="AS501">
        <v>0</v>
      </c>
      <c r="AT501">
        <v>0</v>
      </c>
      <c r="AU501">
        <v>0</v>
      </c>
      <c r="AV501">
        <v>0</v>
      </c>
      <c r="AW501">
        <v>0</v>
      </c>
      <c r="AX501">
        <v>0</v>
      </c>
      <c r="AY501">
        <v>1</v>
      </c>
      <c r="AZ501">
        <v>0</v>
      </c>
      <c r="BA501">
        <v>1</v>
      </c>
      <c r="BB501">
        <v>0</v>
      </c>
      <c r="BC501">
        <v>0</v>
      </c>
      <c r="BD501">
        <v>1</v>
      </c>
      <c r="BE501">
        <v>1</v>
      </c>
      <c r="BF501">
        <v>0</v>
      </c>
      <c r="BG501">
        <v>1</v>
      </c>
      <c r="BH501">
        <v>0</v>
      </c>
      <c r="BI501">
        <v>0</v>
      </c>
      <c r="BJ501">
        <v>0</v>
      </c>
      <c r="BK501">
        <v>0</v>
      </c>
      <c r="BL501">
        <v>0</v>
      </c>
      <c r="BM501">
        <v>1</v>
      </c>
      <c r="BN501">
        <v>0</v>
      </c>
      <c r="BO501">
        <v>0</v>
      </c>
      <c r="BP501">
        <v>0</v>
      </c>
      <c r="BQ501">
        <v>1</v>
      </c>
      <c r="BR501">
        <v>0</v>
      </c>
      <c r="BS501">
        <v>0</v>
      </c>
      <c r="BT501" s="10">
        <v>0</v>
      </c>
      <c r="BU501">
        <v>-4.2648743800000002</v>
      </c>
      <c r="BV501">
        <v>0.17994256</v>
      </c>
      <c r="BW501">
        <v>2.5512239999999999E-2</v>
      </c>
      <c r="BX501">
        <v>1.7140852600000001</v>
      </c>
      <c r="BY501">
        <v>1.2451467300000001</v>
      </c>
      <c r="BZ501">
        <v>4.38303536</v>
      </c>
      <c r="CA501">
        <v>1.0542348399999999</v>
      </c>
      <c r="CB501">
        <v>2.36271349</v>
      </c>
      <c r="CC501">
        <v>0</v>
      </c>
      <c r="CD501">
        <v>1.26633956</v>
      </c>
      <c r="CE501">
        <v>1.2966537600000001</v>
      </c>
      <c r="CF501">
        <v>-0.34830556000000001</v>
      </c>
      <c r="CG501">
        <v>0.60595251999999999</v>
      </c>
      <c r="CH501">
        <v>-0.27080598</v>
      </c>
      <c r="CI501">
        <v>0.69837139000000004</v>
      </c>
      <c r="CJ501">
        <v>2.3914729999999999E-2</v>
      </c>
      <c r="CK501">
        <v>-0.35324707</v>
      </c>
      <c r="CL501">
        <v>-4.8291489999999999E-2</v>
      </c>
      <c r="CM501">
        <v>0.58076517999999999</v>
      </c>
      <c r="CN501">
        <v>0.72541518999999999</v>
      </c>
      <c r="CO501">
        <v>-0.20022939000000001</v>
      </c>
      <c r="CP501">
        <v>-0.43475793000000001</v>
      </c>
      <c r="CQ501">
        <v>0.34422587999999998</v>
      </c>
      <c r="CR501">
        <v>-0.48495226000000002</v>
      </c>
      <c r="CS501">
        <v>0.18250256000000001</v>
      </c>
      <c r="CT501">
        <v>-0.16623276000000001</v>
      </c>
      <c r="CU501">
        <v>-9.4743999999999995E-2</v>
      </c>
      <c r="CV501">
        <v>-1.1689752</v>
      </c>
      <c r="CW501">
        <v>-0.52188942000000005</v>
      </c>
      <c r="CX501">
        <v>0.65815442999999996</v>
      </c>
      <c r="CY501">
        <v>9.3649330000000003E-2</v>
      </c>
      <c r="CZ501">
        <v>-0.16819777</v>
      </c>
      <c r="DA501">
        <v>-0.25450494000000001</v>
      </c>
      <c r="DB501">
        <v>0.25513289</v>
      </c>
      <c r="DC501">
        <v>2.5920289999999999E-2</v>
      </c>
      <c r="DD501">
        <v>-2.5292350000000002E-2</v>
      </c>
      <c r="DE501">
        <v>0.26950531</v>
      </c>
      <c r="DF501">
        <v>-0.26887736000000001</v>
      </c>
      <c r="DG501">
        <v>0.1029841</v>
      </c>
      <c r="DH501">
        <v>-0.10235616</v>
      </c>
      <c r="DI501">
        <v>-0.19042195000000001</v>
      </c>
      <c r="DJ501">
        <v>7.7531719999999998E-2</v>
      </c>
      <c r="DK501">
        <v>-0.19522661999999999</v>
      </c>
      <c r="DL501">
        <v>-0.13095082</v>
      </c>
      <c r="DM501">
        <v>-6.0513240000000003E-2</v>
      </c>
      <c r="DN501">
        <v>0.50020885000000004</v>
      </c>
      <c r="DO501">
        <v>0.35778246000000002</v>
      </c>
      <c r="DP501">
        <v>-0.64273818000000005</v>
      </c>
      <c r="DQ501">
        <v>0.94671483000000001</v>
      </c>
      <c r="DR501">
        <v>-0.66113116000000005</v>
      </c>
      <c r="DS501">
        <v>7.7932630000000003E-2</v>
      </c>
      <c r="DT501">
        <v>-0.79014932000000004</v>
      </c>
      <c r="DU501">
        <v>1.3610861400000001</v>
      </c>
      <c r="DV501" s="10">
        <v>-0.64824150000000003</v>
      </c>
      <c r="DW501" s="8" t="s">
        <v>2701</v>
      </c>
      <c r="DX501" t="s">
        <v>2702</v>
      </c>
      <c r="DY501" t="s">
        <v>5154</v>
      </c>
      <c r="DZ501" t="s">
        <v>5154</v>
      </c>
      <c r="EA501" t="s">
        <v>5213</v>
      </c>
      <c r="EB501" t="s">
        <v>5163</v>
      </c>
      <c r="EC501" t="s">
        <v>5296</v>
      </c>
      <c r="ED501" s="10" t="s">
        <v>1114</v>
      </c>
      <c r="EE501" s="20">
        <v>36119</v>
      </c>
      <c r="EF501" s="21">
        <v>38172</v>
      </c>
      <c r="EG501" t="s">
        <v>2703</v>
      </c>
      <c r="EH501" t="s">
        <v>5145</v>
      </c>
      <c r="EI501" s="22">
        <v>45036</v>
      </c>
      <c r="EJ501" t="b">
        <f>F501=H501</f>
        <v>0</v>
      </c>
    </row>
    <row r="502" spans="1:140" x14ac:dyDescent="0.2">
      <c r="A502" s="8" t="s">
        <v>2704</v>
      </c>
      <c r="B502" s="8" t="s">
        <v>168</v>
      </c>
      <c r="C502" s="8" t="s">
        <v>188</v>
      </c>
      <c r="D502" s="2" t="s">
        <v>2705</v>
      </c>
      <c r="E502" s="4">
        <v>0.79885142829704903</v>
      </c>
      <c r="F502" s="28" t="b">
        <v>1</v>
      </c>
      <c r="G502" s="29">
        <f t="shared" si="15"/>
        <v>9.4890360950288877E-4</v>
      </c>
      <c r="H502" s="5" t="b">
        <f t="shared" si="14"/>
        <v>0</v>
      </c>
      <c r="I502" s="8">
        <v>52</v>
      </c>
      <c r="J502">
        <v>2</v>
      </c>
      <c r="K502">
        <v>38</v>
      </c>
      <c r="L502">
        <v>2084</v>
      </c>
      <c r="M502">
        <v>0</v>
      </c>
      <c r="N502">
        <v>4</v>
      </c>
      <c r="O502">
        <v>96.092380815191305</v>
      </c>
      <c r="P502">
        <v>3</v>
      </c>
      <c r="Q502">
        <v>3</v>
      </c>
      <c r="R502">
        <v>4</v>
      </c>
      <c r="S502" s="10">
        <v>76.8</v>
      </c>
      <c r="T502" s="8">
        <v>-0.116483336885366</v>
      </c>
      <c r="U502">
        <v>1.0203643463482399</v>
      </c>
      <c r="V502">
        <v>1.4235138450326601</v>
      </c>
      <c r="W502">
        <v>0.68277484008715505</v>
      </c>
      <c r="X502">
        <v>-1.5638459058765199</v>
      </c>
      <c r="Y502">
        <v>0.68524713920936597</v>
      </c>
      <c r="Z502">
        <v>1.56976088529918</v>
      </c>
      <c r="AA502">
        <v>0.71867389489572897</v>
      </c>
      <c r="AB502">
        <v>-1.4988236991813999</v>
      </c>
      <c r="AC502">
        <v>-1.38724643350897</v>
      </c>
      <c r="AD502" s="10">
        <v>0.45365769352582502</v>
      </c>
      <c r="AE502" s="8">
        <v>0</v>
      </c>
      <c r="AF502">
        <v>0</v>
      </c>
      <c r="AG502">
        <v>0</v>
      </c>
      <c r="AH502">
        <v>0</v>
      </c>
      <c r="AI502">
        <v>0</v>
      </c>
      <c r="AJ502">
        <v>0</v>
      </c>
      <c r="AK502">
        <v>0</v>
      </c>
      <c r="AL502">
        <v>0</v>
      </c>
      <c r="AM502">
        <v>0</v>
      </c>
      <c r="AN502">
        <v>0</v>
      </c>
      <c r="AO502">
        <v>0</v>
      </c>
      <c r="AP502">
        <v>0</v>
      </c>
      <c r="AQ502">
        <v>0</v>
      </c>
      <c r="AR502">
        <v>0</v>
      </c>
      <c r="AS502">
        <v>1</v>
      </c>
      <c r="AT502">
        <v>0</v>
      </c>
      <c r="AU502">
        <v>0</v>
      </c>
      <c r="AV502">
        <v>0</v>
      </c>
      <c r="AW502">
        <v>0</v>
      </c>
      <c r="AX502">
        <v>0</v>
      </c>
      <c r="AY502">
        <v>1</v>
      </c>
      <c r="AZ502">
        <v>0</v>
      </c>
      <c r="BA502">
        <v>1</v>
      </c>
      <c r="BB502">
        <v>0</v>
      </c>
      <c r="BC502">
        <v>0</v>
      </c>
      <c r="BD502">
        <v>1</v>
      </c>
      <c r="BE502">
        <v>1</v>
      </c>
      <c r="BF502">
        <v>0</v>
      </c>
      <c r="BG502">
        <v>0</v>
      </c>
      <c r="BH502">
        <v>1</v>
      </c>
      <c r="BI502">
        <v>0</v>
      </c>
      <c r="BJ502">
        <v>0</v>
      </c>
      <c r="BK502">
        <v>0</v>
      </c>
      <c r="BL502">
        <v>0</v>
      </c>
      <c r="BM502">
        <v>0</v>
      </c>
      <c r="BN502">
        <v>0</v>
      </c>
      <c r="BO502">
        <v>0</v>
      </c>
      <c r="BP502">
        <v>1</v>
      </c>
      <c r="BQ502">
        <v>0</v>
      </c>
      <c r="BR502">
        <v>0</v>
      </c>
      <c r="BS502">
        <v>1</v>
      </c>
      <c r="BT502" s="10">
        <v>0</v>
      </c>
      <c r="BU502">
        <v>-4.2648743800000002</v>
      </c>
      <c r="BV502">
        <v>0.17994256</v>
      </c>
      <c r="BW502">
        <v>2.5512239999999999E-2</v>
      </c>
      <c r="BX502">
        <v>1.7140852600000001</v>
      </c>
      <c r="BY502">
        <v>1.2451467300000001</v>
      </c>
      <c r="BZ502">
        <v>4.38303536</v>
      </c>
      <c r="CA502">
        <v>1.0542348399999999</v>
      </c>
      <c r="CB502">
        <v>2.36271349</v>
      </c>
      <c r="CC502">
        <v>0</v>
      </c>
      <c r="CD502">
        <v>1.26633956</v>
      </c>
      <c r="CE502">
        <v>1.2966537600000001</v>
      </c>
      <c r="CF502">
        <v>-0.34830556000000001</v>
      </c>
      <c r="CG502">
        <v>0.60595251999999999</v>
      </c>
      <c r="CH502">
        <v>-0.27080598</v>
      </c>
      <c r="CI502">
        <v>0.69837139000000004</v>
      </c>
      <c r="CJ502">
        <v>2.3914729999999999E-2</v>
      </c>
      <c r="CK502">
        <v>-0.35324707</v>
      </c>
      <c r="CL502">
        <v>-4.8291489999999999E-2</v>
      </c>
      <c r="CM502">
        <v>0.58076517999999999</v>
      </c>
      <c r="CN502">
        <v>0.72541518999999999</v>
      </c>
      <c r="CO502">
        <v>-0.20022939000000001</v>
      </c>
      <c r="CP502">
        <v>-0.43475793000000001</v>
      </c>
      <c r="CQ502">
        <v>0.34422587999999998</v>
      </c>
      <c r="CR502">
        <v>-0.48495226000000002</v>
      </c>
      <c r="CS502">
        <v>0.18250256000000001</v>
      </c>
      <c r="CT502">
        <v>-0.16623276000000001</v>
      </c>
      <c r="CU502">
        <v>-9.4743999999999995E-2</v>
      </c>
      <c r="CV502">
        <v>-1.1689752</v>
      </c>
      <c r="CW502">
        <v>-0.52188942000000005</v>
      </c>
      <c r="CX502">
        <v>0.65815442999999996</v>
      </c>
      <c r="CY502">
        <v>9.3649330000000003E-2</v>
      </c>
      <c r="CZ502">
        <v>-0.16819777</v>
      </c>
      <c r="DA502">
        <v>-0.25450494000000001</v>
      </c>
      <c r="DB502">
        <v>0.25513289</v>
      </c>
      <c r="DC502">
        <v>2.5920289999999999E-2</v>
      </c>
      <c r="DD502">
        <v>-2.5292350000000002E-2</v>
      </c>
      <c r="DE502">
        <v>0.26950531</v>
      </c>
      <c r="DF502">
        <v>-0.26887736000000001</v>
      </c>
      <c r="DG502">
        <v>0.1029841</v>
      </c>
      <c r="DH502">
        <v>-0.10235616</v>
      </c>
      <c r="DI502">
        <v>-0.19042195000000001</v>
      </c>
      <c r="DJ502">
        <v>7.7531719999999998E-2</v>
      </c>
      <c r="DK502">
        <v>-0.19522661999999999</v>
      </c>
      <c r="DL502">
        <v>-0.13095082</v>
      </c>
      <c r="DM502">
        <v>-6.0513240000000003E-2</v>
      </c>
      <c r="DN502">
        <v>0.50020885000000004</v>
      </c>
      <c r="DO502">
        <v>0.35778246000000002</v>
      </c>
      <c r="DP502">
        <v>-0.64273818000000005</v>
      </c>
      <c r="DQ502">
        <v>0.94671483000000001</v>
      </c>
      <c r="DR502">
        <v>-0.66113116000000005</v>
      </c>
      <c r="DS502">
        <v>7.7932630000000003E-2</v>
      </c>
      <c r="DT502">
        <v>-0.79014932000000004</v>
      </c>
      <c r="DU502">
        <v>1.3610861400000001</v>
      </c>
      <c r="DV502" s="10">
        <v>-0.64824150000000003</v>
      </c>
      <c r="DW502" s="8" t="s">
        <v>2706</v>
      </c>
      <c r="DX502" t="s">
        <v>2707</v>
      </c>
      <c r="DY502" t="s">
        <v>5165</v>
      </c>
      <c r="DZ502" t="s">
        <v>5153</v>
      </c>
      <c r="EA502" t="s">
        <v>5327</v>
      </c>
      <c r="EB502" t="s">
        <v>5501</v>
      </c>
      <c r="EC502" t="s">
        <v>5168</v>
      </c>
      <c r="ED502" s="10" t="s">
        <v>830</v>
      </c>
      <c r="EE502" s="20">
        <v>34778</v>
      </c>
      <c r="EF502" s="21">
        <v>34995</v>
      </c>
      <c r="EG502" t="s">
        <v>2708</v>
      </c>
      <c r="EH502" t="s">
        <v>5147</v>
      </c>
      <c r="EI502" s="22">
        <v>44816</v>
      </c>
      <c r="EJ502" t="b">
        <f>F502=H502</f>
        <v>0</v>
      </c>
    </row>
    <row r="503" spans="1:140" x14ac:dyDescent="0.2">
      <c r="A503" s="8" t="s">
        <v>2709</v>
      </c>
      <c r="B503" s="8" t="s">
        <v>127</v>
      </c>
      <c r="C503" s="8" t="s">
        <v>363</v>
      </c>
      <c r="D503" s="2" t="s">
        <v>2710</v>
      </c>
      <c r="E503" s="4">
        <v>0.726672111903651</v>
      </c>
      <c r="F503" s="28" t="b">
        <v>1</v>
      </c>
      <c r="G503" s="29">
        <f t="shared" si="15"/>
        <v>1.3951411794062545E-3</v>
      </c>
      <c r="H503" s="5" t="b">
        <f t="shared" si="14"/>
        <v>0</v>
      </c>
      <c r="I503" s="8">
        <v>54</v>
      </c>
      <c r="J503">
        <v>0</v>
      </c>
      <c r="K503">
        <v>31</v>
      </c>
      <c r="L503">
        <v>1249</v>
      </c>
      <c r="M503">
        <v>0</v>
      </c>
      <c r="N503">
        <v>5</v>
      </c>
      <c r="O503">
        <v>35.8360559518255</v>
      </c>
      <c r="P503">
        <v>1</v>
      </c>
      <c r="Q503">
        <v>2</v>
      </c>
      <c r="R503">
        <v>5</v>
      </c>
      <c r="S503" s="10">
        <v>70.3</v>
      </c>
      <c r="T503" s="8">
        <v>7.1393012929740499E-2</v>
      </c>
      <c r="U503">
        <v>-1.00517281761849</v>
      </c>
      <c r="V503">
        <v>0.51908026979067101</v>
      </c>
      <c r="W503">
        <v>-0.29062768421777202</v>
      </c>
      <c r="X503">
        <v>-1.5638459058765199</v>
      </c>
      <c r="Y503">
        <v>1.38181348148064</v>
      </c>
      <c r="Z503">
        <v>-0.50370115841541696</v>
      </c>
      <c r="AA503">
        <v>-1.4107302381286499</v>
      </c>
      <c r="AB503">
        <v>0.68128349962791002</v>
      </c>
      <c r="AC503">
        <v>1.42236659638262</v>
      </c>
      <c r="AD503" s="10">
        <v>-0.94885122819492396</v>
      </c>
      <c r="AE503" s="8">
        <v>0</v>
      </c>
      <c r="AF503">
        <v>0</v>
      </c>
      <c r="AG503">
        <v>0</v>
      </c>
      <c r="AH503">
        <v>0</v>
      </c>
      <c r="AI503">
        <v>0</v>
      </c>
      <c r="AJ503">
        <v>0</v>
      </c>
      <c r="AK503">
        <v>0</v>
      </c>
      <c r="AL503">
        <v>0</v>
      </c>
      <c r="AM503">
        <v>0</v>
      </c>
      <c r="AN503">
        <v>0</v>
      </c>
      <c r="AO503">
        <v>0</v>
      </c>
      <c r="AP503">
        <v>0</v>
      </c>
      <c r="AQ503">
        <v>1</v>
      </c>
      <c r="AR503">
        <v>0</v>
      </c>
      <c r="AS503">
        <v>0</v>
      </c>
      <c r="AT503">
        <v>0</v>
      </c>
      <c r="AU503">
        <v>0</v>
      </c>
      <c r="AV503">
        <v>0</v>
      </c>
      <c r="AW503">
        <v>0</v>
      </c>
      <c r="AX503">
        <v>0</v>
      </c>
      <c r="AY503">
        <v>1</v>
      </c>
      <c r="AZ503">
        <v>0</v>
      </c>
      <c r="BA503">
        <v>0</v>
      </c>
      <c r="BB503">
        <v>1</v>
      </c>
      <c r="BC503">
        <v>1</v>
      </c>
      <c r="BD503">
        <v>0</v>
      </c>
      <c r="BE503">
        <v>0</v>
      </c>
      <c r="BF503">
        <v>1</v>
      </c>
      <c r="BG503">
        <v>0</v>
      </c>
      <c r="BH503">
        <v>0</v>
      </c>
      <c r="BI503">
        <v>0</v>
      </c>
      <c r="BJ503">
        <v>0</v>
      </c>
      <c r="BK503">
        <v>0</v>
      </c>
      <c r="BL503">
        <v>1</v>
      </c>
      <c r="BM503">
        <v>0</v>
      </c>
      <c r="BN503">
        <v>0</v>
      </c>
      <c r="BO503">
        <v>1</v>
      </c>
      <c r="BP503">
        <v>0</v>
      </c>
      <c r="BQ503">
        <v>0</v>
      </c>
      <c r="BR503">
        <v>1</v>
      </c>
      <c r="BS503">
        <v>0</v>
      </c>
      <c r="BT503" s="10">
        <v>0</v>
      </c>
      <c r="BU503">
        <v>-4.2648743800000002</v>
      </c>
      <c r="BV503">
        <v>0.17994256</v>
      </c>
      <c r="BW503">
        <v>2.5512239999999999E-2</v>
      </c>
      <c r="BX503">
        <v>1.7140852600000001</v>
      </c>
      <c r="BY503">
        <v>1.2451467300000001</v>
      </c>
      <c r="BZ503">
        <v>4.38303536</v>
      </c>
      <c r="CA503">
        <v>1.0542348399999999</v>
      </c>
      <c r="CB503">
        <v>2.36271349</v>
      </c>
      <c r="CC503">
        <v>0</v>
      </c>
      <c r="CD503">
        <v>1.26633956</v>
      </c>
      <c r="CE503">
        <v>1.2966537600000001</v>
      </c>
      <c r="CF503">
        <v>-0.34830556000000001</v>
      </c>
      <c r="CG503">
        <v>0.60595251999999999</v>
      </c>
      <c r="CH503">
        <v>-0.27080598</v>
      </c>
      <c r="CI503">
        <v>0.69837139000000004</v>
      </c>
      <c r="CJ503">
        <v>2.3914729999999999E-2</v>
      </c>
      <c r="CK503">
        <v>-0.35324707</v>
      </c>
      <c r="CL503">
        <v>-4.8291489999999999E-2</v>
      </c>
      <c r="CM503">
        <v>0.58076517999999999</v>
      </c>
      <c r="CN503">
        <v>0.72541518999999999</v>
      </c>
      <c r="CO503">
        <v>-0.20022939000000001</v>
      </c>
      <c r="CP503">
        <v>-0.43475793000000001</v>
      </c>
      <c r="CQ503">
        <v>0.34422587999999998</v>
      </c>
      <c r="CR503">
        <v>-0.48495226000000002</v>
      </c>
      <c r="CS503">
        <v>0.18250256000000001</v>
      </c>
      <c r="CT503">
        <v>-0.16623276000000001</v>
      </c>
      <c r="CU503">
        <v>-9.4743999999999995E-2</v>
      </c>
      <c r="CV503">
        <v>-1.1689752</v>
      </c>
      <c r="CW503">
        <v>-0.52188942000000005</v>
      </c>
      <c r="CX503">
        <v>0.65815442999999996</v>
      </c>
      <c r="CY503">
        <v>9.3649330000000003E-2</v>
      </c>
      <c r="CZ503">
        <v>-0.16819777</v>
      </c>
      <c r="DA503">
        <v>-0.25450494000000001</v>
      </c>
      <c r="DB503">
        <v>0.25513289</v>
      </c>
      <c r="DC503">
        <v>2.5920289999999999E-2</v>
      </c>
      <c r="DD503">
        <v>-2.5292350000000002E-2</v>
      </c>
      <c r="DE503">
        <v>0.26950531</v>
      </c>
      <c r="DF503">
        <v>-0.26887736000000001</v>
      </c>
      <c r="DG503">
        <v>0.1029841</v>
      </c>
      <c r="DH503">
        <v>-0.10235616</v>
      </c>
      <c r="DI503">
        <v>-0.19042195000000001</v>
      </c>
      <c r="DJ503">
        <v>7.7531719999999998E-2</v>
      </c>
      <c r="DK503">
        <v>-0.19522661999999999</v>
      </c>
      <c r="DL503">
        <v>-0.13095082</v>
      </c>
      <c r="DM503">
        <v>-6.0513240000000003E-2</v>
      </c>
      <c r="DN503">
        <v>0.50020885000000004</v>
      </c>
      <c r="DO503">
        <v>0.35778246000000002</v>
      </c>
      <c r="DP503">
        <v>-0.64273818000000005</v>
      </c>
      <c r="DQ503">
        <v>0.94671483000000001</v>
      </c>
      <c r="DR503">
        <v>-0.66113116000000005</v>
      </c>
      <c r="DS503">
        <v>7.7932630000000003E-2</v>
      </c>
      <c r="DT503">
        <v>-0.79014932000000004</v>
      </c>
      <c r="DU503">
        <v>1.3610861400000001</v>
      </c>
      <c r="DV503" s="10">
        <v>-0.64824150000000003</v>
      </c>
      <c r="DW503" s="8" t="s">
        <v>2711</v>
      </c>
      <c r="DX503" t="s">
        <v>2712</v>
      </c>
      <c r="DY503" t="s">
        <v>5153</v>
      </c>
      <c r="DZ503" t="s">
        <v>5158</v>
      </c>
      <c r="EA503" t="s">
        <v>5341</v>
      </c>
      <c r="EB503" t="s">
        <v>5390</v>
      </c>
      <c r="EC503" t="s">
        <v>5240</v>
      </c>
      <c r="ED503" s="10" t="s">
        <v>425</v>
      </c>
      <c r="EE503" s="20">
        <v>35125</v>
      </c>
      <c r="EF503" s="21">
        <v>36554</v>
      </c>
      <c r="EG503" t="s">
        <v>2028</v>
      </c>
      <c r="EH503" t="s">
        <v>5143</v>
      </c>
      <c r="EI503" s="22">
        <v>45244</v>
      </c>
      <c r="EJ503" t="b">
        <f>F503=H503</f>
        <v>0</v>
      </c>
    </row>
    <row r="504" spans="1:140" x14ac:dyDescent="0.2">
      <c r="A504" s="8" t="s">
        <v>2713</v>
      </c>
      <c r="B504" s="8" t="s">
        <v>119</v>
      </c>
      <c r="C504" s="8" t="s">
        <v>181</v>
      </c>
      <c r="D504" s="2" t="s">
        <v>2714</v>
      </c>
      <c r="E504" s="4">
        <v>0.34126781702353298</v>
      </c>
      <c r="F504" s="28" t="b">
        <v>0</v>
      </c>
      <c r="G504" s="29">
        <f t="shared" si="15"/>
        <v>0.93343739162603467</v>
      </c>
      <c r="H504" s="5" t="b">
        <f t="shared" si="14"/>
        <v>1</v>
      </c>
      <c r="I504" s="8">
        <v>53</v>
      </c>
      <c r="J504">
        <v>3</v>
      </c>
      <c r="K504">
        <v>14</v>
      </c>
      <c r="L504">
        <v>297</v>
      </c>
      <c r="M504">
        <v>9</v>
      </c>
      <c r="N504">
        <v>5</v>
      </c>
      <c r="O504">
        <v>53.3589085117666</v>
      </c>
      <c r="P504">
        <v>5</v>
      </c>
      <c r="Q504">
        <v>4</v>
      </c>
      <c r="R504">
        <v>4</v>
      </c>
      <c r="S504" s="10">
        <v>72.599999999999994</v>
      </c>
      <c r="T504" s="8">
        <v>-2.2545161977812998E-2</v>
      </c>
      <c r="U504">
        <v>2.03313292833161</v>
      </c>
      <c r="V504">
        <v>-1.6774012700827301</v>
      </c>
      <c r="W504">
        <v>-1.400423137078</v>
      </c>
      <c r="X504">
        <v>1.2997579909472201</v>
      </c>
      <c r="Y504">
        <v>1.38181348148064</v>
      </c>
      <c r="Z504">
        <v>9.9272384412359596E-2</v>
      </c>
      <c r="AA504">
        <v>8.8725172209350497E-3</v>
      </c>
      <c r="AB504">
        <v>0.68128349962791002</v>
      </c>
      <c r="AC504">
        <v>1.42236659638262</v>
      </c>
      <c r="AD504" s="10">
        <v>-0.45257884050912101</v>
      </c>
      <c r="AE504" s="8">
        <v>0</v>
      </c>
      <c r="AF504">
        <v>0</v>
      </c>
      <c r="AG504">
        <v>0</v>
      </c>
      <c r="AH504">
        <v>0</v>
      </c>
      <c r="AI504">
        <v>0</v>
      </c>
      <c r="AJ504">
        <v>0</v>
      </c>
      <c r="AK504">
        <v>1</v>
      </c>
      <c r="AL504">
        <v>0</v>
      </c>
      <c r="AM504">
        <v>0</v>
      </c>
      <c r="AN504">
        <v>0</v>
      </c>
      <c r="AO504">
        <v>0</v>
      </c>
      <c r="AP504">
        <v>0</v>
      </c>
      <c r="AQ504">
        <v>0</v>
      </c>
      <c r="AR504">
        <v>0</v>
      </c>
      <c r="AS504">
        <v>0</v>
      </c>
      <c r="AT504">
        <v>0</v>
      </c>
      <c r="AU504">
        <v>0</v>
      </c>
      <c r="AV504">
        <v>0</v>
      </c>
      <c r="AW504">
        <v>0</v>
      </c>
      <c r="AX504">
        <v>0</v>
      </c>
      <c r="AY504">
        <v>0</v>
      </c>
      <c r="AZ504">
        <v>1</v>
      </c>
      <c r="BA504">
        <v>1</v>
      </c>
      <c r="BB504">
        <v>0</v>
      </c>
      <c r="BC504">
        <v>0</v>
      </c>
      <c r="BD504">
        <v>1</v>
      </c>
      <c r="BE504">
        <v>1</v>
      </c>
      <c r="BF504">
        <v>0</v>
      </c>
      <c r="BG504">
        <v>1</v>
      </c>
      <c r="BH504">
        <v>0</v>
      </c>
      <c r="BI504">
        <v>0</v>
      </c>
      <c r="BJ504">
        <v>0</v>
      </c>
      <c r="BK504">
        <v>0</v>
      </c>
      <c r="BL504">
        <v>0</v>
      </c>
      <c r="BM504">
        <v>0</v>
      </c>
      <c r="BN504">
        <v>1</v>
      </c>
      <c r="BO504">
        <v>0</v>
      </c>
      <c r="BP504">
        <v>0</v>
      </c>
      <c r="BQ504">
        <v>0</v>
      </c>
      <c r="BR504">
        <v>0</v>
      </c>
      <c r="BS504">
        <v>1</v>
      </c>
      <c r="BT504" s="10">
        <v>0</v>
      </c>
      <c r="BU504">
        <v>-4.2648743800000002</v>
      </c>
      <c r="BV504">
        <v>0.17994256</v>
      </c>
      <c r="BW504">
        <v>2.5512239999999999E-2</v>
      </c>
      <c r="BX504">
        <v>1.7140852600000001</v>
      </c>
      <c r="BY504">
        <v>1.2451467300000001</v>
      </c>
      <c r="BZ504">
        <v>4.38303536</v>
      </c>
      <c r="CA504">
        <v>1.0542348399999999</v>
      </c>
      <c r="CB504">
        <v>2.36271349</v>
      </c>
      <c r="CC504">
        <v>0</v>
      </c>
      <c r="CD504">
        <v>1.26633956</v>
      </c>
      <c r="CE504">
        <v>1.2966537600000001</v>
      </c>
      <c r="CF504">
        <v>-0.34830556000000001</v>
      </c>
      <c r="CG504">
        <v>0.60595251999999999</v>
      </c>
      <c r="CH504">
        <v>-0.27080598</v>
      </c>
      <c r="CI504">
        <v>0.69837139000000004</v>
      </c>
      <c r="CJ504">
        <v>2.3914729999999999E-2</v>
      </c>
      <c r="CK504">
        <v>-0.35324707</v>
      </c>
      <c r="CL504">
        <v>-4.8291489999999999E-2</v>
      </c>
      <c r="CM504">
        <v>0.58076517999999999</v>
      </c>
      <c r="CN504">
        <v>0.72541518999999999</v>
      </c>
      <c r="CO504">
        <v>-0.20022939000000001</v>
      </c>
      <c r="CP504">
        <v>-0.43475793000000001</v>
      </c>
      <c r="CQ504">
        <v>0.34422587999999998</v>
      </c>
      <c r="CR504">
        <v>-0.48495226000000002</v>
      </c>
      <c r="CS504">
        <v>0.18250256000000001</v>
      </c>
      <c r="CT504">
        <v>-0.16623276000000001</v>
      </c>
      <c r="CU504">
        <v>-9.4743999999999995E-2</v>
      </c>
      <c r="CV504">
        <v>-1.1689752</v>
      </c>
      <c r="CW504">
        <v>-0.52188942000000005</v>
      </c>
      <c r="CX504">
        <v>0.65815442999999996</v>
      </c>
      <c r="CY504">
        <v>9.3649330000000003E-2</v>
      </c>
      <c r="CZ504">
        <v>-0.16819777</v>
      </c>
      <c r="DA504">
        <v>-0.25450494000000001</v>
      </c>
      <c r="DB504">
        <v>0.25513289</v>
      </c>
      <c r="DC504">
        <v>2.5920289999999999E-2</v>
      </c>
      <c r="DD504">
        <v>-2.5292350000000002E-2</v>
      </c>
      <c r="DE504">
        <v>0.26950531</v>
      </c>
      <c r="DF504">
        <v>-0.26887736000000001</v>
      </c>
      <c r="DG504">
        <v>0.1029841</v>
      </c>
      <c r="DH504">
        <v>-0.10235616</v>
      </c>
      <c r="DI504">
        <v>-0.19042195000000001</v>
      </c>
      <c r="DJ504">
        <v>7.7531719999999998E-2</v>
      </c>
      <c r="DK504">
        <v>-0.19522661999999999</v>
      </c>
      <c r="DL504">
        <v>-0.13095082</v>
      </c>
      <c r="DM504">
        <v>-6.0513240000000003E-2</v>
      </c>
      <c r="DN504">
        <v>0.50020885000000004</v>
      </c>
      <c r="DO504">
        <v>0.35778246000000002</v>
      </c>
      <c r="DP504">
        <v>-0.64273818000000005</v>
      </c>
      <c r="DQ504">
        <v>0.94671483000000001</v>
      </c>
      <c r="DR504">
        <v>-0.66113116000000005</v>
      </c>
      <c r="DS504">
        <v>7.7932630000000003E-2</v>
      </c>
      <c r="DT504">
        <v>-0.79014932000000004</v>
      </c>
      <c r="DU504">
        <v>1.3610861400000001</v>
      </c>
      <c r="DV504" s="10">
        <v>-0.64824150000000003</v>
      </c>
      <c r="DW504" s="8" t="s">
        <v>2715</v>
      </c>
      <c r="DX504" t="s">
        <v>2716</v>
      </c>
      <c r="DY504" t="s">
        <v>5158</v>
      </c>
      <c r="DZ504" t="s">
        <v>5153</v>
      </c>
      <c r="EA504" t="s">
        <v>5477</v>
      </c>
      <c r="EB504" t="s">
        <v>5472</v>
      </c>
      <c r="EC504" t="s">
        <v>5175</v>
      </c>
      <c r="ED504" s="10" t="s">
        <v>396</v>
      </c>
      <c r="EE504" s="20">
        <v>35767</v>
      </c>
      <c r="EF504" s="21">
        <v>38513</v>
      </c>
      <c r="EG504" t="s">
        <v>2717</v>
      </c>
      <c r="EH504" t="s">
        <v>5145</v>
      </c>
      <c r="EI504" s="22">
        <v>44027</v>
      </c>
      <c r="EJ504" t="b">
        <f>F504=H504</f>
        <v>0</v>
      </c>
    </row>
    <row r="505" spans="1:140" x14ac:dyDescent="0.2">
      <c r="A505" s="8" t="s">
        <v>2718</v>
      </c>
      <c r="B505" s="8" t="s">
        <v>127</v>
      </c>
      <c r="C505" s="8" t="s">
        <v>491</v>
      </c>
      <c r="D505" s="2" t="s">
        <v>2719</v>
      </c>
      <c r="E505" s="4">
        <v>0.45432821158521403</v>
      </c>
      <c r="F505" s="28" t="b">
        <v>0</v>
      </c>
      <c r="G505" s="29">
        <f t="shared" si="15"/>
        <v>7.0445458362583293E-7</v>
      </c>
      <c r="H505" s="5" t="b">
        <f t="shared" si="14"/>
        <v>0</v>
      </c>
      <c r="I505" s="8">
        <v>63</v>
      </c>
      <c r="J505">
        <v>2</v>
      </c>
      <c r="K505">
        <v>33</v>
      </c>
      <c r="L505">
        <v>535</v>
      </c>
      <c r="M505">
        <v>2</v>
      </c>
      <c r="N505">
        <v>1</v>
      </c>
      <c r="O505">
        <v>11.2057724592736</v>
      </c>
      <c r="P505">
        <v>5</v>
      </c>
      <c r="Q505">
        <v>4</v>
      </c>
      <c r="R505">
        <v>4</v>
      </c>
      <c r="S505" s="10">
        <v>75.400000000000006</v>
      </c>
      <c r="T505" s="8">
        <v>0.91683658709772198</v>
      </c>
      <c r="U505">
        <v>1.0203643463482399</v>
      </c>
      <c r="V505">
        <v>0.77748986271695397</v>
      </c>
      <c r="W505">
        <v>-1.12297427386294</v>
      </c>
      <c r="X505">
        <v>-0.92748948436013701</v>
      </c>
      <c r="Y505">
        <v>-1.4044518876044501</v>
      </c>
      <c r="Z505">
        <v>-1.35124634248597</v>
      </c>
      <c r="AA505">
        <v>0.71867389489572897</v>
      </c>
      <c r="AB505">
        <v>-0.772121299578298</v>
      </c>
      <c r="AC505">
        <v>-0.68484317603607703</v>
      </c>
      <c r="AD505" s="10">
        <v>0.15157884884751099</v>
      </c>
      <c r="AE505" s="8">
        <v>0</v>
      </c>
      <c r="AF505">
        <v>0</v>
      </c>
      <c r="AG505">
        <v>0</v>
      </c>
      <c r="AH505">
        <v>0</v>
      </c>
      <c r="AI505">
        <v>0</v>
      </c>
      <c r="AJ505">
        <v>0</v>
      </c>
      <c r="AK505">
        <v>0</v>
      </c>
      <c r="AL505">
        <v>0</v>
      </c>
      <c r="AM505">
        <v>0</v>
      </c>
      <c r="AN505">
        <v>0</v>
      </c>
      <c r="AO505">
        <v>0</v>
      </c>
      <c r="AP505">
        <v>1</v>
      </c>
      <c r="AQ505">
        <v>0</v>
      </c>
      <c r="AR505">
        <v>0</v>
      </c>
      <c r="AS505">
        <v>0</v>
      </c>
      <c r="AT505">
        <v>0</v>
      </c>
      <c r="AU505">
        <v>0</v>
      </c>
      <c r="AV505">
        <v>0</v>
      </c>
      <c r="AW505">
        <v>0</v>
      </c>
      <c r="AX505">
        <v>0</v>
      </c>
      <c r="AY505">
        <v>0</v>
      </c>
      <c r="AZ505">
        <v>1</v>
      </c>
      <c r="BA505">
        <v>0</v>
      </c>
      <c r="BB505">
        <v>1</v>
      </c>
      <c r="BC505">
        <v>1</v>
      </c>
      <c r="BD505">
        <v>0</v>
      </c>
      <c r="BE505">
        <v>1</v>
      </c>
      <c r="BF505">
        <v>0</v>
      </c>
      <c r="BG505">
        <v>0</v>
      </c>
      <c r="BH505">
        <v>1</v>
      </c>
      <c r="BI505">
        <v>0</v>
      </c>
      <c r="BJ505">
        <v>0</v>
      </c>
      <c r="BK505">
        <v>0</v>
      </c>
      <c r="BL505">
        <v>0</v>
      </c>
      <c r="BM505">
        <v>1</v>
      </c>
      <c r="BN505">
        <v>0</v>
      </c>
      <c r="BO505">
        <v>0</v>
      </c>
      <c r="BP505">
        <v>0</v>
      </c>
      <c r="BQ505">
        <v>1</v>
      </c>
      <c r="BR505">
        <v>0</v>
      </c>
      <c r="BS505">
        <v>0</v>
      </c>
      <c r="BT505" s="10">
        <v>0</v>
      </c>
      <c r="BU505">
        <v>-4.2648743800000002</v>
      </c>
      <c r="BV505">
        <v>0.17994256</v>
      </c>
      <c r="BW505">
        <v>2.5512239999999999E-2</v>
      </c>
      <c r="BX505">
        <v>1.7140852600000001</v>
      </c>
      <c r="BY505">
        <v>1.2451467300000001</v>
      </c>
      <c r="BZ505">
        <v>4.38303536</v>
      </c>
      <c r="CA505">
        <v>1.0542348399999999</v>
      </c>
      <c r="CB505">
        <v>2.36271349</v>
      </c>
      <c r="CC505">
        <v>0</v>
      </c>
      <c r="CD505">
        <v>1.26633956</v>
      </c>
      <c r="CE505">
        <v>1.2966537600000001</v>
      </c>
      <c r="CF505">
        <v>-0.34830556000000001</v>
      </c>
      <c r="CG505">
        <v>0.60595251999999999</v>
      </c>
      <c r="CH505">
        <v>-0.27080598</v>
      </c>
      <c r="CI505">
        <v>0.69837139000000004</v>
      </c>
      <c r="CJ505">
        <v>2.3914729999999999E-2</v>
      </c>
      <c r="CK505">
        <v>-0.35324707</v>
      </c>
      <c r="CL505">
        <v>-4.8291489999999999E-2</v>
      </c>
      <c r="CM505">
        <v>0.58076517999999999</v>
      </c>
      <c r="CN505">
        <v>0.72541518999999999</v>
      </c>
      <c r="CO505">
        <v>-0.20022939000000001</v>
      </c>
      <c r="CP505">
        <v>-0.43475793000000001</v>
      </c>
      <c r="CQ505">
        <v>0.34422587999999998</v>
      </c>
      <c r="CR505">
        <v>-0.48495226000000002</v>
      </c>
      <c r="CS505">
        <v>0.18250256000000001</v>
      </c>
      <c r="CT505">
        <v>-0.16623276000000001</v>
      </c>
      <c r="CU505">
        <v>-9.4743999999999995E-2</v>
      </c>
      <c r="CV505">
        <v>-1.1689752</v>
      </c>
      <c r="CW505">
        <v>-0.52188942000000005</v>
      </c>
      <c r="CX505">
        <v>0.65815442999999996</v>
      </c>
      <c r="CY505">
        <v>9.3649330000000003E-2</v>
      </c>
      <c r="CZ505">
        <v>-0.16819777</v>
      </c>
      <c r="DA505">
        <v>-0.25450494000000001</v>
      </c>
      <c r="DB505">
        <v>0.25513289</v>
      </c>
      <c r="DC505">
        <v>2.5920289999999999E-2</v>
      </c>
      <c r="DD505">
        <v>-2.5292350000000002E-2</v>
      </c>
      <c r="DE505">
        <v>0.26950531</v>
      </c>
      <c r="DF505">
        <v>-0.26887736000000001</v>
      </c>
      <c r="DG505">
        <v>0.1029841</v>
      </c>
      <c r="DH505">
        <v>-0.10235616</v>
      </c>
      <c r="DI505">
        <v>-0.19042195000000001</v>
      </c>
      <c r="DJ505">
        <v>7.7531719999999998E-2</v>
      </c>
      <c r="DK505">
        <v>-0.19522661999999999</v>
      </c>
      <c r="DL505">
        <v>-0.13095082</v>
      </c>
      <c r="DM505">
        <v>-6.0513240000000003E-2</v>
      </c>
      <c r="DN505">
        <v>0.50020885000000004</v>
      </c>
      <c r="DO505">
        <v>0.35778246000000002</v>
      </c>
      <c r="DP505">
        <v>-0.64273818000000005</v>
      </c>
      <c r="DQ505">
        <v>0.94671483000000001</v>
      </c>
      <c r="DR505">
        <v>-0.66113116000000005</v>
      </c>
      <c r="DS505">
        <v>7.7932630000000003E-2</v>
      </c>
      <c r="DT505">
        <v>-0.79014932000000004</v>
      </c>
      <c r="DU505">
        <v>1.3610861400000001</v>
      </c>
      <c r="DV505" s="10">
        <v>-0.64824150000000003</v>
      </c>
      <c r="DW505" s="8" t="s">
        <v>2720</v>
      </c>
      <c r="DX505" t="s">
        <v>2721</v>
      </c>
      <c r="DY505" t="s">
        <v>5154</v>
      </c>
      <c r="DZ505" t="s">
        <v>5154</v>
      </c>
      <c r="EA505" t="s">
        <v>5204</v>
      </c>
      <c r="EB505" t="s">
        <v>5185</v>
      </c>
      <c r="EC505" t="s">
        <v>5162</v>
      </c>
      <c r="ED505" s="10" t="s">
        <v>295</v>
      </c>
      <c r="EE505" s="20">
        <v>38004</v>
      </c>
      <c r="EF505" s="21">
        <v>38905</v>
      </c>
      <c r="EG505" t="s">
        <v>2722</v>
      </c>
      <c r="EH505" t="s">
        <v>5147</v>
      </c>
      <c r="EI505" s="22">
        <v>44554</v>
      </c>
      <c r="EJ505" t="b">
        <f>F505=H505</f>
        <v>1</v>
      </c>
    </row>
    <row r="506" spans="1:140" x14ac:dyDescent="0.2">
      <c r="A506" s="8" t="s">
        <v>2723</v>
      </c>
      <c r="B506" s="8" t="s">
        <v>168</v>
      </c>
      <c r="C506" s="8" t="s">
        <v>399</v>
      </c>
      <c r="D506" s="2" t="s">
        <v>2724</v>
      </c>
      <c r="E506" s="4">
        <v>0.55027866063629904</v>
      </c>
      <c r="F506" s="28" t="b">
        <v>0</v>
      </c>
      <c r="G506" s="29">
        <f t="shared" si="15"/>
        <v>5.3139096055562418E-3</v>
      </c>
      <c r="H506" s="5" t="b">
        <f t="shared" si="14"/>
        <v>0</v>
      </c>
      <c r="I506" s="8">
        <v>41</v>
      </c>
      <c r="J506">
        <v>2</v>
      </c>
      <c r="K506">
        <v>23</v>
      </c>
      <c r="L506">
        <v>322</v>
      </c>
      <c r="M506">
        <v>3</v>
      </c>
      <c r="N506">
        <v>2</v>
      </c>
      <c r="O506">
        <v>95.155996984816397</v>
      </c>
      <c r="P506">
        <v>3</v>
      </c>
      <c r="Q506">
        <v>4</v>
      </c>
      <c r="R506">
        <v>3</v>
      </c>
      <c r="S506" s="10">
        <v>63.1</v>
      </c>
      <c r="T506" s="8">
        <v>-1.1498032608684501</v>
      </c>
      <c r="U506">
        <v>1.0203643463482399</v>
      </c>
      <c r="V506">
        <v>-0.51455810191446105</v>
      </c>
      <c r="W506">
        <v>-1.37127934892516</v>
      </c>
      <c r="X506">
        <v>-0.60931127360194304</v>
      </c>
      <c r="Y506">
        <v>-0.70788554533318204</v>
      </c>
      <c r="Z506">
        <v>1.5375392664893199</v>
      </c>
      <c r="AA506">
        <v>-0.70092886045385905</v>
      </c>
      <c r="AB506">
        <v>1.4079858992310099</v>
      </c>
      <c r="AC506">
        <v>-0.68484317603607703</v>
      </c>
      <c r="AD506" s="10">
        <v>-2.5023995722548298</v>
      </c>
      <c r="AE506" s="8">
        <v>0</v>
      </c>
      <c r="AF506">
        <v>0</v>
      </c>
      <c r="AG506">
        <v>0</v>
      </c>
      <c r="AH506">
        <v>0</v>
      </c>
      <c r="AI506">
        <v>0</v>
      </c>
      <c r="AJ506">
        <v>0</v>
      </c>
      <c r="AK506">
        <v>0</v>
      </c>
      <c r="AL506">
        <v>0</v>
      </c>
      <c r="AM506">
        <v>0</v>
      </c>
      <c r="AN506">
        <v>0</v>
      </c>
      <c r="AO506">
        <v>0</v>
      </c>
      <c r="AP506">
        <v>0</v>
      </c>
      <c r="AQ506">
        <v>1</v>
      </c>
      <c r="AR506">
        <v>0</v>
      </c>
      <c r="AS506">
        <v>0</v>
      </c>
      <c r="AT506">
        <v>0</v>
      </c>
      <c r="AU506">
        <v>0</v>
      </c>
      <c r="AV506">
        <v>0</v>
      </c>
      <c r="AW506">
        <v>0</v>
      </c>
      <c r="AX506">
        <v>0</v>
      </c>
      <c r="AY506">
        <v>1</v>
      </c>
      <c r="AZ506">
        <v>0</v>
      </c>
      <c r="BA506">
        <v>1</v>
      </c>
      <c r="BB506">
        <v>0</v>
      </c>
      <c r="BC506">
        <v>0</v>
      </c>
      <c r="BD506">
        <v>1</v>
      </c>
      <c r="BE506">
        <v>0</v>
      </c>
      <c r="BF506">
        <v>1</v>
      </c>
      <c r="BG506">
        <v>0</v>
      </c>
      <c r="BH506">
        <v>0</v>
      </c>
      <c r="BI506">
        <v>0</v>
      </c>
      <c r="BJ506">
        <v>0</v>
      </c>
      <c r="BK506">
        <v>1</v>
      </c>
      <c r="BL506">
        <v>0</v>
      </c>
      <c r="BM506">
        <v>0</v>
      </c>
      <c r="BN506">
        <v>0</v>
      </c>
      <c r="BO506">
        <v>1</v>
      </c>
      <c r="BP506">
        <v>0</v>
      </c>
      <c r="BQ506">
        <v>0</v>
      </c>
      <c r="BR506">
        <v>0</v>
      </c>
      <c r="BS506">
        <v>0</v>
      </c>
      <c r="BT506" s="10">
        <v>1</v>
      </c>
      <c r="BU506">
        <v>-4.2648743800000002</v>
      </c>
      <c r="BV506">
        <v>0.17994256</v>
      </c>
      <c r="BW506">
        <v>2.5512239999999999E-2</v>
      </c>
      <c r="BX506">
        <v>1.7140852600000001</v>
      </c>
      <c r="BY506">
        <v>1.2451467300000001</v>
      </c>
      <c r="BZ506">
        <v>4.38303536</v>
      </c>
      <c r="CA506">
        <v>1.0542348399999999</v>
      </c>
      <c r="CB506">
        <v>2.36271349</v>
      </c>
      <c r="CC506">
        <v>0</v>
      </c>
      <c r="CD506">
        <v>1.26633956</v>
      </c>
      <c r="CE506">
        <v>1.2966537600000001</v>
      </c>
      <c r="CF506">
        <v>-0.34830556000000001</v>
      </c>
      <c r="CG506">
        <v>0.60595251999999999</v>
      </c>
      <c r="CH506">
        <v>-0.27080598</v>
      </c>
      <c r="CI506">
        <v>0.69837139000000004</v>
      </c>
      <c r="CJ506">
        <v>2.3914729999999999E-2</v>
      </c>
      <c r="CK506">
        <v>-0.35324707</v>
      </c>
      <c r="CL506">
        <v>-4.8291489999999999E-2</v>
      </c>
      <c r="CM506">
        <v>0.58076517999999999</v>
      </c>
      <c r="CN506">
        <v>0.72541518999999999</v>
      </c>
      <c r="CO506">
        <v>-0.20022939000000001</v>
      </c>
      <c r="CP506">
        <v>-0.43475793000000001</v>
      </c>
      <c r="CQ506">
        <v>0.34422587999999998</v>
      </c>
      <c r="CR506">
        <v>-0.48495226000000002</v>
      </c>
      <c r="CS506">
        <v>0.18250256000000001</v>
      </c>
      <c r="CT506">
        <v>-0.16623276000000001</v>
      </c>
      <c r="CU506">
        <v>-9.4743999999999995E-2</v>
      </c>
      <c r="CV506">
        <v>-1.1689752</v>
      </c>
      <c r="CW506">
        <v>-0.52188942000000005</v>
      </c>
      <c r="CX506">
        <v>0.65815442999999996</v>
      </c>
      <c r="CY506">
        <v>9.3649330000000003E-2</v>
      </c>
      <c r="CZ506">
        <v>-0.16819777</v>
      </c>
      <c r="DA506">
        <v>-0.25450494000000001</v>
      </c>
      <c r="DB506">
        <v>0.25513289</v>
      </c>
      <c r="DC506">
        <v>2.5920289999999999E-2</v>
      </c>
      <c r="DD506">
        <v>-2.5292350000000002E-2</v>
      </c>
      <c r="DE506">
        <v>0.26950531</v>
      </c>
      <c r="DF506">
        <v>-0.26887736000000001</v>
      </c>
      <c r="DG506">
        <v>0.1029841</v>
      </c>
      <c r="DH506">
        <v>-0.10235616</v>
      </c>
      <c r="DI506">
        <v>-0.19042195000000001</v>
      </c>
      <c r="DJ506">
        <v>7.7531719999999998E-2</v>
      </c>
      <c r="DK506">
        <v>-0.19522661999999999</v>
      </c>
      <c r="DL506">
        <v>-0.13095082</v>
      </c>
      <c r="DM506">
        <v>-6.0513240000000003E-2</v>
      </c>
      <c r="DN506">
        <v>0.50020885000000004</v>
      </c>
      <c r="DO506">
        <v>0.35778246000000002</v>
      </c>
      <c r="DP506">
        <v>-0.64273818000000005</v>
      </c>
      <c r="DQ506">
        <v>0.94671483000000001</v>
      </c>
      <c r="DR506">
        <v>-0.66113116000000005</v>
      </c>
      <c r="DS506">
        <v>7.7932630000000003E-2</v>
      </c>
      <c r="DT506">
        <v>-0.79014932000000004</v>
      </c>
      <c r="DU506">
        <v>1.3610861400000001</v>
      </c>
      <c r="DV506" s="10">
        <v>-0.64824150000000003</v>
      </c>
      <c r="DW506" s="8" t="s">
        <v>2725</v>
      </c>
      <c r="DX506" t="s">
        <v>2726</v>
      </c>
      <c r="DY506" t="s">
        <v>5153</v>
      </c>
      <c r="DZ506" t="s">
        <v>5165</v>
      </c>
      <c r="EA506" t="s">
        <v>5242</v>
      </c>
      <c r="EB506" t="s">
        <v>5190</v>
      </c>
      <c r="EC506" t="s">
        <v>5262</v>
      </c>
      <c r="ED506" s="10" t="s">
        <v>266</v>
      </c>
      <c r="EE506" s="20">
        <v>36694</v>
      </c>
      <c r="EF506" s="21">
        <v>38469</v>
      </c>
      <c r="EG506" t="s">
        <v>2727</v>
      </c>
      <c r="EH506" t="s">
        <v>5146</v>
      </c>
      <c r="EI506" s="22">
        <v>43805</v>
      </c>
      <c r="EJ506" t="b">
        <f>F506=H506</f>
        <v>1</v>
      </c>
    </row>
    <row r="507" spans="1:140" x14ac:dyDescent="0.2">
      <c r="A507" s="8" t="s">
        <v>2728</v>
      </c>
      <c r="B507" s="8" t="s">
        <v>127</v>
      </c>
      <c r="C507" s="8" t="s">
        <v>1307</v>
      </c>
      <c r="D507" s="2" t="s">
        <v>2729</v>
      </c>
      <c r="E507" s="4">
        <v>0.40684019948796801</v>
      </c>
      <c r="F507" s="28" t="b">
        <v>0</v>
      </c>
      <c r="G507" s="29">
        <f t="shared" si="15"/>
        <v>8.7355123398818365E-5</v>
      </c>
      <c r="H507" s="5" t="b">
        <f t="shared" si="14"/>
        <v>0</v>
      </c>
      <c r="I507" s="8">
        <v>65</v>
      </c>
      <c r="J507">
        <v>1</v>
      </c>
      <c r="K507">
        <v>36</v>
      </c>
      <c r="L507">
        <v>269</v>
      </c>
      <c r="M507">
        <v>4</v>
      </c>
      <c r="N507">
        <v>2</v>
      </c>
      <c r="O507">
        <v>9.9117664106507597</v>
      </c>
      <c r="P507">
        <v>1</v>
      </c>
      <c r="Q507">
        <v>2</v>
      </c>
      <c r="R507">
        <v>2</v>
      </c>
      <c r="S507" s="10">
        <v>71.7</v>
      </c>
      <c r="T507" s="8">
        <v>1.1047129369128199</v>
      </c>
      <c r="U507">
        <v>7.5957643648752104E-3</v>
      </c>
      <c r="V507">
        <v>1.1651042521063699</v>
      </c>
      <c r="W507">
        <v>-1.4330641798091801</v>
      </c>
      <c r="X507">
        <v>-0.29113306284374801</v>
      </c>
      <c r="Y507">
        <v>-0.70788554533318204</v>
      </c>
      <c r="Z507">
        <v>-1.39577399053355</v>
      </c>
      <c r="AA507">
        <v>8.8725172209350497E-3</v>
      </c>
      <c r="AB507">
        <v>-4.5418899975194001E-2</v>
      </c>
      <c r="AC507">
        <v>1.7560081436822399E-2</v>
      </c>
      <c r="AD507" s="10">
        <v>-0.64677238351660704</v>
      </c>
      <c r="AE507" s="8">
        <v>0</v>
      </c>
      <c r="AF507">
        <v>0</v>
      </c>
      <c r="AG507">
        <v>0</v>
      </c>
      <c r="AH507">
        <v>0</v>
      </c>
      <c r="AI507">
        <v>1</v>
      </c>
      <c r="AJ507">
        <v>0</v>
      </c>
      <c r="AK507">
        <v>0</v>
      </c>
      <c r="AL507">
        <v>0</v>
      </c>
      <c r="AM507">
        <v>0</v>
      </c>
      <c r="AN507">
        <v>0</v>
      </c>
      <c r="AO507">
        <v>0</v>
      </c>
      <c r="AP507">
        <v>0</v>
      </c>
      <c r="AQ507">
        <v>0</v>
      </c>
      <c r="AR507">
        <v>0</v>
      </c>
      <c r="AS507">
        <v>0</v>
      </c>
      <c r="AT507">
        <v>0</v>
      </c>
      <c r="AU507">
        <v>0</v>
      </c>
      <c r="AV507">
        <v>0</v>
      </c>
      <c r="AW507">
        <v>0</v>
      </c>
      <c r="AX507">
        <v>0</v>
      </c>
      <c r="AY507">
        <v>1</v>
      </c>
      <c r="AZ507">
        <v>0</v>
      </c>
      <c r="BA507">
        <v>0</v>
      </c>
      <c r="BB507">
        <v>1</v>
      </c>
      <c r="BC507">
        <v>1</v>
      </c>
      <c r="BD507">
        <v>0</v>
      </c>
      <c r="BE507">
        <v>0</v>
      </c>
      <c r="BF507">
        <v>1</v>
      </c>
      <c r="BG507">
        <v>0</v>
      </c>
      <c r="BH507">
        <v>0</v>
      </c>
      <c r="BI507">
        <v>1</v>
      </c>
      <c r="BJ507">
        <v>0</v>
      </c>
      <c r="BK507">
        <v>0</v>
      </c>
      <c r="BL507">
        <v>0</v>
      </c>
      <c r="BM507">
        <v>0</v>
      </c>
      <c r="BN507">
        <v>0</v>
      </c>
      <c r="BO507">
        <v>1</v>
      </c>
      <c r="BP507">
        <v>0</v>
      </c>
      <c r="BQ507">
        <v>0</v>
      </c>
      <c r="BR507">
        <v>0</v>
      </c>
      <c r="BS507">
        <v>0</v>
      </c>
      <c r="BT507" s="10">
        <v>1</v>
      </c>
      <c r="BU507">
        <v>-4.2648743800000002</v>
      </c>
      <c r="BV507">
        <v>0.17994256</v>
      </c>
      <c r="BW507">
        <v>2.5512239999999999E-2</v>
      </c>
      <c r="BX507">
        <v>1.7140852600000001</v>
      </c>
      <c r="BY507">
        <v>1.2451467300000001</v>
      </c>
      <c r="BZ507">
        <v>4.38303536</v>
      </c>
      <c r="CA507">
        <v>1.0542348399999999</v>
      </c>
      <c r="CB507">
        <v>2.36271349</v>
      </c>
      <c r="CC507">
        <v>0</v>
      </c>
      <c r="CD507">
        <v>1.26633956</v>
      </c>
      <c r="CE507">
        <v>1.2966537600000001</v>
      </c>
      <c r="CF507">
        <v>-0.34830556000000001</v>
      </c>
      <c r="CG507">
        <v>0.60595251999999999</v>
      </c>
      <c r="CH507">
        <v>-0.27080598</v>
      </c>
      <c r="CI507">
        <v>0.69837139000000004</v>
      </c>
      <c r="CJ507">
        <v>2.3914729999999999E-2</v>
      </c>
      <c r="CK507">
        <v>-0.35324707</v>
      </c>
      <c r="CL507">
        <v>-4.8291489999999999E-2</v>
      </c>
      <c r="CM507">
        <v>0.58076517999999999</v>
      </c>
      <c r="CN507">
        <v>0.72541518999999999</v>
      </c>
      <c r="CO507">
        <v>-0.20022939000000001</v>
      </c>
      <c r="CP507">
        <v>-0.43475793000000001</v>
      </c>
      <c r="CQ507">
        <v>0.34422587999999998</v>
      </c>
      <c r="CR507">
        <v>-0.48495226000000002</v>
      </c>
      <c r="CS507">
        <v>0.18250256000000001</v>
      </c>
      <c r="CT507">
        <v>-0.16623276000000001</v>
      </c>
      <c r="CU507">
        <v>-9.4743999999999995E-2</v>
      </c>
      <c r="CV507">
        <v>-1.1689752</v>
      </c>
      <c r="CW507">
        <v>-0.52188942000000005</v>
      </c>
      <c r="CX507">
        <v>0.65815442999999996</v>
      </c>
      <c r="CY507">
        <v>9.3649330000000003E-2</v>
      </c>
      <c r="CZ507">
        <v>-0.16819777</v>
      </c>
      <c r="DA507">
        <v>-0.25450494000000001</v>
      </c>
      <c r="DB507">
        <v>0.25513289</v>
      </c>
      <c r="DC507">
        <v>2.5920289999999999E-2</v>
      </c>
      <c r="DD507">
        <v>-2.5292350000000002E-2</v>
      </c>
      <c r="DE507">
        <v>0.26950531</v>
      </c>
      <c r="DF507">
        <v>-0.26887736000000001</v>
      </c>
      <c r="DG507">
        <v>0.1029841</v>
      </c>
      <c r="DH507">
        <v>-0.10235616</v>
      </c>
      <c r="DI507">
        <v>-0.19042195000000001</v>
      </c>
      <c r="DJ507">
        <v>7.7531719999999998E-2</v>
      </c>
      <c r="DK507">
        <v>-0.19522661999999999</v>
      </c>
      <c r="DL507">
        <v>-0.13095082</v>
      </c>
      <c r="DM507">
        <v>-6.0513240000000003E-2</v>
      </c>
      <c r="DN507">
        <v>0.50020885000000004</v>
      </c>
      <c r="DO507">
        <v>0.35778246000000002</v>
      </c>
      <c r="DP507">
        <v>-0.64273818000000005</v>
      </c>
      <c r="DQ507">
        <v>0.94671483000000001</v>
      </c>
      <c r="DR507">
        <v>-0.66113116000000005</v>
      </c>
      <c r="DS507">
        <v>7.7932630000000003E-2</v>
      </c>
      <c r="DT507">
        <v>-0.79014932000000004</v>
      </c>
      <c r="DU507">
        <v>1.3610861400000001</v>
      </c>
      <c r="DV507" s="10">
        <v>-0.64824150000000003</v>
      </c>
      <c r="DW507" s="8" t="s">
        <v>2730</v>
      </c>
      <c r="DX507" t="s">
        <v>2731</v>
      </c>
      <c r="DY507" t="s">
        <v>5153</v>
      </c>
      <c r="DZ507" t="s">
        <v>5165</v>
      </c>
      <c r="EA507" t="s">
        <v>5254</v>
      </c>
      <c r="EB507" t="s">
        <v>5434</v>
      </c>
      <c r="EC507" t="s">
        <v>5425</v>
      </c>
      <c r="ED507" s="10" t="s">
        <v>284</v>
      </c>
      <c r="EE507" s="20">
        <v>35938</v>
      </c>
      <c r="EF507" s="21">
        <v>36554</v>
      </c>
      <c r="EG507" t="s">
        <v>2732</v>
      </c>
      <c r="EH507" t="s">
        <v>5142</v>
      </c>
      <c r="EI507" s="22">
        <v>43835</v>
      </c>
      <c r="EJ507" t="b">
        <f>F507=H507</f>
        <v>1</v>
      </c>
    </row>
    <row r="508" spans="1:140" x14ac:dyDescent="0.2">
      <c r="A508" s="8" t="s">
        <v>2733</v>
      </c>
      <c r="B508" s="8" t="s">
        <v>168</v>
      </c>
      <c r="C508" s="8" t="s">
        <v>147</v>
      </c>
      <c r="D508" s="2" t="s">
        <v>2734</v>
      </c>
      <c r="E508" s="4">
        <v>0.40449307915348198</v>
      </c>
      <c r="F508" s="28" t="b">
        <v>0</v>
      </c>
      <c r="G508" s="29">
        <f t="shared" si="15"/>
        <v>3.0649871423567596E-2</v>
      </c>
      <c r="H508" s="5" t="b">
        <f t="shared" si="14"/>
        <v>0</v>
      </c>
      <c r="I508" s="8">
        <v>37</v>
      </c>
      <c r="J508">
        <v>1</v>
      </c>
      <c r="K508">
        <v>19</v>
      </c>
      <c r="L508">
        <v>988</v>
      </c>
      <c r="M508">
        <v>7</v>
      </c>
      <c r="N508">
        <v>3</v>
      </c>
      <c r="O508">
        <v>55.646539576741098</v>
      </c>
      <c r="P508">
        <v>3</v>
      </c>
      <c r="Q508">
        <v>4</v>
      </c>
      <c r="R508">
        <v>2</v>
      </c>
      <c r="S508" s="10">
        <v>80.5</v>
      </c>
      <c r="T508" s="8">
        <v>-1.5255559604986699</v>
      </c>
      <c r="U508">
        <v>7.5957643648752104E-3</v>
      </c>
      <c r="V508">
        <v>-1.03137728776702</v>
      </c>
      <c r="W508">
        <v>-0.59488883253344504</v>
      </c>
      <c r="X508">
        <v>0.66340156943083595</v>
      </c>
      <c r="Y508">
        <v>-1.13192030619081E-2</v>
      </c>
      <c r="Z508">
        <v>0.177991360287552</v>
      </c>
      <c r="AA508">
        <v>-0.70092886045385905</v>
      </c>
      <c r="AB508">
        <v>-4.5418899975194001E-2</v>
      </c>
      <c r="AC508">
        <v>1.42236659638262</v>
      </c>
      <c r="AD508" s="10">
        <v>1.2520089258899401</v>
      </c>
      <c r="AE508" s="8">
        <v>0</v>
      </c>
      <c r="AF508">
        <v>0</v>
      </c>
      <c r="AG508">
        <v>0</v>
      </c>
      <c r="AH508">
        <v>0</v>
      </c>
      <c r="AI508">
        <v>0</v>
      </c>
      <c r="AJ508">
        <v>0</v>
      </c>
      <c r="AK508">
        <v>1</v>
      </c>
      <c r="AL508">
        <v>0</v>
      </c>
      <c r="AM508">
        <v>0</v>
      </c>
      <c r="AN508">
        <v>0</v>
      </c>
      <c r="AO508">
        <v>0</v>
      </c>
      <c r="AP508">
        <v>0</v>
      </c>
      <c r="AQ508">
        <v>0</v>
      </c>
      <c r="AR508">
        <v>0</v>
      </c>
      <c r="AS508">
        <v>0</v>
      </c>
      <c r="AT508">
        <v>0</v>
      </c>
      <c r="AU508">
        <v>0</v>
      </c>
      <c r="AV508">
        <v>0</v>
      </c>
      <c r="AW508">
        <v>0</v>
      </c>
      <c r="AX508">
        <v>0</v>
      </c>
      <c r="AY508">
        <v>0</v>
      </c>
      <c r="AZ508">
        <v>1</v>
      </c>
      <c r="BA508">
        <v>1</v>
      </c>
      <c r="BB508">
        <v>0</v>
      </c>
      <c r="BC508">
        <v>0</v>
      </c>
      <c r="BD508">
        <v>1</v>
      </c>
      <c r="BE508">
        <v>0</v>
      </c>
      <c r="BF508">
        <v>1</v>
      </c>
      <c r="BG508">
        <v>0</v>
      </c>
      <c r="BH508">
        <v>0</v>
      </c>
      <c r="BI508">
        <v>0</v>
      </c>
      <c r="BJ508">
        <v>1</v>
      </c>
      <c r="BK508">
        <v>0</v>
      </c>
      <c r="BL508">
        <v>0</v>
      </c>
      <c r="BM508">
        <v>0</v>
      </c>
      <c r="BN508">
        <v>1</v>
      </c>
      <c r="BO508">
        <v>0</v>
      </c>
      <c r="BP508">
        <v>0</v>
      </c>
      <c r="BQ508">
        <v>0</v>
      </c>
      <c r="BR508">
        <v>1</v>
      </c>
      <c r="BS508">
        <v>0</v>
      </c>
      <c r="BT508" s="10">
        <v>0</v>
      </c>
      <c r="BU508">
        <v>-4.2648743800000002</v>
      </c>
      <c r="BV508">
        <v>0.17994256</v>
      </c>
      <c r="BW508">
        <v>2.5512239999999999E-2</v>
      </c>
      <c r="BX508">
        <v>1.7140852600000001</v>
      </c>
      <c r="BY508">
        <v>1.2451467300000001</v>
      </c>
      <c r="BZ508">
        <v>4.38303536</v>
      </c>
      <c r="CA508">
        <v>1.0542348399999999</v>
      </c>
      <c r="CB508">
        <v>2.36271349</v>
      </c>
      <c r="CC508">
        <v>0</v>
      </c>
      <c r="CD508">
        <v>1.26633956</v>
      </c>
      <c r="CE508">
        <v>1.2966537600000001</v>
      </c>
      <c r="CF508">
        <v>-0.34830556000000001</v>
      </c>
      <c r="CG508">
        <v>0.60595251999999999</v>
      </c>
      <c r="CH508">
        <v>-0.27080598</v>
      </c>
      <c r="CI508">
        <v>0.69837139000000004</v>
      </c>
      <c r="CJ508">
        <v>2.3914729999999999E-2</v>
      </c>
      <c r="CK508">
        <v>-0.35324707</v>
      </c>
      <c r="CL508">
        <v>-4.8291489999999999E-2</v>
      </c>
      <c r="CM508">
        <v>0.58076517999999999</v>
      </c>
      <c r="CN508">
        <v>0.72541518999999999</v>
      </c>
      <c r="CO508">
        <v>-0.20022939000000001</v>
      </c>
      <c r="CP508">
        <v>-0.43475793000000001</v>
      </c>
      <c r="CQ508">
        <v>0.34422587999999998</v>
      </c>
      <c r="CR508">
        <v>-0.48495226000000002</v>
      </c>
      <c r="CS508">
        <v>0.18250256000000001</v>
      </c>
      <c r="CT508">
        <v>-0.16623276000000001</v>
      </c>
      <c r="CU508">
        <v>-9.4743999999999995E-2</v>
      </c>
      <c r="CV508">
        <v>-1.1689752</v>
      </c>
      <c r="CW508">
        <v>-0.52188942000000005</v>
      </c>
      <c r="CX508">
        <v>0.65815442999999996</v>
      </c>
      <c r="CY508">
        <v>9.3649330000000003E-2</v>
      </c>
      <c r="CZ508">
        <v>-0.16819777</v>
      </c>
      <c r="DA508">
        <v>-0.25450494000000001</v>
      </c>
      <c r="DB508">
        <v>0.25513289</v>
      </c>
      <c r="DC508">
        <v>2.5920289999999999E-2</v>
      </c>
      <c r="DD508">
        <v>-2.5292350000000002E-2</v>
      </c>
      <c r="DE508">
        <v>0.26950531</v>
      </c>
      <c r="DF508">
        <v>-0.26887736000000001</v>
      </c>
      <c r="DG508">
        <v>0.1029841</v>
      </c>
      <c r="DH508">
        <v>-0.10235616</v>
      </c>
      <c r="DI508">
        <v>-0.19042195000000001</v>
      </c>
      <c r="DJ508">
        <v>7.7531719999999998E-2</v>
      </c>
      <c r="DK508">
        <v>-0.19522661999999999</v>
      </c>
      <c r="DL508">
        <v>-0.13095082</v>
      </c>
      <c r="DM508">
        <v>-6.0513240000000003E-2</v>
      </c>
      <c r="DN508">
        <v>0.50020885000000004</v>
      </c>
      <c r="DO508">
        <v>0.35778246000000002</v>
      </c>
      <c r="DP508">
        <v>-0.64273818000000005</v>
      </c>
      <c r="DQ508">
        <v>0.94671483000000001</v>
      </c>
      <c r="DR508">
        <v>-0.66113116000000005</v>
      </c>
      <c r="DS508">
        <v>7.7932630000000003E-2</v>
      </c>
      <c r="DT508">
        <v>-0.79014932000000004</v>
      </c>
      <c r="DU508">
        <v>1.3610861400000001</v>
      </c>
      <c r="DV508" s="10">
        <v>-0.64824150000000003</v>
      </c>
      <c r="DW508" s="8" t="s">
        <v>2735</v>
      </c>
      <c r="DX508" t="s">
        <v>2736</v>
      </c>
      <c r="DY508" t="s">
        <v>5158</v>
      </c>
      <c r="DZ508" t="s">
        <v>5158</v>
      </c>
      <c r="EA508" t="s">
        <v>5236</v>
      </c>
      <c r="EB508" t="s">
        <v>5182</v>
      </c>
      <c r="EC508" t="s">
        <v>5197</v>
      </c>
      <c r="ED508" s="10" t="s">
        <v>1408</v>
      </c>
      <c r="EE508" s="20">
        <v>36383</v>
      </c>
      <c r="EF508" s="21">
        <v>37435</v>
      </c>
      <c r="EG508" t="s">
        <v>2737</v>
      </c>
      <c r="EH508" t="s">
        <v>5144</v>
      </c>
      <c r="EI508" s="22">
        <v>44898</v>
      </c>
      <c r="EJ508" t="b">
        <f>F508=H508</f>
        <v>1</v>
      </c>
    </row>
    <row r="509" spans="1:140" x14ac:dyDescent="0.2">
      <c r="A509" s="8" t="s">
        <v>2738</v>
      </c>
      <c r="B509" s="8" t="s">
        <v>127</v>
      </c>
      <c r="C509" s="8" t="s">
        <v>188</v>
      </c>
      <c r="D509" s="2">
        <v>5104018788</v>
      </c>
      <c r="E509" s="4">
        <v>0.39794754790148301</v>
      </c>
      <c r="F509" s="28" t="b">
        <v>0</v>
      </c>
      <c r="G509" s="29">
        <f t="shared" si="15"/>
        <v>0.98642197733890935</v>
      </c>
      <c r="H509" s="5" t="b">
        <f t="shared" si="14"/>
        <v>1</v>
      </c>
      <c r="I509" s="8">
        <v>38</v>
      </c>
      <c r="J509">
        <v>2</v>
      </c>
      <c r="K509">
        <v>27</v>
      </c>
      <c r="L509">
        <v>660</v>
      </c>
      <c r="M509">
        <v>9</v>
      </c>
      <c r="N509">
        <v>4</v>
      </c>
      <c r="O509">
        <v>60.307107284074903</v>
      </c>
      <c r="P509">
        <v>2</v>
      </c>
      <c r="Q509">
        <v>2</v>
      </c>
      <c r="R509">
        <v>5</v>
      </c>
      <c r="S509" s="10">
        <v>74.900000000000006</v>
      </c>
      <c r="T509" s="8">
        <v>-1.4316177855911101</v>
      </c>
      <c r="U509">
        <v>1.0203643463482399</v>
      </c>
      <c r="V509">
        <v>2.2610839381047498E-3</v>
      </c>
      <c r="W509">
        <v>-0.97725533309873402</v>
      </c>
      <c r="X509">
        <v>1.2997579909472201</v>
      </c>
      <c r="Y509">
        <v>0.68524713920936597</v>
      </c>
      <c r="Z509">
        <v>0.33836473628137598</v>
      </c>
      <c r="AA509">
        <v>-1.4107302381286499</v>
      </c>
      <c r="AB509">
        <v>1.4079858992310099</v>
      </c>
      <c r="AC509">
        <v>0.71996333890972197</v>
      </c>
      <c r="AD509" s="10">
        <v>4.3693547176684999E-2</v>
      </c>
      <c r="AE509" s="8">
        <v>0</v>
      </c>
      <c r="AF509">
        <v>0</v>
      </c>
      <c r="AG509">
        <v>0</v>
      </c>
      <c r="AH509">
        <v>0</v>
      </c>
      <c r="AI509">
        <v>0</v>
      </c>
      <c r="AJ509">
        <v>0</v>
      </c>
      <c r="AK509">
        <v>0</v>
      </c>
      <c r="AL509">
        <v>0</v>
      </c>
      <c r="AM509">
        <v>0</v>
      </c>
      <c r="AN509">
        <v>0</v>
      </c>
      <c r="AO509">
        <v>0</v>
      </c>
      <c r="AP509">
        <v>0</v>
      </c>
      <c r="AQ509">
        <v>0</v>
      </c>
      <c r="AR509">
        <v>0</v>
      </c>
      <c r="AS509">
        <v>0</v>
      </c>
      <c r="AT509">
        <v>0</v>
      </c>
      <c r="AU509">
        <v>0</v>
      </c>
      <c r="AV509">
        <v>1</v>
      </c>
      <c r="AW509">
        <v>0</v>
      </c>
      <c r="AX509">
        <v>0</v>
      </c>
      <c r="AY509">
        <v>1</v>
      </c>
      <c r="AZ509">
        <v>0</v>
      </c>
      <c r="BA509">
        <v>0</v>
      </c>
      <c r="BB509">
        <v>1</v>
      </c>
      <c r="BC509">
        <v>0</v>
      </c>
      <c r="BD509">
        <v>1</v>
      </c>
      <c r="BE509">
        <v>0</v>
      </c>
      <c r="BF509">
        <v>1</v>
      </c>
      <c r="BG509">
        <v>0</v>
      </c>
      <c r="BH509">
        <v>0</v>
      </c>
      <c r="BI509">
        <v>0</v>
      </c>
      <c r="BJ509">
        <v>0</v>
      </c>
      <c r="BK509">
        <v>0</v>
      </c>
      <c r="BL509">
        <v>1</v>
      </c>
      <c r="BM509">
        <v>1</v>
      </c>
      <c r="BN509">
        <v>0</v>
      </c>
      <c r="BO509">
        <v>0</v>
      </c>
      <c r="BP509">
        <v>0</v>
      </c>
      <c r="BQ509">
        <v>0</v>
      </c>
      <c r="BR509">
        <v>1</v>
      </c>
      <c r="BS509">
        <v>0</v>
      </c>
      <c r="BT509" s="10">
        <v>0</v>
      </c>
      <c r="BU509">
        <v>-4.2648743800000002</v>
      </c>
      <c r="BV509">
        <v>0.17994256</v>
      </c>
      <c r="BW509">
        <v>2.5512239999999999E-2</v>
      </c>
      <c r="BX509">
        <v>1.7140852600000001</v>
      </c>
      <c r="BY509">
        <v>1.2451467300000001</v>
      </c>
      <c r="BZ509">
        <v>4.38303536</v>
      </c>
      <c r="CA509">
        <v>1.0542348399999999</v>
      </c>
      <c r="CB509">
        <v>2.36271349</v>
      </c>
      <c r="CC509">
        <v>0</v>
      </c>
      <c r="CD509">
        <v>1.26633956</v>
      </c>
      <c r="CE509">
        <v>1.2966537600000001</v>
      </c>
      <c r="CF509">
        <v>-0.34830556000000001</v>
      </c>
      <c r="CG509">
        <v>0.60595251999999999</v>
      </c>
      <c r="CH509">
        <v>-0.27080598</v>
      </c>
      <c r="CI509">
        <v>0.69837139000000004</v>
      </c>
      <c r="CJ509">
        <v>2.3914729999999999E-2</v>
      </c>
      <c r="CK509">
        <v>-0.35324707</v>
      </c>
      <c r="CL509">
        <v>-4.8291489999999999E-2</v>
      </c>
      <c r="CM509">
        <v>0.58076517999999999</v>
      </c>
      <c r="CN509">
        <v>0.72541518999999999</v>
      </c>
      <c r="CO509">
        <v>-0.20022939000000001</v>
      </c>
      <c r="CP509">
        <v>-0.43475793000000001</v>
      </c>
      <c r="CQ509">
        <v>0.34422587999999998</v>
      </c>
      <c r="CR509">
        <v>-0.48495226000000002</v>
      </c>
      <c r="CS509">
        <v>0.18250256000000001</v>
      </c>
      <c r="CT509">
        <v>-0.16623276000000001</v>
      </c>
      <c r="CU509">
        <v>-9.4743999999999995E-2</v>
      </c>
      <c r="CV509">
        <v>-1.1689752</v>
      </c>
      <c r="CW509">
        <v>-0.52188942000000005</v>
      </c>
      <c r="CX509">
        <v>0.65815442999999996</v>
      </c>
      <c r="CY509">
        <v>9.3649330000000003E-2</v>
      </c>
      <c r="CZ509">
        <v>-0.16819777</v>
      </c>
      <c r="DA509">
        <v>-0.25450494000000001</v>
      </c>
      <c r="DB509">
        <v>0.25513289</v>
      </c>
      <c r="DC509">
        <v>2.5920289999999999E-2</v>
      </c>
      <c r="DD509">
        <v>-2.5292350000000002E-2</v>
      </c>
      <c r="DE509">
        <v>0.26950531</v>
      </c>
      <c r="DF509">
        <v>-0.26887736000000001</v>
      </c>
      <c r="DG509">
        <v>0.1029841</v>
      </c>
      <c r="DH509">
        <v>-0.10235616</v>
      </c>
      <c r="DI509">
        <v>-0.19042195000000001</v>
      </c>
      <c r="DJ509">
        <v>7.7531719999999998E-2</v>
      </c>
      <c r="DK509">
        <v>-0.19522661999999999</v>
      </c>
      <c r="DL509">
        <v>-0.13095082</v>
      </c>
      <c r="DM509">
        <v>-6.0513240000000003E-2</v>
      </c>
      <c r="DN509">
        <v>0.50020885000000004</v>
      </c>
      <c r="DO509">
        <v>0.35778246000000002</v>
      </c>
      <c r="DP509">
        <v>-0.64273818000000005</v>
      </c>
      <c r="DQ509">
        <v>0.94671483000000001</v>
      </c>
      <c r="DR509">
        <v>-0.66113116000000005</v>
      </c>
      <c r="DS509">
        <v>7.7932630000000003E-2</v>
      </c>
      <c r="DT509">
        <v>-0.79014932000000004</v>
      </c>
      <c r="DU509">
        <v>1.3610861400000001</v>
      </c>
      <c r="DV509" s="10">
        <v>-0.64824150000000003</v>
      </c>
      <c r="DW509" s="8" t="s">
        <v>2739</v>
      </c>
      <c r="DX509" t="s">
        <v>2740</v>
      </c>
      <c r="DY509" t="s">
        <v>5154</v>
      </c>
      <c r="DZ509" t="s">
        <v>5158</v>
      </c>
      <c r="EA509" t="s">
        <v>5205</v>
      </c>
      <c r="EB509" t="s">
        <v>5381</v>
      </c>
      <c r="EC509" t="s">
        <v>5183</v>
      </c>
      <c r="ED509" s="10" t="s">
        <v>661</v>
      </c>
      <c r="EE509" s="20">
        <v>37662</v>
      </c>
      <c r="EF509" s="21">
        <v>38926</v>
      </c>
      <c r="EG509" t="s">
        <v>2741</v>
      </c>
      <c r="EH509" t="s">
        <v>5143</v>
      </c>
      <c r="EI509" s="22">
        <v>44288</v>
      </c>
      <c r="EJ509" t="b">
        <f>F509=H509</f>
        <v>0</v>
      </c>
    </row>
    <row r="510" spans="1:140" x14ac:dyDescent="0.2">
      <c r="A510" s="8" t="s">
        <v>2742</v>
      </c>
      <c r="B510" s="8" t="s">
        <v>127</v>
      </c>
      <c r="C510" s="8" t="s">
        <v>181</v>
      </c>
      <c r="D510" s="2" t="s">
        <v>2743</v>
      </c>
      <c r="E510" s="4">
        <v>0.285778638459043</v>
      </c>
      <c r="F510" s="28" t="b">
        <v>0</v>
      </c>
      <c r="G510" s="29">
        <f t="shared" si="15"/>
        <v>8.5853819349847968E-2</v>
      </c>
      <c r="H510" s="5" t="b">
        <f t="shared" si="14"/>
        <v>0</v>
      </c>
      <c r="I510" s="8">
        <v>62</v>
      </c>
      <c r="J510">
        <v>2</v>
      </c>
      <c r="K510">
        <v>17</v>
      </c>
      <c r="L510">
        <v>1085</v>
      </c>
      <c r="M510">
        <v>10</v>
      </c>
      <c r="N510">
        <v>2</v>
      </c>
      <c r="O510">
        <v>50.389319229521497</v>
      </c>
      <c r="P510">
        <v>1</v>
      </c>
      <c r="Q510">
        <v>2</v>
      </c>
      <c r="R510">
        <v>4</v>
      </c>
      <c r="S510" s="10">
        <v>72.900000000000006</v>
      </c>
      <c r="T510" s="8">
        <v>0.82289841219016902</v>
      </c>
      <c r="U510">
        <v>1.0203643463482399</v>
      </c>
      <c r="V510">
        <v>-1.2897868806933099</v>
      </c>
      <c r="W510">
        <v>-0.48181093450041701</v>
      </c>
      <c r="X510">
        <v>1.61793620170542</v>
      </c>
      <c r="Y510">
        <v>-0.70788554533318204</v>
      </c>
      <c r="Z510">
        <v>-2.9132479858825899E-3</v>
      </c>
      <c r="AA510">
        <v>8.8725172209350497E-3</v>
      </c>
      <c r="AB510">
        <v>-4.5418899975194001E-2</v>
      </c>
      <c r="AC510">
        <v>-0.68484317603607703</v>
      </c>
      <c r="AD510" s="10">
        <v>-0.38784765950662198</v>
      </c>
      <c r="AE510" s="8">
        <v>0</v>
      </c>
      <c r="AF510">
        <v>0</v>
      </c>
      <c r="AG510">
        <v>0</v>
      </c>
      <c r="AH510">
        <v>0</v>
      </c>
      <c r="AI510">
        <v>1</v>
      </c>
      <c r="AJ510">
        <v>0</v>
      </c>
      <c r="AK510">
        <v>0</v>
      </c>
      <c r="AL510">
        <v>0</v>
      </c>
      <c r="AM510">
        <v>0</v>
      </c>
      <c r="AN510">
        <v>0</v>
      </c>
      <c r="AO510">
        <v>0</v>
      </c>
      <c r="AP510">
        <v>0</v>
      </c>
      <c r="AQ510">
        <v>0</v>
      </c>
      <c r="AR510">
        <v>0</v>
      </c>
      <c r="AS510">
        <v>0</v>
      </c>
      <c r="AT510">
        <v>0</v>
      </c>
      <c r="AU510">
        <v>0</v>
      </c>
      <c r="AV510">
        <v>0</v>
      </c>
      <c r="AW510">
        <v>0</v>
      </c>
      <c r="AX510">
        <v>0</v>
      </c>
      <c r="AY510">
        <v>1</v>
      </c>
      <c r="AZ510">
        <v>0</v>
      </c>
      <c r="BA510">
        <v>1</v>
      </c>
      <c r="BB510">
        <v>0</v>
      </c>
      <c r="BC510">
        <v>0</v>
      </c>
      <c r="BD510">
        <v>1</v>
      </c>
      <c r="BE510">
        <v>0</v>
      </c>
      <c r="BF510">
        <v>1</v>
      </c>
      <c r="BG510">
        <v>0</v>
      </c>
      <c r="BH510">
        <v>0</v>
      </c>
      <c r="BI510">
        <v>1</v>
      </c>
      <c r="BJ510">
        <v>0</v>
      </c>
      <c r="BK510">
        <v>0</v>
      </c>
      <c r="BL510">
        <v>0</v>
      </c>
      <c r="BM510">
        <v>0</v>
      </c>
      <c r="BN510">
        <v>0</v>
      </c>
      <c r="BO510">
        <v>1</v>
      </c>
      <c r="BP510">
        <v>0</v>
      </c>
      <c r="BQ510">
        <v>0</v>
      </c>
      <c r="BR510">
        <v>1</v>
      </c>
      <c r="BS510">
        <v>0</v>
      </c>
      <c r="BT510" s="10">
        <v>0</v>
      </c>
      <c r="BU510">
        <v>-4.2648743800000002</v>
      </c>
      <c r="BV510">
        <v>0.17994256</v>
      </c>
      <c r="BW510">
        <v>2.5512239999999999E-2</v>
      </c>
      <c r="BX510">
        <v>1.7140852600000001</v>
      </c>
      <c r="BY510">
        <v>1.2451467300000001</v>
      </c>
      <c r="BZ510">
        <v>4.38303536</v>
      </c>
      <c r="CA510">
        <v>1.0542348399999999</v>
      </c>
      <c r="CB510">
        <v>2.36271349</v>
      </c>
      <c r="CC510">
        <v>0</v>
      </c>
      <c r="CD510">
        <v>1.26633956</v>
      </c>
      <c r="CE510">
        <v>1.2966537600000001</v>
      </c>
      <c r="CF510">
        <v>-0.34830556000000001</v>
      </c>
      <c r="CG510">
        <v>0.60595251999999999</v>
      </c>
      <c r="CH510">
        <v>-0.27080598</v>
      </c>
      <c r="CI510">
        <v>0.69837139000000004</v>
      </c>
      <c r="CJ510">
        <v>2.3914729999999999E-2</v>
      </c>
      <c r="CK510">
        <v>-0.35324707</v>
      </c>
      <c r="CL510">
        <v>-4.8291489999999999E-2</v>
      </c>
      <c r="CM510">
        <v>0.58076517999999999</v>
      </c>
      <c r="CN510">
        <v>0.72541518999999999</v>
      </c>
      <c r="CO510">
        <v>-0.20022939000000001</v>
      </c>
      <c r="CP510">
        <v>-0.43475793000000001</v>
      </c>
      <c r="CQ510">
        <v>0.34422587999999998</v>
      </c>
      <c r="CR510">
        <v>-0.48495226000000002</v>
      </c>
      <c r="CS510">
        <v>0.18250256000000001</v>
      </c>
      <c r="CT510">
        <v>-0.16623276000000001</v>
      </c>
      <c r="CU510">
        <v>-9.4743999999999995E-2</v>
      </c>
      <c r="CV510">
        <v>-1.1689752</v>
      </c>
      <c r="CW510">
        <v>-0.52188942000000005</v>
      </c>
      <c r="CX510">
        <v>0.65815442999999996</v>
      </c>
      <c r="CY510">
        <v>9.3649330000000003E-2</v>
      </c>
      <c r="CZ510">
        <v>-0.16819777</v>
      </c>
      <c r="DA510">
        <v>-0.25450494000000001</v>
      </c>
      <c r="DB510">
        <v>0.25513289</v>
      </c>
      <c r="DC510">
        <v>2.5920289999999999E-2</v>
      </c>
      <c r="DD510">
        <v>-2.5292350000000002E-2</v>
      </c>
      <c r="DE510">
        <v>0.26950531</v>
      </c>
      <c r="DF510">
        <v>-0.26887736000000001</v>
      </c>
      <c r="DG510">
        <v>0.1029841</v>
      </c>
      <c r="DH510">
        <v>-0.10235616</v>
      </c>
      <c r="DI510">
        <v>-0.19042195000000001</v>
      </c>
      <c r="DJ510">
        <v>7.7531719999999998E-2</v>
      </c>
      <c r="DK510">
        <v>-0.19522661999999999</v>
      </c>
      <c r="DL510">
        <v>-0.13095082</v>
      </c>
      <c r="DM510">
        <v>-6.0513240000000003E-2</v>
      </c>
      <c r="DN510">
        <v>0.50020885000000004</v>
      </c>
      <c r="DO510">
        <v>0.35778246000000002</v>
      </c>
      <c r="DP510">
        <v>-0.64273818000000005</v>
      </c>
      <c r="DQ510">
        <v>0.94671483000000001</v>
      </c>
      <c r="DR510">
        <v>-0.66113116000000005</v>
      </c>
      <c r="DS510">
        <v>7.7932630000000003E-2</v>
      </c>
      <c r="DT510">
        <v>-0.79014932000000004</v>
      </c>
      <c r="DU510">
        <v>1.3610861400000001</v>
      </c>
      <c r="DV510" s="10">
        <v>-0.64824150000000003</v>
      </c>
      <c r="DW510" s="8" t="s">
        <v>2744</v>
      </c>
      <c r="DX510" t="s">
        <v>2745</v>
      </c>
      <c r="DY510" t="s">
        <v>5153</v>
      </c>
      <c r="DZ510" t="s">
        <v>5158</v>
      </c>
      <c r="EA510" t="s">
        <v>5333</v>
      </c>
      <c r="EB510" t="s">
        <v>5272</v>
      </c>
      <c r="EC510" t="s">
        <v>5483</v>
      </c>
      <c r="ED510" s="10" t="s">
        <v>684</v>
      </c>
      <c r="EE510" s="20">
        <v>36811</v>
      </c>
      <c r="EF510" s="21">
        <v>39513</v>
      </c>
      <c r="EG510" t="s">
        <v>2746</v>
      </c>
      <c r="EH510" t="s">
        <v>5142</v>
      </c>
      <c r="EI510" s="22">
        <v>44058</v>
      </c>
      <c r="EJ510" t="b">
        <f>F510=H510</f>
        <v>1</v>
      </c>
    </row>
    <row r="511" spans="1:140" x14ac:dyDescent="0.2">
      <c r="A511" s="8" t="s">
        <v>2747</v>
      </c>
      <c r="B511" s="8" t="s">
        <v>119</v>
      </c>
      <c r="C511" s="8" t="s">
        <v>275</v>
      </c>
      <c r="D511" s="2" t="s">
        <v>2748</v>
      </c>
      <c r="E511" s="4">
        <v>0.357447124245374</v>
      </c>
      <c r="F511" s="28" t="b">
        <v>0</v>
      </c>
      <c r="G511" s="29">
        <f t="shared" si="15"/>
        <v>0.43139440953287467</v>
      </c>
      <c r="H511" s="5" t="b">
        <f t="shared" si="14"/>
        <v>0</v>
      </c>
      <c r="I511" s="8">
        <v>42</v>
      </c>
      <c r="J511">
        <v>2</v>
      </c>
      <c r="K511">
        <v>20</v>
      </c>
      <c r="L511">
        <v>1002</v>
      </c>
      <c r="M511">
        <v>9</v>
      </c>
      <c r="N511">
        <v>5</v>
      </c>
      <c r="O511">
        <v>53.723562122687198</v>
      </c>
      <c r="P511">
        <v>4</v>
      </c>
      <c r="Q511">
        <v>5</v>
      </c>
      <c r="R511">
        <v>2</v>
      </c>
      <c r="S511" s="10">
        <v>77.8</v>
      </c>
      <c r="T511" s="8">
        <v>-1.0558650859609</v>
      </c>
      <c r="U511">
        <v>1.0203643463482399</v>
      </c>
      <c r="V511">
        <v>-0.90217249130388599</v>
      </c>
      <c r="W511">
        <v>-0.57856831116785301</v>
      </c>
      <c r="X511">
        <v>1.2997579909472201</v>
      </c>
      <c r="Y511">
        <v>1.38181348148064</v>
      </c>
      <c r="Z511">
        <v>0.11182036876191601</v>
      </c>
      <c r="AA511">
        <v>-0.70092886045385905</v>
      </c>
      <c r="AB511">
        <v>-4.5418899975194001E-2</v>
      </c>
      <c r="AC511">
        <v>-1.38724643350897</v>
      </c>
      <c r="AD511" s="10">
        <v>0.66942829686747896</v>
      </c>
      <c r="AE511" s="8">
        <v>0</v>
      </c>
      <c r="AF511">
        <v>0</v>
      </c>
      <c r="AG511">
        <v>0</v>
      </c>
      <c r="AH511">
        <v>0</v>
      </c>
      <c r="AI511">
        <v>0</v>
      </c>
      <c r="AJ511">
        <v>0</v>
      </c>
      <c r="AK511">
        <v>0</v>
      </c>
      <c r="AL511">
        <v>0</v>
      </c>
      <c r="AM511">
        <v>0</v>
      </c>
      <c r="AN511">
        <v>0</v>
      </c>
      <c r="AO511">
        <v>0</v>
      </c>
      <c r="AP511">
        <v>0</v>
      </c>
      <c r="AQ511">
        <v>0</v>
      </c>
      <c r="AR511">
        <v>0</v>
      </c>
      <c r="AS511">
        <v>0</v>
      </c>
      <c r="AT511">
        <v>0</v>
      </c>
      <c r="AU511">
        <v>0</v>
      </c>
      <c r="AV511">
        <v>1</v>
      </c>
      <c r="AW511">
        <v>0</v>
      </c>
      <c r="AX511">
        <v>0</v>
      </c>
      <c r="AY511">
        <v>0</v>
      </c>
      <c r="AZ511">
        <v>1</v>
      </c>
      <c r="BA511">
        <v>1</v>
      </c>
      <c r="BB511">
        <v>0</v>
      </c>
      <c r="BC511">
        <v>0</v>
      </c>
      <c r="BD511">
        <v>1</v>
      </c>
      <c r="BE511">
        <v>0</v>
      </c>
      <c r="BF511">
        <v>1</v>
      </c>
      <c r="BG511">
        <v>0</v>
      </c>
      <c r="BH511">
        <v>0</v>
      </c>
      <c r="BI511">
        <v>1</v>
      </c>
      <c r="BJ511">
        <v>0</v>
      </c>
      <c r="BK511">
        <v>0</v>
      </c>
      <c r="BL511">
        <v>0</v>
      </c>
      <c r="BM511">
        <v>0</v>
      </c>
      <c r="BN511">
        <v>1</v>
      </c>
      <c r="BO511">
        <v>0</v>
      </c>
      <c r="BP511">
        <v>0</v>
      </c>
      <c r="BQ511">
        <v>0</v>
      </c>
      <c r="BR511">
        <v>0</v>
      </c>
      <c r="BS511">
        <v>1</v>
      </c>
      <c r="BT511" s="10">
        <v>0</v>
      </c>
      <c r="BU511">
        <v>-4.2648743800000002</v>
      </c>
      <c r="BV511">
        <v>0.17994256</v>
      </c>
      <c r="BW511">
        <v>2.5512239999999999E-2</v>
      </c>
      <c r="BX511">
        <v>1.7140852600000001</v>
      </c>
      <c r="BY511">
        <v>1.2451467300000001</v>
      </c>
      <c r="BZ511">
        <v>4.38303536</v>
      </c>
      <c r="CA511">
        <v>1.0542348399999999</v>
      </c>
      <c r="CB511">
        <v>2.36271349</v>
      </c>
      <c r="CC511">
        <v>0</v>
      </c>
      <c r="CD511">
        <v>1.26633956</v>
      </c>
      <c r="CE511">
        <v>1.2966537600000001</v>
      </c>
      <c r="CF511">
        <v>-0.34830556000000001</v>
      </c>
      <c r="CG511">
        <v>0.60595251999999999</v>
      </c>
      <c r="CH511">
        <v>-0.27080598</v>
      </c>
      <c r="CI511">
        <v>0.69837139000000004</v>
      </c>
      <c r="CJ511">
        <v>2.3914729999999999E-2</v>
      </c>
      <c r="CK511">
        <v>-0.35324707</v>
      </c>
      <c r="CL511">
        <v>-4.8291489999999999E-2</v>
      </c>
      <c r="CM511">
        <v>0.58076517999999999</v>
      </c>
      <c r="CN511">
        <v>0.72541518999999999</v>
      </c>
      <c r="CO511">
        <v>-0.20022939000000001</v>
      </c>
      <c r="CP511">
        <v>-0.43475793000000001</v>
      </c>
      <c r="CQ511">
        <v>0.34422587999999998</v>
      </c>
      <c r="CR511">
        <v>-0.48495226000000002</v>
      </c>
      <c r="CS511">
        <v>0.18250256000000001</v>
      </c>
      <c r="CT511">
        <v>-0.16623276000000001</v>
      </c>
      <c r="CU511">
        <v>-9.4743999999999995E-2</v>
      </c>
      <c r="CV511">
        <v>-1.1689752</v>
      </c>
      <c r="CW511">
        <v>-0.52188942000000005</v>
      </c>
      <c r="CX511">
        <v>0.65815442999999996</v>
      </c>
      <c r="CY511">
        <v>9.3649330000000003E-2</v>
      </c>
      <c r="CZ511">
        <v>-0.16819777</v>
      </c>
      <c r="DA511">
        <v>-0.25450494000000001</v>
      </c>
      <c r="DB511">
        <v>0.25513289</v>
      </c>
      <c r="DC511">
        <v>2.5920289999999999E-2</v>
      </c>
      <c r="DD511">
        <v>-2.5292350000000002E-2</v>
      </c>
      <c r="DE511">
        <v>0.26950531</v>
      </c>
      <c r="DF511">
        <v>-0.26887736000000001</v>
      </c>
      <c r="DG511">
        <v>0.1029841</v>
      </c>
      <c r="DH511">
        <v>-0.10235616</v>
      </c>
      <c r="DI511">
        <v>-0.19042195000000001</v>
      </c>
      <c r="DJ511">
        <v>7.7531719999999998E-2</v>
      </c>
      <c r="DK511">
        <v>-0.19522661999999999</v>
      </c>
      <c r="DL511">
        <v>-0.13095082</v>
      </c>
      <c r="DM511">
        <v>-6.0513240000000003E-2</v>
      </c>
      <c r="DN511">
        <v>0.50020885000000004</v>
      </c>
      <c r="DO511">
        <v>0.35778246000000002</v>
      </c>
      <c r="DP511">
        <v>-0.64273818000000005</v>
      </c>
      <c r="DQ511">
        <v>0.94671483000000001</v>
      </c>
      <c r="DR511">
        <v>-0.66113116000000005</v>
      </c>
      <c r="DS511">
        <v>7.7932630000000003E-2</v>
      </c>
      <c r="DT511">
        <v>-0.79014932000000004</v>
      </c>
      <c r="DU511">
        <v>1.3610861400000001</v>
      </c>
      <c r="DV511" s="10">
        <v>-0.64824150000000003</v>
      </c>
      <c r="DW511" s="8" t="s">
        <v>2749</v>
      </c>
      <c r="DX511" t="s">
        <v>2750</v>
      </c>
      <c r="DY511" t="s">
        <v>5158</v>
      </c>
      <c r="DZ511" t="s">
        <v>5153</v>
      </c>
      <c r="EA511" t="s">
        <v>5483</v>
      </c>
      <c r="EB511" t="s">
        <v>5231</v>
      </c>
      <c r="EC511" t="s">
        <v>5416</v>
      </c>
      <c r="ED511" s="10" t="s">
        <v>396</v>
      </c>
      <c r="EE511" s="20">
        <v>34624</v>
      </c>
      <c r="EF511" s="21">
        <v>34689</v>
      </c>
      <c r="EG511" t="s">
        <v>2751</v>
      </c>
      <c r="EH511" t="s">
        <v>5142</v>
      </c>
      <c r="EI511" s="22">
        <v>44218</v>
      </c>
      <c r="EJ511" t="b">
        <f>F511=H511</f>
        <v>1</v>
      </c>
    </row>
    <row r="512" spans="1:140" x14ac:dyDescent="0.2">
      <c r="A512" s="8" t="s">
        <v>2752</v>
      </c>
      <c r="B512" s="8" t="s">
        <v>168</v>
      </c>
      <c r="C512" s="8" t="s">
        <v>491</v>
      </c>
      <c r="D512" s="2" t="s">
        <v>2753</v>
      </c>
      <c r="E512" s="4">
        <v>0.41369740685875001</v>
      </c>
      <c r="F512" s="28" t="b">
        <v>0</v>
      </c>
      <c r="G512" s="29">
        <f t="shared" si="15"/>
        <v>3.6064199039786388E-2</v>
      </c>
      <c r="H512" s="5" t="b">
        <f t="shared" si="14"/>
        <v>0</v>
      </c>
      <c r="I512" s="8">
        <v>64</v>
      </c>
      <c r="J512">
        <v>4</v>
      </c>
      <c r="K512">
        <v>23</v>
      </c>
      <c r="L512">
        <v>1917</v>
      </c>
      <c r="M512">
        <v>7</v>
      </c>
      <c r="N512">
        <v>1</v>
      </c>
      <c r="O512">
        <v>42.682036762708698</v>
      </c>
      <c r="P512">
        <v>1</v>
      </c>
      <c r="Q512">
        <v>1</v>
      </c>
      <c r="R512">
        <v>5</v>
      </c>
      <c r="S512" s="10">
        <v>73.7</v>
      </c>
      <c r="T512" s="8">
        <v>1.0107747620052701</v>
      </c>
      <c r="U512">
        <v>3.04590151031497</v>
      </c>
      <c r="V512">
        <v>-0.51455810191446105</v>
      </c>
      <c r="W512">
        <v>0.48809433522617002</v>
      </c>
      <c r="X512">
        <v>0.66340156943083595</v>
      </c>
      <c r="Y512">
        <v>-1.4044518876044501</v>
      </c>
      <c r="Z512">
        <v>-0.26812619768635698</v>
      </c>
      <c r="AA512">
        <v>1.4284752725705201</v>
      </c>
      <c r="AB512">
        <v>0.68128349962791002</v>
      </c>
      <c r="AC512">
        <v>-0.68484317603607703</v>
      </c>
      <c r="AD512" s="10">
        <v>-0.21523117683330001</v>
      </c>
      <c r="AE512" s="8">
        <v>0</v>
      </c>
      <c r="AF512">
        <v>0</v>
      </c>
      <c r="AG512">
        <v>0</v>
      </c>
      <c r="AH512">
        <v>0</v>
      </c>
      <c r="AI512">
        <v>0</v>
      </c>
      <c r="AJ512">
        <v>0</v>
      </c>
      <c r="AK512">
        <v>0</v>
      </c>
      <c r="AL512">
        <v>0</v>
      </c>
      <c r="AM512">
        <v>0</v>
      </c>
      <c r="AN512">
        <v>0</v>
      </c>
      <c r="AO512">
        <v>0</v>
      </c>
      <c r="AP512">
        <v>0</v>
      </c>
      <c r="AQ512">
        <v>0</v>
      </c>
      <c r="AR512">
        <v>0</v>
      </c>
      <c r="AS512">
        <v>0</v>
      </c>
      <c r="AT512">
        <v>0</v>
      </c>
      <c r="AU512">
        <v>0</v>
      </c>
      <c r="AV512">
        <v>1</v>
      </c>
      <c r="AW512">
        <v>0</v>
      </c>
      <c r="AX512">
        <v>0</v>
      </c>
      <c r="AY512">
        <v>0</v>
      </c>
      <c r="AZ512">
        <v>1</v>
      </c>
      <c r="BA512">
        <v>1</v>
      </c>
      <c r="BB512">
        <v>0</v>
      </c>
      <c r="BC512">
        <v>0</v>
      </c>
      <c r="BD512">
        <v>1</v>
      </c>
      <c r="BE512">
        <v>1</v>
      </c>
      <c r="BF512">
        <v>0</v>
      </c>
      <c r="BG512">
        <v>1</v>
      </c>
      <c r="BH512">
        <v>0</v>
      </c>
      <c r="BI512">
        <v>0</v>
      </c>
      <c r="BJ512">
        <v>0</v>
      </c>
      <c r="BK512">
        <v>0</v>
      </c>
      <c r="BL512">
        <v>0</v>
      </c>
      <c r="BM512">
        <v>1</v>
      </c>
      <c r="BN512">
        <v>0</v>
      </c>
      <c r="BO512">
        <v>0</v>
      </c>
      <c r="BP512">
        <v>0</v>
      </c>
      <c r="BQ512">
        <v>0</v>
      </c>
      <c r="BR512">
        <v>1</v>
      </c>
      <c r="BS512">
        <v>0</v>
      </c>
      <c r="BT512" s="10">
        <v>0</v>
      </c>
      <c r="BU512">
        <v>-4.2648743800000002</v>
      </c>
      <c r="BV512">
        <v>0.17994256</v>
      </c>
      <c r="BW512">
        <v>2.5512239999999999E-2</v>
      </c>
      <c r="BX512">
        <v>1.7140852600000001</v>
      </c>
      <c r="BY512">
        <v>1.2451467300000001</v>
      </c>
      <c r="BZ512">
        <v>4.38303536</v>
      </c>
      <c r="CA512">
        <v>1.0542348399999999</v>
      </c>
      <c r="CB512">
        <v>2.36271349</v>
      </c>
      <c r="CC512">
        <v>0</v>
      </c>
      <c r="CD512">
        <v>1.26633956</v>
      </c>
      <c r="CE512">
        <v>1.2966537600000001</v>
      </c>
      <c r="CF512">
        <v>-0.34830556000000001</v>
      </c>
      <c r="CG512">
        <v>0.60595251999999999</v>
      </c>
      <c r="CH512">
        <v>-0.27080598</v>
      </c>
      <c r="CI512">
        <v>0.69837139000000004</v>
      </c>
      <c r="CJ512">
        <v>2.3914729999999999E-2</v>
      </c>
      <c r="CK512">
        <v>-0.35324707</v>
      </c>
      <c r="CL512">
        <v>-4.8291489999999999E-2</v>
      </c>
      <c r="CM512">
        <v>0.58076517999999999</v>
      </c>
      <c r="CN512">
        <v>0.72541518999999999</v>
      </c>
      <c r="CO512">
        <v>-0.20022939000000001</v>
      </c>
      <c r="CP512">
        <v>-0.43475793000000001</v>
      </c>
      <c r="CQ512">
        <v>0.34422587999999998</v>
      </c>
      <c r="CR512">
        <v>-0.48495226000000002</v>
      </c>
      <c r="CS512">
        <v>0.18250256000000001</v>
      </c>
      <c r="CT512">
        <v>-0.16623276000000001</v>
      </c>
      <c r="CU512">
        <v>-9.4743999999999995E-2</v>
      </c>
      <c r="CV512">
        <v>-1.1689752</v>
      </c>
      <c r="CW512">
        <v>-0.52188942000000005</v>
      </c>
      <c r="CX512">
        <v>0.65815442999999996</v>
      </c>
      <c r="CY512">
        <v>9.3649330000000003E-2</v>
      </c>
      <c r="CZ512">
        <v>-0.16819777</v>
      </c>
      <c r="DA512">
        <v>-0.25450494000000001</v>
      </c>
      <c r="DB512">
        <v>0.25513289</v>
      </c>
      <c r="DC512">
        <v>2.5920289999999999E-2</v>
      </c>
      <c r="DD512">
        <v>-2.5292350000000002E-2</v>
      </c>
      <c r="DE512">
        <v>0.26950531</v>
      </c>
      <c r="DF512">
        <v>-0.26887736000000001</v>
      </c>
      <c r="DG512">
        <v>0.1029841</v>
      </c>
      <c r="DH512">
        <v>-0.10235616</v>
      </c>
      <c r="DI512">
        <v>-0.19042195000000001</v>
      </c>
      <c r="DJ512">
        <v>7.7531719999999998E-2</v>
      </c>
      <c r="DK512">
        <v>-0.19522661999999999</v>
      </c>
      <c r="DL512">
        <v>-0.13095082</v>
      </c>
      <c r="DM512">
        <v>-6.0513240000000003E-2</v>
      </c>
      <c r="DN512">
        <v>0.50020885000000004</v>
      </c>
      <c r="DO512">
        <v>0.35778246000000002</v>
      </c>
      <c r="DP512">
        <v>-0.64273818000000005</v>
      </c>
      <c r="DQ512">
        <v>0.94671483000000001</v>
      </c>
      <c r="DR512">
        <v>-0.66113116000000005</v>
      </c>
      <c r="DS512">
        <v>7.7932630000000003E-2</v>
      </c>
      <c r="DT512">
        <v>-0.79014932000000004</v>
      </c>
      <c r="DU512">
        <v>1.3610861400000001</v>
      </c>
      <c r="DV512" s="10">
        <v>-0.64824150000000003</v>
      </c>
      <c r="DW512" s="8" t="s">
        <v>2754</v>
      </c>
      <c r="DX512" t="s">
        <v>2755</v>
      </c>
      <c r="DY512" t="s">
        <v>5154</v>
      </c>
      <c r="DZ512" t="s">
        <v>5158</v>
      </c>
      <c r="EA512" t="s">
        <v>5465</v>
      </c>
      <c r="EB512" t="s">
        <v>5406</v>
      </c>
      <c r="EC512" t="s">
        <v>5323</v>
      </c>
      <c r="ED512" s="10" t="s">
        <v>279</v>
      </c>
      <c r="EE512" s="20">
        <v>35284</v>
      </c>
      <c r="EF512" s="21">
        <v>39188</v>
      </c>
      <c r="EG512" t="s">
        <v>2756</v>
      </c>
      <c r="EH512" t="s">
        <v>5145</v>
      </c>
      <c r="EI512" s="22">
        <v>44494</v>
      </c>
      <c r="EJ512" t="b">
        <f>F512=H512</f>
        <v>1</v>
      </c>
    </row>
    <row r="513" spans="1:140" x14ac:dyDescent="0.2">
      <c r="A513" s="8" t="s">
        <v>2757</v>
      </c>
      <c r="B513" s="8" t="s">
        <v>127</v>
      </c>
      <c r="C513" s="8" t="s">
        <v>363</v>
      </c>
      <c r="D513" s="2" t="s">
        <v>2758</v>
      </c>
      <c r="E513" s="4">
        <v>0.43186944117297299</v>
      </c>
      <c r="F513" s="28" t="b">
        <v>0</v>
      </c>
      <c r="G513" s="29">
        <f t="shared" si="15"/>
        <v>0.88835032528662672</v>
      </c>
      <c r="H513" s="5" t="b">
        <f t="shared" si="14"/>
        <v>1</v>
      </c>
      <c r="I513" s="8">
        <v>54</v>
      </c>
      <c r="J513">
        <v>1</v>
      </c>
      <c r="K513">
        <v>39</v>
      </c>
      <c r="L513">
        <v>1879</v>
      </c>
      <c r="M513">
        <v>8</v>
      </c>
      <c r="N513">
        <v>4</v>
      </c>
      <c r="O513">
        <v>8.4347205864865291</v>
      </c>
      <c r="P513">
        <v>4</v>
      </c>
      <c r="Q513">
        <v>5</v>
      </c>
      <c r="R513">
        <v>3</v>
      </c>
      <c r="S513" s="10">
        <v>77.599999999999994</v>
      </c>
      <c r="T513" s="8">
        <v>7.1393012929740499E-2</v>
      </c>
      <c r="U513">
        <v>7.5957643648752104E-3</v>
      </c>
      <c r="V513">
        <v>1.5527186414958001</v>
      </c>
      <c r="W513">
        <v>0.44379577723385</v>
      </c>
      <c r="X513">
        <v>0.98157978018903103</v>
      </c>
      <c r="Y513">
        <v>0.68524713920936597</v>
      </c>
      <c r="Z513">
        <v>-1.44660016455223</v>
      </c>
      <c r="AA513">
        <v>-0.70092886045385905</v>
      </c>
      <c r="AB513">
        <v>1.4079858992310099</v>
      </c>
      <c r="AC513">
        <v>-0.68484317603607703</v>
      </c>
      <c r="AD513" s="10">
        <v>0.62627417619914705</v>
      </c>
      <c r="AE513" s="8">
        <v>0</v>
      </c>
      <c r="AF513">
        <v>0</v>
      </c>
      <c r="AG513">
        <v>0</v>
      </c>
      <c r="AH513">
        <v>0</v>
      </c>
      <c r="AI513">
        <v>0</v>
      </c>
      <c r="AJ513">
        <v>0</v>
      </c>
      <c r="AK513">
        <v>0</v>
      </c>
      <c r="AL513">
        <v>0</v>
      </c>
      <c r="AM513">
        <v>0</v>
      </c>
      <c r="AN513">
        <v>0</v>
      </c>
      <c r="AO513">
        <v>0</v>
      </c>
      <c r="AP513">
        <v>0</v>
      </c>
      <c r="AQ513">
        <v>0</v>
      </c>
      <c r="AR513">
        <v>0</v>
      </c>
      <c r="AS513">
        <v>0</v>
      </c>
      <c r="AT513">
        <v>0</v>
      </c>
      <c r="AU513">
        <v>0</v>
      </c>
      <c r="AV513">
        <v>0</v>
      </c>
      <c r="AW513">
        <v>1</v>
      </c>
      <c r="AX513">
        <v>0</v>
      </c>
      <c r="AY513">
        <v>1</v>
      </c>
      <c r="AZ513">
        <v>0</v>
      </c>
      <c r="BA513">
        <v>1</v>
      </c>
      <c r="BB513">
        <v>0</v>
      </c>
      <c r="BC513">
        <v>1</v>
      </c>
      <c r="BD513">
        <v>0</v>
      </c>
      <c r="BE513">
        <v>0</v>
      </c>
      <c r="BF513">
        <v>1</v>
      </c>
      <c r="BG513">
        <v>0</v>
      </c>
      <c r="BH513">
        <v>1</v>
      </c>
      <c r="BI513">
        <v>0</v>
      </c>
      <c r="BJ513">
        <v>0</v>
      </c>
      <c r="BK513">
        <v>0</v>
      </c>
      <c r="BL513">
        <v>0</v>
      </c>
      <c r="BM513">
        <v>0</v>
      </c>
      <c r="BN513">
        <v>1</v>
      </c>
      <c r="BO513">
        <v>0</v>
      </c>
      <c r="BP513">
        <v>0</v>
      </c>
      <c r="BQ513">
        <v>0</v>
      </c>
      <c r="BR513">
        <v>0</v>
      </c>
      <c r="BS513">
        <v>1</v>
      </c>
      <c r="BT513" s="10">
        <v>0</v>
      </c>
      <c r="BU513">
        <v>-4.2648743800000002</v>
      </c>
      <c r="BV513">
        <v>0.17994256</v>
      </c>
      <c r="BW513">
        <v>2.5512239999999999E-2</v>
      </c>
      <c r="BX513">
        <v>1.7140852600000001</v>
      </c>
      <c r="BY513">
        <v>1.2451467300000001</v>
      </c>
      <c r="BZ513">
        <v>4.38303536</v>
      </c>
      <c r="CA513">
        <v>1.0542348399999999</v>
      </c>
      <c r="CB513">
        <v>2.36271349</v>
      </c>
      <c r="CC513">
        <v>0</v>
      </c>
      <c r="CD513">
        <v>1.26633956</v>
      </c>
      <c r="CE513">
        <v>1.2966537600000001</v>
      </c>
      <c r="CF513">
        <v>-0.34830556000000001</v>
      </c>
      <c r="CG513">
        <v>0.60595251999999999</v>
      </c>
      <c r="CH513">
        <v>-0.27080598</v>
      </c>
      <c r="CI513">
        <v>0.69837139000000004</v>
      </c>
      <c r="CJ513">
        <v>2.3914729999999999E-2</v>
      </c>
      <c r="CK513">
        <v>-0.35324707</v>
      </c>
      <c r="CL513">
        <v>-4.8291489999999999E-2</v>
      </c>
      <c r="CM513">
        <v>0.58076517999999999</v>
      </c>
      <c r="CN513">
        <v>0.72541518999999999</v>
      </c>
      <c r="CO513">
        <v>-0.20022939000000001</v>
      </c>
      <c r="CP513">
        <v>-0.43475793000000001</v>
      </c>
      <c r="CQ513">
        <v>0.34422587999999998</v>
      </c>
      <c r="CR513">
        <v>-0.48495226000000002</v>
      </c>
      <c r="CS513">
        <v>0.18250256000000001</v>
      </c>
      <c r="CT513">
        <v>-0.16623276000000001</v>
      </c>
      <c r="CU513">
        <v>-9.4743999999999995E-2</v>
      </c>
      <c r="CV513">
        <v>-1.1689752</v>
      </c>
      <c r="CW513">
        <v>-0.52188942000000005</v>
      </c>
      <c r="CX513">
        <v>0.65815442999999996</v>
      </c>
      <c r="CY513">
        <v>9.3649330000000003E-2</v>
      </c>
      <c r="CZ513">
        <v>-0.16819777</v>
      </c>
      <c r="DA513">
        <v>-0.25450494000000001</v>
      </c>
      <c r="DB513">
        <v>0.25513289</v>
      </c>
      <c r="DC513">
        <v>2.5920289999999999E-2</v>
      </c>
      <c r="DD513">
        <v>-2.5292350000000002E-2</v>
      </c>
      <c r="DE513">
        <v>0.26950531</v>
      </c>
      <c r="DF513">
        <v>-0.26887736000000001</v>
      </c>
      <c r="DG513">
        <v>0.1029841</v>
      </c>
      <c r="DH513">
        <v>-0.10235616</v>
      </c>
      <c r="DI513">
        <v>-0.19042195000000001</v>
      </c>
      <c r="DJ513">
        <v>7.7531719999999998E-2</v>
      </c>
      <c r="DK513">
        <v>-0.19522661999999999</v>
      </c>
      <c r="DL513">
        <v>-0.13095082</v>
      </c>
      <c r="DM513">
        <v>-6.0513240000000003E-2</v>
      </c>
      <c r="DN513">
        <v>0.50020885000000004</v>
      </c>
      <c r="DO513">
        <v>0.35778246000000002</v>
      </c>
      <c r="DP513">
        <v>-0.64273818000000005</v>
      </c>
      <c r="DQ513">
        <v>0.94671483000000001</v>
      </c>
      <c r="DR513">
        <v>-0.66113116000000005</v>
      </c>
      <c r="DS513">
        <v>7.7932630000000003E-2</v>
      </c>
      <c r="DT513">
        <v>-0.79014932000000004</v>
      </c>
      <c r="DU513">
        <v>1.3610861400000001</v>
      </c>
      <c r="DV513" s="10">
        <v>-0.64824150000000003</v>
      </c>
      <c r="DW513" s="8" t="s">
        <v>2759</v>
      </c>
      <c r="DX513" t="s">
        <v>2760</v>
      </c>
      <c r="DY513" t="s">
        <v>5158</v>
      </c>
      <c r="DZ513" t="s">
        <v>5153</v>
      </c>
      <c r="EA513" t="s">
        <v>5483</v>
      </c>
      <c r="EB513" t="s">
        <v>5441</v>
      </c>
      <c r="EC513" t="s">
        <v>5251</v>
      </c>
      <c r="ED513" s="10" t="s">
        <v>798</v>
      </c>
      <c r="EE513" s="20">
        <v>34662</v>
      </c>
      <c r="EF513" s="21">
        <v>37420</v>
      </c>
      <c r="EG513" t="s">
        <v>2761</v>
      </c>
      <c r="EH513" t="s">
        <v>5147</v>
      </c>
      <c r="EI513" s="22">
        <v>44879</v>
      </c>
      <c r="EJ513" t="b">
        <f>F513=H513</f>
        <v>0</v>
      </c>
    </row>
    <row r="514" spans="1:140" x14ac:dyDescent="0.2">
      <c r="A514" s="8" t="s">
        <v>2762</v>
      </c>
      <c r="B514" s="8" t="s">
        <v>119</v>
      </c>
      <c r="C514" s="8" t="s">
        <v>161</v>
      </c>
      <c r="D514" s="2" t="s">
        <v>2763</v>
      </c>
      <c r="E514" s="4">
        <v>0.53718385371359001</v>
      </c>
      <c r="F514" s="28" t="b">
        <v>0</v>
      </c>
      <c r="G514" s="29">
        <f t="shared" si="15"/>
        <v>3.0643913694273044E-7</v>
      </c>
      <c r="H514" s="5" t="b">
        <f t="shared" si="14"/>
        <v>0</v>
      </c>
      <c r="I514" s="8">
        <v>41</v>
      </c>
      <c r="J514">
        <v>2</v>
      </c>
      <c r="K514">
        <v>17</v>
      </c>
      <c r="L514">
        <v>1519</v>
      </c>
      <c r="M514">
        <v>0</v>
      </c>
      <c r="N514">
        <v>3</v>
      </c>
      <c r="O514">
        <v>36.091926856795098</v>
      </c>
      <c r="P514">
        <v>2</v>
      </c>
      <c r="Q514">
        <v>5</v>
      </c>
      <c r="R514">
        <v>2</v>
      </c>
      <c r="S514" s="10">
        <v>70.7</v>
      </c>
      <c r="T514" s="8">
        <v>-1.1498032608684501</v>
      </c>
      <c r="U514">
        <v>1.0203643463482399</v>
      </c>
      <c r="V514">
        <v>-1.2897868806933099</v>
      </c>
      <c r="W514">
        <v>2.4125227832922602E-2</v>
      </c>
      <c r="X514">
        <v>-1.5638459058765199</v>
      </c>
      <c r="Y514">
        <v>-1.13192030619081E-2</v>
      </c>
      <c r="Z514">
        <v>-0.494896462630395</v>
      </c>
      <c r="AA514">
        <v>-1.4107302381286499</v>
      </c>
      <c r="AB514">
        <v>-1.4988236991813999</v>
      </c>
      <c r="AC514">
        <v>0.71996333890972197</v>
      </c>
      <c r="AD514" s="10">
        <v>-0.86254298685826103</v>
      </c>
      <c r="AE514" s="8">
        <v>0</v>
      </c>
      <c r="AF514">
        <v>0</v>
      </c>
      <c r="AG514">
        <v>0</v>
      </c>
      <c r="AH514">
        <v>0</v>
      </c>
      <c r="AI514">
        <v>0</v>
      </c>
      <c r="AJ514">
        <v>0</v>
      </c>
      <c r="AK514">
        <v>0</v>
      </c>
      <c r="AL514">
        <v>0</v>
      </c>
      <c r="AM514">
        <v>0</v>
      </c>
      <c r="AN514">
        <v>0</v>
      </c>
      <c r="AO514">
        <v>0</v>
      </c>
      <c r="AP514">
        <v>0</v>
      </c>
      <c r="AQ514">
        <v>0</v>
      </c>
      <c r="AR514">
        <v>0</v>
      </c>
      <c r="AS514">
        <v>0</v>
      </c>
      <c r="AT514">
        <v>0</v>
      </c>
      <c r="AU514">
        <v>0</v>
      </c>
      <c r="AV514">
        <v>1</v>
      </c>
      <c r="AW514">
        <v>0</v>
      </c>
      <c r="AX514">
        <v>0</v>
      </c>
      <c r="AY514">
        <v>0</v>
      </c>
      <c r="AZ514">
        <v>1</v>
      </c>
      <c r="BA514">
        <v>1</v>
      </c>
      <c r="BB514">
        <v>0</v>
      </c>
      <c r="BC514">
        <v>1</v>
      </c>
      <c r="BD514">
        <v>0</v>
      </c>
      <c r="BE514">
        <v>0</v>
      </c>
      <c r="BF514">
        <v>1</v>
      </c>
      <c r="BG514">
        <v>0</v>
      </c>
      <c r="BH514">
        <v>0</v>
      </c>
      <c r="BI514">
        <v>1</v>
      </c>
      <c r="BJ514">
        <v>0</v>
      </c>
      <c r="BK514">
        <v>0</v>
      </c>
      <c r="BL514">
        <v>0</v>
      </c>
      <c r="BM514">
        <v>0</v>
      </c>
      <c r="BN514">
        <v>0</v>
      </c>
      <c r="BO514">
        <v>0</v>
      </c>
      <c r="BP514">
        <v>1</v>
      </c>
      <c r="BQ514">
        <v>1</v>
      </c>
      <c r="BR514">
        <v>0</v>
      </c>
      <c r="BS514">
        <v>0</v>
      </c>
      <c r="BT514" s="10">
        <v>0</v>
      </c>
      <c r="BU514">
        <v>-4.2648743800000002</v>
      </c>
      <c r="BV514">
        <v>0.17994256</v>
      </c>
      <c r="BW514">
        <v>2.5512239999999999E-2</v>
      </c>
      <c r="BX514">
        <v>1.7140852600000001</v>
      </c>
      <c r="BY514">
        <v>1.2451467300000001</v>
      </c>
      <c r="BZ514">
        <v>4.38303536</v>
      </c>
      <c r="CA514">
        <v>1.0542348399999999</v>
      </c>
      <c r="CB514">
        <v>2.36271349</v>
      </c>
      <c r="CC514">
        <v>0</v>
      </c>
      <c r="CD514">
        <v>1.26633956</v>
      </c>
      <c r="CE514">
        <v>1.2966537600000001</v>
      </c>
      <c r="CF514">
        <v>-0.34830556000000001</v>
      </c>
      <c r="CG514">
        <v>0.60595251999999999</v>
      </c>
      <c r="CH514">
        <v>-0.27080598</v>
      </c>
      <c r="CI514">
        <v>0.69837139000000004</v>
      </c>
      <c r="CJ514">
        <v>2.3914729999999999E-2</v>
      </c>
      <c r="CK514">
        <v>-0.35324707</v>
      </c>
      <c r="CL514">
        <v>-4.8291489999999999E-2</v>
      </c>
      <c r="CM514">
        <v>0.58076517999999999</v>
      </c>
      <c r="CN514">
        <v>0.72541518999999999</v>
      </c>
      <c r="CO514">
        <v>-0.20022939000000001</v>
      </c>
      <c r="CP514">
        <v>-0.43475793000000001</v>
      </c>
      <c r="CQ514">
        <v>0.34422587999999998</v>
      </c>
      <c r="CR514">
        <v>-0.48495226000000002</v>
      </c>
      <c r="CS514">
        <v>0.18250256000000001</v>
      </c>
      <c r="CT514">
        <v>-0.16623276000000001</v>
      </c>
      <c r="CU514">
        <v>-9.4743999999999995E-2</v>
      </c>
      <c r="CV514">
        <v>-1.1689752</v>
      </c>
      <c r="CW514">
        <v>-0.52188942000000005</v>
      </c>
      <c r="CX514">
        <v>0.65815442999999996</v>
      </c>
      <c r="CY514">
        <v>9.3649330000000003E-2</v>
      </c>
      <c r="CZ514">
        <v>-0.16819777</v>
      </c>
      <c r="DA514">
        <v>-0.25450494000000001</v>
      </c>
      <c r="DB514">
        <v>0.25513289</v>
      </c>
      <c r="DC514">
        <v>2.5920289999999999E-2</v>
      </c>
      <c r="DD514">
        <v>-2.5292350000000002E-2</v>
      </c>
      <c r="DE514">
        <v>0.26950531</v>
      </c>
      <c r="DF514">
        <v>-0.26887736000000001</v>
      </c>
      <c r="DG514">
        <v>0.1029841</v>
      </c>
      <c r="DH514">
        <v>-0.10235616</v>
      </c>
      <c r="DI514">
        <v>-0.19042195000000001</v>
      </c>
      <c r="DJ514">
        <v>7.7531719999999998E-2</v>
      </c>
      <c r="DK514">
        <v>-0.19522661999999999</v>
      </c>
      <c r="DL514">
        <v>-0.13095082</v>
      </c>
      <c r="DM514">
        <v>-6.0513240000000003E-2</v>
      </c>
      <c r="DN514">
        <v>0.50020885000000004</v>
      </c>
      <c r="DO514">
        <v>0.35778246000000002</v>
      </c>
      <c r="DP514">
        <v>-0.64273818000000005</v>
      </c>
      <c r="DQ514">
        <v>0.94671483000000001</v>
      </c>
      <c r="DR514">
        <v>-0.66113116000000005</v>
      </c>
      <c r="DS514">
        <v>7.7932630000000003E-2</v>
      </c>
      <c r="DT514">
        <v>-0.79014932000000004</v>
      </c>
      <c r="DU514">
        <v>1.3610861400000001</v>
      </c>
      <c r="DV514" s="10">
        <v>-0.64824150000000003</v>
      </c>
      <c r="DW514" s="8" t="s">
        <v>2764</v>
      </c>
      <c r="DX514" t="s">
        <v>2765</v>
      </c>
      <c r="DY514" t="s">
        <v>5165</v>
      </c>
      <c r="DZ514" t="s">
        <v>5154</v>
      </c>
      <c r="EA514" t="s">
        <v>5387</v>
      </c>
      <c r="EB514" t="s">
        <v>5312</v>
      </c>
      <c r="EC514" t="s">
        <v>5404</v>
      </c>
      <c r="ED514" s="10" t="s">
        <v>448</v>
      </c>
      <c r="EE514" s="20">
        <v>37784</v>
      </c>
      <c r="EF514" s="21">
        <v>39913</v>
      </c>
      <c r="EG514" t="s">
        <v>2766</v>
      </c>
      <c r="EH514" t="s">
        <v>5142</v>
      </c>
      <c r="EI514" s="22">
        <v>43774</v>
      </c>
      <c r="EJ514" t="b">
        <f>F514=H514</f>
        <v>1</v>
      </c>
    </row>
    <row r="515" spans="1:140" x14ac:dyDescent="0.2">
      <c r="A515" s="8" t="s">
        <v>2767</v>
      </c>
      <c r="B515" s="8" t="s">
        <v>119</v>
      </c>
      <c r="C515" s="8" t="s">
        <v>128</v>
      </c>
      <c r="D515" s="2" t="s">
        <v>2768</v>
      </c>
      <c r="E515" s="4">
        <v>0.49458865544052</v>
      </c>
      <c r="F515" s="28" t="b">
        <v>0</v>
      </c>
      <c r="G515" s="29">
        <f t="shared" si="15"/>
        <v>9.2398748130232966E-2</v>
      </c>
      <c r="H515" s="5" t="b">
        <f t="shared" ref="H515:H578" si="16">IF(G515&gt;threshold,TRUE,FALSE)</f>
        <v>0</v>
      </c>
      <c r="I515" s="8">
        <v>68</v>
      </c>
      <c r="J515">
        <v>0</v>
      </c>
      <c r="K515">
        <v>21</v>
      </c>
      <c r="L515">
        <v>2020</v>
      </c>
      <c r="M515">
        <v>6</v>
      </c>
      <c r="N515">
        <v>2</v>
      </c>
      <c r="O515">
        <v>89.794327720259901</v>
      </c>
      <c r="P515">
        <v>4</v>
      </c>
      <c r="Q515">
        <v>5</v>
      </c>
      <c r="R515">
        <v>2</v>
      </c>
      <c r="S515" s="10">
        <v>76.099999999999994</v>
      </c>
      <c r="T515" s="8">
        <v>1.3865274616354899</v>
      </c>
      <c r="U515">
        <v>-1.00517281761849</v>
      </c>
      <c r="V515">
        <v>-0.77296769484074401</v>
      </c>
      <c r="W515">
        <v>0.60816674241587998</v>
      </c>
      <c r="X515">
        <v>0.34522335867264098</v>
      </c>
      <c r="Y515">
        <v>-0.70788554533318204</v>
      </c>
      <c r="Z515">
        <v>1.3530404983314901</v>
      </c>
      <c r="AA515">
        <v>0.71867389489572897</v>
      </c>
      <c r="AB515">
        <v>-0.772121299578298</v>
      </c>
      <c r="AC515">
        <v>0.71996333890972197</v>
      </c>
      <c r="AD515" s="10">
        <v>0.30261827118666701</v>
      </c>
      <c r="AE515" s="8">
        <v>0</v>
      </c>
      <c r="AF515">
        <v>0</v>
      </c>
      <c r="AG515">
        <v>0</v>
      </c>
      <c r="AH515">
        <v>0</v>
      </c>
      <c r="AI515">
        <v>0</v>
      </c>
      <c r="AJ515">
        <v>0</v>
      </c>
      <c r="AK515">
        <v>0</v>
      </c>
      <c r="AL515">
        <v>0</v>
      </c>
      <c r="AM515">
        <v>0</v>
      </c>
      <c r="AN515">
        <v>0</v>
      </c>
      <c r="AO515">
        <v>0</v>
      </c>
      <c r="AP515">
        <v>0</v>
      </c>
      <c r="AQ515">
        <v>0</v>
      </c>
      <c r="AR515">
        <v>0</v>
      </c>
      <c r="AS515">
        <v>0</v>
      </c>
      <c r="AT515">
        <v>0</v>
      </c>
      <c r="AU515">
        <v>0</v>
      </c>
      <c r="AV515">
        <v>0</v>
      </c>
      <c r="AW515">
        <v>1</v>
      </c>
      <c r="AX515">
        <v>0</v>
      </c>
      <c r="AY515">
        <v>1</v>
      </c>
      <c r="AZ515">
        <v>0</v>
      </c>
      <c r="BA515">
        <v>0</v>
      </c>
      <c r="BB515">
        <v>1</v>
      </c>
      <c r="BC515">
        <v>0</v>
      </c>
      <c r="BD515">
        <v>1</v>
      </c>
      <c r="BE515">
        <v>0</v>
      </c>
      <c r="BF515">
        <v>1</v>
      </c>
      <c r="BG515">
        <v>0</v>
      </c>
      <c r="BH515">
        <v>0</v>
      </c>
      <c r="BI515">
        <v>0</v>
      </c>
      <c r="BJ515">
        <v>0</v>
      </c>
      <c r="BK515">
        <v>0</v>
      </c>
      <c r="BL515">
        <v>1</v>
      </c>
      <c r="BM515">
        <v>0</v>
      </c>
      <c r="BN515">
        <v>1</v>
      </c>
      <c r="BO515">
        <v>0</v>
      </c>
      <c r="BP515">
        <v>0</v>
      </c>
      <c r="BQ515">
        <v>0</v>
      </c>
      <c r="BR515">
        <v>1</v>
      </c>
      <c r="BS515">
        <v>0</v>
      </c>
      <c r="BT515" s="10">
        <v>0</v>
      </c>
      <c r="BU515">
        <v>-4.2648743800000002</v>
      </c>
      <c r="BV515">
        <v>0.17994256</v>
      </c>
      <c r="BW515">
        <v>2.5512239999999999E-2</v>
      </c>
      <c r="BX515">
        <v>1.7140852600000001</v>
      </c>
      <c r="BY515">
        <v>1.2451467300000001</v>
      </c>
      <c r="BZ515">
        <v>4.38303536</v>
      </c>
      <c r="CA515">
        <v>1.0542348399999999</v>
      </c>
      <c r="CB515">
        <v>2.36271349</v>
      </c>
      <c r="CC515">
        <v>0</v>
      </c>
      <c r="CD515">
        <v>1.26633956</v>
      </c>
      <c r="CE515">
        <v>1.2966537600000001</v>
      </c>
      <c r="CF515">
        <v>-0.34830556000000001</v>
      </c>
      <c r="CG515">
        <v>0.60595251999999999</v>
      </c>
      <c r="CH515">
        <v>-0.27080598</v>
      </c>
      <c r="CI515">
        <v>0.69837139000000004</v>
      </c>
      <c r="CJ515">
        <v>2.3914729999999999E-2</v>
      </c>
      <c r="CK515">
        <v>-0.35324707</v>
      </c>
      <c r="CL515">
        <v>-4.8291489999999999E-2</v>
      </c>
      <c r="CM515">
        <v>0.58076517999999999</v>
      </c>
      <c r="CN515">
        <v>0.72541518999999999</v>
      </c>
      <c r="CO515">
        <v>-0.20022939000000001</v>
      </c>
      <c r="CP515">
        <v>-0.43475793000000001</v>
      </c>
      <c r="CQ515">
        <v>0.34422587999999998</v>
      </c>
      <c r="CR515">
        <v>-0.48495226000000002</v>
      </c>
      <c r="CS515">
        <v>0.18250256000000001</v>
      </c>
      <c r="CT515">
        <v>-0.16623276000000001</v>
      </c>
      <c r="CU515">
        <v>-9.4743999999999995E-2</v>
      </c>
      <c r="CV515">
        <v>-1.1689752</v>
      </c>
      <c r="CW515">
        <v>-0.52188942000000005</v>
      </c>
      <c r="CX515">
        <v>0.65815442999999996</v>
      </c>
      <c r="CY515">
        <v>9.3649330000000003E-2</v>
      </c>
      <c r="CZ515">
        <v>-0.16819777</v>
      </c>
      <c r="DA515">
        <v>-0.25450494000000001</v>
      </c>
      <c r="DB515">
        <v>0.25513289</v>
      </c>
      <c r="DC515">
        <v>2.5920289999999999E-2</v>
      </c>
      <c r="DD515">
        <v>-2.5292350000000002E-2</v>
      </c>
      <c r="DE515">
        <v>0.26950531</v>
      </c>
      <c r="DF515">
        <v>-0.26887736000000001</v>
      </c>
      <c r="DG515">
        <v>0.1029841</v>
      </c>
      <c r="DH515">
        <v>-0.10235616</v>
      </c>
      <c r="DI515">
        <v>-0.19042195000000001</v>
      </c>
      <c r="DJ515">
        <v>7.7531719999999998E-2</v>
      </c>
      <c r="DK515">
        <v>-0.19522661999999999</v>
      </c>
      <c r="DL515">
        <v>-0.13095082</v>
      </c>
      <c r="DM515">
        <v>-6.0513240000000003E-2</v>
      </c>
      <c r="DN515">
        <v>0.50020885000000004</v>
      </c>
      <c r="DO515">
        <v>0.35778246000000002</v>
      </c>
      <c r="DP515">
        <v>-0.64273818000000005</v>
      </c>
      <c r="DQ515">
        <v>0.94671483000000001</v>
      </c>
      <c r="DR515">
        <v>-0.66113116000000005</v>
      </c>
      <c r="DS515">
        <v>7.7932630000000003E-2</v>
      </c>
      <c r="DT515">
        <v>-0.79014932000000004</v>
      </c>
      <c r="DU515">
        <v>1.3610861400000001</v>
      </c>
      <c r="DV515" s="10">
        <v>-0.64824150000000003</v>
      </c>
      <c r="DW515" s="8" t="s">
        <v>2769</v>
      </c>
      <c r="DX515" t="s">
        <v>2770</v>
      </c>
      <c r="DY515" t="s">
        <v>5158</v>
      </c>
      <c r="DZ515" t="s">
        <v>5158</v>
      </c>
      <c r="EA515" t="s">
        <v>5216</v>
      </c>
      <c r="EB515" t="s">
        <v>5233</v>
      </c>
      <c r="EC515" t="s">
        <v>5491</v>
      </c>
      <c r="ED515" s="10" t="s">
        <v>1445</v>
      </c>
      <c r="EE515" s="20">
        <v>37363</v>
      </c>
      <c r="EF515" s="21">
        <v>39964</v>
      </c>
      <c r="EG515" t="s">
        <v>2771</v>
      </c>
      <c r="EH515" t="s">
        <v>5143</v>
      </c>
      <c r="EI515" s="22">
        <v>44792</v>
      </c>
      <c r="EJ515" t="b">
        <f>F515=H515</f>
        <v>1</v>
      </c>
    </row>
    <row r="516" spans="1:140" x14ac:dyDescent="0.2">
      <c r="A516" s="8" t="s">
        <v>2772</v>
      </c>
      <c r="B516" s="8" t="s">
        <v>119</v>
      </c>
      <c r="C516" s="8" t="s">
        <v>161</v>
      </c>
      <c r="D516" s="2">
        <v>2772575995</v>
      </c>
      <c r="E516" s="4">
        <v>0.59509461888537596</v>
      </c>
      <c r="F516" s="28" t="b">
        <v>0</v>
      </c>
      <c r="G516" s="29">
        <f t="shared" si="15"/>
        <v>4.6593978275489309E-5</v>
      </c>
      <c r="H516" s="5" t="b">
        <f t="shared" si="16"/>
        <v>0</v>
      </c>
      <c r="I516" s="8">
        <v>46</v>
      </c>
      <c r="J516">
        <v>0</v>
      </c>
      <c r="K516">
        <v>37</v>
      </c>
      <c r="L516">
        <v>2493</v>
      </c>
      <c r="M516">
        <v>1</v>
      </c>
      <c r="N516">
        <v>4</v>
      </c>
      <c r="O516">
        <v>6.7139761093547499</v>
      </c>
      <c r="P516">
        <v>5</v>
      </c>
      <c r="Q516">
        <v>5</v>
      </c>
      <c r="R516">
        <v>1</v>
      </c>
      <c r="S516" s="10">
        <v>66.3</v>
      </c>
      <c r="T516" s="8">
        <v>-0.68011238633068705</v>
      </c>
      <c r="U516">
        <v>-1.00517281761849</v>
      </c>
      <c r="V516">
        <v>1.2943090485695199</v>
      </c>
      <c r="W516">
        <v>1.1595672142676501</v>
      </c>
      <c r="X516">
        <v>-1.2456676951183301</v>
      </c>
      <c r="Y516">
        <v>0.68524713920936597</v>
      </c>
      <c r="Z516">
        <v>-1.5058121786993699</v>
      </c>
      <c r="AA516">
        <v>8.8725172209350497E-3</v>
      </c>
      <c r="AB516">
        <v>0.68128349962791002</v>
      </c>
      <c r="AC516">
        <v>-0.68484317603607703</v>
      </c>
      <c r="AD516" s="10">
        <v>-1.8119336415615299</v>
      </c>
      <c r="AE516" s="8">
        <v>0</v>
      </c>
      <c r="AF516">
        <v>0</v>
      </c>
      <c r="AG516">
        <v>0</v>
      </c>
      <c r="AH516">
        <v>0</v>
      </c>
      <c r="AI516">
        <v>0</v>
      </c>
      <c r="AJ516">
        <v>0</v>
      </c>
      <c r="AK516">
        <v>0</v>
      </c>
      <c r="AL516">
        <v>0</v>
      </c>
      <c r="AM516">
        <v>0</v>
      </c>
      <c r="AN516">
        <v>0</v>
      </c>
      <c r="AO516">
        <v>0</v>
      </c>
      <c r="AP516">
        <v>0</v>
      </c>
      <c r="AQ516">
        <v>0</v>
      </c>
      <c r="AR516">
        <v>1</v>
      </c>
      <c r="AS516">
        <v>0</v>
      </c>
      <c r="AT516">
        <v>0</v>
      </c>
      <c r="AU516">
        <v>0</v>
      </c>
      <c r="AV516">
        <v>0</v>
      </c>
      <c r="AW516">
        <v>0</v>
      </c>
      <c r="AX516">
        <v>0</v>
      </c>
      <c r="AY516">
        <v>1</v>
      </c>
      <c r="AZ516">
        <v>0</v>
      </c>
      <c r="BA516">
        <v>1</v>
      </c>
      <c r="BB516">
        <v>0</v>
      </c>
      <c r="BC516">
        <v>1</v>
      </c>
      <c r="BD516">
        <v>0</v>
      </c>
      <c r="BE516">
        <v>1</v>
      </c>
      <c r="BF516">
        <v>0</v>
      </c>
      <c r="BG516">
        <v>0</v>
      </c>
      <c r="BH516">
        <v>0</v>
      </c>
      <c r="BI516">
        <v>0</v>
      </c>
      <c r="BJ516">
        <v>0</v>
      </c>
      <c r="BK516">
        <v>1</v>
      </c>
      <c r="BL516">
        <v>0</v>
      </c>
      <c r="BM516">
        <v>0</v>
      </c>
      <c r="BN516">
        <v>0</v>
      </c>
      <c r="BO516">
        <v>0</v>
      </c>
      <c r="BP516">
        <v>1</v>
      </c>
      <c r="BQ516">
        <v>0</v>
      </c>
      <c r="BR516">
        <v>1</v>
      </c>
      <c r="BS516">
        <v>0</v>
      </c>
      <c r="BT516" s="10">
        <v>0</v>
      </c>
      <c r="BU516">
        <v>-4.2648743800000002</v>
      </c>
      <c r="BV516">
        <v>0.17994256</v>
      </c>
      <c r="BW516">
        <v>2.5512239999999999E-2</v>
      </c>
      <c r="BX516">
        <v>1.7140852600000001</v>
      </c>
      <c r="BY516">
        <v>1.2451467300000001</v>
      </c>
      <c r="BZ516">
        <v>4.38303536</v>
      </c>
      <c r="CA516">
        <v>1.0542348399999999</v>
      </c>
      <c r="CB516">
        <v>2.36271349</v>
      </c>
      <c r="CC516">
        <v>0</v>
      </c>
      <c r="CD516">
        <v>1.26633956</v>
      </c>
      <c r="CE516">
        <v>1.2966537600000001</v>
      </c>
      <c r="CF516">
        <v>-0.34830556000000001</v>
      </c>
      <c r="CG516">
        <v>0.60595251999999999</v>
      </c>
      <c r="CH516">
        <v>-0.27080598</v>
      </c>
      <c r="CI516">
        <v>0.69837139000000004</v>
      </c>
      <c r="CJ516">
        <v>2.3914729999999999E-2</v>
      </c>
      <c r="CK516">
        <v>-0.35324707</v>
      </c>
      <c r="CL516">
        <v>-4.8291489999999999E-2</v>
      </c>
      <c r="CM516">
        <v>0.58076517999999999</v>
      </c>
      <c r="CN516">
        <v>0.72541518999999999</v>
      </c>
      <c r="CO516">
        <v>-0.20022939000000001</v>
      </c>
      <c r="CP516">
        <v>-0.43475793000000001</v>
      </c>
      <c r="CQ516">
        <v>0.34422587999999998</v>
      </c>
      <c r="CR516">
        <v>-0.48495226000000002</v>
      </c>
      <c r="CS516">
        <v>0.18250256000000001</v>
      </c>
      <c r="CT516">
        <v>-0.16623276000000001</v>
      </c>
      <c r="CU516">
        <v>-9.4743999999999995E-2</v>
      </c>
      <c r="CV516">
        <v>-1.1689752</v>
      </c>
      <c r="CW516">
        <v>-0.52188942000000005</v>
      </c>
      <c r="CX516">
        <v>0.65815442999999996</v>
      </c>
      <c r="CY516">
        <v>9.3649330000000003E-2</v>
      </c>
      <c r="CZ516">
        <v>-0.16819777</v>
      </c>
      <c r="DA516">
        <v>-0.25450494000000001</v>
      </c>
      <c r="DB516">
        <v>0.25513289</v>
      </c>
      <c r="DC516">
        <v>2.5920289999999999E-2</v>
      </c>
      <c r="DD516">
        <v>-2.5292350000000002E-2</v>
      </c>
      <c r="DE516">
        <v>0.26950531</v>
      </c>
      <c r="DF516">
        <v>-0.26887736000000001</v>
      </c>
      <c r="DG516">
        <v>0.1029841</v>
      </c>
      <c r="DH516">
        <v>-0.10235616</v>
      </c>
      <c r="DI516">
        <v>-0.19042195000000001</v>
      </c>
      <c r="DJ516">
        <v>7.7531719999999998E-2</v>
      </c>
      <c r="DK516">
        <v>-0.19522661999999999</v>
      </c>
      <c r="DL516">
        <v>-0.13095082</v>
      </c>
      <c r="DM516">
        <v>-6.0513240000000003E-2</v>
      </c>
      <c r="DN516">
        <v>0.50020885000000004</v>
      </c>
      <c r="DO516">
        <v>0.35778246000000002</v>
      </c>
      <c r="DP516">
        <v>-0.64273818000000005</v>
      </c>
      <c r="DQ516">
        <v>0.94671483000000001</v>
      </c>
      <c r="DR516">
        <v>-0.66113116000000005</v>
      </c>
      <c r="DS516">
        <v>7.7932630000000003E-2</v>
      </c>
      <c r="DT516">
        <v>-0.79014932000000004</v>
      </c>
      <c r="DU516">
        <v>1.3610861400000001</v>
      </c>
      <c r="DV516" s="10">
        <v>-0.64824150000000003</v>
      </c>
      <c r="DW516" s="8" t="s">
        <v>2773</v>
      </c>
      <c r="DX516" t="s">
        <v>2774</v>
      </c>
      <c r="DY516" t="s">
        <v>5165</v>
      </c>
      <c r="DZ516" t="s">
        <v>5158</v>
      </c>
      <c r="EA516" t="s">
        <v>5199</v>
      </c>
      <c r="EB516" t="s">
        <v>5459</v>
      </c>
      <c r="EC516" t="s">
        <v>5430</v>
      </c>
      <c r="ED516" s="10" t="s">
        <v>1383</v>
      </c>
      <c r="EE516" s="20">
        <v>35977</v>
      </c>
      <c r="EF516" s="21">
        <v>39550</v>
      </c>
      <c r="EG516" t="s">
        <v>2775</v>
      </c>
      <c r="EH516" t="s">
        <v>5146</v>
      </c>
      <c r="EI516" s="22">
        <v>45009</v>
      </c>
      <c r="EJ516" t="b">
        <f>F516=H516</f>
        <v>1</v>
      </c>
    </row>
    <row r="517" spans="1:140" x14ac:dyDescent="0.2">
      <c r="A517" s="8" t="s">
        <v>2776</v>
      </c>
      <c r="B517" s="8" t="s">
        <v>168</v>
      </c>
      <c r="C517" s="8" t="s">
        <v>363</v>
      </c>
      <c r="D517" s="2" t="s">
        <v>2777</v>
      </c>
      <c r="E517" s="4">
        <v>0.55354824806129399</v>
      </c>
      <c r="F517" s="28" t="b">
        <v>0</v>
      </c>
      <c r="G517" s="29">
        <f t="shared" si="15"/>
        <v>4.0975232989316301E-6</v>
      </c>
      <c r="H517" s="5" t="b">
        <f t="shared" si="16"/>
        <v>0</v>
      </c>
      <c r="I517" s="8">
        <v>57</v>
      </c>
      <c r="J517">
        <v>2</v>
      </c>
      <c r="K517">
        <v>17</v>
      </c>
      <c r="L517">
        <v>2272</v>
      </c>
      <c r="M517">
        <v>1</v>
      </c>
      <c r="N517">
        <v>4</v>
      </c>
      <c r="O517">
        <v>29.2741240306473</v>
      </c>
      <c r="P517">
        <v>4</v>
      </c>
      <c r="Q517">
        <v>2</v>
      </c>
      <c r="R517">
        <v>4</v>
      </c>
      <c r="S517" s="10">
        <v>71</v>
      </c>
      <c r="T517" s="8">
        <v>0.35320753765240098</v>
      </c>
      <c r="U517">
        <v>1.0203643463482399</v>
      </c>
      <c r="V517">
        <v>-1.2897868806933099</v>
      </c>
      <c r="W517">
        <v>0.90193612699652903</v>
      </c>
      <c r="X517">
        <v>-1.2456676951183301</v>
      </c>
      <c r="Y517">
        <v>0.68524713920936597</v>
      </c>
      <c r="Z517">
        <v>-0.729501799308374</v>
      </c>
      <c r="AA517">
        <v>8.8725172209350497E-3</v>
      </c>
      <c r="AB517">
        <v>-4.5418899975194001E-2</v>
      </c>
      <c r="AC517">
        <v>-0.68484317603607703</v>
      </c>
      <c r="AD517" s="10">
        <v>-0.79781180585576505</v>
      </c>
      <c r="AE517" s="8">
        <v>0</v>
      </c>
      <c r="AF517">
        <v>0</v>
      </c>
      <c r="AG517">
        <v>0</v>
      </c>
      <c r="AH517">
        <v>0</v>
      </c>
      <c r="AI517">
        <v>0</v>
      </c>
      <c r="AJ517">
        <v>0</v>
      </c>
      <c r="AK517">
        <v>0</v>
      </c>
      <c r="AL517">
        <v>0</v>
      </c>
      <c r="AM517">
        <v>0</v>
      </c>
      <c r="AN517">
        <v>0</v>
      </c>
      <c r="AO517">
        <v>0</v>
      </c>
      <c r="AP517">
        <v>0</v>
      </c>
      <c r="AQ517">
        <v>0</v>
      </c>
      <c r="AR517">
        <v>0</v>
      </c>
      <c r="AS517">
        <v>1</v>
      </c>
      <c r="AT517">
        <v>0</v>
      </c>
      <c r="AU517">
        <v>0</v>
      </c>
      <c r="AV517">
        <v>0</v>
      </c>
      <c r="AW517">
        <v>0</v>
      </c>
      <c r="AX517">
        <v>0</v>
      </c>
      <c r="AY517">
        <v>0</v>
      </c>
      <c r="AZ517">
        <v>1</v>
      </c>
      <c r="BA517">
        <v>1</v>
      </c>
      <c r="BB517">
        <v>0</v>
      </c>
      <c r="BC517">
        <v>0</v>
      </c>
      <c r="BD517">
        <v>1</v>
      </c>
      <c r="BE517">
        <v>1</v>
      </c>
      <c r="BF517">
        <v>0</v>
      </c>
      <c r="BG517">
        <v>1</v>
      </c>
      <c r="BH517">
        <v>0</v>
      </c>
      <c r="BI517">
        <v>0</v>
      </c>
      <c r="BJ517">
        <v>0</v>
      </c>
      <c r="BK517">
        <v>0</v>
      </c>
      <c r="BL517">
        <v>0</v>
      </c>
      <c r="BM517">
        <v>0</v>
      </c>
      <c r="BN517">
        <v>0</v>
      </c>
      <c r="BO517">
        <v>1</v>
      </c>
      <c r="BP517">
        <v>0</v>
      </c>
      <c r="BQ517">
        <v>0</v>
      </c>
      <c r="BR517">
        <v>1</v>
      </c>
      <c r="BS517">
        <v>0</v>
      </c>
      <c r="BT517" s="10">
        <v>0</v>
      </c>
      <c r="BU517">
        <v>-4.2648743800000002</v>
      </c>
      <c r="BV517">
        <v>0.17994256</v>
      </c>
      <c r="BW517">
        <v>2.5512239999999999E-2</v>
      </c>
      <c r="BX517">
        <v>1.7140852600000001</v>
      </c>
      <c r="BY517">
        <v>1.2451467300000001</v>
      </c>
      <c r="BZ517">
        <v>4.38303536</v>
      </c>
      <c r="CA517">
        <v>1.0542348399999999</v>
      </c>
      <c r="CB517">
        <v>2.36271349</v>
      </c>
      <c r="CC517">
        <v>0</v>
      </c>
      <c r="CD517">
        <v>1.26633956</v>
      </c>
      <c r="CE517">
        <v>1.2966537600000001</v>
      </c>
      <c r="CF517">
        <v>-0.34830556000000001</v>
      </c>
      <c r="CG517">
        <v>0.60595251999999999</v>
      </c>
      <c r="CH517">
        <v>-0.27080598</v>
      </c>
      <c r="CI517">
        <v>0.69837139000000004</v>
      </c>
      <c r="CJ517">
        <v>2.3914729999999999E-2</v>
      </c>
      <c r="CK517">
        <v>-0.35324707</v>
      </c>
      <c r="CL517">
        <v>-4.8291489999999999E-2</v>
      </c>
      <c r="CM517">
        <v>0.58076517999999999</v>
      </c>
      <c r="CN517">
        <v>0.72541518999999999</v>
      </c>
      <c r="CO517">
        <v>-0.20022939000000001</v>
      </c>
      <c r="CP517">
        <v>-0.43475793000000001</v>
      </c>
      <c r="CQ517">
        <v>0.34422587999999998</v>
      </c>
      <c r="CR517">
        <v>-0.48495226000000002</v>
      </c>
      <c r="CS517">
        <v>0.18250256000000001</v>
      </c>
      <c r="CT517">
        <v>-0.16623276000000001</v>
      </c>
      <c r="CU517">
        <v>-9.4743999999999995E-2</v>
      </c>
      <c r="CV517">
        <v>-1.1689752</v>
      </c>
      <c r="CW517">
        <v>-0.52188942000000005</v>
      </c>
      <c r="CX517">
        <v>0.65815442999999996</v>
      </c>
      <c r="CY517">
        <v>9.3649330000000003E-2</v>
      </c>
      <c r="CZ517">
        <v>-0.16819777</v>
      </c>
      <c r="DA517">
        <v>-0.25450494000000001</v>
      </c>
      <c r="DB517">
        <v>0.25513289</v>
      </c>
      <c r="DC517">
        <v>2.5920289999999999E-2</v>
      </c>
      <c r="DD517">
        <v>-2.5292350000000002E-2</v>
      </c>
      <c r="DE517">
        <v>0.26950531</v>
      </c>
      <c r="DF517">
        <v>-0.26887736000000001</v>
      </c>
      <c r="DG517">
        <v>0.1029841</v>
      </c>
      <c r="DH517">
        <v>-0.10235616</v>
      </c>
      <c r="DI517">
        <v>-0.19042195000000001</v>
      </c>
      <c r="DJ517">
        <v>7.7531719999999998E-2</v>
      </c>
      <c r="DK517">
        <v>-0.19522661999999999</v>
      </c>
      <c r="DL517">
        <v>-0.13095082</v>
      </c>
      <c r="DM517">
        <v>-6.0513240000000003E-2</v>
      </c>
      <c r="DN517">
        <v>0.50020885000000004</v>
      </c>
      <c r="DO517">
        <v>0.35778246000000002</v>
      </c>
      <c r="DP517">
        <v>-0.64273818000000005</v>
      </c>
      <c r="DQ517">
        <v>0.94671483000000001</v>
      </c>
      <c r="DR517">
        <v>-0.66113116000000005</v>
      </c>
      <c r="DS517">
        <v>7.7932630000000003E-2</v>
      </c>
      <c r="DT517">
        <v>-0.79014932000000004</v>
      </c>
      <c r="DU517">
        <v>1.3610861400000001</v>
      </c>
      <c r="DV517" s="10">
        <v>-0.64824150000000003</v>
      </c>
      <c r="DW517" s="8" t="s">
        <v>2778</v>
      </c>
      <c r="DX517" t="s">
        <v>2779</v>
      </c>
      <c r="DY517" t="s">
        <v>5153</v>
      </c>
      <c r="DZ517" t="s">
        <v>5158</v>
      </c>
      <c r="EA517" t="s">
        <v>5202</v>
      </c>
      <c r="EB517" t="s">
        <v>5217</v>
      </c>
      <c r="EC517" t="s">
        <v>5202</v>
      </c>
      <c r="ED517" s="10" t="s">
        <v>830</v>
      </c>
      <c r="EE517" s="20">
        <v>34874</v>
      </c>
      <c r="EF517" s="21">
        <v>38307</v>
      </c>
      <c r="EG517" t="s">
        <v>2780</v>
      </c>
      <c r="EH517" t="s">
        <v>5145</v>
      </c>
      <c r="EI517" s="22">
        <v>44113</v>
      </c>
      <c r="EJ517" t="b">
        <f>F517=H517</f>
        <v>1</v>
      </c>
    </row>
    <row r="518" spans="1:140" x14ac:dyDescent="0.2">
      <c r="A518" s="8" t="s">
        <v>2781</v>
      </c>
      <c r="B518" s="8" t="s">
        <v>168</v>
      </c>
      <c r="C518" s="8" t="s">
        <v>399</v>
      </c>
      <c r="D518" s="2" t="s">
        <v>2782</v>
      </c>
      <c r="E518" s="4">
        <v>0.56925283604370103</v>
      </c>
      <c r="F518" s="28" t="b">
        <v>0</v>
      </c>
      <c r="G518" s="29">
        <f t="shared" ref="G518:G581" si="17">1/(1+EXP(-(SUMPRODUCT(T518:BT518,BV518:DV518)+BU518)))</f>
        <v>0.99194942581999324</v>
      </c>
      <c r="H518" s="5" t="b">
        <f t="shared" si="16"/>
        <v>1</v>
      </c>
      <c r="I518" s="8">
        <v>45</v>
      </c>
      <c r="J518">
        <v>1</v>
      </c>
      <c r="K518">
        <v>32</v>
      </c>
      <c r="L518">
        <v>2101</v>
      </c>
      <c r="M518">
        <v>7</v>
      </c>
      <c r="N518">
        <v>4</v>
      </c>
      <c r="O518">
        <v>99.626418021850398</v>
      </c>
      <c r="P518">
        <v>5</v>
      </c>
      <c r="Q518">
        <v>3</v>
      </c>
      <c r="R518">
        <v>4</v>
      </c>
      <c r="S518" s="10">
        <v>70.8</v>
      </c>
      <c r="T518" s="8">
        <v>-0.77405056123824101</v>
      </c>
      <c r="U518">
        <v>7.5957643648752104E-3</v>
      </c>
      <c r="V518">
        <v>0.64828506625381199</v>
      </c>
      <c r="W518">
        <v>0.70259261603108802</v>
      </c>
      <c r="X518">
        <v>0.66340156943083595</v>
      </c>
      <c r="Y518">
        <v>0.68524713920936597</v>
      </c>
      <c r="Z518">
        <v>1.69136956332093</v>
      </c>
      <c r="AA518">
        <v>-1.4107302381286499</v>
      </c>
      <c r="AB518">
        <v>-1.4988236991813999</v>
      </c>
      <c r="AC518">
        <v>1.42236659638262</v>
      </c>
      <c r="AD518" s="10">
        <v>-0.84096592652409696</v>
      </c>
      <c r="AE518" s="8">
        <v>0</v>
      </c>
      <c r="AF518">
        <v>0</v>
      </c>
      <c r="AG518">
        <v>0</v>
      </c>
      <c r="AH518">
        <v>0</v>
      </c>
      <c r="AI518">
        <v>0</v>
      </c>
      <c r="AJ518">
        <v>0</v>
      </c>
      <c r="AK518">
        <v>0</v>
      </c>
      <c r="AL518">
        <v>0</v>
      </c>
      <c r="AM518">
        <v>0</v>
      </c>
      <c r="AN518">
        <v>0</v>
      </c>
      <c r="AO518">
        <v>0</v>
      </c>
      <c r="AP518">
        <v>0</v>
      </c>
      <c r="AQ518">
        <v>0</v>
      </c>
      <c r="AR518">
        <v>0</v>
      </c>
      <c r="AS518">
        <v>0</v>
      </c>
      <c r="AT518">
        <v>0</v>
      </c>
      <c r="AU518">
        <v>1</v>
      </c>
      <c r="AV518">
        <v>0</v>
      </c>
      <c r="AW518">
        <v>0</v>
      </c>
      <c r="AX518">
        <v>0</v>
      </c>
      <c r="AY518">
        <v>0</v>
      </c>
      <c r="AZ518">
        <v>1</v>
      </c>
      <c r="BA518">
        <v>0</v>
      </c>
      <c r="BB518">
        <v>1</v>
      </c>
      <c r="BC518">
        <v>1</v>
      </c>
      <c r="BD518">
        <v>0</v>
      </c>
      <c r="BE518">
        <v>1</v>
      </c>
      <c r="BF518">
        <v>0</v>
      </c>
      <c r="BG518">
        <v>0</v>
      </c>
      <c r="BH518">
        <v>0</v>
      </c>
      <c r="BI518">
        <v>0</v>
      </c>
      <c r="BJ518">
        <v>1</v>
      </c>
      <c r="BK518">
        <v>0</v>
      </c>
      <c r="BL518">
        <v>0</v>
      </c>
      <c r="BM518">
        <v>0</v>
      </c>
      <c r="BN518">
        <v>0</v>
      </c>
      <c r="BO518">
        <v>0</v>
      </c>
      <c r="BP518">
        <v>1</v>
      </c>
      <c r="BQ518">
        <v>1</v>
      </c>
      <c r="BR518">
        <v>0</v>
      </c>
      <c r="BS518">
        <v>0</v>
      </c>
      <c r="BT518" s="10">
        <v>0</v>
      </c>
      <c r="BU518">
        <v>-4.2648743800000002</v>
      </c>
      <c r="BV518">
        <v>0.17994256</v>
      </c>
      <c r="BW518">
        <v>2.5512239999999999E-2</v>
      </c>
      <c r="BX518">
        <v>1.7140852600000001</v>
      </c>
      <c r="BY518">
        <v>1.2451467300000001</v>
      </c>
      <c r="BZ518">
        <v>4.38303536</v>
      </c>
      <c r="CA518">
        <v>1.0542348399999999</v>
      </c>
      <c r="CB518">
        <v>2.36271349</v>
      </c>
      <c r="CC518">
        <v>0</v>
      </c>
      <c r="CD518">
        <v>1.26633956</v>
      </c>
      <c r="CE518">
        <v>1.2966537600000001</v>
      </c>
      <c r="CF518">
        <v>-0.34830556000000001</v>
      </c>
      <c r="CG518">
        <v>0.60595251999999999</v>
      </c>
      <c r="CH518">
        <v>-0.27080598</v>
      </c>
      <c r="CI518">
        <v>0.69837139000000004</v>
      </c>
      <c r="CJ518">
        <v>2.3914729999999999E-2</v>
      </c>
      <c r="CK518">
        <v>-0.35324707</v>
      </c>
      <c r="CL518">
        <v>-4.8291489999999999E-2</v>
      </c>
      <c r="CM518">
        <v>0.58076517999999999</v>
      </c>
      <c r="CN518">
        <v>0.72541518999999999</v>
      </c>
      <c r="CO518">
        <v>-0.20022939000000001</v>
      </c>
      <c r="CP518">
        <v>-0.43475793000000001</v>
      </c>
      <c r="CQ518">
        <v>0.34422587999999998</v>
      </c>
      <c r="CR518">
        <v>-0.48495226000000002</v>
      </c>
      <c r="CS518">
        <v>0.18250256000000001</v>
      </c>
      <c r="CT518">
        <v>-0.16623276000000001</v>
      </c>
      <c r="CU518">
        <v>-9.4743999999999995E-2</v>
      </c>
      <c r="CV518">
        <v>-1.1689752</v>
      </c>
      <c r="CW518">
        <v>-0.52188942000000005</v>
      </c>
      <c r="CX518">
        <v>0.65815442999999996</v>
      </c>
      <c r="CY518">
        <v>9.3649330000000003E-2</v>
      </c>
      <c r="CZ518">
        <v>-0.16819777</v>
      </c>
      <c r="DA518">
        <v>-0.25450494000000001</v>
      </c>
      <c r="DB518">
        <v>0.25513289</v>
      </c>
      <c r="DC518">
        <v>2.5920289999999999E-2</v>
      </c>
      <c r="DD518">
        <v>-2.5292350000000002E-2</v>
      </c>
      <c r="DE518">
        <v>0.26950531</v>
      </c>
      <c r="DF518">
        <v>-0.26887736000000001</v>
      </c>
      <c r="DG518">
        <v>0.1029841</v>
      </c>
      <c r="DH518">
        <v>-0.10235616</v>
      </c>
      <c r="DI518">
        <v>-0.19042195000000001</v>
      </c>
      <c r="DJ518">
        <v>7.7531719999999998E-2</v>
      </c>
      <c r="DK518">
        <v>-0.19522661999999999</v>
      </c>
      <c r="DL518">
        <v>-0.13095082</v>
      </c>
      <c r="DM518">
        <v>-6.0513240000000003E-2</v>
      </c>
      <c r="DN518">
        <v>0.50020885000000004</v>
      </c>
      <c r="DO518">
        <v>0.35778246000000002</v>
      </c>
      <c r="DP518">
        <v>-0.64273818000000005</v>
      </c>
      <c r="DQ518">
        <v>0.94671483000000001</v>
      </c>
      <c r="DR518">
        <v>-0.66113116000000005</v>
      </c>
      <c r="DS518">
        <v>7.7932630000000003E-2</v>
      </c>
      <c r="DT518">
        <v>-0.79014932000000004</v>
      </c>
      <c r="DU518">
        <v>1.3610861400000001</v>
      </c>
      <c r="DV518" s="10">
        <v>-0.64824150000000003</v>
      </c>
      <c r="DW518" s="8" t="s">
        <v>2783</v>
      </c>
      <c r="DX518" t="s">
        <v>2784</v>
      </c>
      <c r="DY518" t="s">
        <v>5165</v>
      </c>
      <c r="DZ518" t="s">
        <v>5154</v>
      </c>
      <c r="EA518" t="s">
        <v>5267</v>
      </c>
      <c r="EB518" t="s">
        <v>5208</v>
      </c>
      <c r="EC518" t="s">
        <v>5400</v>
      </c>
      <c r="ED518" s="10" t="s">
        <v>1311</v>
      </c>
      <c r="EE518" s="20">
        <v>34960</v>
      </c>
      <c r="EF518" s="21">
        <v>38168</v>
      </c>
      <c r="EG518" t="s">
        <v>2785</v>
      </c>
      <c r="EH518" t="s">
        <v>5144</v>
      </c>
      <c r="EI518" s="22">
        <v>45185</v>
      </c>
      <c r="EJ518" t="b">
        <f>F518=H518</f>
        <v>0</v>
      </c>
    </row>
    <row r="519" spans="1:140" x14ac:dyDescent="0.2">
      <c r="A519" s="8" t="s">
        <v>2786</v>
      </c>
      <c r="B519" s="8" t="s">
        <v>127</v>
      </c>
      <c r="C519" s="8" t="s">
        <v>181</v>
      </c>
      <c r="D519" s="2" t="s">
        <v>2787</v>
      </c>
      <c r="E519" s="4">
        <v>0.39274619753217999</v>
      </c>
      <c r="F519" s="28" t="b">
        <v>0</v>
      </c>
      <c r="G519" s="29">
        <f t="shared" si="17"/>
        <v>0.96368568226231155</v>
      </c>
      <c r="H519" s="5" t="b">
        <f t="shared" si="16"/>
        <v>1</v>
      </c>
      <c r="I519" s="8">
        <v>39</v>
      </c>
      <c r="J519">
        <v>0</v>
      </c>
      <c r="K519">
        <v>28</v>
      </c>
      <c r="L519">
        <v>3268</v>
      </c>
      <c r="M519">
        <v>9</v>
      </c>
      <c r="N519">
        <v>1</v>
      </c>
      <c r="O519">
        <v>78.039765432756695</v>
      </c>
      <c r="P519">
        <v>4</v>
      </c>
      <c r="Q519">
        <v>4</v>
      </c>
      <c r="R519">
        <v>4</v>
      </c>
      <c r="S519" s="10">
        <v>67.599999999999994</v>
      </c>
      <c r="T519" s="8">
        <v>-1.33767961068356</v>
      </c>
      <c r="U519">
        <v>-1.00517281761849</v>
      </c>
      <c r="V519">
        <v>0.13146588040124599</v>
      </c>
      <c r="W519">
        <v>2.06302464700576</v>
      </c>
      <c r="X519">
        <v>1.2997579909472201</v>
      </c>
      <c r="Y519">
        <v>-1.4044518876044501</v>
      </c>
      <c r="Z519">
        <v>0.94855783532668403</v>
      </c>
      <c r="AA519">
        <v>8.8725172209350497E-3</v>
      </c>
      <c r="AB519">
        <v>1.4079858992310099</v>
      </c>
      <c r="AC519">
        <v>-1.38724643350897</v>
      </c>
      <c r="AD519" s="10">
        <v>-1.5314318572173899</v>
      </c>
      <c r="AE519" s="8">
        <v>0</v>
      </c>
      <c r="AF519">
        <v>0</v>
      </c>
      <c r="AG519">
        <v>0</v>
      </c>
      <c r="AH519">
        <v>0</v>
      </c>
      <c r="AI519">
        <v>0</v>
      </c>
      <c r="AJ519">
        <v>0</v>
      </c>
      <c r="AK519">
        <v>0</v>
      </c>
      <c r="AL519">
        <v>0</v>
      </c>
      <c r="AM519">
        <v>1</v>
      </c>
      <c r="AN519">
        <v>0</v>
      </c>
      <c r="AO519">
        <v>0</v>
      </c>
      <c r="AP519">
        <v>0</v>
      </c>
      <c r="AQ519">
        <v>0</v>
      </c>
      <c r="AR519">
        <v>0</v>
      </c>
      <c r="AS519">
        <v>0</v>
      </c>
      <c r="AT519">
        <v>0</v>
      </c>
      <c r="AU519">
        <v>0</v>
      </c>
      <c r="AV519">
        <v>0</v>
      </c>
      <c r="AW519">
        <v>0</v>
      </c>
      <c r="AX519">
        <v>0</v>
      </c>
      <c r="AY519">
        <v>1</v>
      </c>
      <c r="AZ519">
        <v>0</v>
      </c>
      <c r="BA519">
        <v>0</v>
      </c>
      <c r="BB519">
        <v>1</v>
      </c>
      <c r="BC519">
        <v>1</v>
      </c>
      <c r="BD519">
        <v>0</v>
      </c>
      <c r="BE519">
        <v>0</v>
      </c>
      <c r="BF519">
        <v>1</v>
      </c>
      <c r="BG519">
        <v>0</v>
      </c>
      <c r="BH519">
        <v>0</v>
      </c>
      <c r="BI519">
        <v>1</v>
      </c>
      <c r="BJ519">
        <v>0</v>
      </c>
      <c r="BK519">
        <v>0</v>
      </c>
      <c r="BL519">
        <v>0</v>
      </c>
      <c r="BM519">
        <v>0</v>
      </c>
      <c r="BN519">
        <v>0</v>
      </c>
      <c r="BO519">
        <v>0</v>
      </c>
      <c r="BP519">
        <v>1</v>
      </c>
      <c r="BQ519">
        <v>0</v>
      </c>
      <c r="BR519">
        <v>1</v>
      </c>
      <c r="BS519">
        <v>0</v>
      </c>
      <c r="BT519" s="10">
        <v>0</v>
      </c>
      <c r="BU519">
        <v>-4.2648743800000002</v>
      </c>
      <c r="BV519">
        <v>0.17994256</v>
      </c>
      <c r="BW519">
        <v>2.5512239999999999E-2</v>
      </c>
      <c r="BX519">
        <v>1.7140852600000001</v>
      </c>
      <c r="BY519">
        <v>1.2451467300000001</v>
      </c>
      <c r="BZ519">
        <v>4.38303536</v>
      </c>
      <c r="CA519">
        <v>1.0542348399999999</v>
      </c>
      <c r="CB519">
        <v>2.36271349</v>
      </c>
      <c r="CC519">
        <v>0</v>
      </c>
      <c r="CD519">
        <v>1.26633956</v>
      </c>
      <c r="CE519">
        <v>1.2966537600000001</v>
      </c>
      <c r="CF519">
        <v>-0.34830556000000001</v>
      </c>
      <c r="CG519">
        <v>0.60595251999999999</v>
      </c>
      <c r="CH519">
        <v>-0.27080598</v>
      </c>
      <c r="CI519">
        <v>0.69837139000000004</v>
      </c>
      <c r="CJ519">
        <v>2.3914729999999999E-2</v>
      </c>
      <c r="CK519">
        <v>-0.35324707</v>
      </c>
      <c r="CL519">
        <v>-4.8291489999999999E-2</v>
      </c>
      <c r="CM519">
        <v>0.58076517999999999</v>
      </c>
      <c r="CN519">
        <v>0.72541518999999999</v>
      </c>
      <c r="CO519">
        <v>-0.20022939000000001</v>
      </c>
      <c r="CP519">
        <v>-0.43475793000000001</v>
      </c>
      <c r="CQ519">
        <v>0.34422587999999998</v>
      </c>
      <c r="CR519">
        <v>-0.48495226000000002</v>
      </c>
      <c r="CS519">
        <v>0.18250256000000001</v>
      </c>
      <c r="CT519">
        <v>-0.16623276000000001</v>
      </c>
      <c r="CU519">
        <v>-9.4743999999999995E-2</v>
      </c>
      <c r="CV519">
        <v>-1.1689752</v>
      </c>
      <c r="CW519">
        <v>-0.52188942000000005</v>
      </c>
      <c r="CX519">
        <v>0.65815442999999996</v>
      </c>
      <c r="CY519">
        <v>9.3649330000000003E-2</v>
      </c>
      <c r="CZ519">
        <v>-0.16819777</v>
      </c>
      <c r="DA519">
        <v>-0.25450494000000001</v>
      </c>
      <c r="DB519">
        <v>0.25513289</v>
      </c>
      <c r="DC519">
        <v>2.5920289999999999E-2</v>
      </c>
      <c r="DD519">
        <v>-2.5292350000000002E-2</v>
      </c>
      <c r="DE519">
        <v>0.26950531</v>
      </c>
      <c r="DF519">
        <v>-0.26887736000000001</v>
      </c>
      <c r="DG519">
        <v>0.1029841</v>
      </c>
      <c r="DH519">
        <v>-0.10235616</v>
      </c>
      <c r="DI519">
        <v>-0.19042195000000001</v>
      </c>
      <c r="DJ519">
        <v>7.7531719999999998E-2</v>
      </c>
      <c r="DK519">
        <v>-0.19522661999999999</v>
      </c>
      <c r="DL519">
        <v>-0.13095082</v>
      </c>
      <c r="DM519">
        <v>-6.0513240000000003E-2</v>
      </c>
      <c r="DN519">
        <v>0.50020885000000004</v>
      </c>
      <c r="DO519">
        <v>0.35778246000000002</v>
      </c>
      <c r="DP519">
        <v>-0.64273818000000005</v>
      </c>
      <c r="DQ519">
        <v>0.94671483000000001</v>
      </c>
      <c r="DR519">
        <v>-0.66113116000000005</v>
      </c>
      <c r="DS519">
        <v>7.7932630000000003E-2</v>
      </c>
      <c r="DT519">
        <v>-0.79014932000000004</v>
      </c>
      <c r="DU519">
        <v>1.3610861400000001</v>
      </c>
      <c r="DV519" s="10">
        <v>-0.64824150000000003</v>
      </c>
      <c r="DW519" s="8" t="s">
        <v>2788</v>
      </c>
      <c r="DX519" t="s">
        <v>2789</v>
      </c>
      <c r="DY519" t="s">
        <v>5165</v>
      </c>
      <c r="DZ519" t="s">
        <v>5158</v>
      </c>
      <c r="EA519" t="s">
        <v>5172</v>
      </c>
      <c r="EB519" t="s">
        <v>5275</v>
      </c>
      <c r="EC519" t="s">
        <v>5316</v>
      </c>
      <c r="ED519" s="10" t="s">
        <v>570</v>
      </c>
      <c r="EE519" s="20">
        <v>37465</v>
      </c>
      <c r="EF519" s="21">
        <v>38336</v>
      </c>
      <c r="EG519" t="s">
        <v>2790</v>
      </c>
      <c r="EH519" t="s">
        <v>5142</v>
      </c>
      <c r="EI519" s="22">
        <v>45068</v>
      </c>
      <c r="EJ519" t="b">
        <f>F519=H519</f>
        <v>0</v>
      </c>
    </row>
    <row r="520" spans="1:140" x14ac:dyDescent="0.2">
      <c r="A520" s="8" t="s">
        <v>2791</v>
      </c>
      <c r="B520" s="8" t="s">
        <v>168</v>
      </c>
      <c r="C520" s="8" t="s">
        <v>181</v>
      </c>
      <c r="D520" s="2" t="s">
        <v>2792</v>
      </c>
      <c r="E520" s="4">
        <v>0.67492634189787504</v>
      </c>
      <c r="F520" s="28" t="b">
        <v>1</v>
      </c>
      <c r="G520" s="29">
        <f t="shared" si="17"/>
        <v>4.0800354391151205E-6</v>
      </c>
      <c r="H520" s="5" t="b">
        <f t="shared" si="16"/>
        <v>0</v>
      </c>
      <c r="I520" s="8">
        <v>69</v>
      </c>
      <c r="J520">
        <v>2</v>
      </c>
      <c r="K520">
        <v>18</v>
      </c>
      <c r="L520">
        <v>2180</v>
      </c>
      <c r="M520">
        <v>0</v>
      </c>
      <c r="N520">
        <v>3</v>
      </c>
      <c r="O520">
        <v>32.463170948937602</v>
      </c>
      <c r="P520">
        <v>3</v>
      </c>
      <c r="Q520">
        <v>5</v>
      </c>
      <c r="R520">
        <v>3</v>
      </c>
      <c r="S520" s="10">
        <v>74.599999999999994</v>
      </c>
      <c r="T520" s="8">
        <v>1.48046563654304</v>
      </c>
      <c r="U520">
        <v>1.0203643463482399</v>
      </c>
      <c r="V520">
        <v>-1.16058208423016</v>
      </c>
      <c r="W520">
        <v>0.794686986594069</v>
      </c>
      <c r="X520">
        <v>-1.5638459058765199</v>
      </c>
      <c r="Y520">
        <v>-1.13192030619081E-2</v>
      </c>
      <c r="Z520">
        <v>-0.61976447703235105</v>
      </c>
      <c r="AA520">
        <v>1.4284752725705201</v>
      </c>
      <c r="AB520">
        <v>0.68128349962791002</v>
      </c>
      <c r="AC520">
        <v>0.71996333890972197</v>
      </c>
      <c r="AD520" s="10">
        <v>-2.1037633825813501E-2</v>
      </c>
      <c r="AE520" s="8">
        <v>0</v>
      </c>
      <c r="AF520">
        <v>0</v>
      </c>
      <c r="AG520">
        <v>0</v>
      </c>
      <c r="AH520">
        <v>0</v>
      </c>
      <c r="AI520">
        <v>0</v>
      </c>
      <c r="AJ520">
        <v>0</v>
      </c>
      <c r="AK520">
        <v>0</v>
      </c>
      <c r="AL520">
        <v>0</v>
      </c>
      <c r="AM520">
        <v>0</v>
      </c>
      <c r="AN520">
        <v>0</v>
      </c>
      <c r="AO520">
        <v>0</v>
      </c>
      <c r="AP520">
        <v>0</v>
      </c>
      <c r="AQ520">
        <v>0</v>
      </c>
      <c r="AR520">
        <v>0</v>
      </c>
      <c r="AS520">
        <v>0</v>
      </c>
      <c r="AT520">
        <v>0</v>
      </c>
      <c r="AU520">
        <v>1</v>
      </c>
      <c r="AV520">
        <v>0</v>
      </c>
      <c r="AW520">
        <v>0</v>
      </c>
      <c r="AX520">
        <v>0</v>
      </c>
      <c r="AY520">
        <v>1</v>
      </c>
      <c r="AZ520">
        <v>0</v>
      </c>
      <c r="BA520">
        <v>0</v>
      </c>
      <c r="BB520">
        <v>1</v>
      </c>
      <c r="BC520">
        <v>1</v>
      </c>
      <c r="BD520">
        <v>0</v>
      </c>
      <c r="BE520">
        <v>1</v>
      </c>
      <c r="BF520">
        <v>0</v>
      </c>
      <c r="BG520">
        <v>1</v>
      </c>
      <c r="BH520">
        <v>0</v>
      </c>
      <c r="BI520">
        <v>0</v>
      </c>
      <c r="BJ520">
        <v>0</v>
      </c>
      <c r="BK520">
        <v>0</v>
      </c>
      <c r="BL520">
        <v>0</v>
      </c>
      <c r="BM520">
        <v>1</v>
      </c>
      <c r="BN520">
        <v>0</v>
      </c>
      <c r="BO520">
        <v>0</v>
      </c>
      <c r="BP520">
        <v>0</v>
      </c>
      <c r="BQ520">
        <v>0</v>
      </c>
      <c r="BR520">
        <v>0</v>
      </c>
      <c r="BS520">
        <v>0</v>
      </c>
      <c r="BT520" s="10">
        <v>1</v>
      </c>
      <c r="BU520">
        <v>-4.2648743800000002</v>
      </c>
      <c r="BV520">
        <v>0.17994256</v>
      </c>
      <c r="BW520">
        <v>2.5512239999999999E-2</v>
      </c>
      <c r="BX520">
        <v>1.7140852600000001</v>
      </c>
      <c r="BY520">
        <v>1.2451467300000001</v>
      </c>
      <c r="BZ520">
        <v>4.38303536</v>
      </c>
      <c r="CA520">
        <v>1.0542348399999999</v>
      </c>
      <c r="CB520">
        <v>2.36271349</v>
      </c>
      <c r="CC520">
        <v>0</v>
      </c>
      <c r="CD520">
        <v>1.26633956</v>
      </c>
      <c r="CE520">
        <v>1.2966537600000001</v>
      </c>
      <c r="CF520">
        <v>-0.34830556000000001</v>
      </c>
      <c r="CG520">
        <v>0.60595251999999999</v>
      </c>
      <c r="CH520">
        <v>-0.27080598</v>
      </c>
      <c r="CI520">
        <v>0.69837139000000004</v>
      </c>
      <c r="CJ520">
        <v>2.3914729999999999E-2</v>
      </c>
      <c r="CK520">
        <v>-0.35324707</v>
      </c>
      <c r="CL520">
        <v>-4.8291489999999999E-2</v>
      </c>
      <c r="CM520">
        <v>0.58076517999999999</v>
      </c>
      <c r="CN520">
        <v>0.72541518999999999</v>
      </c>
      <c r="CO520">
        <v>-0.20022939000000001</v>
      </c>
      <c r="CP520">
        <v>-0.43475793000000001</v>
      </c>
      <c r="CQ520">
        <v>0.34422587999999998</v>
      </c>
      <c r="CR520">
        <v>-0.48495226000000002</v>
      </c>
      <c r="CS520">
        <v>0.18250256000000001</v>
      </c>
      <c r="CT520">
        <v>-0.16623276000000001</v>
      </c>
      <c r="CU520">
        <v>-9.4743999999999995E-2</v>
      </c>
      <c r="CV520">
        <v>-1.1689752</v>
      </c>
      <c r="CW520">
        <v>-0.52188942000000005</v>
      </c>
      <c r="CX520">
        <v>0.65815442999999996</v>
      </c>
      <c r="CY520">
        <v>9.3649330000000003E-2</v>
      </c>
      <c r="CZ520">
        <v>-0.16819777</v>
      </c>
      <c r="DA520">
        <v>-0.25450494000000001</v>
      </c>
      <c r="DB520">
        <v>0.25513289</v>
      </c>
      <c r="DC520">
        <v>2.5920289999999999E-2</v>
      </c>
      <c r="DD520">
        <v>-2.5292350000000002E-2</v>
      </c>
      <c r="DE520">
        <v>0.26950531</v>
      </c>
      <c r="DF520">
        <v>-0.26887736000000001</v>
      </c>
      <c r="DG520">
        <v>0.1029841</v>
      </c>
      <c r="DH520">
        <v>-0.10235616</v>
      </c>
      <c r="DI520">
        <v>-0.19042195000000001</v>
      </c>
      <c r="DJ520">
        <v>7.7531719999999998E-2</v>
      </c>
      <c r="DK520">
        <v>-0.19522661999999999</v>
      </c>
      <c r="DL520">
        <v>-0.13095082</v>
      </c>
      <c r="DM520">
        <v>-6.0513240000000003E-2</v>
      </c>
      <c r="DN520">
        <v>0.50020885000000004</v>
      </c>
      <c r="DO520">
        <v>0.35778246000000002</v>
      </c>
      <c r="DP520">
        <v>-0.64273818000000005</v>
      </c>
      <c r="DQ520">
        <v>0.94671483000000001</v>
      </c>
      <c r="DR520">
        <v>-0.66113116000000005</v>
      </c>
      <c r="DS520">
        <v>7.7932630000000003E-2</v>
      </c>
      <c r="DT520">
        <v>-0.79014932000000004</v>
      </c>
      <c r="DU520">
        <v>1.3610861400000001</v>
      </c>
      <c r="DV520" s="10">
        <v>-0.64824150000000003</v>
      </c>
      <c r="DW520" s="8" t="s">
        <v>2793</v>
      </c>
      <c r="DX520" t="s">
        <v>2794</v>
      </c>
      <c r="DY520" t="s">
        <v>5154</v>
      </c>
      <c r="DZ520" t="s">
        <v>5165</v>
      </c>
      <c r="EA520" t="s">
        <v>5388</v>
      </c>
      <c r="EB520" t="s">
        <v>5312</v>
      </c>
      <c r="EC520" t="s">
        <v>5290</v>
      </c>
      <c r="ED520" s="10" t="s">
        <v>630</v>
      </c>
      <c r="EE520" s="20">
        <v>35766</v>
      </c>
      <c r="EF520" s="21">
        <v>36925</v>
      </c>
      <c r="EG520" t="s">
        <v>2795</v>
      </c>
      <c r="EH520" t="s">
        <v>5145</v>
      </c>
      <c r="EI520" s="22">
        <v>43664</v>
      </c>
      <c r="EJ520" t="b">
        <f>F520=H520</f>
        <v>0</v>
      </c>
    </row>
    <row r="521" spans="1:140" x14ac:dyDescent="0.2">
      <c r="A521" s="8" t="s">
        <v>2796</v>
      </c>
      <c r="B521" s="8" t="s">
        <v>127</v>
      </c>
      <c r="C521" s="8" t="s">
        <v>120</v>
      </c>
      <c r="D521" s="2" t="s">
        <v>2797</v>
      </c>
      <c r="E521" s="4">
        <v>0.60496519350892897</v>
      </c>
      <c r="F521" s="28" t="b">
        <v>1</v>
      </c>
      <c r="G521" s="29">
        <f t="shared" si="17"/>
        <v>5.8002979063131422E-6</v>
      </c>
      <c r="H521" s="5" t="b">
        <f t="shared" si="16"/>
        <v>0</v>
      </c>
      <c r="I521" s="8">
        <v>68</v>
      </c>
      <c r="J521">
        <v>1</v>
      </c>
      <c r="K521">
        <v>21</v>
      </c>
      <c r="L521">
        <v>618</v>
      </c>
      <c r="M521">
        <v>0</v>
      </c>
      <c r="N521">
        <v>3</v>
      </c>
      <c r="O521">
        <v>18.632596754464402</v>
      </c>
      <c r="P521">
        <v>4</v>
      </c>
      <c r="Q521">
        <v>4</v>
      </c>
      <c r="R521">
        <v>3</v>
      </c>
      <c r="S521" s="10">
        <v>70.900000000000006</v>
      </c>
      <c r="T521" s="8">
        <v>1.3865274616354899</v>
      </c>
      <c r="U521">
        <v>7.5957643648752104E-3</v>
      </c>
      <c r="V521">
        <v>-0.77296769484074401</v>
      </c>
      <c r="W521">
        <v>-1.0262168971954999</v>
      </c>
      <c r="X521">
        <v>-1.5638459058765199</v>
      </c>
      <c r="Y521">
        <v>-1.13192030619081E-2</v>
      </c>
      <c r="Z521">
        <v>-1.0956841535152</v>
      </c>
      <c r="AA521">
        <v>1.4284752725705201</v>
      </c>
      <c r="AB521">
        <v>-4.5418899975194001E-2</v>
      </c>
      <c r="AC521">
        <v>1.42236659638262</v>
      </c>
      <c r="AD521" s="10">
        <v>-0.81938886618993001</v>
      </c>
      <c r="AE521" s="8">
        <v>0</v>
      </c>
      <c r="AF521">
        <v>0</v>
      </c>
      <c r="AG521">
        <v>0</v>
      </c>
      <c r="AH521">
        <v>0</v>
      </c>
      <c r="AI521">
        <v>0</v>
      </c>
      <c r="AJ521">
        <v>0</v>
      </c>
      <c r="AK521">
        <v>1</v>
      </c>
      <c r="AL521">
        <v>0</v>
      </c>
      <c r="AM521">
        <v>0</v>
      </c>
      <c r="AN521">
        <v>0</v>
      </c>
      <c r="AO521">
        <v>0</v>
      </c>
      <c r="AP521">
        <v>0</v>
      </c>
      <c r="AQ521">
        <v>0</v>
      </c>
      <c r="AR521">
        <v>0</v>
      </c>
      <c r="AS521">
        <v>0</v>
      </c>
      <c r="AT521">
        <v>0</v>
      </c>
      <c r="AU521">
        <v>0</v>
      </c>
      <c r="AV521">
        <v>0</v>
      </c>
      <c r="AW521">
        <v>0</v>
      </c>
      <c r="AX521">
        <v>0</v>
      </c>
      <c r="AY521">
        <v>1</v>
      </c>
      <c r="AZ521">
        <v>0</v>
      </c>
      <c r="BA521">
        <v>1</v>
      </c>
      <c r="BB521">
        <v>0</v>
      </c>
      <c r="BC521">
        <v>1</v>
      </c>
      <c r="BD521">
        <v>0</v>
      </c>
      <c r="BE521">
        <v>1</v>
      </c>
      <c r="BF521">
        <v>0</v>
      </c>
      <c r="BG521">
        <v>0</v>
      </c>
      <c r="BH521">
        <v>0</v>
      </c>
      <c r="BI521">
        <v>0</v>
      </c>
      <c r="BJ521">
        <v>0</v>
      </c>
      <c r="BK521">
        <v>0</v>
      </c>
      <c r="BL521">
        <v>1</v>
      </c>
      <c r="BM521">
        <v>0</v>
      </c>
      <c r="BN521">
        <v>1</v>
      </c>
      <c r="BO521">
        <v>0</v>
      </c>
      <c r="BP521">
        <v>0</v>
      </c>
      <c r="BQ521">
        <v>0</v>
      </c>
      <c r="BR521">
        <v>0</v>
      </c>
      <c r="BS521">
        <v>1</v>
      </c>
      <c r="BT521" s="10">
        <v>0</v>
      </c>
      <c r="BU521">
        <v>-4.2648743800000002</v>
      </c>
      <c r="BV521">
        <v>0.17994256</v>
      </c>
      <c r="BW521">
        <v>2.5512239999999999E-2</v>
      </c>
      <c r="BX521">
        <v>1.7140852600000001</v>
      </c>
      <c r="BY521">
        <v>1.2451467300000001</v>
      </c>
      <c r="BZ521">
        <v>4.38303536</v>
      </c>
      <c r="CA521">
        <v>1.0542348399999999</v>
      </c>
      <c r="CB521">
        <v>2.36271349</v>
      </c>
      <c r="CC521">
        <v>0</v>
      </c>
      <c r="CD521">
        <v>1.26633956</v>
      </c>
      <c r="CE521">
        <v>1.2966537600000001</v>
      </c>
      <c r="CF521">
        <v>-0.34830556000000001</v>
      </c>
      <c r="CG521">
        <v>0.60595251999999999</v>
      </c>
      <c r="CH521">
        <v>-0.27080598</v>
      </c>
      <c r="CI521">
        <v>0.69837139000000004</v>
      </c>
      <c r="CJ521">
        <v>2.3914729999999999E-2</v>
      </c>
      <c r="CK521">
        <v>-0.35324707</v>
      </c>
      <c r="CL521">
        <v>-4.8291489999999999E-2</v>
      </c>
      <c r="CM521">
        <v>0.58076517999999999</v>
      </c>
      <c r="CN521">
        <v>0.72541518999999999</v>
      </c>
      <c r="CO521">
        <v>-0.20022939000000001</v>
      </c>
      <c r="CP521">
        <v>-0.43475793000000001</v>
      </c>
      <c r="CQ521">
        <v>0.34422587999999998</v>
      </c>
      <c r="CR521">
        <v>-0.48495226000000002</v>
      </c>
      <c r="CS521">
        <v>0.18250256000000001</v>
      </c>
      <c r="CT521">
        <v>-0.16623276000000001</v>
      </c>
      <c r="CU521">
        <v>-9.4743999999999995E-2</v>
      </c>
      <c r="CV521">
        <v>-1.1689752</v>
      </c>
      <c r="CW521">
        <v>-0.52188942000000005</v>
      </c>
      <c r="CX521">
        <v>0.65815442999999996</v>
      </c>
      <c r="CY521">
        <v>9.3649330000000003E-2</v>
      </c>
      <c r="CZ521">
        <v>-0.16819777</v>
      </c>
      <c r="DA521">
        <v>-0.25450494000000001</v>
      </c>
      <c r="DB521">
        <v>0.25513289</v>
      </c>
      <c r="DC521">
        <v>2.5920289999999999E-2</v>
      </c>
      <c r="DD521">
        <v>-2.5292350000000002E-2</v>
      </c>
      <c r="DE521">
        <v>0.26950531</v>
      </c>
      <c r="DF521">
        <v>-0.26887736000000001</v>
      </c>
      <c r="DG521">
        <v>0.1029841</v>
      </c>
      <c r="DH521">
        <v>-0.10235616</v>
      </c>
      <c r="DI521">
        <v>-0.19042195000000001</v>
      </c>
      <c r="DJ521">
        <v>7.7531719999999998E-2</v>
      </c>
      <c r="DK521">
        <v>-0.19522661999999999</v>
      </c>
      <c r="DL521">
        <v>-0.13095082</v>
      </c>
      <c r="DM521">
        <v>-6.0513240000000003E-2</v>
      </c>
      <c r="DN521">
        <v>0.50020885000000004</v>
      </c>
      <c r="DO521">
        <v>0.35778246000000002</v>
      </c>
      <c r="DP521">
        <v>-0.64273818000000005</v>
      </c>
      <c r="DQ521">
        <v>0.94671483000000001</v>
      </c>
      <c r="DR521">
        <v>-0.66113116000000005</v>
      </c>
      <c r="DS521">
        <v>7.7932630000000003E-2</v>
      </c>
      <c r="DT521">
        <v>-0.79014932000000004</v>
      </c>
      <c r="DU521">
        <v>1.3610861400000001</v>
      </c>
      <c r="DV521" s="10">
        <v>-0.64824150000000003</v>
      </c>
      <c r="DW521" s="8" t="s">
        <v>2798</v>
      </c>
      <c r="DX521" t="s">
        <v>2799</v>
      </c>
      <c r="DY521" t="s">
        <v>5158</v>
      </c>
      <c r="DZ521" t="s">
        <v>5153</v>
      </c>
      <c r="EA521" t="s">
        <v>5175</v>
      </c>
      <c r="EB521" t="s">
        <v>5246</v>
      </c>
      <c r="EC521" t="s">
        <v>5351</v>
      </c>
      <c r="ED521" s="10" t="s">
        <v>728</v>
      </c>
      <c r="EE521" s="20">
        <v>38112</v>
      </c>
      <c r="EF521" s="21">
        <v>39590</v>
      </c>
      <c r="EG521" t="s">
        <v>2800</v>
      </c>
      <c r="EH521" t="s">
        <v>5143</v>
      </c>
      <c r="EI521" s="22">
        <v>45387</v>
      </c>
      <c r="EJ521" t="b">
        <f>F521=H521</f>
        <v>0</v>
      </c>
    </row>
    <row r="522" spans="1:140" x14ac:dyDescent="0.2">
      <c r="A522" s="8" t="s">
        <v>2801</v>
      </c>
      <c r="B522" s="8" t="s">
        <v>119</v>
      </c>
      <c r="C522" s="8" t="s">
        <v>161</v>
      </c>
      <c r="D522" s="2">
        <v>7894497548</v>
      </c>
      <c r="E522" s="4">
        <v>0.54567200533660798</v>
      </c>
      <c r="F522" s="28" t="b">
        <v>0</v>
      </c>
      <c r="G522" s="29">
        <f t="shared" si="17"/>
        <v>0.90339355412717437</v>
      </c>
      <c r="H522" s="5" t="b">
        <f t="shared" si="16"/>
        <v>1</v>
      </c>
      <c r="I522" s="8">
        <v>44</v>
      </c>
      <c r="J522">
        <v>0</v>
      </c>
      <c r="K522">
        <v>19</v>
      </c>
      <c r="L522">
        <v>1902</v>
      </c>
      <c r="M522">
        <v>6</v>
      </c>
      <c r="N522">
        <v>5</v>
      </c>
      <c r="O522">
        <v>90.336002668304104</v>
      </c>
      <c r="P522">
        <v>5</v>
      </c>
      <c r="Q522">
        <v>5</v>
      </c>
      <c r="R522">
        <v>4</v>
      </c>
      <c r="S522" s="10">
        <v>66.400000000000006</v>
      </c>
      <c r="T522" s="8">
        <v>-0.86798873614579497</v>
      </c>
      <c r="U522">
        <v>-1.00517281761849</v>
      </c>
      <c r="V522">
        <v>-1.03137728776702</v>
      </c>
      <c r="W522">
        <v>0.47060806233446401</v>
      </c>
      <c r="X522">
        <v>0.34522335867264098</v>
      </c>
      <c r="Y522">
        <v>1.38181348148064</v>
      </c>
      <c r="Z522">
        <v>1.37167991000068</v>
      </c>
      <c r="AA522">
        <v>-1.4107302381286499</v>
      </c>
      <c r="AB522">
        <v>-1.4988236991813999</v>
      </c>
      <c r="AC522">
        <v>1.7560081436822399E-2</v>
      </c>
      <c r="AD522" s="10">
        <v>-1.7903565812273701</v>
      </c>
      <c r="AE522" s="8">
        <v>0</v>
      </c>
      <c r="AF522">
        <v>0</v>
      </c>
      <c r="AG522">
        <v>0</v>
      </c>
      <c r="AH522">
        <v>0</v>
      </c>
      <c r="AI522">
        <v>0</v>
      </c>
      <c r="AJ522">
        <v>0</v>
      </c>
      <c r="AK522">
        <v>0</v>
      </c>
      <c r="AL522">
        <v>0</v>
      </c>
      <c r="AM522">
        <v>0</v>
      </c>
      <c r="AN522">
        <v>0</v>
      </c>
      <c r="AO522">
        <v>1</v>
      </c>
      <c r="AP522">
        <v>0</v>
      </c>
      <c r="AQ522">
        <v>0</v>
      </c>
      <c r="AR522">
        <v>0</v>
      </c>
      <c r="AS522">
        <v>0</v>
      </c>
      <c r="AT522">
        <v>0</v>
      </c>
      <c r="AU522">
        <v>0</v>
      </c>
      <c r="AV522">
        <v>0</v>
      </c>
      <c r="AW522">
        <v>0</v>
      </c>
      <c r="AX522">
        <v>0</v>
      </c>
      <c r="AY522">
        <v>0</v>
      </c>
      <c r="AZ522">
        <v>1</v>
      </c>
      <c r="BA522">
        <v>1</v>
      </c>
      <c r="BB522">
        <v>0</v>
      </c>
      <c r="BC522">
        <v>1</v>
      </c>
      <c r="BD522">
        <v>0</v>
      </c>
      <c r="BE522">
        <v>0</v>
      </c>
      <c r="BF522">
        <v>1</v>
      </c>
      <c r="BG522">
        <v>0</v>
      </c>
      <c r="BH522">
        <v>0</v>
      </c>
      <c r="BI522">
        <v>1</v>
      </c>
      <c r="BJ522">
        <v>0</v>
      </c>
      <c r="BK522">
        <v>0</v>
      </c>
      <c r="BL522">
        <v>0</v>
      </c>
      <c r="BM522">
        <v>0</v>
      </c>
      <c r="BN522">
        <v>0</v>
      </c>
      <c r="BO522">
        <v>1</v>
      </c>
      <c r="BP522">
        <v>0</v>
      </c>
      <c r="BQ522">
        <v>0</v>
      </c>
      <c r="BR522">
        <v>0</v>
      </c>
      <c r="BS522">
        <v>1</v>
      </c>
      <c r="BT522" s="10">
        <v>0</v>
      </c>
      <c r="BU522">
        <v>-4.2648743800000002</v>
      </c>
      <c r="BV522">
        <v>0.17994256</v>
      </c>
      <c r="BW522">
        <v>2.5512239999999999E-2</v>
      </c>
      <c r="BX522">
        <v>1.7140852600000001</v>
      </c>
      <c r="BY522">
        <v>1.2451467300000001</v>
      </c>
      <c r="BZ522">
        <v>4.38303536</v>
      </c>
      <c r="CA522">
        <v>1.0542348399999999</v>
      </c>
      <c r="CB522">
        <v>2.36271349</v>
      </c>
      <c r="CC522">
        <v>0</v>
      </c>
      <c r="CD522">
        <v>1.26633956</v>
      </c>
      <c r="CE522">
        <v>1.2966537600000001</v>
      </c>
      <c r="CF522">
        <v>-0.34830556000000001</v>
      </c>
      <c r="CG522">
        <v>0.60595251999999999</v>
      </c>
      <c r="CH522">
        <v>-0.27080598</v>
      </c>
      <c r="CI522">
        <v>0.69837139000000004</v>
      </c>
      <c r="CJ522">
        <v>2.3914729999999999E-2</v>
      </c>
      <c r="CK522">
        <v>-0.35324707</v>
      </c>
      <c r="CL522">
        <v>-4.8291489999999999E-2</v>
      </c>
      <c r="CM522">
        <v>0.58076517999999999</v>
      </c>
      <c r="CN522">
        <v>0.72541518999999999</v>
      </c>
      <c r="CO522">
        <v>-0.20022939000000001</v>
      </c>
      <c r="CP522">
        <v>-0.43475793000000001</v>
      </c>
      <c r="CQ522">
        <v>0.34422587999999998</v>
      </c>
      <c r="CR522">
        <v>-0.48495226000000002</v>
      </c>
      <c r="CS522">
        <v>0.18250256000000001</v>
      </c>
      <c r="CT522">
        <v>-0.16623276000000001</v>
      </c>
      <c r="CU522">
        <v>-9.4743999999999995E-2</v>
      </c>
      <c r="CV522">
        <v>-1.1689752</v>
      </c>
      <c r="CW522">
        <v>-0.52188942000000005</v>
      </c>
      <c r="CX522">
        <v>0.65815442999999996</v>
      </c>
      <c r="CY522">
        <v>9.3649330000000003E-2</v>
      </c>
      <c r="CZ522">
        <v>-0.16819777</v>
      </c>
      <c r="DA522">
        <v>-0.25450494000000001</v>
      </c>
      <c r="DB522">
        <v>0.25513289</v>
      </c>
      <c r="DC522">
        <v>2.5920289999999999E-2</v>
      </c>
      <c r="DD522">
        <v>-2.5292350000000002E-2</v>
      </c>
      <c r="DE522">
        <v>0.26950531</v>
      </c>
      <c r="DF522">
        <v>-0.26887736000000001</v>
      </c>
      <c r="DG522">
        <v>0.1029841</v>
      </c>
      <c r="DH522">
        <v>-0.10235616</v>
      </c>
      <c r="DI522">
        <v>-0.19042195000000001</v>
      </c>
      <c r="DJ522">
        <v>7.7531719999999998E-2</v>
      </c>
      <c r="DK522">
        <v>-0.19522661999999999</v>
      </c>
      <c r="DL522">
        <v>-0.13095082</v>
      </c>
      <c r="DM522">
        <v>-6.0513240000000003E-2</v>
      </c>
      <c r="DN522">
        <v>0.50020885000000004</v>
      </c>
      <c r="DO522">
        <v>0.35778246000000002</v>
      </c>
      <c r="DP522">
        <v>-0.64273818000000005</v>
      </c>
      <c r="DQ522">
        <v>0.94671483000000001</v>
      </c>
      <c r="DR522">
        <v>-0.66113116000000005</v>
      </c>
      <c r="DS522">
        <v>7.7932630000000003E-2</v>
      </c>
      <c r="DT522">
        <v>-0.79014932000000004</v>
      </c>
      <c r="DU522">
        <v>1.3610861400000001</v>
      </c>
      <c r="DV522" s="10">
        <v>-0.64824150000000003</v>
      </c>
      <c r="DW522" s="8" t="s">
        <v>2802</v>
      </c>
      <c r="DX522" t="s">
        <v>2803</v>
      </c>
      <c r="DY522" t="s">
        <v>5153</v>
      </c>
      <c r="DZ522" t="s">
        <v>5153</v>
      </c>
      <c r="EA522" t="s">
        <v>5267</v>
      </c>
      <c r="EB522" t="s">
        <v>5488</v>
      </c>
      <c r="EC522" t="s">
        <v>5187</v>
      </c>
      <c r="ED522" s="10" t="s">
        <v>863</v>
      </c>
      <c r="EE522" s="20">
        <v>35772</v>
      </c>
      <c r="EF522" s="21">
        <v>36882</v>
      </c>
      <c r="EG522" t="s">
        <v>2804</v>
      </c>
      <c r="EH522" t="s">
        <v>5142</v>
      </c>
      <c r="EI522" s="22">
        <v>43819</v>
      </c>
      <c r="EJ522" t="b">
        <f>F522=H522</f>
        <v>0</v>
      </c>
    </row>
    <row r="523" spans="1:140" x14ac:dyDescent="0.2">
      <c r="A523" s="8" t="s">
        <v>2805</v>
      </c>
      <c r="B523" s="8" t="s">
        <v>168</v>
      </c>
      <c r="C523" s="8" t="s">
        <v>181</v>
      </c>
      <c r="D523" s="2">
        <f>1-550-499-6880</f>
        <v>-7928</v>
      </c>
      <c r="E523" s="4">
        <v>0.417254180599331</v>
      </c>
      <c r="F523" s="28" t="b">
        <v>0</v>
      </c>
      <c r="G523" s="29">
        <f t="shared" si="17"/>
        <v>9.9106515779493179E-7</v>
      </c>
      <c r="H523" s="5" t="b">
        <f t="shared" si="16"/>
        <v>0</v>
      </c>
      <c r="I523" s="8">
        <v>41</v>
      </c>
      <c r="J523">
        <v>0</v>
      </c>
      <c r="K523">
        <v>30</v>
      </c>
      <c r="L523">
        <v>287</v>
      </c>
      <c r="M523">
        <v>3</v>
      </c>
      <c r="N523">
        <v>3</v>
      </c>
      <c r="O523">
        <v>48.768756966332298</v>
      </c>
      <c r="P523">
        <v>2</v>
      </c>
      <c r="Q523">
        <v>1</v>
      </c>
      <c r="R523">
        <v>4</v>
      </c>
      <c r="S523" s="10">
        <v>82.3</v>
      </c>
      <c r="T523" s="8">
        <v>-1.1498032608684501</v>
      </c>
      <c r="U523">
        <v>-1.00517281761849</v>
      </c>
      <c r="V523">
        <v>0.38987547332752898</v>
      </c>
      <c r="W523">
        <v>-1.41208065233913</v>
      </c>
      <c r="X523">
        <v>-0.60931127360194304</v>
      </c>
      <c r="Y523">
        <v>-1.13192030619081E-2</v>
      </c>
      <c r="Z523">
        <v>-5.8677922479693403E-2</v>
      </c>
      <c r="AA523">
        <v>0.71867389489572897</v>
      </c>
      <c r="AB523">
        <v>-0.772121299578298</v>
      </c>
      <c r="AC523">
        <v>-1.38724643350897</v>
      </c>
      <c r="AD523" s="10">
        <v>1.6403960119049199</v>
      </c>
      <c r="AE523" s="8">
        <v>0</v>
      </c>
      <c r="AF523">
        <v>1</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1</v>
      </c>
      <c r="AZ523">
        <v>0</v>
      </c>
      <c r="BA523">
        <v>0</v>
      </c>
      <c r="BB523">
        <v>1</v>
      </c>
      <c r="BC523">
        <v>0</v>
      </c>
      <c r="BD523">
        <v>1</v>
      </c>
      <c r="BE523">
        <v>1</v>
      </c>
      <c r="BF523">
        <v>0</v>
      </c>
      <c r="BG523">
        <v>0</v>
      </c>
      <c r="BH523">
        <v>0</v>
      </c>
      <c r="BI523">
        <v>0</v>
      </c>
      <c r="BJ523">
        <v>0</v>
      </c>
      <c r="BK523">
        <v>1</v>
      </c>
      <c r="BL523">
        <v>0</v>
      </c>
      <c r="BM523">
        <v>0</v>
      </c>
      <c r="BN523">
        <v>1</v>
      </c>
      <c r="BO523">
        <v>0</v>
      </c>
      <c r="BP523">
        <v>0</v>
      </c>
      <c r="BQ523">
        <v>0</v>
      </c>
      <c r="BR523">
        <v>0</v>
      </c>
      <c r="BS523">
        <v>0</v>
      </c>
      <c r="BT523" s="10">
        <v>1</v>
      </c>
      <c r="BU523">
        <v>-4.2648743800000002</v>
      </c>
      <c r="BV523">
        <v>0.17994256</v>
      </c>
      <c r="BW523">
        <v>2.5512239999999999E-2</v>
      </c>
      <c r="BX523">
        <v>1.7140852600000001</v>
      </c>
      <c r="BY523">
        <v>1.2451467300000001</v>
      </c>
      <c r="BZ523">
        <v>4.38303536</v>
      </c>
      <c r="CA523">
        <v>1.0542348399999999</v>
      </c>
      <c r="CB523">
        <v>2.36271349</v>
      </c>
      <c r="CC523">
        <v>0</v>
      </c>
      <c r="CD523">
        <v>1.26633956</v>
      </c>
      <c r="CE523">
        <v>1.2966537600000001</v>
      </c>
      <c r="CF523">
        <v>-0.34830556000000001</v>
      </c>
      <c r="CG523">
        <v>0.60595251999999999</v>
      </c>
      <c r="CH523">
        <v>-0.27080598</v>
      </c>
      <c r="CI523">
        <v>0.69837139000000004</v>
      </c>
      <c r="CJ523">
        <v>2.3914729999999999E-2</v>
      </c>
      <c r="CK523">
        <v>-0.35324707</v>
      </c>
      <c r="CL523">
        <v>-4.8291489999999999E-2</v>
      </c>
      <c r="CM523">
        <v>0.58076517999999999</v>
      </c>
      <c r="CN523">
        <v>0.72541518999999999</v>
      </c>
      <c r="CO523">
        <v>-0.20022939000000001</v>
      </c>
      <c r="CP523">
        <v>-0.43475793000000001</v>
      </c>
      <c r="CQ523">
        <v>0.34422587999999998</v>
      </c>
      <c r="CR523">
        <v>-0.48495226000000002</v>
      </c>
      <c r="CS523">
        <v>0.18250256000000001</v>
      </c>
      <c r="CT523">
        <v>-0.16623276000000001</v>
      </c>
      <c r="CU523">
        <v>-9.4743999999999995E-2</v>
      </c>
      <c r="CV523">
        <v>-1.1689752</v>
      </c>
      <c r="CW523">
        <v>-0.52188942000000005</v>
      </c>
      <c r="CX523">
        <v>0.65815442999999996</v>
      </c>
      <c r="CY523">
        <v>9.3649330000000003E-2</v>
      </c>
      <c r="CZ523">
        <v>-0.16819777</v>
      </c>
      <c r="DA523">
        <v>-0.25450494000000001</v>
      </c>
      <c r="DB523">
        <v>0.25513289</v>
      </c>
      <c r="DC523">
        <v>2.5920289999999999E-2</v>
      </c>
      <c r="DD523">
        <v>-2.5292350000000002E-2</v>
      </c>
      <c r="DE523">
        <v>0.26950531</v>
      </c>
      <c r="DF523">
        <v>-0.26887736000000001</v>
      </c>
      <c r="DG523">
        <v>0.1029841</v>
      </c>
      <c r="DH523">
        <v>-0.10235616</v>
      </c>
      <c r="DI523">
        <v>-0.19042195000000001</v>
      </c>
      <c r="DJ523">
        <v>7.7531719999999998E-2</v>
      </c>
      <c r="DK523">
        <v>-0.19522661999999999</v>
      </c>
      <c r="DL523">
        <v>-0.13095082</v>
      </c>
      <c r="DM523">
        <v>-6.0513240000000003E-2</v>
      </c>
      <c r="DN523">
        <v>0.50020885000000004</v>
      </c>
      <c r="DO523">
        <v>0.35778246000000002</v>
      </c>
      <c r="DP523">
        <v>-0.64273818000000005</v>
      </c>
      <c r="DQ523">
        <v>0.94671483000000001</v>
      </c>
      <c r="DR523">
        <v>-0.66113116000000005</v>
      </c>
      <c r="DS523">
        <v>7.7932630000000003E-2</v>
      </c>
      <c r="DT523">
        <v>-0.79014932000000004</v>
      </c>
      <c r="DU523">
        <v>1.3610861400000001</v>
      </c>
      <c r="DV523" s="10">
        <v>-0.64824150000000003</v>
      </c>
      <c r="DW523" s="8" t="s">
        <v>2806</v>
      </c>
      <c r="DX523" t="s">
        <v>2807</v>
      </c>
      <c r="DY523" t="s">
        <v>5158</v>
      </c>
      <c r="DZ523" t="s">
        <v>5165</v>
      </c>
      <c r="EA523" t="s">
        <v>5387</v>
      </c>
      <c r="EB523" t="s">
        <v>5451</v>
      </c>
      <c r="EC523" t="s">
        <v>5209</v>
      </c>
      <c r="ED523" s="10" t="s">
        <v>1511</v>
      </c>
      <c r="EE523" s="20">
        <v>34723</v>
      </c>
      <c r="EF523" s="21">
        <v>39211</v>
      </c>
      <c r="EG523" t="s">
        <v>2808</v>
      </c>
      <c r="EH523" t="s">
        <v>5146</v>
      </c>
      <c r="EI523" s="22">
        <v>45081</v>
      </c>
      <c r="EJ523" t="b">
        <f>F523=H523</f>
        <v>1</v>
      </c>
    </row>
    <row r="524" spans="1:140" x14ac:dyDescent="0.2">
      <c r="A524" s="8" t="s">
        <v>2809</v>
      </c>
      <c r="B524" s="8" t="s">
        <v>127</v>
      </c>
      <c r="C524" s="8" t="s">
        <v>202</v>
      </c>
      <c r="D524" s="2" t="s">
        <v>2810</v>
      </c>
      <c r="E524" s="4">
        <v>0.203383845697166</v>
      </c>
      <c r="F524" s="28" t="b">
        <v>0</v>
      </c>
      <c r="G524" s="29">
        <f t="shared" si="17"/>
        <v>1.205525641683994E-2</v>
      </c>
      <c r="H524" s="5" t="b">
        <f t="shared" si="16"/>
        <v>0</v>
      </c>
      <c r="I524" s="8">
        <v>68</v>
      </c>
      <c r="J524">
        <v>0</v>
      </c>
      <c r="K524">
        <v>21</v>
      </c>
      <c r="L524">
        <v>414</v>
      </c>
      <c r="M524">
        <v>9</v>
      </c>
      <c r="N524">
        <v>2</v>
      </c>
      <c r="O524">
        <v>18.141922848582901</v>
      </c>
      <c r="P524">
        <v>2</v>
      </c>
      <c r="Q524">
        <v>2</v>
      </c>
      <c r="R524">
        <v>4</v>
      </c>
      <c r="S524" s="10">
        <v>68.3</v>
      </c>
      <c r="T524" s="8">
        <v>1.3865274616354899</v>
      </c>
      <c r="U524">
        <v>-1.00517281761849</v>
      </c>
      <c r="V524">
        <v>-0.77296769484074401</v>
      </c>
      <c r="W524">
        <v>-1.2640302085227</v>
      </c>
      <c r="X524">
        <v>1.2997579909472201</v>
      </c>
      <c r="Y524">
        <v>-0.70788554533318204</v>
      </c>
      <c r="Z524">
        <v>-1.1125685838549699</v>
      </c>
      <c r="AA524">
        <v>8.8725172209350497E-3</v>
      </c>
      <c r="AB524">
        <v>0.68128349962791002</v>
      </c>
      <c r="AC524">
        <v>-0.68484317603607703</v>
      </c>
      <c r="AD524" s="10">
        <v>-1.3803924348782299</v>
      </c>
      <c r="AE524" s="8">
        <v>0</v>
      </c>
      <c r="AF524">
        <v>0</v>
      </c>
      <c r="AG524">
        <v>0</v>
      </c>
      <c r="AH524">
        <v>0</v>
      </c>
      <c r="AI524">
        <v>0</v>
      </c>
      <c r="AJ524">
        <v>0</v>
      </c>
      <c r="AK524">
        <v>0</v>
      </c>
      <c r="AL524">
        <v>0</v>
      </c>
      <c r="AM524">
        <v>0</v>
      </c>
      <c r="AN524">
        <v>0</v>
      </c>
      <c r="AO524">
        <v>0</v>
      </c>
      <c r="AP524">
        <v>0</v>
      </c>
      <c r="AQ524">
        <v>0</v>
      </c>
      <c r="AR524">
        <v>0</v>
      </c>
      <c r="AS524">
        <v>1</v>
      </c>
      <c r="AT524">
        <v>0</v>
      </c>
      <c r="AU524">
        <v>0</v>
      </c>
      <c r="AV524">
        <v>0</v>
      </c>
      <c r="AW524">
        <v>0</v>
      </c>
      <c r="AX524">
        <v>0</v>
      </c>
      <c r="AY524">
        <v>0</v>
      </c>
      <c r="AZ524">
        <v>1</v>
      </c>
      <c r="BA524">
        <v>0</v>
      </c>
      <c r="BB524">
        <v>1</v>
      </c>
      <c r="BC524">
        <v>0</v>
      </c>
      <c r="BD524">
        <v>1</v>
      </c>
      <c r="BE524">
        <v>1</v>
      </c>
      <c r="BF524">
        <v>0</v>
      </c>
      <c r="BG524">
        <v>0</v>
      </c>
      <c r="BH524">
        <v>1</v>
      </c>
      <c r="BI524">
        <v>0</v>
      </c>
      <c r="BJ524">
        <v>0</v>
      </c>
      <c r="BK524">
        <v>0</v>
      </c>
      <c r="BL524">
        <v>0</v>
      </c>
      <c r="BM524">
        <v>1</v>
      </c>
      <c r="BN524">
        <v>0</v>
      </c>
      <c r="BO524">
        <v>0</v>
      </c>
      <c r="BP524">
        <v>0</v>
      </c>
      <c r="BQ524">
        <v>0</v>
      </c>
      <c r="BR524">
        <v>0</v>
      </c>
      <c r="BS524">
        <v>0</v>
      </c>
      <c r="BT524" s="10">
        <v>1</v>
      </c>
      <c r="BU524">
        <v>-4.2648743800000002</v>
      </c>
      <c r="BV524">
        <v>0.17994256</v>
      </c>
      <c r="BW524">
        <v>2.5512239999999999E-2</v>
      </c>
      <c r="BX524">
        <v>1.7140852600000001</v>
      </c>
      <c r="BY524">
        <v>1.2451467300000001</v>
      </c>
      <c r="BZ524">
        <v>4.38303536</v>
      </c>
      <c r="CA524">
        <v>1.0542348399999999</v>
      </c>
      <c r="CB524">
        <v>2.36271349</v>
      </c>
      <c r="CC524">
        <v>0</v>
      </c>
      <c r="CD524">
        <v>1.26633956</v>
      </c>
      <c r="CE524">
        <v>1.2966537600000001</v>
      </c>
      <c r="CF524">
        <v>-0.34830556000000001</v>
      </c>
      <c r="CG524">
        <v>0.60595251999999999</v>
      </c>
      <c r="CH524">
        <v>-0.27080598</v>
      </c>
      <c r="CI524">
        <v>0.69837139000000004</v>
      </c>
      <c r="CJ524">
        <v>2.3914729999999999E-2</v>
      </c>
      <c r="CK524">
        <v>-0.35324707</v>
      </c>
      <c r="CL524">
        <v>-4.8291489999999999E-2</v>
      </c>
      <c r="CM524">
        <v>0.58076517999999999</v>
      </c>
      <c r="CN524">
        <v>0.72541518999999999</v>
      </c>
      <c r="CO524">
        <v>-0.20022939000000001</v>
      </c>
      <c r="CP524">
        <v>-0.43475793000000001</v>
      </c>
      <c r="CQ524">
        <v>0.34422587999999998</v>
      </c>
      <c r="CR524">
        <v>-0.48495226000000002</v>
      </c>
      <c r="CS524">
        <v>0.18250256000000001</v>
      </c>
      <c r="CT524">
        <v>-0.16623276000000001</v>
      </c>
      <c r="CU524">
        <v>-9.4743999999999995E-2</v>
      </c>
      <c r="CV524">
        <v>-1.1689752</v>
      </c>
      <c r="CW524">
        <v>-0.52188942000000005</v>
      </c>
      <c r="CX524">
        <v>0.65815442999999996</v>
      </c>
      <c r="CY524">
        <v>9.3649330000000003E-2</v>
      </c>
      <c r="CZ524">
        <v>-0.16819777</v>
      </c>
      <c r="DA524">
        <v>-0.25450494000000001</v>
      </c>
      <c r="DB524">
        <v>0.25513289</v>
      </c>
      <c r="DC524">
        <v>2.5920289999999999E-2</v>
      </c>
      <c r="DD524">
        <v>-2.5292350000000002E-2</v>
      </c>
      <c r="DE524">
        <v>0.26950531</v>
      </c>
      <c r="DF524">
        <v>-0.26887736000000001</v>
      </c>
      <c r="DG524">
        <v>0.1029841</v>
      </c>
      <c r="DH524">
        <v>-0.10235616</v>
      </c>
      <c r="DI524">
        <v>-0.19042195000000001</v>
      </c>
      <c r="DJ524">
        <v>7.7531719999999998E-2</v>
      </c>
      <c r="DK524">
        <v>-0.19522661999999999</v>
      </c>
      <c r="DL524">
        <v>-0.13095082</v>
      </c>
      <c r="DM524">
        <v>-6.0513240000000003E-2</v>
      </c>
      <c r="DN524">
        <v>0.50020885000000004</v>
      </c>
      <c r="DO524">
        <v>0.35778246000000002</v>
      </c>
      <c r="DP524">
        <v>-0.64273818000000005</v>
      </c>
      <c r="DQ524">
        <v>0.94671483000000001</v>
      </c>
      <c r="DR524">
        <v>-0.66113116000000005</v>
      </c>
      <c r="DS524">
        <v>7.7932630000000003E-2</v>
      </c>
      <c r="DT524">
        <v>-0.79014932000000004</v>
      </c>
      <c r="DU524">
        <v>1.3610861400000001</v>
      </c>
      <c r="DV524" s="10">
        <v>-0.64824150000000003</v>
      </c>
      <c r="DW524" s="8" t="s">
        <v>2811</v>
      </c>
      <c r="DX524" t="s">
        <v>2812</v>
      </c>
      <c r="DY524" t="s">
        <v>5154</v>
      </c>
      <c r="DZ524" t="s">
        <v>5165</v>
      </c>
      <c r="EA524" t="s">
        <v>5371</v>
      </c>
      <c r="EB524" t="s">
        <v>5421</v>
      </c>
      <c r="EC524" t="s">
        <v>5483</v>
      </c>
      <c r="ED524" s="10" t="s">
        <v>213</v>
      </c>
      <c r="EE524" s="20">
        <v>35605</v>
      </c>
      <c r="EF524" s="21">
        <v>39491</v>
      </c>
      <c r="EG524" t="s">
        <v>2813</v>
      </c>
      <c r="EH524" t="s">
        <v>5147</v>
      </c>
      <c r="EI524" s="22">
        <v>43771</v>
      </c>
      <c r="EJ524" t="b">
        <f>F524=H524</f>
        <v>1</v>
      </c>
    </row>
    <row r="525" spans="1:140" x14ac:dyDescent="0.2">
      <c r="A525" s="8" t="s">
        <v>2814</v>
      </c>
      <c r="B525" s="8" t="s">
        <v>168</v>
      </c>
      <c r="C525" s="8" t="s">
        <v>1307</v>
      </c>
      <c r="D525" s="2" t="s">
        <v>2815</v>
      </c>
      <c r="E525" s="4">
        <v>0.45235196041338399</v>
      </c>
      <c r="F525" s="28" t="b">
        <v>0</v>
      </c>
      <c r="G525" s="29">
        <f t="shared" si="17"/>
        <v>0.44831683915526577</v>
      </c>
      <c r="H525" s="5" t="b">
        <f t="shared" si="16"/>
        <v>0</v>
      </c>
      <c r="I525" s="8">
        <v>57</v>
      </c>
      <c r="J525">
        <v>0</v>
      </c>
      <c r="K525">
        <v>35</v>
      </c>
      <c r="L525">
        <v>1077</v>
      </c>
      <c r="M525">
        <v>8</v>
      </c>
      <c r="N525">
        <v>2</v>
      </c>
      <c r="O525">
        <v>0.342646873358953</v>
      </c>
      <c r="P525">
        <v>4</v>
      </c>
      <c r="Q525">
        <v>2</v>
      </c>
      <c r="R525">
        <v>2</v>
      </c>
      <c r="S525" s="10">
        <v>75.7</v>
      </c>
      <c r="T525" s="8">
        <v>0.35320753765240098</v>
      </c>
      <c r="U525">
        <v>-1.00517281761849</v>
      </c>
      <c r="V525">
        <v>1.0358994556432299</v>
      </c>
      <c r="W525">
        <v>-0.491136946709327</v>
      </c>
      <c r="X525">
        <v>0.98157978018903103</v>
      </c>
      <c r="Y525">
        <v>-0.70788554533318204</v>
      </c>
      <c r="Z525">
        <v>-1.7250540486408701</v>
      </c>
      <c r="AA525">
        <v>8.8725172209350497E-3</v>
      </c>
      <c r="AB525">
        <v>1.4079858992310099</v>
      </c>
      <c r="AC525">
        <v>1.42236659638262</v>
      </c>
      <c r="AD525" s="10">
        <v>0.216310029850007</v>
      </c>
      <c r="AE525" s="8">
        <v>0</v>
      </c>
      <c r="AF525">
        <v>0</v>
      </c>
      <c r="AG525">
        <v>0</v>
      </c>
      <c r="AH525">
        <v>0</v>
      </c>
      <c r="AI525">
        <v>0</v>
      </c>
      <c r="AJ525">
        <v>0</v>
      </c>
      <c r="AK525">
        <v>0</v>
      </c>
      <c r="AL525">
        <v>0</v>
      </c>
      <c r="AM525">
        <v>0</v>
      </c>
      <c r="AN525">
        <v>0</v>
      </c>
      <c r="AO525">
        <v>0</v>
      </c>
      <c r="AP525">
        <v>0</v>
      </c>
      <c r="AQ525">
        <v>0</v>
      </c>
      <c r="AR525">
        <v>0</v>
      </c>
      <c r="AS525">
        <v>1</v>
      </c>
      <c r="AT525">
        <v>0</v>
      </c>
      <c r="AU525">
        <v>0</v>
      </c>
      <c r="AV525">
        <v>0</v>
      </c>
      <c r="AW525">
        <v>0</v>
      </c>
      <c r="AX525">
        <v>0</v>
      </c>
      <c r="AY525">
        <v>1</v>
      </c>
      <c r="AZ525">
        <v>0</v>
      </c>
      <c r="BA525">
        <v>0</v>
      </c>
      <c r="BB525">
        <v>1</v>
      </c>
      <c r="BC525">
        <v>0</v>
      </c>
      <c r="BD525">
        <v>1</v>
      </c>
      <c r="BE525">
        <v>0</v>
      </c>
      <c r="BF525">
        <v>1</v>
      </c>
      <c r="BG525">
        <v>0</v>
      </c>
      <c r="BH525">
        <v>0</v>
      </c>
      <c r="BI525">
        <v>0</v>
      </c>
      <c r="BJ525">
        <v>1</v>
      </c>
      <c r="BK525">
        <v>0</v>
      </c>
      <c r="BL525">
        <v>0</v>
      </c>
      <c r="BM525">
        <v>0</v>
      </c>
      <c r="BN525">
        <v>0</v>
      </c>
      <c r="BO525">
        <v>0</v>
      </c>
      <c r="BP525">
        <v>1</v>
      </c>
      <c r="BQ525">
        <v>0</v>
      </c>
      <c r="BR525">
        <v>0</v>
      </c>
      <c r="BS525">
        <v>1</v>
      </c>
      <c r="BT525" s="10">
        <v>0</v>
      </c>
      <c r="BU525">
        <v>-4.2648743800000002</v>
      </c>
      <c r="BV525">
        <v>0.17994256</v>
      </c>
      <c r="BW525">
        <v>2.5512239999999999E-2</v>
      </c>
      <c r="BX525">
        <v>1.7140852600000001</v>
      </c>
      <c r="BY525">
        <v>1.2451467300000001</v>
      </c>
      <c r="BZ525">
        <v>4.38303536</v>
      </c>
      <c r="CA525">
        <v>1.0542348399999999</v>
      </c>
      <c r="CB525">
        <v>2.36271349</v>
      </c>
      <c r="CC525">
        <v>0</v>
      </c>
      <c r="CD525">
        <v>1.26633956</v>
      </c>
      <c r="CE525">
        <v>1.2966537600000001</v>
      </c>
      <c r="CF525">
        <v>-0.34830556000000001</v>
      </c>
      <c r="CG525">
        <v>0.60595251999999999</v>
      </c>
      <c r="CH525">
        <v>-0.27080598</v>
      </c>
      <c r="CI525">
        <v>0.69837139000000004</v>
      </c>
      <c r="CJ525">
        <v>2.3914729999999999E-2</v>
      </c>
      <c r="CK525">
        <v>-0.35324707</v>
      </c>
      <c r="CL525">
        <v>-4.8291489999999999E-2</v>
      </c>
      <c r="CM525">
        <v>0.58076517999999999</v>
      </c>
      <c r="CN525">
        <v>0.72541518999999999</v>
      </c>
      <c r="CO525">
        <v>-0.20022939000000001</v>
      </c>
      <c r="CP525">
        <v>-0.43475793000000001</v>
      </c>
      <c r="CQ525">
        <v>0.34422587999999998</v>
      </c>
      <c r="CR525">
        <v>-0.48495226000000002</v>
      </c>
      <c r="CS525">
        <v>0.18250256000000001</v>
      </c>
      <c r="CT525">
        <v>-0.16623276000000001</v>
      </c>
      <c r="CU525">
        <v>-9.4743999999999995E-2</v>
      </c>
      <c r="CV525">
        <v>-1.1689752</v>
      </c>
      <c r="CW525">
        <v>-0.52188942000000005</v>
      </c>
      <c r="CX525">
        <v>0.65815442999999996</v>
      </c>
      <c r="CY525">
        <v>9.3649330000000003E-2</v>
      </c>
      <c r="CZ525">
        <v>-0.16819777</v>
      </c>
      <c r="DA525">
        <v>-0.25450494000000001</v>
      </c>
      <c r="DB525">
        <v>0.25513289</v>
      </c>
      <c r="DC525">
        <v>2.5920289999999999E-2</v>
      </c>
      <c r="DD525">
        <v>-2.5292350000000002E-2</v>
      </c>
      <c r="DE525">
        <v>0.26950531</v>
      </c>
      <c r="DF525">
        <v>-0.26887736000000001</v>
      </c>
      <c r="DG525">
        <v>0.1029841</v>
      </c>
      <c r="DH525">
        <v>-0.10235616</v>
      </c>
      <c r="DI525">
        <v>-0.19042195000000001</v>
      </c>
      <c r="DJ525">
        <v>7.7531719999999998E-2</v>
      </c>
      <c r="DK525">
        <v>-0.19522661999999999</v>
      </c>
      <c r="DL525">
        <v>-0.13095082</v>
      </c>
      <c r="DM525">
        <v>-6.0513240000000003E-2</v>
      </c>
      <c r="DN525">
        <v>0.50020885000000004</v>
      </c>
      <c r="DO525">
        <v>0.35778246000000002</v>
      </c>
      <c r="DP525">
        <v>-0.64273818000000005</v>
      </c>
      <c r="DQ525">
        <v>0.94671483000000001</v>
      </c>
      <c r="DR525">
        <v>-0.66113116000000005</v>
      </c>
      <c r="DS525">
        <v>7.7932630000000003E-2</v>
      </c>
      <c r="DT525">
        <v>-0.79014932000000004</v>
      </c>
      <c r="DU525">
        <v>1.3610861400000001</v>
      </c>
      <c r="DV525" s="10">
        <v>-0.64824150000000003</v>
      </c>
      <c r="DW525" s="8" t="s">
        <v>2816</v>
      </c>
      <c r="DX525" t="s">
        <v>2817</v>
      </c>
      <c r="DY525" t="s">
        <v>5165</v>
      </c>
      <c r="DZ525" t="s">
        <v>5153</v>
      </c>
      <c r="EA525" t="s">
        <v>5410</v>
      </c>
      <c r="EB525" t="s">
        <v>5485</v>
      </c>
      <c r="EC525" t="s">
        <v>5360</v>
      </c>
      <c r="ED525" s="10" t="s">
        <v>1135</v>
      </c>
      <c r="EE525" s="20">
        <v>37629</v>
      </c>
      <c r="EF525" s="21">
        <v>37696</v>
      </c>
      <c r="EG525" t="s">
        <v>2818</v>
      </c>
      <c r="EH525" t="s">
        <v>5144</v>
      </c>
      <c r="EI525" s="22">
        <v>44024</v>
      </c>
      <c r="EJ525" t="b">
        <f>F525=H525</f>
        <v>1</v>
      </c>
    </row>
    <row r="526" spans="1:140" x14ac:dyDescent="0.2">
      <c r="A526" s="8" t="s">
        <v>2819</v>
      </c>
      <c r="B526" s="8" t="s">
        <v>168</v>
      </c>
      <c r="C526" s="8" t="s">
        <v>468</v>
      </c>
      <c r="D526" s="2">
        <f>1-664-506-3194</f>
        <v>-4363</v>
      </c>
      <c r="E526" s="4">
        <v>0.52547590022907398</v>
      </c>
      <c r="F526" s="28" t="b">
        <v>0</v>
      </c>
      <c r="G526" s="29">
        <f t="shared" si="17"/>
        <v>0.99968105089788795</v>
      </c>
      <c r="H526" s="5" t="b">
        <f t="shared" si="16"/>
        <v>1</v>
      </c>
      <c r="I526" s="8">
        <v>59</v>
      </c>
      <c r="J526">
        <v>1</v>
      </c>
      <c r="K526">
        <v>40</v>
      </c>
      <c r="L526">
        <v>1588</v>
      </c>
      <c r="M526">
        <v>10</v>
      </c>
      <c r="N526">
        <v>4</v>
      </c>
      <c r="O526">
        <v>91.0712834478704</v>
      </c>
      <c r="P526">
        <v>1</v>
      </c>
      <c r="Q526">
        <v>2</v>
      </c>
      <c r="R526">
        <v>2</v>
      </c>
      <c r="S526" s="10">
        <v>75.5</v>
      </c>
      <c r="T526" s="8">
        <v>0.54108388746750802</v>
      </c>
      <c r="U526">
        <v>7.5957643648752104E-3</v>
      </c>
      <c r="V526">
        <v>1.6819234379589401</v>
      </c>
      <c r="W526">
        <v>0.104562083134767</v>
      </c>
      <c r="X526">
        <v>1.61793620170542</v>
      </c>
      <c r="Y526">
        <v>0.68524713920936597</v>
      </c>
      <c r="Z526">
        <v>1.39698143297542</v>
      </c>
      <c r="AA526">
        <v>0.71867389489572897</v>
      </c>
      <c r="AB526">
        <v>-1.4988236991813999</v>
      </c>
      <c r="AC526">
        <v>0.71996333890972197</v>
      </c>
      <c r="AD526" s="10">
        <v>0.173155909181676</v>
      </c>
      <c r="AE526" s="8">
        <v>0</v>
      </c>
      <c r="AF526">
        <v>0</v>
      </c>
      <c r="AG526">
        <v>0</v>
      </c>
      <c r="AH526">
        <v>0</v>
      </c>
      <c r="AI526">
        <v>0</v>
      </c>
      <c r="AJ526">
        <v>1</v>
      </c>
      <c r="AK526">
        <v>0</v>
      </c>
      <c r="AL526">
        <v>0</v>
      </c>
      <c r="AM526">
        <v>0</v>
      </c>
      <c r="AN526">
        <v>0</v>
      </c>
      <c r="AO526">
        <v>0</v>
      </c>
      <c r="AP526">
        <v>0</v>
      </c>
      <c r="AQ526">
        <v>0</v>
      </c>
      <c r="AR526">
        <v>0</v>
      </c>
      <c r="AS526">
        <v>0</v>
      </c>
      <c r="AT526">
        <v>0</v>
      </c>
      <c r="AU526">
        <v>0</v>
      </c>
      <c r="AV526">
        <v>0</v>
      </c>
      <c r="AW526">
        <v>0</v>
      </c>
      <c r="AX526">
        <v>0</v>
      </c>
      <c r="AY526">
        <v>0</v>
      </c>
      <c r="AZ526">
        <v>1</v>
      </c>
      <c r="BA526">
        <v>0</v>
      </c>
      <c r="BB526">
        <v>1</v>
      </c>
      <c r="BC526">
        <v>0</v>
      </c>
      <c r="BD526">
        <v>1</v>
      </c>
      <c r="BE526">
        <v>0</v>
      </c>
      <c r="BF526">
        <v>1</v>
      </c>
      <c r="BG526">
        <v>0</v>
      </c>
      <c r="BH526">
        <v>0</v>
      </c>
      <c r="BI526">
        <v>0</v>
      </c>
      <c r="BJ526">
        <v>1</v>
      </c>
      <c r="BK526">
        <v>0</v>
      </c>
      <c r="BL526">
        <v>0</v>
      </c>
      <c r="BM526">
        <v>0</v>
      </c>
      <c r="BN526">
        <v>1</v>
      </c>
      <c r="BO526">
        <v>0</v>
      </c>
      <c r="BP526">
        <v>0</v>
      </c>
      <c r="BQ526">
        <v>1</v>
      </c>
      <c r="BR526">
        <v>0</v>
      </c>
      <c r="BS526">
        <v>0</v>
      </c>
      <c r="BT526" s="10">
        <v>0</v>
      </c>
      <c r="BU526">
        <v>-4.2648743800000002</v>
      </c>
      <c r="BV526">
        <v>0.17994256</v>
      </c>
      <c r="BW526">
        <v>2.5512239999999999E-2</v>
      </c>
      <c r="BX526">
        <v>1.7140852600000001</v>
      </c>
      <c r="BY526">
        <v>1.2451467300000001</v>
      </c>
      <c r="BZ526">
        <v>4.38303536</v>
      </c>
      <c r="CA526">
        <v>1.0542348399999999</v>
      </c>
      <c r="CB526">
        <v>2.36271349</v>
      </c>
      <c r="CC526">
        <v>0</v>
      </c>
      <c r="CD526">
        <v>1.26633956</v>
      </c>
      <c r="CE526">
        <v>1.2966537600000001</v>
      </c>
      <c r="CF526">
        <v>-0.34830556000000001</v>
      </c>
      <c r="CG526">
        <v>0.60595251999999999</v>
      </c>
      <c r="CH526">
        <v>-0.27080598</v>
      </c>
      <c r="CI526">
        <v>0.69837139000000004</v>
      </c>
      <c r="CJ526">
        <v>2.3914729999999999E-2</v>
      </c>
      <c r="CK526">
        <v>-0.35324707</v>
      </c>
      <c r="CL526">
        <v>-4.8291489999999999E-2</v>
      </c>
      <c r="CM526">
        <v>0.58076517999999999</v>
      </c>
      <c r="CN526">
        <v>0.72541518999999999</v>
      </c>
      <c r="CO526">
        <v>-0.20022939000000001</v>
      </c>
      <c r="CP526">
        <v>-0.43475793000000001</v>
      </c>
      <c r="CQ526">
        <v>0.34422587999999998</v>
      </c>
      <c r="CR526">
        <v>-0.48495226000000002</v>
      </c>
      <c r="CS526">
        <v>0.18250256000000001</v>
      </c>
      <c r="CT526">
        <v>-0.16623276000000001</v>
      </c>
      <c r="CU526">
        <v>-9.4743999999999995E-2</v>
      </c>
      <c r="CV526">
        <v>-1.1689752</v>
      </c>
      <c r="CW526">
        <v>-0.52188942000000005</v>
      </c>
      <c r="CX526">
        <v>0.65815442999999996</v>
      </c>
      <c r="CY526">
        <v>9.3649330000000003E-2</v>
      </c>
      <c r="CZ526">
        <v>-0.16819777</v>
      </c>
      <c r="DA526">
        <v>-0.25450494000000001</v>
      </c>
      <c r="DB526">
        <v>0.25513289</v>
      </c>
      <c r="DC526">
        <v>2.5920289999999999E-2</v>
      </c>
      <c r="DD526">
        <v>-2.5292350000000002E-2</v>
      </c>
      <c r="DE526">
        <v>0.26950531</v>
      </c>
      <c r="DF526">
        <v>-0.26887736000000001</v>
      </c>
      <c r="DG526">
        <v>0.1029841</v>
      </c>
      <c r="DH526">
        <v>-0.10235616</v>
      </c>
      <c r="DI526">
        <v>-0.19042195000000001</v>
      </c>
      <c r="DJ526">
        <v>7.7531719999999998E-2</v>
      </c>
      <c r="DK526">
        <v>-0.19522661999999999</v>
      </c>
      <c r="DL526">
        <v>-0.13095082</v>
      </c>
      <c r="DM526">
        <v>-6.0513240000000003E-2</v>
      </c>
      <c r="DN526">
        <v>0.50020885000000004</v>
      </c>
      <c r="DO526">
        <v>0.35778246000000002</v>
      </c>
      <c r="DP526">
        <v>-0.64273818000000005</v>
      </c>
      <c r="DQ526">
        <v>0.94671483000000001</v>
      </c>
      <c r="DR526">
        <v>-0.66113116000000005</v>
      </c>
      <c r="DS526">
        <v>7.7932630000000003E-2</v>
      </c>
      <c r="DT526">
        <v>-0.79014932000000004</v>
      </c>
      <c r="DU526">
        <v>1.3610861400000001</v>
      </c>
      <c r="DV526" s="10">
        <v>-0.64824150000000003</v>
      </c>
      <c r="DW526" s="8" t="s">
        <v>2820</v>
      </c>
      <c r="DX526" t="s">
        <v>2821</v>
      </c>
      <c r="DY526" t="s">
        <v>5158</v>
      </c>
      <c r="DZ526" t="s">
        <v>5154</v>
      </c>
      <c r="EA526" t="s">
        <v>5428</v>
      </c>
      <c r="EB526" t="s">
        <v>5294</v>
      </c>
      <c r="EC526" t="s">
        <v>5313</v>
      </c>
      <c r="ED526" s="10" t="s">
        <v>1003</v>
      </c>
      <c r="EE526" s="20">
        <v>37170</v>
      </c>
      <c r="EF526" s="21">
        <v>39554</v>
      </c>
      <c r="EG526" t="s">
        <v>2822</v>
      </c>
      <c r="EH526" t="s">
        <v>5144</v>
      </c>
      <c r="EI526" s="22">
        <v>44833</v>
      </c>
      <c r="EJ526" t="b">
        <f>F526=H526</f>
        <v>0</v>
      </c>
    </row>
    <row r="527" spans="1:140" x14ac:dyDescent="0.2">
      <c r="A527" s="8" t="s">
        <v>2823</v>
      </c>
      <c r="B527" s="8" t="s">
        <v>168</v>
      </c>
      <c r="C527" s="8" t="s">
        <v>245</v>
      </c>
      <c r="D527" s="2" t="s">
        <v>2824</v>
      </c>
      <c r="E527" s="4">
        <v>0.50429977452414398</v>
      </c>
      <c r="F527" s="28" t="b">
        <v>0</v>
      </c>
      <c r="G527" s="29">
        <f t="shared" si="17"/>
        <v>2.3088402734839274E-2</v>
      </c>
      <c r="H527" s="5" t="b">
        <f t="shared" si="16"/>
        <v>0</v>
      </c>
      <c r="I527" s="8">
        <v>63</v>
      </c>
      <c r="J527">
        <v>2</v>
      </c>
      <c r="K527">
        <v>14</v>
      </c>
      <c r="L527">
        <v>1479</v>
      </c>
      <c r="M527">
        <v>5</v>
      </c>
      <c r="N527">
        <v>4</v>
      </c>
      <c r="O527">
        <v>78.8165539287386</v>
      </c>
      <c r="P527">
        <v>2</v>
      </c>
      <c r="Q527">
        <v>2</v>
      </c>
      <c r="R527">
        <v>1</v>
      </c>
      <c r="S527" s="10">
        <v>74.599999999999994</v>
      </c>
      <c r="T527" s="8">
        <v>0.91683658709772198</v>
      </c>
      <c r="U527">
        <v>1.0203643463482399</v>
      </c>
      <c r="V527">
        <v>-1.6774012700827301</v>
      </c>
      <c r="W527">
        <v>-2.2504833211624799E-2</v>
      </c>
      <c r="X527">
        <v>2.70451479144465E-2</v>
      </c>
      <c r="Y527">
        <v>0.68524713920936597</v>
      </c>
      <c r="Z527">
        <v>0.97528766768975805</v>
      </c>
      <c r="AA527">
        <v>-0.70092886045385905</v>
      </c>
      <c r="AB527">
        <v>-0.772121299578298</v>
      </c>
      <c r="AC527">
        <v>1.42236659638262</v>
      </c>
      <c r="AD527" s="10">
        <v>-2.1037633825813501E-2</v>
      </c>
      <c r="AE527" s="8">
        <v>0</v>
      </c>
      <c r="AF527">
        <v>0</v>
      </c>
      <c r="AG527">
        <v>0</v>
      </c>
      <c r="AH527">
        <v>0</v>
      </c>
      <c r="AI527">
        <v>0</v>
      </c>
      <c r="AJ527">
        <v>0</v>
      </c>
      <c r="AK527">
        <v>1</v>
      </c>
      <c r="AL527">
        <v>0</v>
      </c>
      <c r="AM527">
        <v>0</v>
      </c>
      <c r="AN527">
        <v>0</v>
      </c>
      <c r="AO527">
        <v>0</v>
      </c>
      <c r="AP527">
        <v>0</v>
      </c>
      <c r="AQ527">
        <v>0</v>
      </c>
      <c r="AR527">
        <v>0</v>
      </c>
      <c r="AS527">
        <v>0</v>
      </c>
      <c r="AT527">
        <v>0</v>
      </c>
      <c r="AU527">
        <v>0</v>
      </c>
      <c r="AV527">
        <v>0</v>
      </c>
      <c r="AW527">
        <v>0</v>
      </c>
      <c r="AX527">
        <v>0</v>
      </c>
      <c r="AY527">
        <v>1</v>
      </c>
      <c r="AZ527">
        <v>0</v>
      </c>
      <c r="BA527">
        <v>1</v>
      </c>
      <c r="BB527">
        <v>0</v>
      </c>
      <c r="BC527">
        <v>1</v>
      </c>
      <c r="BD527">
        <v>0</v>
      </c>
      <c r="BE527">
        <v>1</v>
      </c>
      <c r="BF527">
        <v>0</v>
      </c>
      <c r="BG527">
        <v>0</v>
      </c>
      <c r="BH527">
        <v>0</v>
      </c>
      <c r="BI527">
        <v>0</v>
      </c>
      <c r="BJ527">
        <v>0</v>
      </c>
      <c r="BK527">
        <v>1</v>
      </c>
      <c r="BL527">
        <v>0</v>
      </c>
      <c r="BM527">
        <v>0</v>
      </c>
      <c r="BN527">
        <v>0</v>
      </c>
      <c r="BO527">
        <v>0</v>
      </c>
      <c r="BP527">
        <v>1</v>
      </c>
      <c r="BQ527">
        <v>0</v>
      </c>
      <c r="BR527">
        <v>1</v>
      </c>
      <c r="BS527">
        <v>0</v>
      </c>
      <c r="BT527" s="10">
        <v>0</v>
      </c>
      <c r="BU527">
        <v>-4.2648743800000002</v>
      </c>
      <c r="BV527">
        <v>0.17994256</v>
      </c>
      <c r="BW527">
        <v>2.5512239999999999E-2</v>
      </c>
      <c r="BX527">
        <v>1.7140852600000001</v>
      </c>
      <c r="BY527">
        <v>1.2451467300000001</v>
      </c>
      <c r="BZ527">
        <v>4.38303536</v>
      </c>
      <c r="CA527">
        <v>1.0542348399999999</v>
      </c>
      <c r="CB527">
        <v>2.36271349</v>
      </c>
      <c r="CC527">
        <v>0</v>
      </c>
      <c r="CD527">
        <v>1.26633956</v>
      </c>
      <c r="CE527">
        <v>1.2966537600000001</v>
      </c>
      <c r="CF527">
        <v>-0.34830556000000001</v>
      </c>
      <c r="CG527">
        <v>0.60595251999999999</v>
      </c>
      <c r="CH527">
        <v>-0.27080598</v>
      </c>
      <c r="CI527">
        <v>0.69837139000000004</v>
      </c>
      <c r="CJ527">
        <v>2.3914729999999999E-2</v>
      </c>
      <c r="CK527">
        <v>-0.35324707</v>
      </c>
      <c r="CL527">
        <v>-4.8291489999999999E-2</v>
      </c>
      <c r="CM527">
        <v>0.58076517999999999</v>
      </c>
      <c r="CN527">
        <v>0.72541518999999999</v>
      </c>
      <c r="CO527">
        <v>-0.20022939000000001</v>
      </c>
      <c r="CP527">
        <v>-0.43475793000000001</v>
      </c>
      <c r="CQ527">
        <v>0.34422587999999998</v>
      </c>
      <c r="CR527">
        <v>-0.48495226000000002</v>
      </c>
      <c r="CS527">
        <v>0.18250256000000001</v>
      </c>
      <c r="CT527">
        <v>-0.16623276000000001</v>
      </c>
      <c r="CU527">
        <v>-9.4743999999999995E-2</v>
      </c>
      <c r="CV527">
        <v>-1.1689752</v>
      </c>
      <c r="CW527">
        <v>-0.52188942000000005</v>
      </c>
      <c r="CX527">
        <v>0.65815442999999996</v>
      </c>
      <c r="CY527">
        <v>9.3649330000000003E-2</v>
      </c>
      <c r="CZ527">
        <v>-0.16819777</v>
      </c>
      <c r="DA527">
        <v>-0.25450494000000001</v>
      </c>
      <c r="DB527">
        <v>0.25513289</v>
      </c>
      <c r="DC527">
        <v>2.5920289999999999E-2</v>
      </c>
      <c r="DD527">
        <v>-2.5292350000000002E-2</v>
      </c>
      <c r="DE527">
        <v>0.26950531</v>
      </c>
      <c r="DF527">
        <v>-0.26887736000000001</v>
      </c>
      <c r="DG527">
        <v>0.1029841</v>
      </c>
      <c r="DH527">
        <v>-0.10235616</v>
      </c>
      <c r="DI527">
        <v>-0.19042195000000001</v>
      </c>
      <c r="DJ527">
        <v>7.7531719999999998E-2</v>
      </c>
      <c r="DK527">
        <v>-0.19522661999999999</v>
      </c>
      <c r="DL527">
        <v>-0.13095082</v>
      </c>
      <c r="DM527">
        <v>-6.0513240000000003E-2</v>
      </c>
      <c r="DN527">
        <v>0.50020885000000004</v>
      </c>
      <c r="DO527">
        <v>0.35778246000000002</v>
      </c>
      <c r="DP527">
        <v>-0.64273818000000005</v>
      </c>
      <c r="DQ527">
        <v>0.94671483000000001</v>
      </c>
      <c r="DR527">
        <v>-0.66113116000000005</v>
      </c>
      <c r="DS527">
        <v>7.7932630000000003E-2</v>
      </c>
      <c r="DT527">
        <v>-0.79014932000000004</v>
      </c>
      <c r="DU527">
        <v>1.3610861400000001</v>
      </c>
      <c r="DV527" s="10">
        <v>-0.64824150000000003</v>
      </c>
      <c r="DW527" s="8" t="s">
        <v>2825</v>
      </c>
      <c r="DX527" t="s">
        <v>2826</v>
      </c>
      <c r="DY527" t="s">
        <v>5165</v>
      </c>
      <c r="DZ527" t="s">
        <v>5158</v>
      </c>
      <c r="EA527" t="s">
        <v>5314</v>
      </c>
      <c r="EB527" t="s">
        <v>5294</v>
      </c>
      <c r="EC527" t="s">
        <v>5180</v>
      </c>
      <c r="ED527" s="10" t="s">
        <v>755</v>
      </c>
      <c r="EE527" s="20">
        <v>36242</v>
      </c>
      <c r="EF527" s="21">
        <v>37345</v>
      </c>
      <c r="EG527" t="s">
        <v>2827</v>
      </c>
      <c r="EH527" t="s">
        <v>5146</v>
      </c>
      <c r="EI527" s="22">
        <v>44512</v>
      </c>
      <c r="EJ527" t="b">
        <f>F527=H527</f>
        <v>1</v>
      </c>
    </row>
    <row r="528" spans="1:140" x14ac:dyDescent="0.2">
      <c r="A528" s="8" t="s">
        <v>2828</v>
      </c>
      <c r="B528" s="8" t="s">
        <v>168</v>
      </c>
      <c r="C528" s="8" t="s">
        <v>332</v>
      </c>
      <c r="D528" s="2" t="s">
        <v>2829</v>
      </c>
      <c r="E528" s="4">
        <v>0.511609801799908</v>
      </c>
      <c r="F528" s="28" t="b">
        <v>0</v>
      </c>
      <c r="G528" s="29">
        <f t="shared" si="17"/>
        <v>6.2959770664797696E-6</v>
      </c>
      <c r="H528" s="5" t="b">
        <f t="shared" si="16"/>
        <v>0</v>
      </c>
      <c r="I528" s="8">
        <v>66</v>
      </c>
      <c r="J528">
        <v>2</v>
      </c>
      <c r="K528">
        <v>21</v>
      </c>
      <c r="L528">
        <v>867</v>
      </c>
      <c r="M528">
        <v>3</v>
      </c>
      <c r="N528">
        <v>3</v>
      </c>
      <c r="O528">
        <v>29.9465675666208</v>
      </c>
      <c r="P528">
        <v>4</v>
      </c>
      <c r="Q528">
        <v>3</v>
      </c>
      <c r="R528">
        <v>5</v>
      </c>
      <c r="S528" s="10">
        <v>76.7</v>
      </c>
      <c r="T528" s="8">
        <v>1.19865111182038</v>
      </c>
      <c r="U528">
        <v>1.0203643463482399</v>
      </c>
      <c r="V528">
        <v>-0.77296769484074401</v>
      </c>
      <c r="W528">
        <v>-0.73594476719320101</v>
      </c>
      <c r="X528">
        <v>-0.60931127360194304</v>
      </c>
      <c r="Y528">
        <v>-1.13192030619081E-2</v>
      </c>
      <c r="Z528">
        <v>-0.70636254958572797</v>
      </c>
      <c r="AA528">
        <v>0.71867389489572897</v>
      </c>
      <c r="AB528">
        <v>-1.4988236991813999</v>
      </c>
      <c r="AC528">
        <v>0.71996333890972197</v>
      </c>
      <c r="AD528" s="10">
        <v>0.43208063319166101</v>
      </c>
      <c r="AE528" s="8">
        <v>0</v>
      </c>
      <c r="AF528">
        <v>1</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1</v>
      </c>
      <c r="BA528">
        <v>0</v>
      </c>
      <c r="BB528">
        <v>1</v>
      </c>
      <c r="BC528">
        <v>0</v>
      </c>
      <c r="BD528">
        <v>1</v>
      </c>
      <c r="BE528">
        <v>0</v>
      </c>
      <c r="BF528">
        <v>1</v>
      </c>
      <c r="BG528">
        <v>0</v>
      </c>
      <c r="BH528">
        <v>0</v>
      </c>
      <c r="BI528">
        <v>0</v>
      </c>
      <c r="BJ528">
        <v>1</v>
      </c>
      <c r="BK528">
        <v>0</v>
      </c>
      <c r="BL528">
        <v>0</v>
      </c>
      <c r="BM528">
        <v>0</v>
      </c>
      <c r="BN528">
        <v>0</v>
      </c>
      <c r="BO528">
        <v>1</v>
      </c>
      <c r="BP528">
        <v>0</v>
      </c>
      <c r="BQ528">
        <v>0</v>
      </c>
      <c r="BR528">
        <v>0</v>
      </c>
      <c r="BS528">
        <v>0</v>
      </c>
      <c r="BT528" s="10">
        <v>1</v>
      </c>
      <c r="BU528">
        <v>-4.2648743800000002</v>
      </c>
      <c r="BV528">
        <v>0.17994256</v>
      </c>
      <c r="BW528">
        <v>2.5512239999999999E-2</v>
      </c>
      <c r="BX528">
        <v>1.7140852600000001</v>
      </c>
      <c r="BY528">
        <v>1.2451467300000001</v>
      </c>
      <c r="BZ528">
        <v>4.38303536</v>
      </c>
      <c r="CA528">
        <v>1.0542348399999999</v>
      </c>
      <c r="CB528">
        <v>2.36271349</v>
      </c>
      <c r="CC528">
        <v>0</v>
      </c>
      <c r="CD528">
        <v>1.26633956</v>
      </c>
      <c r="CE528">
        <v>1.2966537600000001</v>
      </c>
      <c r="CF528">
        <v>-0.34830556000000001</v>
      </c>
      <c r="CG528">
        <v>0.60595251999999999</v>
      </c>
      <c r="CH528">
        <v>-0.27080598</v>
      </c>
      <c r="CI528">
        <v>0.69837139000000004</v>
      </c>
      <c r="CJ528">
        <v>2.3914729999999999E-2</v>
      </c>
      <c r="CK528">
        <v>-0.35324707</v>
      </c>
      <c r="CL528">
        <v>-4.8291489999999999E-2</v>
      </c>
      <c r="CM528">
        <v>0.58076517999999999</v>
      </c>
      <c r="CN528">
        <v>0.72541518999999999</v>
      </c>
      <c r="CO528">
        <v>-0.20022939000000001</v>
      </c>
      <c r="CP528">
        <v>-0.43475793000000001</v>
      </c>
      <c r="CQ528">
        <v>0.34422587999999998</v>
      </c>
      <c r="CR528">
        <v>-0.48495226000000002</v>
      </c>
      <c r="CS528">
        <v>0.18250256000000001</v>
      </c>
      <c r="CT528">
        <v>-0.16623276000000001</v>
      </c>
      <c r="CU528">
        <v>-9.4743999999999995E-2</v>
      </c>
      <c r="CV528">
        <v>-1.1689752</v>
      </c>
      <c r="CW528">
        <v>-0.52188942000000005</v>
      </c>
      <c r="CX528">
        <v>0.65815442999999996</v>
      </c>
      <c r="CY528">
        <v>9.3649330000000003E-2</v>
      </c>
      <c r="CZ528">
        <v>-0.16819777</v>
      </c>
      <c r="DA528">
        <v>-0.25450494000000001</v>
      </c>
      <c r="DB528">
        <v>0.25513289</v>
      </c>
      <c r="DC528">
        <v>2.5920289999999999E-2</v>
      </c>
      <c r="DD528">
        <v>-2.5292350000000002E-2</v>
      </c>
      <c r="DE528">
        <v>0.26950531</v>
      </c>
      <c r="DF528">
        <v>-0.26887736000000001</v>
      </c>
      <c r="DG528">
        <v>0.1029841</v>
      </c>
      <c r="DH528">
        <v>-0.10235616</v>
      </c>
      <c r="DI528">
        <v>-0.19042195000000001</v>
      </c>
      <c r="DJ528">
        <v>7.7531719999999998E-2</v>
      </c>
      <c r="DK528">
        <v>-0.19522661999999999</v>
      </c>
      <c r="DL528">
        <v>-0.13095082</v>
      </c>
      <c r="DM528">
        <v>-6.0513240000000003E-2</v>
      </c>
      <c r="DN528">
        <v>0.50020885000000004</v>
      </c>
      <c r="DO528">
        <v>0.35778246000000002</v>
      </c>
      <c r="DP528">
        <v>-0.64273818000000005</v>
      </c>
      <c r="DQ528">
        <v>0.94671483000000001</v>
      </c>
      <c r="DR528">
        <v>-0.66113116000000005</v>
      </c>
      <c r="DS528">
        <v>7.7932630000000003E-2</v>
      </c>
      <c r="DT528">
        <v>-0.79014932000000004</v>
      </c>
      <c r="DU528">
        <v>1.3610861400000001</v>
      </c>
      <c r="DV528" s="10">
        <v>-0.64824150000000003</v>
      </c>
      <c r="DW528" s="8" t="s">
        <v>2830</v>
      </c>
      <c r="DX528" t="s">
        <v>2831</v>
      </c>
      <c r="DY528" t="s">
        <v>5153</v>
      </c>
      <c r="DZ528" t="s">
        <v>5165</v>
      </c>
      <c r="EA528" t="s">
        <v>5295</v>
      </c>
      <c r="EB528" t="s">
        <v>5208</v>
      </c>
      <c r="EC528" t="s">
        <v>5267</v>
      </c>
      <c r="ED528" s="10" t="s">
        <v>1423</v>
      </c>
      <c r="EE528" s="20">
        <v>36976</v>
      </c>
      <c r="EF528" s="21">
        <v>37007</v>
      </c>
      <c r="EG528" t="s">
        <v>2832</v>
      </c>
      <c r="EH528" t="s">
        <v>5144</v>
      </c>
      <c r="EI528" s="22">
        <v>44196</v>
      </c>
      <c r="EJ528" t="b">
        <f>F528=H528</f>
        <v>1</v>
      </c>
    </row>
    <row r="529" spans="1:140" x14ac:dyDescent="0.2">
      <c r="A529" s="8" t="s">
        <v>2833</v>
      </c>
      <c r="B529" s="8" t="s">
        <v>168</v>
      </c>
      <c r="C529" s="8" t="s">
        <v>245</v>
      </c>
      <c r="D529" s="2" t="s">
        <v>2834</v>
      </c>
      <c r="E529" s="4">
        <v>3.3027174530106902E-2</v>
      </c>
      <c r="F529" s="28" t="b">
        <v>0</v>
      </c>
      <c r="G529" s="29">
        <f t="shared" si="17"/>
        <v>1.6960807122625439E-5</v>
      </c>
      <c r="H529" s="5" t="b">
        <f t="shared" si="16"/>
        <v>0</v>
      </c>
      <c r="I529" s="8">
        <v>67</v>
      </c>
      <c r="J529">
        <v>2</v>
      </c>
      <c r="K529">
        <v>18</v>
      </c>
      <c r="L529">
        <v>47</v>
      </c>
      <c r="M529">
        <v>9</v>
      </c>
      <c r="N529">
        <v>1</v>
      </c>
      <c r="O529">
        <v>14.6552539317201</v>
      </c>
      <c r="P529">
        <v>1</v>
      </c>
      <c r="Q529">
        <v>2</v>
      </c>
      <c r="R529">
        <v>1</v>
      </c>
      <c r="S529" s="10">
        <v>81.400000000000006</v>
      </c>
      <c r="T529" s="8">
        <v>1.2925892867279301</v>
      </c>
      <c r="U529">
        <v>1.0203643463482399</v>
      </c>
      <c r="V529">
        <v>-1.16058208423016</v>
      </c>
      <c r="W529">
        <v>-1.69186101860642</v>
      </c>
      <c r="X529">
        <v>1.2997579909472201</v>
      </c>
      <c r="Y529">
        <v>-1.4044518876044501</v>
      </c>
      <c r="Z529">
        <v>-1.2325472860826301</v>
      </c>
      <c r="AA529">
        <v>-0.70092886045385905</v>
      </c>
      <c r="AB529">
        <v>0.68128349962791002</v>
      </c>
      <c r="AC529">
        <v>-1.38724643350897</v>
      </c>
      <c r="AD529" s="10">
        <v>1.44620246889743</v>
      </c>
      <c r="AE529" s="8">
        <v>0</v>
      </c>
      <c r="AF529">
        <v>0</v>
      </c>
      <c r="AG529">
        <v>0</v>
      </c>
      <c r="AH529">
        <v>0</v>
      </c>
      <c r="AI529">
        <v>0</v>
      </c>
      <c r="AJ529">
        <v>0</v>
      </c>
      <c r="AK529">
        <v>0</v>
      </c>
      <c r="AL529">
        <v>0</v>
      </c>
      <c r="AM529">
        <v>0</v>
      </c>
      <c r="AN529">
        <v>0</v>
      </c>
      <c r="AO529">
        <v>0</v>
      </c>
      <c r="AP529">
        <v>0</v>
      </c>
      <c r="AQ529">
        <v>0</v>
      </c>
      <c r="AR529">
        <v>0</v>
      </c>
      <c r="AS529">
        <v>0</v>
      </c>
      <c r="AT529">
        <v>1</v>
      </c>
      <c r="AU529">
        <v>0</v>
      </c>
      <c r="AV529">
        <v>0</v>
      </c>
      <c r="AW529">
        <v>0</v>
      </c>
      <c r="AX529">
        <v>0</v>
      </c>
      <c r="AY529">
        <v>0</v>
      </c>
      <c r="AZ529">
        <v>1</v>
      </c>
      <c r="BA529">
        <v>0</v>
      </c>
      <c r="BB529">
        <v>1</v>
      </c>
      <c r="BC529">
        <v>0</v>
      </c>
      <c r="BD529">
        <v>1</v>
      </c>
      <c r="BE529">
        <v>1</v>
      </c>
      <c r="BF529">
        <v>0</v>
      </c>
      <c r="BG529">
        <v>1</v>
      </c>
      <c r="BH529">
        <v>0</v>
      </c>
      <c r="BI529">
        <v>0</v>
      </c>
      <c r="BJ529">
        <v>0</v>
      </c>
      <c r="BK529">
        <v>0</v>
      </c>
      <c r="BL529">
        <v>0</v>
      </c>
      <c r="BM529">
        <v>0</v>
      </c>
      <c r="BN529">
        <v>0</v>
      </c>
      <c r="BO529">
        <v>0</v>
      </c>
      <c r="BP529">
        <v>1</v>
      </c>
      <c r="BQ529">
        <v>0</v>
      </c>
      <c r="BR529">
        <v>1</v>
      </c>
      <c r="BS529">
        <v>0</v>
      </c>
      <c r="BT529" s="10">
        <v>0</v>
      </c>
      <c r="BU529">
        <v>-4.2648743800000002</v>
      </c>
      <c r="BV529">
        <v>0.17994256</v>
      </c>
      <c r="BW529">
        <v>2.5512239999999999E-2</v>
      </c>
      <c r="BX529">
        <v>1.7140852600000001</v>
      </c>
      <c r="BY529">
        <v>1.2451467300000001</v>
      </c>
      <c r="BZ529">
        <v>4.38303536</v>
      </c>
      <c r="CA529">
        <v>1.0542348399999999</v>
      </c>
      <c r="CB529">
        <v>2.36271349</v>
      </c>
      <c r="CC529">
        <v>0</v>
      </c>
      <c r="CD529">
        <v>1.26633956</v>
      </c>
      <c r="CE529">
        <v>1.2966537600000001</v>
      </c>
      <c r="CF529">
        <v>-0.34830556000000001</v>
      </c>
      <c r="CG529">
        <v>0.60595251999999999</v>
      </c>
      <c r="CH529">
        <v>-0.27080598</v>
      </c>
      <c r="CI529">
        <v>0.69837139000000004</v>
      </c>
      <c r="CJ529">
        <v>2.3914729999999999E-2</v>
      </c>
      <c r="CK529">
        <v>-0.35324707</v>
      </c>
      <c r="CL529">
        <v>-4.8291489999999999E-2</v>
      </c>
      <c r="CM529">
        <v>0.58076517999999999</v>
      </c>
      <c r="CN529">
        <v>0.72541518999999999</v>
      </c>
      <c r="CO529">
        <v>-0.20022939000000001</v>
      </c>
      <c r="CP529">
        <v>-0.43475793000000001</v>
      </c>
      <c r="CQ529">
        <v>0.34422587999999998</v>
      </c>
      <c r="CR529">
        <v>-0.48495226000000002</v>
      </c>
      <c r="CS529">
        <v>0.18250256000000001</v>
      </c>
      <c r="CT529">
        <v>-0.16623276000000001</v>
      </c>
      <c r="CU529">
        <v>-9.4743999999999995E-2</v>
      </c>
      <c r="CV529">
        <v>-1.1689752</v>
      </c>
      <c r="CW529">
        <v>-0.52188942000000005</v>
      </c>
      <c r="CX529">
        <v>0.65815442999999996</v>
      </c>
      <c r="CY529">
        <v>9.3649330000000003E-2</v>
      </c>
      <c r="CZ529">
        <v>-0.16819777</v>
      </c>
      <c r="DA529">
        <v>-0.25450494000000001</v>
      </c>
      <c r="DB529">
        <v>0.25513289</v>
      </c>
      <c r="DC529">
        <v>2.5920289999999999E-2</v>
      </c>
      <c r="DD529">
        <v>-2.5292350000000002E-2</v>
      </c>
      <c r="DE529">
        <v>0.26950531</v>
      </c>
      <c r="DF529">
        <v>-0.26887736000000001</v>
      </c>
      <c r="DG529">
        <v>0.1029841</v>
      </c>
      <c r="DH529">
        <v>-0.10235616</v>
      </c>
      <c r="DI529">
        <v>-0.19042195000000001</v>
      </c>
      <c r="DJ529">
        <v>7.7531719999999998E-2</v>
      </c>
      <c r="DK529">
        <v>-0.19522661999999999</v>
      </c>
      <c r="DL529">
        <v>-0.13095082</v>
      </c>
      <c r="DM529">
        <v>-6.0513240000000003E-2</v>
      </c>
      <c r="DN529">
        <v>0.50020885000000004</v>
      </c>
      <c r="DO529">
        <v>0.35778246000000002</v>
      </c>
      <c r="DP529">
        <v>-0.64273818000000005</v>
      </c>
      <c r="DQ529">
        <v>0.94671483000000001</v>
      </c>
      <c r="DR529">
        <v>-0.66113116000000005</v>
      </c>
      <c r="DS529">
        <v>7.7932630000000003E-2</v>
      </c>
      <c r="DT529">
        <v>-0.79014932000000004</v>
      </c>
      <c r="DU529">
        <v>1.3610861400000001</v>
      </c>
      <c r="DV529" s="10">
        <v>-0.64824150000000003</v>
      </c>
      <c r="DW529" s="8" t="s">
        <v>2835</v>
      </c>
      <c r="DX529" t="s">
        <v>2836</v>
      </c>
      <c r="DY529" t="s">
        <v>5165</v>
      </c>
      <c r="DZ529" t="s">
        <v>5158</v>
      </c>
      <c r="EA529" t="s">
        <v>5321</v>
      </c>
      <c r="EB529" t="s">
        <v>5269</v>
      </c>
      <c r="EC529" t="s">
        <v>5438</v>
      </c>
      <c r="ED529" s="10" t="s">
        <v>673</v>
      </c>
      <c r="EE529" s="20">
        <v>34620</v>
      </c>
      <c r="EF529" s="21">
        <v>38734</v>
      </c>
      <c r="EG529" t="s">
        <v>2837</v>
      </c>
      <c r="EH529" t="s">
        <v>5145</v>
      </c>
      <c r="EI529" s="22">
        <v>45269</v>
      </c>
      <c r="EJ529" t="b">
        <f>F529=H529</f>
        <v>1</v>
      </c>
    </row>
    <row r="530" spans="1:140" x14ac:dyDescent="0.2">
      <c r="A530" s="8" t="s">
        <v>2838</v>
      </c>
      <c r="B530" s="8" t="s">
        <v>119</v>
      </c>
      <c r="C530" s="8" t="s">
        <v>147</v>
      </c>
      <c r="D530" s="2" t="s">
        <v>2839</v>
      </c>
      <c r="E530" s="4">
        <v>0.66939771218348798</v>
      </c>
      <c r="F530" s="28" t="b">
        <v>1</v>
      </c>
      <c r="G530" s="29">
        <f t="shared" si="17"/>
        <v>0.26072358584166228</v>
      </c>
      <c r="H530" s="5" t="b">
        <f t="shared" si="16"/>
        <v>0</v>
      </c>
      <c r="I530" s="8">
        <v>65</v>
      </c>
      <c r="J530">
        <v>1</v>
      </c>
      <c r="K530">
        <v>34</v>
      </c>
      <c r="L530">
        <v>3270</v>
      </c>
      <c r="M530">
        <v>3</v>
      </c>
      <c r="N530">
        <v>1</v>
      </c>
      <c r="O530">
        <v>69.698856091744304</v>
      </c>
      <c r="P530">
        <v>1</v>
      </c>
      <c r="Q530">
        <v>5</v>
      </c>
      <c r="R530">
        <v>4</v>
      </c>
      <c r="S530" s="10">
        <v>70.099999999999994</v>
      </c>
      <c r="T530" s="8">
        <v>1.1047129369128199</v>
      </c>
      <c r="U530">
        <v>7.5957643648752104E-3</v>
      </c>
      <c r="V530">
        <v>0.90669465918009495</v>
      </c>
      <c r="W530">
        <v>2.0653561500579798</v>
      </c>
      <c r="X530">
        <v>-0.60931127360194304</v>
      </c>
      <c r="Y530">
        <v>-1.4044518876044501</v>
      </c>
      <c r="Z530">
        <v>0.66154134423019095</v>
      </c>
      <c r="AA530">
        <v>1.4284752725705201</v>
      </c>
      <c r="AB530">
        <v>1.4079858992310099</v>
      </c>
      <c r="AC530">
        <v>0.71996333890972197</v>
      </c>
      <c r="AD530" s="10">
        <v>-0.99200534886325498</v>
      </c>
      <c r="AE530" s="8">
        <v>0</v>
      </c>
      <c r="AF530">
        <v>0</v>
      </c>
      <c r="AG530">
        <v>1</v>
      </c>
      <c r="AH530">
        <v>0</v>
      </c>
      <c r="AI530">
        <v>0</v>
      </c>
      <c r="AJ530">
        <v>0</v>
      </c>
      <c r="AK530">
        <v>0</v>
      </c>
      <c r="AL530">
        <v>0</v>
      </c>
      <c r="AM530">
        <v>0</v>
      </c>
      <c r="AN530">
        <v>0</v>
      </c>
      <c r="AO530">
        <v>0</v>
      </c>
      <c r="AP530">
        <v>0</v>
      </c>
      <c r="AQ530">
        <v>0</v>
      </c>
      <c r="AR530">
        <v>0</v>
      </c>
      <c r="AS530">
        <v>0</v>
      </c>
      <c r="AT530">
        <v>0</v>
      </c>
      <c r="AU530">
        <v>0</v>
      </c>
      <c r="AV530">
        <v>0</v>
      </c>
      <c r="AW530">
        <v>0</v>
      </c>
      <c r="AX530">
        <v>0</v>
      </c>
      <c r="AY530">
        <v>1</v>
      </c>
      <c r="AZ530">
        <v>0</v>
      </c>
      <c r="BA530">
        <v>0</v>
      </c>
      <c r="BB530">
        <v>1</v>
      </c>
      <c r="BC530">
        <v>0</v>
      </c>
      <c r="BD530">
        <v>1</v>
      </c>
      <c r="BE530">
        <v>0</v>
      </c>
      <c r="BF530">
        <v>1</v>
      </c>
      <c r="BG530">
        <v>1</v>
      </c>
      <c r="BH530">
        <v>0</v>
      </c>
      <c r="BI530">
        <v>0</v>
      </c>
      <c r="BJ530">
        <v>0</v>
      </c>
      <c r="BK530">
        <v>0</v>
      </c>
      <c r="BL530">
        <v>0</v>
      </c>
      <c r="BM530">
        <v>0</v>
      </c>
      <c r="BN530">
        <v>1</v>
      </c>
      <c r="BO530">
        <v>0</v>
      </c>
      <c r="BP530">
        <v>0</v>
      </c>
      <c r="BQ530">
        <v>0</v>
      </c>
      <c r="BR530">
        <v>1</v>
      </c>
      <c r="BS530">
        <v>0</v>
      </c>
      <c r="BT530" s="10">
        <v>0</v>
      </c>
      <c r="BU530">
        <v>-4.2648743800000002</v>
      </c>
      <c r="BV530">
        <v>0.17994256</v>
      </c>
      <c r="BW530">
        <v>2.5512239999999999E-2</v>
      </c>
      <c r="BX530">
        <v>1.7140852600000001</v>
      </c>
      <c r="BY530">
        <v>1.2451467300000001</v>
      </c>
      <c r="BZ530">
        <v>4.38303536</v>
      </c>
      <c r="CA530">
        <v>1.0542348399999999</v>
      </c>
      <c r="CB530">
        <v>2.36271349</v>
      </c>
      <c r="CC530">
        <v>0</v>
      </c>
      <c r="CD530">
        <v>1.26633956</v>
      </c>
      <c r="CE530">
        <v>1.2966537600000001</v>
      </c>
      <c r="CF530">
        <v>-0.34830556000000001</v>
      </c>
      <c r="CG530">
        <v>0.60595251999999999</v>
      </c>
      <c r="CH530">
        <v>-0.27080598</v>
      </c>
      <c r="CI530">
        <v>0.69837139000000004</v>
      </c>
      <c r="CJ530">
        <v>2.3914729999999999E-2</v>
      </c>
      <c r="CK530">
        <v>-0.35324707</v>
      </c>
      <c r="CL530">
        <v>-4.8291489999999999E-2</v>
      </c>
      <c r="CM530">
        <v>0.58076517999999999</v>
      </c>
      <c r="CN530">
        <v>0.72541518999999999</v>
      </c>
      <c r="CO530">
        <v>-0.20022939000000001</v>
      </c>
      <c r="CP530">
        <v>-0.43475793000000001</v>
      </c>
      <c r="CQ530">
        <v>0.34422587999999998</v>
      </c>
      <c r="CR530">
        <v>-0.48495226000000002</v>
      </c>
      <c r="CS530">
        <v>0.18250256000000001</v>
      </c>
      <c r="CT530">
        <v>-0.16623276000000001</v>
      </c>
      <c r="CU530">
        <v>-9.4743999999999995E-2</v>
      </c>
      <c r="CV530">
        <v>-1.1689752</v>
      </c>
      <c r="CW530">
        <v>-0.52188942000000005</v>
      </c>
      <c r="CX530">
        <v>0.65815442999999996</v>
      </c>
      <c r="CY530">
        <v>9.3649330000000003E-2</v>
      </c>
      <c r="CZ530">
        <v>-0.16819777</v>
      </c>
      <c r="DA530">
        <v>-0.25450494000000001</v>
      </c>
      <c r="DB530">
        <v>0.25513289</v>
      </c>
      <c r="DC530">
        <v>2.5920289999999999E-2</v>
      </c>
      <c r="DD530">
        <v>-2.5292350000000002E-2</v>
      </c>
      <c r="DE530">
        <v>0.26950531</v>
      </c>
      <c r="DF530">
        <v>-0.26887736000000001</v>
      </c>
      <c r="DG530">
        <v>0.1029841</v>
      </c>
      <c r="DH530">
        <v>-0.10235616</v>
      </c>
      <c r="DI530">
        <v>-0.19042195000000001</v>
      </c>
      <c r="DJ530">
        <v>7.7531719999999998E-2</v>
      </c>
      <c r="DK530">
        <v>-0.19522661999999999</v>
      </c>
      <c r="DL530">
        <v>-0.13095082</v>
      </c>
      <c r="DM530">
        <v>-6.0513240000000003E-2</v>
      </c>
      <c r="DN530">
        <v>0.50020885000000004</v>
      </c>
      <c r="DO530">
        <v>0.35778246000000002</v>
      </c>
      <c r="DP530">
        <v>-0.64273818000000005</v>
      </c>
      <c r="DQ530">
        <v>0.94671483000000001</v>
      </c>
      <c r="DR530">
        <v>-0.66113116000000005</v>
      </c>
      <c r="DS530">
        <v>7.7932630000000003E-2</v>
      </c>
      <c r="DT530">
        <v>-0.79014932000000004</v>
      </c>
      <c r="DU530">
        <v>1.3610861400000001</v>
      </c>
      <c r="DV530" s="10">
        <v>-0.64824150000000003</v>
      </c>
      <c r="DW530" s="8" t="s">
        <v>2840</v>
      </c>
      <c r="DX530" t="s">
        <v>2841</v>
      </c>
      <c r="DY530" t="s">
        <v>5158</v>
      </c>
      <c r="DZ530" t="s">
        <v>5158</v>
      </c>
      <c r="EA530" t="s">
        <v>5448</v>
      </c>
      <c r="EB530" t="s">
        <v>5389</v>
      </c>
      <c r="EC530" t="s">
        <v>5187</v>
      </c>
      <c r="ED530" s="10" t="s">
        <v>879</v>
      </c>
      <c r="EE530" s="20">
        <v>35815</v>
      </c>
      <c r="EF530" s="21">
        <v>36290</v>
      </c>
      <c r="EG530" t="s">
        <v>2842</v>
      </c>
      <c r="EH530" t="s">
        <v>5145</v>
      </c>
      <c r="EI530" s="22">
        <v>44422</v>
      </c>
      <c r="EJ530" t="b">
        <f>F530=H530</f>
        <v>0</v>
      </c>
    </row>
    <row r="531" spans="1:140" x14ac:dyDescent="0.2">
      <c r="A531" s="8" t="s">
        <v>2843</v>
      </c>
      <c r="B531" s="8" t="s">
        <v>127</v>
      </c>
      <c r="C531" s="8" t="s">
        <v>188</v>
      </c>
      <c r="D531" s="2" t="s">
        <v>2844</v>
      </c>
      <c r="E531" s="4">
        <v>0.50721883245916199</v>
      </c>
      <c r="F531" s="28" t="b">
        <v>0</v>
      </c>
      <c r="G531" s="29">
        <f t="shared" si="17"/>
        <v>8.243246956368501E-3</v>
      </c>
      <c r="H531" s="5" t="b">
        <f t="shared" si="16"/>
        <v>0</v>
      </c>
      <c r="I531" s="8">
        <v>43</v>
      </c>
      <c r="J531">
        <v>1</v>
      </c>
      <c r="K531">
        <v>23</v>
      </c>
      <c r="L531">
        <v>1159</v>
      </c>
      <c r="M531">
        <v>6</v>
      </c>
      <c r="N531">
        <v>5</v>
      </c>
      <c r="O531">
        <v>54.442749562914301</v>
      </c>
      <c r="P531">
        <v>1</v>
      </c>
      <c r="Q531">
        <v>2</v>
      </c>
      <c r="R531">
        <v>5</v>
      </c>
      <c r="S531" s="10">
        <v>74.7</v>
      </c>
      <c r="T531" s="8">
        <v>-0.96192691105334804</v>
      </c>
      <c r="U531">
        <v>7.5957643648752104E-3</v>
      </c>
      <c r="V531">
        <v>-0.51455810191446105</v>
      </c>
      <c r="W531">
        <v>-0.39554532156800398</v>
      </c>
      <c r="X531">
        <v>0.34522335867264098</v>
      </c>
      <c r="Y531">
        <v>1.38181348148064</v>
      </c>
      <c r="Z531">
        <v>0.13656810873790301</v>
      </c>
      <c r="AA531">
        <v>0.71867389489572897</v>
      </c>
      <c r="AB531">
        <v>0.68128349962791002</v>
      </c>
      <c r="AC531">
        <v>-1.38724643350897</v>
      </c>
      <c r="AD531" s="10">
        <v>5.39426508353643E-4</v>
      </c>
      <c r="AE531" s="8">
        <v>0</v>
      </c>
      <c r="AF531">
        <v>0</v>
      </c>
      <c r="AG531">
        <v>0</v>
      </c>
      <c r="AH531">
        <v>0</v>
      </c>
      <c r="AI531">
        <v>0</v>
      </c>
      <c r="AJ531">
        <v>0</v>
      </c>
      <c r="AK531">
        <v>0</v>
      </c>
      <c r="AL531">
        <v>0</v>
      </c>
      <c r="AM531">
        <v>0</v>
      </c>
      <c r="AN531">
        <v>0</v>
      </c>
      <c r="AO531">
        <v>0</v>
      </c>
      <c r="AP531">
        <v>0</v>
      </c>
      <c r="AQ531">
        <v>0</v>
      </c>
      <c r="AR531">
        <v>1</v>
      </c>
      <c r="AS531">
        <v>0</v>
      </c>
      <c r="AT531">
        <v>0</v>
      </c>
      <c r="AU531">
        <v>0</v>
      </c>
      <c r="AV531">
        <v>0</v>
      </c>
      <c r="AW531">
        <v>0</v>
      </c>
      <c r="AX531">
        <v>0</v>
      </c>
      <c r="AY531">
        <v>0</v>
      </c>
      <c r="AZ531">
        <v>1</v>
      </c>
      <c r="BA531">
        <v>0</v>
      </c>
      <c r="BB531">
        <v>1</v>
      </c>
      <c r="BC531">
        <v>0</v>
      </c>
      <c r="BD531">
        <v>1</v>
      </c>
      <c r="BE531">
        <v>1</v>
      </c>
      <c r="BF531">
        <v>0</v>
      </c>
      <c r="BG531">
        <v>0</v>
      </c>
      <c r="BH531">
        <v>1</v>
      </c>
      <c r="BI531">
        <v>0</v>
      </c>
      <c r="BJ531">
        <v>0</v>
      </c>
      <c r="BK531">
        <v>0</v>
      </c>
      <c r="BL531">
        <v>0</v>
      </c>
      <c r="BM531">
        <v>0</v>
      </c>
      <c r="BN531">
        <v>0</v>
      </c>
      <c r="BO531">
        <v>0</v>
      </c>
      <c r="BP531">
        <v>1</v>
      </c>
      <c r="BQ531">
        <v>0</v>
      </c>
      <c r="BR531">
        <v>0</v>
      </c>
      <c r="BS531">
        <v>0</v>
      </c>
      <c r="BT531" s="10">
        <v>1</v>
      </c>
      <c r="BU531">
        <v>-4.2648743800000002</v>
      </c>
      <c r="BV531">
        <v>0.17994256</v>
      </c>
      <c r="BW531">
        <v>2.5512239999999999E-2</v>
      </c>
      <c r="BX531">
        <v>1.7140852600000001</v>
      </c>
      <c r="BY531">
        <v>1.2451467300000001</v>
      </c>
      <c r="BZ531">
        <v>4.38303536</v>
      </c>
      <c r="CA531">
        <v>1.0542348399999999</v>
      </c>
      <c r="CB531">
        <v>2.36271349</v>
      </c>
      <c r="CC531">
        <v>0</v>
      </c>
      <c r="CD531">
        <v>1.26633956</v>
      </c>
      <c r="CE531">
        <v>1.2966537600000001</v>
      </c>
      <c r="CF531">
        <v>-0.34830556000000001</v>
      </c>
      <c r="CG531">
        <v>0.60595251999999999</v>
      </c>
      <c r="CH531">
        <v>-0.27080598</v>
      </c>
      <c r="CI531">
        <v>0.69837139000000004</v>
      </c>
      <c r="CJ531">
        <v>2.3914729999999999E-2</v>
      </c>
      <c r="CK531">
        <v>-0.35324707</v>
      </c>
      <c r="CL531">
        <v>-4.8291489999999999E-2</v>
      </c>
      <c r="CM531">
        <v>0.58076517999999999</v>
      </c>
      <c r="CN531">
        <v>0.72541518999999999</v>
      </c>
      <c r="CO531">
        <v>-0.20022939000000001</v>
      </c>
      <c r="CP531">
        <v>-0.43475793000000001</v>
      </c>
      <c r="CQ531">
        <v>0.34422587999999998</v>
      </c>
      <c r="CR531">
        <v>-0.48495226000000002</v>
      </c>
      <c r="CS531">
        <v>0.18250256000000001</v>
      </c>
      <c r="CT531">
        <v>-0.16623276000000001</v>
      </c>
      <c r="CU531">
        <v>-9.4743999999999995E-2</v>
      </c>
      <c r="CV531">
        <v>-1.1689752</v>
      </c>
      <c r="CW531">
        <v>-0.52188942000000005</v>
      </c>
      <c r="CX531">
        <v>0.65815442999999996</v>
      </c>
      <c r="CY531">
        <v>9.3649330000000003E-2</v>
      </c>
      <c r="CZ531">
        <v>-0.16819777</v>
      </c>
      <c r="DA531">
        <v>-0.25450494000000001</v>
      </c>
      <c r="DB531">
        <v>0.25513289</v>
      </c>
      <c r="DC531">
        <v>2.5920289999999999E-2</v>
      </c>
      <c r="DD531">
        <v>-2.5292350000000002E-2</v>
      </c>
      <c r="DE531">
        <v>0.26950531</v>
      </c>
      <c r="DF531">
        <v>-0.26887736000000001</v>
      </c>
      <c r="DG531">
        <v>0.1029841</v>
      </c>
      <c r="DH531">
        <v>-0.10235616</v>
      </c>
      <c r="DI531">
        <v>-0.19042195000000001</v>
      </c>
      <c r="DJ531">
        <v>7.7531719999999998E-2</v>
      </c>
      <c r="DK531">
        <v>-0.19522661999999999</v>
      </c>
      <c r="DL531">
        <v>-0.13095082</v>
      </c>
      <c r="DM531">
        <v>-6.0513240000000003E-2</v>
      </c>
      <c r="DN531">
        <v>0.50020885000000004</v>
      </c>
      <c r="DO531">
        <v>0.35778246000000002</v>
      </c>
      <c r="DP531">
        <v>-0.64273818000000005</v>
      </c>
      <c r="DQ531">
        <v>0.94671483000000001</v>
      </c>
      <c r="DR531">
        <v>-0.66113116000000005</v>
      </c>
      <c r="DS531">
        <v>7.7932630000000003E-2</v>
      </c>
      <c r="DT531">
        <v>-0.79014932000000004</v>
      </c>
      <c r="DU531">
        <v>1.3610861400000001</v>
      </c>
      <c r="DV531" s="10">
        <v>-0.64824150000000003</v>
      </c>
      <c r="DW531" s="8" t="s">
        <v>2845</v>
      </c>
      <c r="DX531" t="s">
        <v>2846</v>
      </c>
      <c r="DY531" t="s">
        <v>5165</v>
      </c>
      <c r="DZ531" t="s">
        <v>5165</v>
      </c>
      <c r="EA531" t="s">
        <v>5329</v>
      </c>
      <c r="EB531" t="s">
        <v>5302</v>
      </c>
      <c r="EC531" t="s">
        <v>5273</v>
      </c>
      <c r="ED531" s="10" t="s">
        <v>318</v>
      </c>
      <c r="EE531" s="20">
        <v>37462</v>
      </c>
      <c r="EF531" s="21">
        <v>39712</v>
      </c>
      <c r="EG531" t="s">
        <v>2847</v>
      </c>
      <c r="EH531" t="s">
        <v>5147</v>
      </c>
      <c r="EI531" s="22">
        <v>43752</v>
      </c>
      <c r="EJ531" t="b">
        <f>F531=H531</f>
        <v>1</v>
      </c>
    </row>
    <row r="532" spans="1:140" x14ac:dyDescent="0.2">
      <c r="A532" s="8" t="s">
        <v>2848</v>
      </c>
      <c r="B532" s="8" t="s">
        <v>127</v>
      </c>
      <c r="C532" s="8" t="s">
        <v>216</v>
      </c>
      <c r="D532" s="2">
        <v>6892362929</v>
      </c>
      <c r="E532" s="4">
        <v>0.718415465927981</v>
      </c>
      <c r="F532" s="28" t="b">
        <v>1</v>
      </c>
      <c r="G532" s="29">
        <f t="shared" si="17"/>
        <v>7.9324006540743702E-2</v>
      </c>
      <c r="H532" s="5" t="b">
        <f t="shared" si="16"/>
        <v>0</v>
      </c>
      <c r="I532" s="8">
        <v>43</v>
      </c>
      <c r="J532">
        <v>1</v>
      </c>
      <c r="K532">
        <v>36</v>
      </c>
      <c r="L532">
        <v>1511</v>
      </c>
      <c r="M532">
        <v>3</v>
      </c>
      <c r="N532">
        <v>5</v>
      </c>
      <c r="O532">
        <v>75.874399630657294</v>
      </c>
      <c r="P532">
        <v>2</v>
      </c>
      <c r="Q532">
        <v>5</v>
      </c>
      <c r="R532">
        <v>2</v>
      </c>
      <c r="S532" s="10">
        <v>80.2</v>
      </c>
      <c r="T532" s="8">
        <v>-0.96192691105334804</v>
      </c>
      <c r="U532">
        <v>7.5957643648752104E-3</v>
      </c>
      <c r="V532">
        <v>1.1651042521063699</v>
      </c>
      <c r="W532">
        <v>1.4799215624013101E-2</v>
      </c>
      <c r="X532">
        <v>-0.60931127360194304</v>
      </c>
      <c r="Y532">
        <v>1.38181348148064</v>
      </c>
      <c r="Z532">
        <v>0.87404609217620799</v>
      </c>
      <c r="AA532">
        <v>-0.70092886045385905</v>
      </c>
      <c r="AB532">
        <v>-0.772121299578298</v>
      </c>
      <c r="AC532">
        <v>0.71996333890972197</v>
      </c>
      <c r="AD532" s="10">
        <v>1.1872777448874401</v>
      </c>
      <c r="AE532" s="8">
        <v>0</v>
      </c>
      <c r="AF532">
        <v>0</v>
      </c>
      <c r="AG532">
        <v>0</v>
      </c>
      <c r="AH532">
        <v>0</v>
      </c>
      <c r="AI532">
        <v>0</v>
      </c>
      <c r="AJ532">
        <v>0</v>
      </c>
      <c r="AK532">
        <v>0</v>
      </c>
      <c r="AL532">
        <v>0</v>
      </c>
      <c r="AM532">
        <v>0</v>
      </c>
      <c r="AN532">
        <v>0</v>
      </c>
      <c r="AO532">
        <v>0</v>
      </c>
      <c r="AP532">
        <v>0</v>
      </c>
      <c r="AQ532">
        <v>0</v>
      </c>
      <c r="AR532">
        <v>0</v>
      </c>
      <c r="AS532">
        <v>0</v>
      </c>
      <c r="AT532">
        <v>0</v>
      </c>
      <c r="AU532">
        <v>1</v>
      </c>
      <c r="AV532">
        <v>0</v>
      </c>
      <c r="AW532">
        <v>0</v>
      </c>
      <c r="AX532">
        <v>0</v>
      </c>
      <c r="AY532">
        <v>0</v>
      </c>
      <c r="AZ532">
        <v>1</v>
      </c>
      <c r="BA532">
        <v>0</v>
      </c>
      <c r="BB532">
        <v>1</v>
      </c>
      <c r="BC532">
        <v>0</v>
      </c>
      <c r="BD532">
        <v>1</v>
      </c>
      <c r="BE532">
        <v>0</v>
      </c>
      <c r="BF532">
        <v>1</v>
      </c>
      <c r="BG532">
        <v>0</v>
      </c>
      <c r="BH532">
        <v>0</v>
      </c>
      <c r="BI532">
        <v>1</v>
      </c>
      <c r="BJ532">
        <v>0</v>
      </c>
      <c r="BK532">
        <v>0</v>
      </c>
      <c r="BL532">
        <v>0</v>
      </c>
      <c r="BM532">
        <v>1</v>
      </c>
      <c r="BN532">
        <v>0</v>
      </c>
      <c r="BO532">
        <v>0</v>
      </c>
      <c r="BP532">
        <v>0</v>
      </c>
      <c r="BQ532">
        <v>1</v>
      </c>
      <c r="BR532">
        <v>0</v>
      </c>
      <c r="BS532">
        <v>0</v>
      </c>
      <c r="BT532" s="10">
        <v>0</v>
      </c>
      <c r="BU532">
        <v>-4.2648743800000002</v>
      </c>
      <c r="BV532">
        <v>0.17994256</v>
      </c>
      <c r="BW532">
        <v>2.5512239999999999E-2</v>
      </c>
      <c r="BX532">
        <v>1.7140852600000001</v>
      </c>
      <c r="BY532">
        <v>1.2451467300000001</v>
      </c>
      <c r="BZ532">
        <v>4.38303536</v>
      </c>
      <c r="CA532">
        <v>1.0542348399999999</v>
      </c>
      <c r="CB532">
        <v>2.36271349</v>
      </c>
      <c r="CC532">
        <v>0</v>
      </c>
      <c r="CD532">
        <v>1.26633956</v>
      </c>
      <c r="CE532">
        <v>1.2966537600000001</v>
      </c>
      <c r="CF532">
        <v>-0.34830556000000001</v>
      </c>
      <c r="CG532">
        <v>0.60595251999999999</v>
      </c>
      <c r="CH532">
        <v>-0.27080598</v>
      </c>
      <c r="CI532">
        <v>0.69837139000000004</v>
      </c>
      <c r="CJ532">
        <v>2.3914729999999999E-2</v>
      </c>
      <c r="CK532">
        <v>-0.35324707</v>
      </c>
      <c r="CL532">
        <v>-4.8291489999999999E-2</v>
      </c>
      <c r="CM532">
        <v>0.58076517999999999</v>
      </c>
      <c r="CN532">
        <v>0.72541518999999999</v>
      </c>
      <c r="CO532">
        <v>-0.20022939000000001</v>
      </c>
      <c r="CP532">
        <v>-0.43475793000000001</v>
      </c>
      <c r="CQ532">
        <v>0.34422587999999998</v>
      </c>
      <c r="CR532">
        <v>-0.48495226000000002</v>
      </c>
      <c r="CS532">
        <v>0.18250256000000001</v>
      </c>
      <c r="CT532">
        <v>-0.16623276000000001</v>
      </c>
      <c r="CU532">
        <v>-9.4743999999999995E-2</v>
      </c>
      <c r="CV532">
        <v>-1.1689752</v>
      </c>
      <c r="CW532">
        <v>-0.52188942000000005</v>
      </c>
      <c r="CX532">
        <v>0.65815442999999996</v>
      </c>
      <c r="CY532">
        <v>9.3649330000000003E-2</v>
      </c>
      <c r="CZ532">
        <v>-0.16819777</v>
      </c>
      <c r="DA532">
        <v>-0.25450494000000001</v>
      </c>
      <c r="DB532">
        <v>0.25513289</v>
      </c>
      <c r="DC532">
        <v>2.5920289999999999E-2</v>
      </c>
      <c r="DD532">
        <v>-2.5292350000000002E-2</v>
      </c>
      <c r="DE532">
        <v>0.26950531</v>
      </c>
      <c r="DF532">
        <v>-0.26887736000000001</v>
      </c>
      <c r="DG532">
        <v>0.1029841</v>
      </c>
      <c r="DH532">
        <v>-0.10235616</v>
      </c>
      <c r="DI532">
        <v>-0.19042195000000001</v>
      </c>
      <c r="DJ532">
        <v>7.7531719999999998E-2</v>
      </c>
      <c r="DK532">
        <v>-0.19522661999999999</v>
      </c>
      <c r="DL532">
        <v>-0.13095082</v>
      </c>
      <c r="DM532">
        <v>-6.0513240000000003E-2</v>
      </c>
      <c r="DN532">
        <v>0.50020885000000004</v>
      </c>
      <c r="DO532">
        <v>0.35778246000000002</v>
      </c>
      <c r="DP532">
        <v>-0.64273818000000005</v>
      </c>
      <c r="DQ532">
        <v>0.94671483000000001</v>
      </c>
      <c r="DR532">
        <v>-0.66113116000000005</v>
      </c>
      <c r="DS532">
        <v>7.7932630000000003E-2</v>
      </c>
      <c r="DT532">
        <v>-0.79014932000000004</v>
      </c>
      <c r="DU532">
        <v>1.3610861400000001</v>
      </c>
      <c r="DV532" s="10">
        <v>-0.64824150000000003</v>
      </c>
      <c r="DW532" s="8" t="s">
        <v>2849</v>
      </c>
      <c r="DX532" t="s">
        <v>2850</v>
      </c>
      <c r="DY532" t="s">
        <v>5154</v>
      </c>
      <c r="DZ532" t="s">
        <v>5154</v>
      </c>
      <c r="EA532" t="s">
        <v>5344</v>
      </c>
      <c r="EB532" t="s">
        <v>5200</v>
      </c>
      <c r="EC532" t="s">
        <v>5491</v>
      </c>
      <c r="ED532" s="10" t="s">
        <v>342</v>
      </c>
      <c r="EE532" s="20">
        <v>35327</v>
      </c>
      <c r="EF532" s="21">
        <v>36454</v>
      </c>
      <c r="EG532" t="s">
        <v>2851</v>
      </c>
      <c r="EH532" t="s">
        <v>5142</v>
      </c>
      <c r="EI532" s="22">
        <v>45047</v>
      </c>
      <c r="EJ532" t="b">
        <f>F532=H532</f>
        <v>0</v>
      </c>
    </row>
    <row r="533" spans="1:140" x14ac:dyDescent="0.2">
      <c r="A533" s="8" t="s">
        <v>2852</v>
      </c>
      <c r="B533" s="8" t="s">
        <v>127</v>
      </c>
      <c r="C533" s="8" t="s">
        <v>363</v>
      </c>
      <c r="D533" s="2" t="s">
        <v>2853</v>
      </c>
      <c r="E533" s="4">
        <v>0.69731862670366296</v>
      </c>
      <c r="F533" s="28" t="b">
        <v>1</v>
      </c>
      <c r="G533" s="29">
        <f t="shared" si="17"/>
        <v>0.13284538025232681</v>
      </c>
      <c r="H533" s="5" t="b">
        <f t="shared" si="16"/>
        <v>0</v>
      </c>
      <c r="I533" s="8">
        <v>44</v>
      </c>
      <c r="J533">
        <v>0</v>
      </c>
      <c r="K533">
        <v>28</v>
      </c>
      <c r="L533">
        <v>2223</v>
      </c>
      <c r="M533">
        <v>2</v>
      </c>
      <c r="N533">
        <v>5</v>
      </c>
      <c r="O533">
        <v>68.659313351831699</v>
      </c>
      <c r="P533">
        <v>5</v>
      </c>
      <c r="Q533">
        <v>4</v>
      </c>
      <c r="R533">
        <v>5</v>
      </c>
      <c r="S533" s="10">
        <v>71.3</v>
      </c>
      <c r="T533" s="8">
        <v>-0.86798873614579497</v>
      </c>
      <c r="U533">
        <v>-1.00517281761849</v>
      </c>
      <c r="V533">
        <v>0.13146588040124599</v>
      </c>
      <c r="W533">
        <v>0.84481430221695797</v>
      </c>
      <c r="X533">
        <v>-0.92748948436013701</v>
      </c>
      <c r="Y533">
        <v>1.38181348148064</v>
      </c>
      <c r="Z533">
        <v>0.625769955601438</v>
      </c>
      <c r="AA533">
        <v>-1.4107302381286499</v>
      </c>
      <c r="AB533">
        <v>0.68128349962791002</v>
      </c>
      <c r="AC533">
        <v>0.71996333890972197</v>
      </c>
      <c r="AD533" s="10">
        <v>-0.73308062485326997</v>
      </c>
      <c r="AE533" s="8">
        <v>0</v>
      </c>
      <c r="AF533">
        <v>0</v>
      </c>
      <c r="AG533">
        <v>0</v>
      </c>
      <c r="AH533">
        <v>0</v>
      </c>
      <c r="AI533">
        <v>0</v>
      </c>
      <c r="AJ533">
        <v>0</v>
      </c>
      <c r="AK533">
        <v>0</v>
      </c>
      <c r="AL533">
        <v>0</v>
      </c>
      <c r="AM533">
        <v>0</v>
      </c>
      <c r="AN533">
        <v>0</v>
      </c>
      <c r="AO533">
        <v>0</v>
      </c>
      <c r="AP533">
        <v>0</v>
      </c>
      <c r="AQ533">
        <v>0</v>
      </c>
      <c r="AR533">
        <v>0</v>
      </c>
      <c r="AS533">
        <v>1</v>
      </c>
      <c r="AT533">
        <v>0</v>
      </c>
      <c r="AU533">
        <v>0</v>
      </c>
      <c r="AV533">
        <v>0</v>
      </c>
      <c r="AW533">
        <v>0</v>
      </c>
      <c r="AX533">
        <v>0</v>
      </c>
      <c r="AY533">
        <v>1</v>
      </c>
      <c r="AZ533">
        <v>0</v>
      </c>
      <c r="BA533">
        <v>1</v>
      </c>
      <c r="BB533">
        <v>0</v>
      </c>
      <c r="BC533">
        <v>1</v>
      </c>
      <c r="BD533">
        <v>0</v>
      </c>
      <c r="BE533">
        <v>0</v>
      </c>
      <c r="BF533">
        <v>1</v>
      </c>
      <c r="BG533">
        <v>1</v>
      </c>
      <c r="BH533">
        <v>0</v>
      </c>
      <c r="BI533">
        <v>0</v>
      </c>
      <c r="BJ533">
        <v>0</v>
      </c>
      <c r="BK533">
        <v>0</v>
      </c>
      <c r="BL533">
        <v>0</v>
      </c>
      <c r="BM533">
        <v>0</v>
      </c>
      <c r="BN533">
        <v>1</v>
      </c>
      <c r="BO533">
        <v>0</v>
      </c>
      <c r="BP533">
        <v>0</v>
      </c>
      <c r="BQ533">
        <v>0</v>
      </c>
      <c r="BR533">
        <v>0</v>
      </c>
      <c r="BS533">
        <v>1</v>
      </c>
      <c r="BT533" s="10">
        <v>0</v>
      </c>
      <c r="BU533">
        <v>-4.2648743800000002</v>
      </c>
      <c r="BV533">
        <v>0.17994256</v>
      </c>
      <c r="BW533">
        <v>2.5512239999999999E-2</v>
      </c>
      <c r="BX533">
        <v>1.7140852600000001</v>
      </c>
      <c r="BY533">
        <v>1.2451467300000001</v>
      </c>
      <c r="BZ533">
        <v>4.38303536</v>
      </c>
      <c r="CA533">
        <v>1.0542348399999999</v>
      </c>
      <c r="CB533">
        <v>2.36271349</v>
      </c>
      <c r="CC533">
        <v>0</v>
      </c>
      <c r="CD533">
        <v>1.26633956</v>
      </c>
      <c r="CE533">
        <v>1.2966537600000001</v>
      </c>
      <c r="CF533">
        <v>-0.34830556000000001</v>
      </c>
      <c r="CG533">
        <v>0.60595251999999999</v>
      </c>
      <c r="CH533">
        <v>-0.27080598</v>
      </c>
      <c r="CI533">
        <v>0.69837139000000004</v>
      </c>
      <c r="CJ533">
        <v>2.3914729999999999E-2</v>
      </c>
      <c r="CK533">
        <v>-0.35324707</v>
      </c>
      <c r="CL533">
        <v>-4.8291489999999999E-2</v>
      </c>
      <c r="CM533">
        <v>0.58076517999999999</v>
      </c>
      <c r="CN533">
        <v>0.72541518999999999</v>
      </c>
      <c r="CO533">
        <v>-0.20022939000000001</v>
      </c>
      <c r="CP533">
        <v>-0.43475793000000001</v>
      </c>
      <c r="CQ533">
        <v>0.34422587999999998</v>
      </c>
      <c r="CR533">
        <v>-0.48495226000000002</v>
      </c>
      <c r="CS533">
        <v>0.18250256000000001</v>
      </c>
      <c r="CT533">
        <v>-0.16623276000000001</v>
      </c>
      <c r="CU533">
        <v>-9.4743999999999995E-2</v>
      </c>
      <c r="CV533">
        <v>-1.1689752</v>
      </c>
      <c r="CW533">
        <v>-0.52188942000000005</v>
      </c>
      <c r="CX533">
        <v>0.65815442999999996</v>
      </c>
      <c r="CY533">
        <v>9.3649330000000003E-2</v>
      </c>
      <c r="CZ533">
        <v>-0.16819777</v>
      </c>
      <c r="DA533">
        <v>-0.25450494000000001</v>
      </c>
      <c r="DB533">
        <v>0.25513289</v>
      </c>
      <c r="DC533">
        <v>2.5920289999999999E-2</v>
      </c>
      <c r="DD533">
        <v>-2.5292350000000002E-2</v>
      </c>
      <c r="DE533">
        <v>0.26950531</v>
      </c>
      <c r="DF533">
        <v>-0.26887736000000001</v>
      </c>
      <c r="DG533">
        <v>0.1029841</v>
      </c>
      <c r="DH533">
        <v>-0.10235616</v>
      </c>
      <c r="DI533">
        <v>-0.19042195000000001</v>
      </c>
      <c r="DJ533">
        <v>7.7531719999999998E-2</v>
      </c>
      <c r="DK533">
        <v>-0.19522661999999999</v>
      </c>
      <c r="DL533">
        <v>-0.13095082</v>
      </c>
      <c r="DM533">
        <v>-6.0513240000000003E-2</v>
      </c>
      <c r="DN533">
        <v>0.50020885000000004</v>
      </c>
      <c r="DO533">
        <v>0.35778246000000002</v>
      </c>
      <c r="DP533">
        <v>-0.64273818000000005</v>
      </c>
      <c r="DQ533">
        <v>0.94671483000000001</v>
      </c>
      <c r="DR533">
        <v>-0.66113116000000005</v>
      </c>
      <c r="DS533">
        <v>7.7932630000000003E-2</v>
      </c>
      <c r="DT533">
        <v>-0.79014932000000004</v>
      </c>
      <c r="DU533">
        <v>1.3610861400000001</v>
      </c>
      <c r="DV533" s="10">
        <v>-0.64824150000000003</v>
      </c>
      <c r="DW533" s="8" t="s">
        <v>2854</v>
      </c>
      <c r="DX533" t="s">
        <v>2855</v>
      </c>
      <c r="DY533" t="s">
        <v>5158</v>
      </c>
      <c r="DZ533" t="s">
        <v>5153</v>
      </c>
      <c r="EA533" t="s">
        <v>5177</v>
      </c>
      <c r="EB533" t="s">
        <v>5490</v>
      </c>
      <c r="EC533" t="s">
        <v>5399</v>
      </c>
      <c r="ED533" s="10" t="s">
        <v>396</v>
      </c>
      <c r="EE533" s="20">
        <v>38001</v>
      </c>
      <c r="EF533" s="21">
        <v>38633</v>
      </c>
      <c r="EG533" t="s">
        <v>2856</v>
      </c>
      <c r="EH533" t="s">
        <v>5145</v>
      </c>
      <c r="EI533" s="22">
        <v>44530</v>
      </c>
      <c r="EJ533" t="b">
        <f>F533=H533</f>
        <v>0</v>
      </c>
    </row>
    <row r="534" spans="1:140" x14ac:dyDescent="0.2">
      <c r="A534" s="8" t="s">
        <v>2857</v>
      </c>
      <c r="B534" s="8" t="s">
        <v>127</v>
      </c>
      <c r="C534" s="8" t="s">
        <v>154</v>
      </c>
      <c r="D534" s="2" t="s">
        <v>2858</v>
      </c>
      <c r="E534" s="4">
        <v>0.56057392173152798</v>
      </c>
      <c r="F534" s="28" t="b">
        <v>0</v>
      </c>
      <c r="G534" s="29">
        <f t="shared" si="17"/>
        <v>1.1175074534206257E-6</v>
      </c>
      <c r="H534" s="5" t="b">
        <f t="shared" si="16"/>
        <v>0</v>
      </c>
      <c r="I534" s="8">
        <v>46</v>
      </c>
      <c r="J534">
        <v>1</v>
      </c>
      <c r="K534">
        <v>19</v>
      </c>
      <c r="L534">
        <v>929</v>
      </c>
      <c r="M534">
        <v>2</v>
      </c>
      <c r="N534">
        <v>3</v>
      </c>
      <c r="O534">
        <v>28.111960865764299</v>
      </c>
      <c r="P534">
        <v>5</v>
      </c>
      <c r="Q534">
        <v>1</v>
      </c>
      <c r="R534">
        <v>3</v>
      </c>
      <c r="S534" s="10">
        <v>76.400000000000006</v>
      </c>
      <c r="T534" s="8">
        <v>-0.68011238633068705</v>
      </c>
      <c r="U534">
        <v>7.5957643648752104E-3</v>
      </c>
      <c r="V534">
        <v>-1.03137728776702</v>
      </c>
      <c r="W534">
        <v>-0.663668172574152</v>
      </c>
      <c r="X534">
        <v>-0.92748948436013701</v>
      </c>
      <c r="Y534">
        <v>-1.13192030619081E-2</v>
      </c>
      <c r="Z534">
        <v>-0.769492642036539</v>
      </c>
      <c r="AA534">
        <v>1.4284752725705201</v>
      </c>
      <c r="AB534">
        <v>-0.772121299578298</v>
      </c>
      <c r="AC534">
        <v>0.71996333890972197</v>
      </c>
      <c r="AD534" s="10">
        <v>0.36734945218916498</v>
      </c>
      <c r="AE534" s="8">
        <v>0</v>
      </c>
      <c r="AF534">
        <v>0</v>
      </c>
      <c r="AG534">
        <v>0</v>
      </c>
      <c r="AH534">
        <v>0</v>
      </c>
      <c r="AI534">
        <v>0</v>
      </c>
      <c r="AJ534">
        <v>1</v>
      </c>
      <c r="AK534">
        <v>0</v>
      </c>
      <c r="AL534">
        <v>0</v>
      </c>
      <c r="AM534">
        <v>0</v>
      </c>
      <c r="AN534">
        <v>0</v>
      </c>
      <c r="AO534">
        <v>0</v>
      </c>
      <c r="AP534">
        <v>0</v>
      </c>
      <c r="AQ534">
        <v>0</v>
      </c>
      <c r="AR534">
        <v>0</v>
      </c>
      <c r="AS534">
        <v>0</v>
      </c>
      <c r="AT534">
        <v>0</v>
      </c>
      <c r="AU534">
        <v>0</v>
      </c>
      <c r="AV534">
        <v>0</v>
      </c>
      <c r="AW534">
        <v>0</v>
      </c>
      <c r="AX534">
        <v>0</v>
      </c>
      <c r="AY534">
        <v>1</v>
      </c>
      <c r="AZ534">
        <v>0</v>
      </c>
      <c r="BA534">
        <v>1</v>
      </c>
      <c r="BB534">
        <v>0</v>
      </c>
      <c r="BC534">
        <v>0</v>
      </c>
      <c r="BD534">
        <v>1</v>
      </c>
      <c r="BE534">
        <v>1</v>
      </c>
      <c r="BF534">
        <v>0</v>
      </c>
      <c r="BG534">
        <v>0</v>
      </c>
      <c r="BH534">
        <v>1</v>
      </c>
      <c r="BI534">
        <v>0</v>
      </c>
      <c r="BJ534">
        <v>0</v>
      </c>
      <c r="BK534">
        <v>0</v>
      </c>
      <c r="BL534">
        <v>0</v>
      </c>
      <c r="BM534">
        <v>1</v>
      </c>
      <c r="BN534">
        <v>0</v>
      </c>
      <c r="BO534">
        <v>0</v>
      </c>
      <c r="BP534">
        <v>0</v>
      </c>
      <c r="BQ534">
        <v>0</v>
      </c>
      <c r="BR534">
        <v>0</v>
      </c>
      <c r="BS534">
        <v>0</v>
      </c>
      <c r="BT534" s="10">
        <v>1</v>
      </c>
      <c r="BU534">
        <v>-4.2648743800000002</v>
      </c>
      <c r="BV534">
        <v>0.17994256</v>
      </c>
      <c r="BW534">
        <v>2.5512239999999999E-2</v>
      </c>
      <c r="BX534">
        <v>1.7140852600000001</v>
      </c>
      <c r="BY534">
        <v>1.2451467300000001</v>
      </c>
      <c r="BZ534">
        <v>4.38303536</v>
      </c>
      <c r="CA534">
        <v>1.0542348399999999</v>
      </c>
      <c r="CB534">
        <v>2.36271349</v>
      </c>
      <c r="CC534">
        <v>0</v>
      </c>
      <c r="CD534">
        <v>1.26633956</v>
      </c>
      <c r="CE534">
        <v>1.2966537600000001</v>
      </c>
      <c r="CF534">
        <v>-0.34830556000000001</v>
      </c>
      <c r="CG534">
        <v>0.60595251999999999</v>
      </c>
      <c r="CH534">
        <v>-0.27080598</v>
      </c>
      <c r="CI534">
        <v>0.69837139000000004</v>
      </c>
      <c r="CJ534">
        <v>2.3914729999999999E-2</v>
      </c>
      <c r="CK534">
        <v>-0.35324707</v>
      </c>
      <c r="CL534">
        <v>-4.8291489999999999E-2</v>
      </c>
      <c r="CM534">
        <v>0.58076517999999999</v>
      </c>
      <c r="CN534">
        <v>0.72541518999999999</v>
      </c>
      <c r="CO534">
        <v>-0.20022939000000001</v>
      </c>
      <c r="CP534">
        <v>-0.43475793000000001</v>
      </c>
      <c r="CQ534">
        <v>0.34422587999999998</v>
      </c>
      <c r="CR534">
        <v>-0.48495226000000002</v>
      </c>
      <c r="CS534">
        <v>0.18250256000000001</v>
      </c>
      <c r="CT534">
        <v>-0.16623276000000001</v>
      </c>
      <c r="CU534">
        <v>-9.4743999999999995E-2</v>
      </c>
      <c r="CV534">
        <v>-1.1689752</v>
      </c>
      <c r="CW534">
        <v>-0.52188942000000005</v>
      </c>
      <c r="CX534">
        <v>0.65815442999999996</v>
      </c>
      <c r="CY534">
        <v>9.3649330000000003E-2</v>
      </c>
      <c r="CZ534">
        <v>-0.16819777</v>
      </c>
      <c r="DA534">
        <v>-0.25450494000000001</v>
      </c>
      <c r="DB534">
        <v>0.25513289</v>
      </c>
      <c r="DC534">
        <v>2.5920289999999999E-2</v>
      </c>
      <c r="DD534">
        <v>-2.5292350000000002E-2</v>
      </c>
      <c r="DE534">
        <v>0.26950531</v>
      </c>
      <c r="DF534">
        <v>-0.26887736000000001</v>
      </c>
      <c r="DG534">
        <v>0.1029841</v>
      </c>
      <c r="DH534">
        <v>-0.10235616</v>
      </c>
      <c r="DI534">
        <v>-0.19042195000000001</v>
      </c>
      <c r="DJ534">
        <v>7.7531719999999998E-2</v>
      </c>
      <c r="DK534">
        <v>-0.19522661999999999</v>
      </c>
      <c r="DL534">
        <v>-0.13095082</v>
      </c>
      <c r="DM534">
        <v>-6.0513240000000003E-2</v>
      </c>
      <c r="DN534">
        <v>0.50020885000000004</v>
      </c>
      <c r="DO534">
        <v>0.35778246000000002</v>
      </c>
      <c r="DP534">
        <v>-0.64273818000000005</v>
      </c>
      <c r="DQ534">
        <v>0.94671483000000001</v>
      </c>
      <c r="DR534">
        <v>-0.66113116000000005</v>
      </c>
      <c r="DS534">
        <v>7.7932630000000003E-2</v>
      </c>
      <c r="DT534">
        <v>-0.79014932000000004</v>
      </c>
      <c r="DU534">
        <v>1.3610861400000001</v>
      </c>
      <c r="DV534" s="10">
        <v>-0.64824150000000003</v>
      </c>
      <c r="DW534" s="8" t="s">
        <v>2859</v>
      </c>
      <c r="DX534" t="s">
        <v>2860</v>
      </c>
      <c r="DY534" t="s">
        <v>5154</v>
      </c>
      <c r="DZ534" t="s">
        <v>5165</v>
      </c>
      <c r="EA534" t="s">
        <v>5377</v>
      </c>
      <c r="EB534" t="s">
        <v>5463</v>
      </c>
      <c r="EC534" t="s">
        <v>5382</v>
      </c>
      <c r="ED534" s="10" t="s">
        <v>904</v>
      </c>
      <c r="EE534" s="20">
        <v>36771</v>
      </c>
      <c r="EF534" s="21">
        <v>39083</v>
      </c>
      <c r="EG534" t="s">
        <v>2861</v>
      </c>
      <c r="EH534" t="s">
        <v>5147</v>
      </c>
      <c r="EI534" s="22">
        <v>44160</v>
      </c>
      <c r="EJ534" t="b">
        <f>F534=H534</f>
        <v>1</v>
      </c>
    </row>
    <row r="535" spans="1:140" x14ac:dyDescent="0.2">
      <c r="A535" s="8" t="s">
        <v>2862</v>
      </c>
      <c r="B535" s="8" t="s">
        <v>127</v>
      </c>
      <c r="C535" s="8" t="s">
        <v>245</v>
      </c>
      <c r="D535" s="2">
        <v>4954921794</v>
      </c>
      <c r="E535" s="4">
        <v>0.49894136923594401</v>
      </c>
      <c r="F535" s="28" t="b">
        <v>0</v>
      </c>
      <c r="G535" s="29">
        <f t="shared" si="17"/>
        <v>0.85411868759969534</v>
      </c>
      <c r="H535" s="5" t="b">
        <f t="shared" si="16"/>
        <v>1</v>
      </c>
      <c r="I535" s="8">
        <v>40</v>
      </c>
      <c r="J535">
        <v>2</v>
      </c>
      <c r="K535">
        <v>20</v>
      </c>
      <c r="L535">
        <v>1655</v>
      </c>
      <c r="M535">
        <v>8</v>
      </c>
      <c r="N535">
        <v>4</v>
      </c>
      <c r="O535">
        <v>64.470684617972097</v>
      </c>
      <c r="P535">
        <v>2</v>
      </c>
      <c r="Q535">
        <v>2</v>
      </c>
      <c r="R535">
        <v>5</v>
      </c>
      <c r="S535" s="10">
        <v>84</v>
      </c>
      <c r="T535" s="8">
        <v>-1.2437414357759999</v>
      </c>
      <c r="U535">
        <v>1.0203643463482399</v>
      </c>
      <c r="V535">
        <v>-0.90217249130388599</v>
      </c>
      <c r="W535">
        <v>0.18266743538438401</v>
      </c>
      <c r="X535">
        <v>0.98157978018903103</v>
      </c>
      <c r="Y535">
        <v>0.68524713920936597</v>
      </c>
      <c r="Z535">
        <v>0.48163632789407401</v>
      </c>
      <c r="AA535">
        <v>8.8725172209350497E-3</v>
      </c>
      <c r="AB535">
        <v>0.68128349962791002</v>
      </c>
      <c r="AC535">
        <v>-0.68484317603607703</v>
      </c>
      <c r="AD535" s="10">
        <v>2.0072060375857301</v>
      </c>
      <c r="AE535" s="8">
        <v>0</v>
      </c>
      <c r="AF535">
        <v>0</v>
      </c>
      <c r="AG535">
        <v>0</v>
      </c>
      <c r="AH535">
        <v>1</v>
      </c>
      <c r="AI535">
        <v>0</v>
      </c>
      <c r="AJ535">
        <v>0</v>
      </c>
      <c r="AK535">
        <v>0</v>
      </c>
      <c r="AL535">
        <v>0</v>
      </c>
      <c r="AM535">
        <v>0</v>
      </c>
      <c r="AN535">
        <v>0</v>
      </c>
      <c r="AO535">
        <v>0</v>
      </c>
      <c r="AP535">
        <v>0</v>
      </c>
      <c r="AQ535">
        <v>0</v>
      </c>
      <c r="AR535">
        <v>0</v>
      </c>
      <c r="AS535">
        <v>0</v>
      </c>
      <c r="AT535">
        <v>0</v>
      </c>
      <c r="AU535">
        <v>0</v>
      </c>
      <c r="AV535">
        <v>0</v>
      </c>
      <c r="AW535">
        <v>0</v>
      </c>
      <c r="AX535">
        <v>0</v>
      </c>
      <c r="AY535">
        <v>0</v>
      </c>
      <c r="AZ535">
        <v>1</v>
      </c>
      <c r="BA535">
        <v>1</v>
      </c>
      <c r="BB535">
        <v>0</v>
      </c>
      <c r="BC535">
        <v>0</v>
      </c>
      <c r="BD535">
        <v>1</v>
      </c>
      <c r="BE535">
        <v>0</v>
      </c>
      <c r="BF535">
        <v>1</v>
      </c>
      <c r="BG535">
        <v>0</v>
      </c>
      <c r="BH535">
        <v>0</v>
      </c>
      <c r="BI535">
        <v>0</v>
      </c>
      <c r="BJ535">
        <v>1</v>
      </c>
      <c r="BK535">
        <v>0</v>
      </c>
      <c r="BL535">
        <v>0</v>
      </c>
      <c r="BM535">
        <v>0</v>
      </c>
      <c r="BN535">
        <v>0</v>
      </c>
      <c r="BO535">
        <v>1</v>
      </c>
      <c r="BP535">
        <v>0</v>
      </c>
      <c r="BQ535">
        <v>0</v>
      </c>
      <c r="BR535">
        <v>0</v>
      </c>
      <c r="BS535">
        <v>1</v>
      </c>
      <c r="BT535" s="10">
        <v>0</v>
      </c>
      <c r="BU535">
        <v>-4.2648743800000002</v>
      </c>
      <c r="BV535">
        <v>0.17994256</v>
      </c>
      <c r="BW535">
        <v>2.5512239999999999E-2</v>
      </c>
      <c r="BX535">
        <v>1.7140852600000001</v>
      </c>
      <c r="BY535">
        <v>1.2451467300000001</v>
      </c>
      <c r="BZ535">
        <v>4.38303536</v>
      </c>
      <c r="CA535">
        <v>1.0542348399999999</v>
      </c>
      <c r="CB535">
        <v>2.36271349</v>
      </c>
      <c r="CC535">
        <v>0</v>
      </c>
      <c r="CD535">
        <v>1.26633956</v>
      </c>
      <c r="CE535">
        <v>1.2966537600000001</v>
      </c>
      <c r="CF535">
        <v>-0.34830556000000001</v>
      </c>
      <c r="CG535">
        <v>0.60595251999999999</v>
      </c>
      <c r="CH535">
        <v>-0.27080598</v>
      </c>
      <c r="CI535">
        <v>0.69837139000000004</v>
      </c>
      <c r="CJ535">
        <v>2.3914729999999999E-2</v>
      </c>
      <c r="CK535">
        <v>-0.35324707</v>
      </c>
      <c r="CL535">
        <v>-4.8291489999999999E-2</v>
      </c>
      <c r="CM535">
        <v>0.58076517999999999</v>
      </c>
      <c r="CN535">
        <v>0.72541518999999999</v>
      </c>
      <c r="CO535">
        <v>-0.20022939000000001</v>
      </c>
      <c r="CP535">
        <v>-0.43475793000000001</v>
      </c>
      <c r="CQ535">
        <v>0.34422587999999998</v>
      </c>
      <c r="CR535">
        <v>-0.48495226000000002</v>
      </c>
      <c r="CS535">
        <v>0.18250256000000001</v>
      </c>
      <c r="CT535">
        <v>-0.16623276000000001</v>
      </c>
      <c r="CU535">
        <v>-9.4743999999999995E-2</v>
      </c>
      <c r="CV535">
        <v>-1.1689752</v>
      </c>
      <c r="CW535">
        <v>-0.52188942000000005</v>
      </c>
      <c r="CX535">
        <v>0.65815442999999996</v>
      </c>
      <c r="CY535">
        <v>9.3649330000000003E-2</v>
      </c>
      <c r="CZ535">
        <v>-0.16819777</v>
      </c>
      <c r="DA535">
        <v>-0.25450494000000001</v>
      </c>
      <c r="DB535">
        <v>0.25513289</v>
      </c>
      <c r="DC535">
        <v>2.5920289999999999E-2</v>
      </c>
      <c r="DD535">
        <v>-2.5292350000000002E-2</v>
      </c>
      <c r="DE535">
        <v>0.26950531</v>
      </c>
      <c r="DF535">
        <v>-0.26887736000000001</v>
      </c>
      <c r="DG535">
        <v>0.1029841</v>
      </c>
      <c r="DH535">
        <v>-0.10235616</v>
      </c>
      <c r="DI535">
        <v>-0.19042195000000001</v>
      </c>
      <c r="DJ535">
        <v>7.7531719999999998E-2</v>
      </c>
      <c r="DK535">
        <v>-0.19522661999999999</v>
      </c>
      <c r="DL535">
        <v>-0.13095082</v>
      </c>
      <c r="DM535">
        <v>-6.0513240000000003E-2</v>
      </c>
      <c r="DN535">
        <v>0.50020885000000004</v>
      </c>
      <c r="DO535">
        <v>0.35778246000000002</v>
      </c>
      <c r="DP535">
        <v>-0.64273818000000005</v>
      </c>
      <c r="DQ535">
        <v>0.94671483000000001</v>
      </c>
      <c r="DR535">
        <v>-0.66113116000000005</v>
      </c>
      <c r="DS535">
        <v>7.7932630000000003E-2</v>
      </c>
      <c r="DT535">
        <v>-0.79014932000000004</v>
      </c>
      <c r="DU535">
        <v>1.3610861400000001</v>
      </c>
      <c r="DV535" s="10">
        <v>-0.64824150000000003</v>
      </c>
      <c r="DW535" s="8" t="s">
        <v>2863</v>
      </c>
      <c r="DX535" t="s">
        <v>2864</v>
      </c>
      <c r="DY535" t="s">
        <v>5153</v>
      </c>
      <c r="DZ535" t="s">
        <v>5153</v>
      </c>
      <c r="EA535" t="s">
        <v>5355</v>
      </c>
      <c r="EB535" t="s">
        <v>5237</v>
      </c>
      <c r="EC535" t="s">
        <v>5204</v>
      </c>
      <c r="ED535" s="10" t="s">
        <v>830</v>
      </c>
      <c r="EE535" s="20">
        <v>37154</v>
      </c>
      <c r="EF535" s="21">
        <v>37777</v>
      </c>
      <c r="EG535" t="s">
        <v>2865</v>
      </c>
      <c r="EH535" t="s">
        <v>5144</v>
      </c>
      <c r="EI535" s="22">
        <v>44546</v>
      </c>
      <c r="EJ535" t="b">
        <f>F535=H535</f>
        <v>0</v>
      </c>
    </row>
    <row r="536" spans="1:140" x14ac:dyDescent="0.2">
      <c r="A536" s="8" t="s">
        <v>2866</v>
      </c>
      <c r="B536" s="8" t="s">
        <v>168</v>
      </c>
      <c r="C536" s="8" t="s">
        <v>188</v>
      </c>
      <c r="D536" s="2" t="s">
        <v>2867</v>
      </c>
      <c r="E536" s="4">
        <v>0.73073826202811498</v>
      </c>
      <c r="F536" s="28" t="b">
        <v>1</v>
      </c>
      <c r="G536" s="29">
        <f t="shared" si="17"/>
        <v>1.3482006826064207E-3</v>
      </c>
      <c r="H536" s="5" t="b">
        <f t="shared" si="16"/>
        <v>0</v>
      </c>
      <c r="I536" s="8">
        <v>54</v>
      </c>
      <c r="J536">
        <v>1</v>
      </c>
      <c r="K536">
        <v>40</v>
      </c>
      <c r="L536">
        <v>2595</v>
      </c>
      <c r="M536">
        <v>0</v>
      </c>
      <c r="N536">
        <v>4</v>
      </c>
      <c r="O536">
        <v>15.369131014057899</v>
      </c>
      <c r="P536">
        <v>1</v>
      </c>
      <c r="Q536">
        <v>3</v>
      </c>
      <c r="R536">
        <v>3</v>
      </c>
      <c r="S536" s="10">
        <v>67.7</v>
      </c>
      <c r="T536" s="8">
        <v>7.1393012929740499E-2</v>
      </c>
      <c r="U536">
        <v>7.5957643648752104E-3</v>
      </c>
      <c r="V536">
        <v>1.6819234379589401</v>
      </c>
      <c r="W536">
        <v>1.2784738699312499</v>
      </c>
      <c r="X536">
        <v>-1.5638459058765199</v>
      </c>
      <c r="Y536">
        <v>0.68524713920936597</v>
      </c>
      <c r="Z536">
        <v>-1.2079822792146899</v>
      </c>
      <c r="AA536">
        <v>8.8725172209350497E-3</v>
      </c>
      <c r="AB536">
        <v>1.4079858992310099</v>
      </c>
      <c r="AC536">
        <v>1.7560081436822399E-2</v>
      </c>
      <c r="AD536" s="10">
        <v>-1.5098547968832201</v>
      </c>
      <c r="AE536" s="8">
        <v>0</v>
      </c>
      <c r="AF536">
        <v>0</v>
      </c>
      <c r="AG536">
        <v>0</v>
      </c>
      <c r="AH536">
        <v>0</v>
      </c>
      <c r="AI536">
        <v>0</v>
      </c>
      <c r="AJ536">
        <v>1</v>
      </c>
      <c r="AK536">
        <v>0</v>
      </c>
      <c r="AL536">
        <v>0</v>
      </c>
      <c r="AM536">
        <v>0</v>
      </c>
      <c r="AN536">
        <v>0</v>
      </c>
      <c r="AO536">
        <v>0</v>
      </c>
      <c r="AP536">
        <v>0</v>
      </c>
      <c r="AQ536">
        <v>0</v>
      </c>
      <c r="AR536">
        <v>0</v>
      </c>
      <c r="AS536">
        <v>0</v>
      </c>
      <c r="AT536">
        <v>0</v>
      </c>
      <c r="AU536">
        <v>0</v>
      </c>
      <c r="AV536">
        <v>0</v>
      </c>
      <c r="AW536">
        <v>0</v>
      </c>
      <c r="AX536">
        <v>0</v>
      </c>
      <c r="AY536">
        <v>1</v>
      </c>
      <c r="AZ536">
        <v>0</v>
      </c>
      <c r="BA536">
        <v>0</v>
      </c>
      <c r="BB536">
        <v>1</v>
      </c>
      <c r="BC536">
        <v>0</v>
      </c>
      <c r="BD536">
        <v>1</v>
      </c>
      <c r="BE536">
        <v>0</v>
      </c>
      <c r="BF536">
        <v>1</v>
      </c>
      <c r="BG536">
        <v>0</v>
      </c>
      <c r="BH536">
        <v>0</v>
      </c>
      <c r="BI536">
        <v>1</v>
      </c>
      <c r="BJ536">
        <v>0</v>
      </c>
      <c r="BK536">
        <v>0</v>
      </c>
      <c r="BL536">
        <v>0</v>
      </c>
      <c r="BM536">
        <v>0</v>
      </c>
      <c r="BN536">
        <v>1</v>
      </c>
      <c r="BO536">
        <v>0</v>
      </c>
      <c r="BP536">
        <v>0</v>
      </c>
      <c r="BQ536">
        <v>0</v>
      </c>
      <c r="BR536">
        <v>0</v>
      </c>
      <c r="BS536">
        <v>1</v>
      </c>
      <c r="BT536" s="10">
        <v>0</v>
      </c>
      <c r="BU536">
        <v>-4.2648743800000002</v>
      </c>
      <c r="BV536">
        <v>0.17994256</v>
      </c>
      <c r="BW536">
        <v>2.5512239999999999E-2</v>
      </c>
      <c r="BX536">
        <v>1.7140852600000001</v>
      </c>
      <c r="BY536">
        <v>1.2451467300000001</v>
      </c>
      <c r="BZ536">
        <v>4.38303536</v>
      </c>
      <c r="CA536">
        <v>1.0542348399999999</v>
      </c>
      <c r="CB536">
        <v>2.36271349</v>
      </c>
      <c r="CC536">
        <v>0</v>
      </c>
      <c r="CD536">
        <v>1.26633956</v>
      </c>
      <c r="CE536">
        <v>1.2966537600000001</v>
      </c>
      <c r="CF536">
        <v>-0.34830556000000001</v>
      </c>
      <c r="CG536">
        <v>0.60595251999999999</v>
      </c>
      <c r="CH536">
        <v>-0.27080598</v>
      </c>
      <c r="CI536">
        <v>0.69837139000000004</v>
      </c>
      <c r="CJ536">
        <v>2.3914729999999999E-2</v>
      </c>
      <c r="CK536">
        <v>-0.35324707</v>
      </c>
      <c r="CL536">
        <v>-4.8291489999999999E-2</v>
      </c>
      <c r="CM536">
        <v>0.58076517999999999</v>
      </c>
      <c r="CN536">
        <v>0.72541518999999999</v>
      </c>
      <c r="CO536">
        <v>-0.20022939000000001</v>
      </c>
      <c r="CP536">
        <v>-0.43475793000000001</v>
      </c>
      <c r="CQ536">
        <v>0.34422587999999998</v>
      </c>
      <c r="CR536">
        <v>-0.48495226000000002</v>
      </c>
      <c r="CS536">
        <v>0.18250256000000001</v>
      </c>
      <c r="CT536">
        <v>-0.16623276000000001</v>
      </c>
      <c r="CU536">
        <v>-9.4743999999999995E-2</v>
      </c>
      <c r="CV536">
        <v>-1.1689752</v>
      </c>
      <c r="CW536">
        <v>-0.52188942000000005</v>
      </c>
      <c r="CX536">
        <v>0.65815442999999996</v>
      </c>
      <c r="CY536">
        <v>9.3649330000000003E-2</v>
      </c>
      <c r="CZ536">
        <v>-0.16819777</v>
      </c>
      <c r="DA536">
        <v>-0.25450494000000001</v>
      </c>
      <c r="DB536">
        <v>0.25513289</v>
      </c>
      <c r="DC536">
        <v>2.5920289999999999E-2</v>
      </c>
      <c r="DD536">
        <v>-2.5292350000000002E-2</v>
      </c>
      <c r="DE536">
        <v>0.26950531</v>
      </c>
      <c r="DF536">
        <v>-0.26887736000000001</v>
      </c>
      <c r="DG536">
        <v>0.1029841</v>
      </c>
      <c r="DH536">
        <v>-0.10235616</v>
      </c>
      <c r="DI536">
        <v>-0.19042195000000001</v>
      </c>
      <c r="DJ536">
        <v>7.7531719999999998E-2</v>
      </c>
      <c r="DK536">
        <v>-0.19522661999999999</v>
      </c>
      <c r="DL536">
        <v>-0.13095082</v>
      </c>
      <c r="DM536">
        <v>-6.0513240000000003E-2</v>
      </c>
      <c r="DN536">
        <v>0.50020885000000004</v>
      </c>
      <c r="DO536">
        <v>0.35778246000000002</v>
      </c>
      <c r="DP536">
        <v>-0.64273818000000005</v>
      </c>
      <c r="DQ536">
        <v>0.94671483000000001</v>
      </c>
      <c r="DR536">
        <v>-0.66113116000000005</v>
      </c>
      <c r="DS536">
        <v>7.7932630000000003E-2</v>
      </c>
      <c r="DT536">
        <v>-0.79014932000000004</v>
      </c>
      <c r="DU536">
        <v>1.3610861400000001</v>
      </c>
      <c r="DV536" s="10">
        <v>-0.64824150000000003</v>
      </c>
      <c r="DW536" s="8" t="s">
        <v>2868</v>
      </c>
      <c r="DX536" t="s">
        <v>2869</v>
      </c>
      <c r="DY536" t="s">
        <v>5158</v>
      </c>
      <c r="DZ536" t="s">
        <v>5153</v>
      </c>
      <c r="EA536" t="s">
        <v>5428</v>
      </c>
      <c r="EB536" t="s">
        <v>5373</v>
      </c>
      <c r="EC536" t="s">
        <v>5262</v>
      </c>
      <c r="ED536" s="10" t="s">
        <v>2200</v>
      </c>
      <c r="EE536" s="20">
        <v>34676</v>
      </c>
      <c r="EF536" s="21">
        <v>35149</v>
      </c>
      <c r="EG536" t="s">
        <v>2870</v>
      </c>
      <c r="EH536" t="s">
        <v>5142</v>
      </c>
      <c r="EI536" s="22">
        <v>43727</v>
      </c>
      <c r="EJ536" t="b">
        <f>F536=H536</f>
        <v>0</v>
      </c>
    </row>
    <row r="537" spans="1:140" x14ac:dyDescent="0.2">
      <c r="A537" s="8" t="s">
        <v>2871</v>
      </c>
      <c r="B537" s="8" t="s">
        <v>119</v>
      </c>
      <c r="C537" s="8" t="s">
        <v>135</v>
      </c>
      <c r="D537" s="2" t="s">
        <v>2872</v>
      </c>
      <c r="E537" s="4">
        <v>0.57518204489050895</v>
      </c>
      <c r="F537" s="28" t="b">
        <v>0</v>
      </c>
      <c r="G537" s="29">
        <f t="shared" si="17"/>
        <v>0.81978212356081281</v>
      </c>
      <c r="H537" s="5" t="b">
        <f t="shared" si="16"/>
        <v>1</v>
      </c>
      <c r="I537" s="8">
        <v>69</v>
      </c>
      <c r="J537">
        <v>0</v>
      </c>
      <c r="K537">
        <v>20</v>
      </c>
      <c r="L537">
        <v>1553</v>
      </c>
      <c r="M537">
        <v>6</v>
      </c>
      <c r="N537">
        <v>5</v>
      </c>
      <c r="O537">
        <v>62.5910224452549</v>
      </c>
      <c r="P537">
        <v>3</v>
      </c>
      <c r="Q537">
        <v>2</v>
      </c>
      <c r="R537">
        <v>2</v>
      </c>
      <c r="S537" s="10">
        <v>67.5</v>
      </c>
      <c r="T537" s="8">
        <v>1.48046563654304</v>
      </c>
      <c r="U537">
        <v>-1.00517281761849</v>
      </c>
      <c r="V537">
        <v>-0.90217249130388599</v>
      </c>
      <c r="W537">
        <v>6.3760779720788002E-2</v>
      </c>
      <c r="X537">
        <v>0.34522335867264098</v>
      </c>
      <c r="Y537">
        <v>1.38181348148064</v>
      </c>
      <c r="Z537">
        <v>0.41695584532277802</v>
      </c>
      <c r="AA537">
        <v>0.71867389489572897</v>
      </c>
      <c r="AB537">
        <v>-4.5418899975194001E-2</v>
      </c>
      <c r="AC537">
        <v>-0.68484317603607703</v>
      </c>
      <c r="AD537" s="10">
        <v>-1.55300891755155</v>
      </c>
      <c r="AE537" s="8">
        <v>1</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1</v>
      </c>
      <c r="BA537">
        <v>0</v>
      </c>
      <c r="BB537">
        <v>1</v>
      </c>
      <c r="BC537">
        <v>1</v>
      </c>
      <c r="BD537">
        <v>0</v>
      </c>
      <c r="BE537">
        <v>1</v>
      </c>
      <c r="BF537">
        <v>0</v>
      </c>
      <c r="BG537">
        <v>0</v>
      </c>
      <c r="BH537">
        <v>0</v>
      </c>
      <c r="BI537">
        <v>0</v>
      </c>
      <c r="BJ537">
        <v>0</v>
      </c>
      <c r="BK537">
        <v>1</v>
      </c>
      <c r="BL537">
        <v>0</v>
      </c>
      <c r="BM537">
        <v>0</v>
      </c>
      <c r="BN537">
        <v>0</v>
      </c>
      <c r="BO537">
        <v>1</v>
      </c>
      <c r="BP537">
        <v>0</v>
      </c>
      <c r="BQ537">
        <v>0</v>
      </c>
      <c r="BR537">
        <v>0</v>
      </c>
      <c r="BS537">
        <v>1</v>
      </c>
      <c r="BT537" s="10">
        <v>0</v>
      </c>
      <c r="BU537">
        <v>-4.2648743800000002</v>
      </c>
      <c r="BV537">
        <v>0.17994256</v>
      </c>
      <c r="BW537">
        <v>2.5512239999999999E-2</v>
      </c>
      <c r="BX537">
        <v>1.7140852600000001</v>
      </c>
      <c r="BY537">
        <v>1.2451467300000001</v>
      </c>
      <c r="BZ537">
        <v>4.38303536</v>
      </c>
      <c r="CA537">
        <v>1.0542348399999999</v>
      </c>
      <c r="CB537">
        <v>2.36271349</v>
      </c>
      <c r="CC537">
        <v>0</v>
      </c>
      <c r="CD537">
        <v>1.26633956</v>
      </c>
      <c r="CE537">
        <v>1.2966537600000001</v>
      </c>
      <c r="CF537">
        <v>-0.34830556000000001</v>
      </c>
      <c r="CG537">
        <v>0.60595251999999999</v>
      </c>
      <c r="CH537">
        <v>-0.27080598</v>
      </c>
      <c r="CI537">
        <v>0.69837139000000004</v>
      </c>
      <c r="CJ537">
        <v>2.3914729999999999E-2</v>
      </c>
      <c r="CK537">
        <v>-0.35324707</v>
      </c>
      <c r="CL537">
        <v>-4.8291489999999999E-2</v>
      </c>
      <c r="CM537">
        <v>0.58076517999999999</v>
      </c>
      <c r="CN537">
        <v>0.72541518999999999</v>
      </c>
      <c r="CO537">
        <v>-0.20022939000000001</v>
      </c>
      <c r="CP537">
        <v>-0.43475793000000001</v>
      </c>
      <c r="CQ537">
        <v>0.34422587999999998</v>
      </c>
      <c r="CR537">
        <v>-0.48495226000000002</v>
      </c>
      <c r="CS537">
        <v>0.18250256000000001</v>
      </c>
      <c r="CT537">
        <v>-0.16623276000000001</v>
      </c>
      <c r="CU537">
        <v>-9.4743999999999995E-2</v>
      </c>
      <c r="CV537">
        <v>-1.1689752</v>
      </c>
      <c r="CW537">
        <v>-0.52188942000000005</v>
      </c>
      <c r="CX537">
        <v>0.65815442999999996</v>
      </c>
      <c r="CY537">
        <v>9.3649330000000003E-2</v>
      </c>
      <c r="CZ537">
        <v>-0.16819777</v>
      </c>
      <c r="DA537">
        <v>-0.25450494000000001</v>
      </c>
      <c r="DB537">
        <v>0.25513289</v>
      </c>
      <c r="DC537">
        <v>2.5920289999999999E-2</v>
      </c>
      <c r="DD537">
        <v>-2.5292350000000002E-2</v>
      </c>
      <c r="DE537">
        <v>0.26950531</v>
      </c>
      <c r="DF537">
        <v>-0.26887736000000001</v>
      </c>
      <c r="DG537">
        <v>0.1029841</v>
      </c>
      <c r="DH537">
        <v>-0.10235616</v>
      </c>
      <c r="DI537">
        <v>-0.19042195000000001</v>
      </c>
      <c r="DJ537">
        <v>7.7531719999999998E-2</v>
      </c>
      <c r="DK537">
        <v>-0.19522661999999999</v>
      </c>
      <c r="DL537">
        <v>-0.13095082</v>
      </c>
      <c r="DM537">
        <v>-6.0513240000000003E-2</v>
      </c>
      <c r="DN537">
        <v>0.50020885000000004</v>
      </c>
      <c r="DO537">
        <v>0.35778246000000002</v>
      </c>
      <c r="DP537">
        <v>-0.64273818000000005</v>
      </c>
      <c r="DQ537">
        <v>0.94671483000000001</v>
      </c>
      <c r="DR537">
        <v>-0.66113116000000005</v>
      </c>
      <c r="DS537">
        <v>7.7932630000000003E-2</v>
      </c>
      <c r="DT537">
        <v>-0.79014932000000004</v>
      </c>
      <c r="DU537">
        <v>1.3610861400000001</v>
      </c>
      <c r="DV537" s="10">
        <v>-0.64824150000000003</v>
      </c>
      <c r="DW537" s="8" t="s">
        <v>2873</v>
      </c>
      <c r="DX537" t="s">
        <v>2874</v>
      </c>
      <c r="DY537" t="s">
        <v>5153</v>
      </c>
      <c r="DZ537" t="s">
        <v>5153</v>
      </c>
      <c r="EA537" t="s">
        <v>5159</v>
      </c>
      <c r="EB537" t="s">
        <v>5481</v>
      </c>
      <c r="EC537" t="s">
        <v>5444</v>
      </c>
      <c r="ED537" s="10" t="s">
        <v>1343</v>
      </c>
      <c r="EE537" s="20">
        <v>37251</v>
      </c>
      <c r="EF537" s="21">
        <v>39512</v>
      </c>
      <c r="EG537" t="s">
        <v>2875</v>
      </c>
      <c r="EH537" t="s">
        <v>5146</v>
      </c>
      <c r="EI537" s="22">
        <v>44156</v>
      </c>
      <c r="EJ537" t="b">
        <f>F537=H537</f>
        <v>0</v>
      </c>
    </row>
    <row r="538" spans="1:140" x14ac:dyDescent="0.2">
      <c r="A538" s="8" t="s">
        <v>2876</v>
      </c>
      <c r="B538" s="8" t="s">
        <v>168</v>
      </c>
      <c r="C538" s="8" t="s">
        <v>399</v>
      </c>
      <c r="D538" s="2" t="s">
        <v>2877</v>
      </c>
      <c r="E538" s="4">
        <v>0.58743796907259205</v>
      </c>
      <c r="F538" s="28" t="b">
        <v>0</v>
      </c>
      <c r="G538" s="29">
        <f t="shared" si="17"/>
        <v>4.4923300334407893E-5</v>
      </c>
      <c r="H538" s="5" t="b">
        <f t="shared" si="16"/>
        <v>0</v>
      </c>
      <c r="I538" s="8">
        <v>48</v>
      </c>
      <c r="J538">
        <v>0</v>
      </c>
      <c r="K538">
        <v>20</v>
      </c>
      <c r="L538">
        <v>977</v>
      </c>
      <c r="M538">
        <v>3</v>
      </c>
      <c r="N538">
        <v>1</v>
      </c>
      <c r="O538">
        <v>50.443984536296298</v>
      </c>
      <c r="P538">
        <v>2</v>
      </c>
      <c r="Q538">
        <v>3</v>
      </c>
      <c r="R538">
        <v>3</v>
      </c>
      <c r="S538" s="10">
        <v>79.099999999999994</v>
      </c>
      <c r="T538" s="8">
        <v>-0.49223603651558001</v>
      </c>
      <c r="U538">
        <v>-1.00517281761849</v>
      </c>
      <c r="V538">
        <v>-0.90217249130388599</v>
      </c>
      <c r="W538">
        <v>-0.60771209932069503</v>
      </c>
      <c r="X538">
        <v>-0.60931127360194304</v>
      </c>
      <c r="Y538">
        <v>-1.4044518876044501</v>
      </c>
      <c r="Z538">
        <v>-1.032176762859E-3</v>
      </c>
      <c r="AA538">
        <v>1.4284752725705201</v>
      </c>
      <c r="AB538">
        <v>-4.5418899975194001E-2</v>
      </c>
      <c r="AC538">
        <v>1.42236659638262</v>
      </c>
      <c r="AD538" s="10">
        <v>0.94993008121162803</v>
      </c>
      <c r="AE538" s="8">
        <v>0</v>
      </c>
      <c r="AF538">
        <v>0</v>
      </c>
      <c r="AG538">
        <v>0</v>
      </c>
      <c r="AH538">
        <v>0</v>
      </c>
      <c r="AI538">
        <v>0</v>
      </c>
      <c r="AJ538">
        <v>0</v>
      </c>
      <c r="AK538">
        <v>0</v>
      </c>
      <c r="AL538">
        <v>0</v>
      </c>
      <c r="AM538">
        <v>0</v>
      </c>
      <c r="AN538">
        <v>0</v>
      </c>
      <c r="AO538">
        <v>0</v>
      </c>
      <c r="AP538">
        <v>0</v>
      </c>
      <c r="AQ538">
        <v>0</v>
      </c>
      <c r="AR538">
        <v>0</v>
      </c>
      <c r="AS538">
        <v>0</v>
      </c>
      <c r="AT538">
        <v>0</v>
      </c>
      <c r="AU538">
        <v>1</v>
      </c>
      <c r="AV538">
        <v>0</v>
      </c>
      <c r="AW538">
        <v>0</v>
      </c>
      <c r="AX538">
        <v>0</v>
      </c>
      <c r="AY538">
        <v>0</v>
      </c>
      <c r="AZ538">
        <v>1</v>
      </c>
      <c r="BA538">
        <v>0</v>
      </c>
      <c r="BB538">
        <v>1</v>
      </c>
      <c r="BC538">
        <v>1</v>
      </c>
      <c r="BD538">
        <v>0</v>
      </c>
      <c r="BE538">
        <v>0</v>
      </c>
      <c r="BF538">
        <v>1</v>
      </c>
      <c r="BG538">
        <v>0</v>
      </c>
      <c r="BH538">
        <v>1</v>
      </c>
      <c r="BI538">
        <v>0</v>
      </c>
      <c r="BJ538">
        <v>0</v>
      </c>
      <c r="BK538">
        <v>0</v>
      </c>
      <c r="BL538">
        <v>0</v>
      </c>
      <c r="BM538">
        <v>0</v>
      </c>
      <c r="BN538">
        <v>0</v>
      </c>
      <c r="BO538">
        <v>0</v>
      </c>
      <c r="BP538">
        <v>1</v>
      </c>
      <c r="BQ538">
        <v>1</v>
      </c>
      <c r="BR538">
        <v>0</v>
      </c>
      <c r="BS538">
        <v>0</v>
      </c>
      <c r="BT538" s="10">
        <v>0</v>
      </c>
      <c r="BU538">
        <v>-4.2648743800000002</v>
      </c>
      <c r="BV538">
        <v>0.17994256</v>
      </c>
      <c r="BW538">
        <v>2.5512239999999999E-2</v>
      </c>
      <c r="BX538">
        <v>1.7140852600000001</v>
      </c>
      <c r="BY538">
        <v>1.2451467300000001</v>
      </c>
      <c r="BZ538">
        <v>4.38303536</v>
      </c>
      <c r="CA538">
        <v>1.0542348399999999</v>
      </c>
      <c r="CB538">
        <v>2.36271349</v>
      </c>
      <c r="CC538">
        <v>0</v>
      </c>
      <c r="CD538">
        <v>1.26633956</v>
      </c>
      <c r="CE538">
        <v>1.2966537600000001</v>
      </c>
      <c r="CF538">
        <v>-0.34830556000000001</v>
      </c>
      <c r="CG538">
        <v>0.60595251999999999</v>
      </c>
      <c r="CH538">
        <v>-0.27080598</v>
      </c>
      <c r="CI538">
        <v>0.69837139000000004</v>
      </c>
      <c r="CJ538">
        <v>2.3914729999999999E-2</v>
      </c>
      <c r="CK538">
        <v>-0.35324707</v>
      </c>
      <c r="CL538">
        <v>-4.8291489999999999E-2</v>
      </c>
      <c r="CM538">
        <v>0.58076517999999999</v>
      </c>
      <c r="CN538">
        <v>0.72541518999999999</v>
      </c>
      <c r="CO538">
        <v>-0.20022939000000001</v>
      </c>
      <c r="CP538">
        <v>-0.43475793000000001</v>
      </c>
      <c r="CQ538">
        <v>0.34422587999999998</v>
      </c>
      <c r="CR538">
        <v>-0.48495226000000002</v>
      </c>
      <c r="CS538">
        <v>0.18250256000000001</v>
      </c>
      <c r="CT538">
        <v>-0.16623276000000001</v>
      </c>
      <c r="CU538">
        <v>-9.4743999999999995E-2</v>
      </c>
      <c r="CV538">
        <v>-1.1689752</v>
      </c>
      <c r="CW538">
        <v>-0.52188942000000005</v>
      </c>
      <c r="CX538">
        <v>0.65815442999999996</v>
      </c>
      <c r="CY538">
        <v>9.3649330000000003E-2</v>
      </c>
      <c r="CZ538">
        <v>-0.16819777</v>
      </c>
      <c r="DA538">
        <v>-0.25450494000000001</v>
      </c>
      <c r="DB538">
        <v>0.25513289</v>
      </c>
      <c r="DC538">
        <v>2.5920289999999999E-2</v>
      </c>
      <c r="DD538">
        <v>-2.5292350000000002E-2</v>
      </c>
      <c r="DE538">
        <v>0.26950531</v>
      </c>
      <c r="DF538">
        <v>-0.26887736000000001</v>
      </c>
      <c r="DG538">
        <v>0.1029841</v>
      </c>
      <c r="DH538">
        <v>-0.10235616</v>
      </c>
      <c r="DI538">
        <v>-0.19042195000000001</v>
      </c>
      <c r="DJ538">
        <v>7.7531719999999998E-2</v>
      </c>
      <c r="DK538">
        <v>-0.19522661999999999</v>
      </c>
      <c r="DL538">
        <v>-0.13095082</v>
      </c>
      <c r="DM538">
        <v>-6.0513240000000003E-2</v>
      </c>
      <c r="DN538">
        <v>0.50020885000000004</v>
      </c>
      <c r="DO538">
        <v>0.35778246000000002</v>
      </c>
      <c r="DP538">
        <v>-0.64273818000000005</v>
      </c>
      <c r="DQ538">
        <v>0.94671483000000001</v>
      </c>
      <c r="DR538">
        <v>-0.66113116000000005</v>
      </c>
      <c r="DS538">
        <v>7.7932630000000003E-2</v>
      </c>
      <c r="DT538">
        <v>-0.79014932000000004</v>
      </c>
      <c r="DU538">
        <v>1.3610861400000001</v>
      </c>
      <c r="DV538" s="10">
        <v>-0.64824150000000003</v>
      </c>
      <c r="DW538" s="8" t="s">
        <v>2878</v>
      </c>
      <c r="DX538" t="s">
        <v>2879</v>
      </c>
      <c r="DY538" t="s">
        <v>5165</v>
      </c>
      <c r="DZ538" t="s">
        <v>5154</v>
      </c>
      <c r="EA538" t="s">
        <v>5320</v>
      </c>
      <c r="EB538" t="s">
        <v>5285</v>
      </c>
      <c r="EC538" t="s">
        <v>5274</v>
      </c>
      <c r="ED538" s="10" t="s">
        <v>279</v>
      </c>
      <c r="EE538" s="20">
        <v>35704</v>
      </c>
      <c r="EF538" s="21">
        <v>37304</v>
      </c>
      <c r="EG538" t="s">
        <v>2880</v>
      </c>
      <c r="EH538" t="s">
        <v>5147</v>
      </c>
      <c r="EI538" s="22">
        <v>43766</v>
      </c>
      <c r="EJ538" t="b">
        <f>F538=H538</f>
        <v>1</v>
      </c>
    </row>
    <row r="539" spans="1:140" x14ac:dyDescent="0.2">
      <c r="A539" s="8" t="s">
        <v>2881</v>
      </c>
      <c r="B539" s="8" t="s">
        <v>127</v>
      </c>
      <c r="C539" s="8" t="s">
        <v>181</v>
      </c>
      <c r="D539" s="2" t="s">
        <v>2882</v>
      </c>
      <c r="E539" s="4">
        <v>0.34411397480149802</v>
      </c>
      <c r="F539" s="28" t="b">
        <v>0</v>
      </c>
      <c r="G539" s="29">
        <f t="shared" si="17"/>
        <v>3.3299113532395201E-4</v>
      </c>
      <c r="H539" s="5" t="b">
        <f t="shared" si="16"/>
        <v>0</v>
      </c>
      <c r="I539" s="8">
        <v>57</v>
      </c>
      <c r="J539">
        <v>1</v>
      </c>
      <c r="K539">
        <v>15</v>
      </c>
      <c r="L539">
        <v>1300</v>
      </c>
      <c r="M539">
        <v>7</v>
      </c>
      <c r="N539">
        <v>5</v>
      </c>
      <c r="O539">
        <v>9.5569874007490903</v>
      </c>
      <c r="P539">
        <v>5</v>
      </c>
      <c r="Q539">
        <v>2</v>
      </c>
      <c r="R539">
        <v>4</v>
      </c>
      <c r="S539" s="10">
        <v>68.3</v>
      </c>
      <c r="T539" s="8">
        <v>0.35320753765240098</v>
      </c>
      <c r="U539">
        <v>7.5957643648752104E-3</v>
      </c>
      <c r="V539">
        <v>-1.5481964736195899</v>
      </c>
      <c r="W539">
        <v>-0.231174356385974</v>
      </c>
      <c r="X539">
        <v>0.66340156943083595</v>
      </c>
      <c r="Y539">
        <v>1.38181348148064</v>
      </c>
      <c r="Z539">
        <v>-1.4079821829947701</v>
      </c>
      <c r="AA539">
        <v>1.4284752725705201</v>
      </c>
      <c r="AB539">
        <v>-0.772121299578298</v>
      </c>
      <c r="AC539">
        <v>-1.38724643350897</v>
      </c>
      <c r="AD539" s="10">
        <v>-1.3803924348782299</v>
      </c>
      <c r="AE539" s="8">
        <v>0</v>
      </c>
      <c r="AF539">
        <v>0</v>
      </c>
      <c r="AG539">
        <v>0</v>
      </c>
      <c r="AH539">
        <v>0</v>
      </c>
      <c r="AI539">
        <v>0</v>
      </c>
      <c r="AJ539">
        <v>0</v>
      </c>
      <c r="AK539">
        <v>0</v>
      </c>
      <c r="AL539">
        <v>0</v>
      </c>
      <c r="AM539">
        <v>0</v>
      </c>
      <c r="AN539">
        <v>0</v>
      </c>
      <c r="AO539">
        <v>0</v>
      </c>
      <c r="AP539">
        <v>0</v>
      </c>
      <c r="AQ539">
        <v>1</v>
      </c>
      <c r="AR539">
        <v>0</v>
      </c>
      <c r="AS539">
        <v>0</v>
      </c>
      <c r="AT539">
        <v>0</v>
      </c>
      <c r="AU539">
        <v>0</v>
      </c>
      <c r="AV539">
        <v>0</v>
      </c>
      <c r="AW539">
        <v>0</v>
      </c>
      <c r="AX539">
        <v>0</v>
      </c>
      <c r="AY539">
        <v>1</v>
      </c>
      <c r="AZ539">
        <v>0</v>
      </c>
      <c r="BA539">
        <v>0</v>
      </c>
      <c r="BB539">
        <v>1</v>
      </c>
      <c r="BC539">
        <v>0</v>
      </c>
      <c r="BD539">
        <v>1</v>
      </c>
      <c r="BE539">
        <v>1</v>
      </c>
      <c r="BF539">
        <v>0</v>
      </c>
      <c r="BG539">
        <v>0</v>
      </c>
      <c r="BH539">
        <v>0</v>
      </c>
      <c r="BI539">
        <v>0</v>
      </c>
      <c r="BJ539">
        <v>0</v>
      </c>
      <c r="BK539">
        <v>0</v>
      </c>
      <c r="BL539">
        <v>1</v>
      </c>
      <c r="BM539">
        <v>0</v>
      </c>
      <c r="BN539">
        <v>0</v>
      </c>
      <c r="BO539">
        <v>1</v>
      </c>
      <c r="BP539">
        <v>0</v>
      </c>
      <c r="BQ539">
        <v>0</v>
      </c>
      <c r="BR539">
        <v>1</v>
      </c>
      <c r="BS539">
        <v>0</v>
      </c>
      <c r="BT539" s="10">
        <v>0</v>
      </c>
      <c r="BU539">
        <v>-4.2648743800000002</v>
      </c>
      <c r="BV539">
        <v>0.17994256</v>
      </c>
      <c r="BW539">
        <v>2.5512239999999999E-2</v>
      </c>
      <c r="BX539">
        <v>1.7140852600000001</v>
      </c>
      <c r="BY539">
        <v>1.2451467300000001</v>
      </c>
      <c r="BZ539">
        <v>4.38303536</v>
      </c>
      <c r="CA539">
        <v>1.0542348399999999</v>
      </c>
      <c r="CB539">
        <v>2.36271349</v>
      </c>
      <c r="CC539">
        <v>0</v>
      </c>
      <c r="CD539">
        <v>1.26633956</v>
      </c>
      <c r="CE539">
        <v>1.2966537600000001</v>
      </c>
      <c r="CF539">
        <v>-0.34830556000000001</v>
      </c>
      <c r="CG539">
        <v>0.60595251999999999</v>
      </c>
      <c r="CH539">
        <v>-0.27080598</v>
      </c>
      <c r="CI539">
        <v>0.69837139000000004</v>
      </c>
      <c r="CJ539">
        <v>2.3914729999999999E-2</v>
      </c>
      <c r="CK539">
        <v>-0.35324707</v>
      </c>
      <c r="CL539">
        <v>-4.8291489999999999E-2</v>
      </c>
      <c r="CM539">
        <v>0.58076517999999999</v>
      </c>
      <c r="CN539">
        <v>0.72541518999999999</v>
      </c>
      <c r="CO539">
        <v>-0.20022939000000001</v>
      </c>
      <c r="CP539">
        <v>-0.43475793000000001</v>
      </c>
      <c r="CQ539">
        <v>0.34422587999999998</v>
      </c>
      <c r="CR539">
        <v>-0.48495226000000002</v>
      </c>
      <c r="CS539">
        <v>0.18250256000000001</v>
      </c>
      <c r="CT539">
        <v>-0.16623276000000001</v>
      </c>
      <c r="CU539">
        <v>-9.4743999999999995E-2</v>
      </c>
      <c r="CV539">
        <v>-1.1689752</v>
      </c>
      <c r="CW539">
        <v>-0.52188942000000005</v>
      </c>
      <c r="CX539">
        <v>0.65815442999999996</v>
      </c>
      <c r="CY539">
        <v>9.3649330000000003E-2</v>
      </c>
      <c r="CZ539">
        <v>-0.16819777</v>
      </c>
      <c r="DA539">
        <v>-0.25450494000000001</v>
      </c>
      <c r="DB539">
        <v>0.25513289</v>
      </c>
      <c r="DC539">
        <v>2.5920289999999999E-2</v>
      </c>
      <c r="DD539">
        <v>-2.5292350000000002E-2</v>
      </c>
      <c r="DE539">
        <v>0.26950531</v>
      </c>
      <c r="DF539">
        <v>-0.26887736000000001</v>
      </c>
      <c r="DG539">
        <v>0.1029841</v>
      </c>
      <c r="DH539">
        <v>-0.10235616</v>
      </c>
      <c r="DI539">
        <v>-0.19042195000000001</v>
      </c>
      <c r="DJ539">
        <v>7.7531719999999998E-2</v>
      </c>
      <c r="DK539">
        <v>-0.19522661999999999</v>
      </c>
      <c r="DL539">
        <v>-0.13095082</v>
      </c>
      <c r="DM539">
        <v>-6.0513240000000003E-2</v>
      </c>
      <c r="DN539">
        <v>0.50020885000000004</v>
      </c>
      <c r="DO539">
        <v>0.35778246000000002</v>
      </c>
      <c r="DP539">
        <v>-0.64273818000000005</v>
      </c>
      <c r="DQ539">
        <v>0.94671483000000001</v>
      </c>
      <c r="DR539">
        <v>-0.66113116000000005</v>
      </c>
      <c r="DS539">
        <v>7.7932630000000003E-2</v>
      </c>
      <c r="DT539">
        <v>-0.79014932000000004</v>
      </c>
      <c r="DU539">
        <v>1.3610861400000001</v>
      </c>
      <c r="DV539" s="10">
        <v>-0.64824150000000003</v>
      </c>
      <c r="DW539" s="8" t="s">
        <v>2883</v>
      </c>
      <c r="DX539" t="s">
        <v>2884</v>
      </c>
      <c r="DY539" t="s">
        <v>5153</v>
      </c>
      <c r="DZ539" t="s">
        <v>5158</v>
      </c>
      <c r="EA539" t="s">
        <v>5328</v>
      </c>
      <c r="EB539" t="s">
        <v>5381</v>
      </c>
      <c r="EC539" t="s">
        <v>5410</v>
      </c>
      <c r="ED539" s="10" t="s">
        <v>554</v>
      </c>
      <c r="EE539" s="20">
        <v>37710</v>
      </c>
      <c r="EF539" s="21">
        <v>39750</v>
      </c>
      <c r="EG539" t="s">
        <v>2885</v>
      </c>
      <c r="EH539" t="s">
        <v>5143</v>
      </c>
      <c r="EI539" s="22">
        <v>45413</v>
      </c>
      <c r="EJ539" t="b">
        <f>F539=H539</f>
        <v>1</v>
      </c>
    </row>
    <row r="540" spans="1:140" x14ac:dyDescent="0.2">
      <c r="A540" s="8" t="s">
        <v>2886</v>
      </c>
      <c r="B540" s="8" t="s">
        <v>127</v>
      </c>
      <c r="C540" s="8" t="s">
        <v>181</v>
      </c>
      <c r="D540" s="2" t="s">
        <v>2887</v>
      </c>
      <c r="E540" s="4">
        <v>0.229433309781293</v>
      </c>
      <c r="F540" s="28" t="b">
        <v>0</v>
      </c>
      <c r="G540" s="29">
        <f t="shared" si="17"/>
        <v>1.298446290339858E-3</v>
      </c>
      <c r="H540" s="5" t="b">
        <f t="shared" si="16"/>
        <v>0</v>
      </c>
      <c r="I540" s="8">
        <v>61</v>
      </c>
      <c r="J540">
        <v>3</v>
      </c>
      <c r="K540">
        <v>31</v>
      </c>
      <c r="L540">
        <v>121</v>
      </c>
      <c r="M540">
        <v>7</v>
      </c>
      <c r="N540">
        <v>2</v>
      </c>
      <c r="O540">
        <v>28.1416548906464</v>
      </c>
      <c r="P540">
        <v>4</v>
      </c>
      <c r="Q540">
        <v>1</v>
      </c>
      <c r="R540">
        <v>5</v>
      </c>
      <c r="S540" s="10">
        <v>77</v>
      </c>
      <c r="T540" s="8">
        <v>0.72896023728261505</v>
      </c>
      <c r="U540">
        <v>2.03313292833161</v>
      </c>
      <c r="V540">
        <v>0.51908026979067101</v>
      </c>
      <c r="W540">
        <v>-1.60559540567401</v>
      </c>
      <c r="X540">
        <v>0.66340156943083595</v>
      </c>
      <c r="Y540">
        <v>-0.70788554533318204</v>
      </c>
      <c r="Z540">
        <v>-0.76847084998968296</v>
      </c>
      <c r="AA540">
        <v>-0.70092886045385905</v>
      </c>
      <c r="AB540">
        <v>-1.4988236991813999</v>
      </c>
      <c r="AC540">
        <v>1.7560081436822399E-2</v>
      </c>
      <c r="AD540" s="10">
        <v>0.49681181419415599</v>
      </c>
      <c r="AE540" s="8">
        <v>0</v>
      </c>
      <c r="AF540">
        <v>1</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1</v>
      </c>
      <c r="BA540">
        <v>0</v>
      </c>
      <c r="BB540">
        <v>1</v>
      </c>
      <c r="BC540">
        <v>1</v>
      </c>
      <c r="BD540">
        <v>0</v>
      </c>
      <c r="BE540">
        <v>1</v>
      </c>
      <c r="BF540">
        <v>0</v>
      </c>
      <c r="BG540">
        <v>0</v>
      </c>
      <c r="BH540">
        <v>0</v>
      </c>
      <c r="BI540">
        <v>0</v>
      </c>
      <c r="BJ540">
        <v>0</v>
      </c>
      <c r="BK540">
        <v>0</v>
      </c>
      <c r="BL540">
        <v>1</v>
      </c>
      <c r="BM540">
        <v>0</v>
      </c>
      <c r="BN540">
        <v>0</v>
      </c>
      <c r="BO540">
        <v>0</v>
      </c>
      <c r="BP540">
        <v>1</v>
      </c>
      <c r="BQ540">
        <v>1</v>
      </c>
      <c r="BR540">
        <v>0</v>
      </c>
      <c r="BS540">
        <v>0</v>
      </c>
      <c r="BT540" s="10">
        <v>0</v>
      </c>
      <c r="BU540">
        <v>-4.2648743800000002</v>
      </c>
      <c r="BV540">
        <v>0.17994256</v>
      </c>
      <c r="BW540">
        <v>2.5512239999999999E-2</v>
      </c>
      <c r="BX540">
        <v>1.7140852600000001</v>
      </c>
      <c r="BY540">
        <v>1.2451467300000001</v>
      </c>
      <c r="BZ540">
        <v>4.38303536</v>
      </c>
      <c r="CA540">
        <v>1.0542348399999999</v>
      </c>
      <c r="CB540">
        <v>2.36271349</v>
      </c>
      <c r="CC540">
        <v>0</v>
      </c>
      <c r="CD540">
        <v>1.26633956</v>
      </c>
      <c r="CE540">
        <v>1.2966537600000001</v>
      </c>
      <c r="CF540">
        <v>-0.34830556000000001</v>
      </c>
      <c r="CG540">
        <v>0.60595251999999999</v>
      </c>
      <c r="CH540">
        <v>-0.27080598</v>
      </c>
      <c r="CI540">
        <v>0.69837139000000004</v>
      </c>
      <c r="CJ540">
        <v>2.3914729999999999E-2</v>
      </c>
      <c r="CK540">
        <v>-0.35324707</v>
      </c>
      <c r="CL540">
        <v>-4.8291489999999999E-2</v>
      </c>
      <c r="CM540">
        <v>0.58076517999999999</v>
      </c>
      <c r="CN540">
        <v>0.72541518999999999</v>
      </c>
      <c r="CO540">
        <v>-0.20022939000000001</v>
      </c>
      <c r="CP540">
        <v>-0.43475793000000001</v>
      </c>
      <c r="CQ540">
        <v>0.34422587999999998</v>
      </c>
      <c r="CR540">
        <v>-0.48495226000000002</v>
      </c>
      <c r="CS540">
        <v>0.18250256000000001</v>
      </c>
      <c r="CT540">
        <v>-0.16623276000000001</v>
      </c>
      <c r="CU540">
        <v>-9.4743999999999995E-2</v>
      </c>
      <c r="CV540">
        <v>-1.1689752</v>
      </c>
      <c r="CW540">
        <v>-0.52188942000000005</v>
      </c>
      <c r="CX540">
        <v>0.65815442999999996</v>
      </c>
      <c r="CY540">
        <v>9.3649330000000003E-2</v>
      </c>
      <c r="CZ540">
        <v>-0.16819777</v>
      </c>
      <c r="DA540">
        <v>-0.25450494000000001</v>
      </c>
      <c r="DB540">
        <v>0.25513289</v>
      </c>
      <c r="DC540">
        <v>2.5920289999999999E-2</v>
      </c>
      <c r="DD540">
        <v>-2.5292350000000002E-2</v>
      </c>
      <c r="DE540">
        <v>0.26950531</v>
      </c>
      <c r="DF540">
        <v>-0.26887736000000001</v>
      </c>
      <c r="DG540">
        <v>0.1029841</v>
      </c>
      <c r="DH540">
        <v>-0.10235616</v>
      </c>
      <c r="DI540">
        <v>-0.19042195000000001</v>
      </c>
      <c r="DJ540">
        <v>7.7531719999999998E-2</v>
      </c>
      <c r="DK540">
        <v>-0.19522661999999999</v>
      </c>
      <c r="DL540">
        <v>-0.13095082</v>
      </c>
      <c r="DM540">
        <v>-6.0513240000000003E-2</v>
      </c>
      <c r="DN540">
        <v>0.50020885000000004</v>
      </c>
      <c r="DO540">
        <v>0.35778246000000002</v>
      </c>
      <c r="DP540">
        <v>-0.64273818000000005</v>
      </c>
      <c r="DQ540">
        <v>0.94671483000000001</v>
      </c>
      <c r="DR540">
        <v>-0.66113116000000005</v>
      </c>
      <c r="DS540">
        <v>7.7932630000000003E-2</v>
      </c>
      <c r="DT540">
        <v>-0.79014932000000004</v>
      </c>
      <c r="DU540">
        <v>1.3610861400000001</v>
      </c>
      <c r="DV540" s="10">
        <v>-0.64824150000000003</v>
      </c>
      <c r="DW540" s="8" t="s">
        <v>2888</v>
      </c>
      <c r="DX540" t="s">
        <v>2889</v>
      </c>
      <c r="DY540" t="s">
        <v>5165</v>
      </c>
      <c r="DZ540" t="s">
        <v>5154</v>
      </c>
      <c r="EA540" t="s">
        <v>5168</v>
      </c>
      <c r="EB540" t="s">
        <v>5173</v>
      </c>
      <c r="EC540" t="s">
        <v>5399</v>
      </c>
      <c r="ED540" s="10" t="s">
        <v>2890</v>
      </c>
      <c r="EE540" s="20">
        <v>37849</v>
      </c>
      <c r="EF540" s="21">
        <v>38214</v>
      </c>
      <c r="EG540" t="s">
        <v>2891</v>
      </c>
      <c r="EH540" t="s">
        <v>5143</v>
      </c>
      <c r="EI540" s="22">
        <v>43656</v>
      </c>
      <c r="EJ540" t="b">
        <f>F540=H540</f>
        <v>1</v>
      </c>
    </row>
    <row r="541" spans="1:140" x14ac:dyDescent="0.2">
      <c r="A541" s="8" t="s">
        <v>2892</v>
      </c>
      <c r="B541" s="8" t="s">
        <v>168</v>
      </c>
      <c r="C541" s="8" t="s">
        <v>181</v>
      </c>
      <c r="D541" s="2" t="s">
        <v>2893</v>
      </c>
      <c r="E541" s="4">
        <v>0.42727988214594997</v>
      </c>
      <c r="F541" s="28" t="b">
        <v>0</v>
      </c>
      <c r="G541" s="29">
        <f t="shared" si="17"/>
        <v>3.0632531045805086E-2</v>
      </c>
      <c r="H541" s="5" t="b">
        <f t="shared" si="16"/>
        <v>0</v>
      </c>
      <c r="I541" s="8">
        <v>67</v>
      </c>
      <c r="J541">
        <v>0</v>
      </c>
      <c r="K541">
        <v>18</v>
      </c>
      <c r="L541">
        <v>1531</v>
      </c>
      <c r="M541">
        <v>7</v>
      </c>
      <c r="N541">
        <v>2</v>
      </c>
      <c r="O541">
        <v>51.973274406308597</v>
      </c>
      <c r="P541">
        <v>1</v>
      </c>
      <c r="Q541">
        <v>5</v>
      </c>
      <c r="R541">
        <v>3</v>
      </c>
      <c r="S541" s="10">
        <v>73.599999999999994</v>
      </c>
      <c r="T541" s="8">
        <v>1.2925892867279301</v>
      </c>
      <c r="U541">
        <v>-1.00517281761849</v>
      </c>
      <c r="V541">
        <v>-1.16058208423016</v>
      </c>
      <c r="W541">
        <v>3.8114246146286897E-2</v>
      </c>
      <c r="X541">
        <v>0.66340156943083595</v>
      </c>
      <c r="Y541">
        <v>-0.70788554533318204</v>
      </c>
      <c r="Z541">
        <v>5.1591751206494403E-2</v>
      </c>
      <c r="AA541">
        <v>0.71867389489572897</v>
      </c>
      <c r="AB541">
        <v>-4.5418899975194001E-2</v>
      </c>
      <c r="AC541">
        <v>0.71996333890972197</v>
      </c>
      <c r="AD541" s="10">
        <v>-0.23680823716746699</v>
      </c>
      <c r="AE541" s="8">
        <v>0</v>
      </c>
      <c r="AF541">
        <v>0</v>
      </c>
      <c r="AG541">
        <v>0</v>
      </c>
      <c r="AH541">
        <v>0</v>
      </c>
      <c r="AI541">
        <v>1</v>
      </c>
      <c r="AJ541">
        <v>0</v>
      </c>
      <c r="AK541">
        <v>0</v>
      </c>
      <c r="AL541">
        <v>0</v>
      </c>
      <c r="AM541">
        <v>0</v>
      </c>
      <c r="AN541">
        <v>0</v>
      </c>
      <c r="AO541">
        <v>0</v>
      </c>
      <c r="AP541">
        <v>0</v>
      </c>
      <c r="AQ541">
        <v>0</v>
      </c>
      <c r="AR541">
        <v>0</v>
      </c>
      <c r="AS541">
        <v>0</v>
      </c>
      <c r="AT541">
        <v>0</v>
      </c>
      <c r="AU541">
        <v>0</v>
      </c>
      <c r="AV541">
        <v>0</v>
      </c>
      <c r="AW541">
        <v>0</v>
      </c>
      <c r="AX541">
        <v>0</v>
      </c>
      <c r="AY541">
        <v>1</v>
      </c>
      <c r="AZ541">
        <v>0</v>
      </c>
      <c r="BA541">
        <v>1</v>
      </c>
      <c r="BB541">
        <v>0</v>
      </c>
      <c r="BC541">
        <v>1</v>
      </c>
      <c r="BD541">
        <v>0</v>
      </c>
      <c r="BE541">
        <v>1</v>
      </c>
      <c r="BF541">
        <v>0</v>
      </c>
      <c r="BG541">
        <v>0</v>
      </c>
      <c r="BH541">
        <v>1</v>
      </c>
      <c r="BI541">
        <v>0</v>
      </c>
      <c r="BJ541">
        <v>0</v>
      </c>
      <c r="BK541">
        <v>0</v>
      </c>
      <c r="BL541">
        <v>0</v>
      </c>
      <c r="BM541">
        <v>0</v>
      </c>
      <c r="BN541">
        <v>1</v>
      </c>
      <c r="BO541">
        <v>0</v>
      </c>
      <c r="BP541">
        <v>0</v>
      </c>
      <c r="BQ541">
        <v>1</v>
      </c>
      <c r="BR541">
        <v>0</v>
      </c>
      <c r="BS541">
        <v>0</v>
      </c>
      <c r="BT541" s="10">
        <v>0</v>
      </c>
      <c r="BU541">
        <v>-4.2648743800000002</v>
      </c>
      <c r="BV541">
        <v>0.17994256</v>
      </c>
      <c r="BW541">
        <v>2.5512239999999999E-2</v>
      </c>
      <c r="BX541">
        <v>1.7140852600000001</v>
      </c>
      <c r="BY541">
        <v>1.2451467300000001</v>
      </c>
      <c r="BZ541">
        <v>4.38303536</v>
      </c>
      <c r="CA541">
        <v>1.0542348399999999</v>
      </c>
      <c r="CB541">
        <v>2.36271349</v>
      </c>
      <c r="CC541">
        <v>0</v>
      </c>
      <c r="CD541">
        <v>1.26633956</v>
      </c>
      <c r="CE541">
        <v>1.2966537600000001</v>
      </c>
      <c r="CF541">
        <v>-0.34830556000000001</v>
      </c>
      <c r="CG541">
        <v>0.60595251999999999</v>
      </c>
      <c r="CH541">
        <v>-0.27080598</v>
      </c>
      <c r="CI541">
        <v>0.69837139000000004</v>
      </c>
      <c r="CJ541">
        <v>2.3914729999999999E-2</v>
      </c>
      <c r="CK541">
        <v>-0.35324707</v>
      </c>
      <c r="CL541">
        <v>-4.8291489999999999E-2</v>
      </c>
      <c r="CM541">
        <v>0.58076517999999999</v>
      </c>
      <c r="CN541">
        <v>0.72541518999999999</v>
      </c>
      <c r="CO541">
        <v>-0.20022939000000001</v>
      </c>
      <c r="CP541">
        <v>-0.43475793000000001</v>
      </c>
      <c r="CQ541">
        <v>0.34422587999999998</v>
      </c>
      <c r="CR541">
        <v>-0.48495226000000002</v>
      </c>
      <c r="CS541">
        <v>0.18250256000000001</v>
      </c>
      <c r="CT541">
        <v>-0.16623276000000001</v>
      </c>
      <c r="CU541">
        <v>-9.4743999999999995E-2</v>
      </c>
      <c r="CV541">
        <v>-1.1689752</v>
      </c>
      <c r="CW541">
        <v>-0.52188942000000005</v>
      </c>
      <c r="CX541">
        <v>0.65815442999999996</v>
      </c>
      <c r="CY541">
        <v>9.3649330000000003E-2</v>
      </c>
      <c r="CZ541">
        <v>-0.16819777</v>
      </c>
      <c r="DA541">
        <v>-0.25450494000000001</v>
      </c>
      <c r="DB541">
        <v>0.25513289</v>
      </c>
      <c r="DC541">
        <v>2.5920289999999999E-2</v>
      </c>
      <c r="DD541">
        <v>-2.5292350000000002E-2</v>
      </c>
      <c r="DE541">
        <v>0.26950531</v>
      </c>
      <c r="DF541">
        <v>-0.26887736000000001</v>
      </c>
      <c r="DG541">
        <v>0.1029841</v>
      </c>
      <c r="DH541">
        <v>-0.10235616</v>
      </c>
      <c r="DI541">
        <v>-0.19042195000000001</v>
      </c>
      <c r="DJ541">
        <v>7.7531719999999998E-2</v>
      </c>
      <c r="DK541">
        <v>-0.19522661999999999</v>
      </c>
      <c r="DL541">
        <v>-0.13095082</v>
      </c>
      <c r="DM541">
        <v>-6.0513240000000003E-2</v>
      </c>
      <c r="DN541">
        <v>0.50020885000000004</v>
      </c>
      <c r="DO541">
        <v>0.35778246000000002</v>
      </c>
      <c r="DP541">
        <v>-0.64273818000000005</v>
      </c>
      <c r="DQ541">
        <v>0.94671483000000001</v>
      </c>
      <c r="DR541">
        <v>-0.66113116000000005</v>
      </c>
      <c r="DS541">
        <v>7.7932630000000003E-2</v>
      </c>
      <c r="DT541">
        <v>-0.79014932000000004</v>
      </c>
      <c r="DU541">
        <v>1.3610861400000001</v>
      </c>
      <c r="DV541" s="10">
        <v>-0.64824150000000003</v>
      </c>
      <c r="DW541" s="8" t="s">
        <v>2894</v>
      </c>
      <c r="DX541" t="s">
        <v>2895</v>
      </c>
      <c r="DY541" t="s">
        <v>5158</v>
      </c>
      <c r="DZ541" t="s">
        <v>5154</v>
      </c>
      <c r="EA541" t="s">
        <v>5445</v>
      </c>
      <c r="EB541" t="s">
        <v>5415</v>
      </c>
      <c r="EC541" t="s">
        <v>5435</v>
      </c>
      <c r="ED541" s="10" t="s">
        <v>1082</v>
      </c>
      <c r="EE541" s="20">
        <v>36630</v>
      </c>
      <c r="EF541" s="21">
        <v>38506</v>
      </c>
      <c r="EG541" t="s">
        <v>1611</v>
      </c>
      <c r="EH541" t="s">
        <v>5147</v>
      </c>
      <c r="EI541" s="22">
        <v>43894</v>
      </c>
      <c r="EJ541" t="b">
        <f>F541=H541</f>
        <v>1</v>
      </c>
    </row>
    <row r="542" spans="1:140" x14ac:dyDescent="0.2">
      <c r="A542" s="8" t="s">
        <v>2896</v>
      </c>
      <c r="B542" s="8" t="s">
        <v>168</v>
      </c>
      <c r="C542" s="8" t="s">
        <v>147</v>
      </c>
      <c r="D542" s="2" t="s">
        <v>2897</v>
      </c>
      <c r="E542" s="4">
        <v>0.525548208597027</v>
      </c>
      <c r="F542" s="28" t="b">
        <v>0</v>
      </c>
      <c r="G542" s="29">
        <f t="shared" si="17"/>
        <v>0.80209399250947289</v>
      </c>
      <c r="H542" s="5" t="b">
        <f t="shared" si="16"/>
        <v>1</v>
      </c>
      <c r="I542" s="8">
        <v>37</v>
      </c>
      <c r="J542">
        <v>0</v>
      </c>
      <c r="K542">
        <v>27</v>
      </c>
      <c r="L542">
        <v>1043</v>
      </c>
      <c r="M542">
        <v>8</v>
      </c>
      <c r="N542">
        <v>3</v>
      </c>
      <c r="O542">
        <v>56.940770965180199</v>
      </c>
      <c r="P542">
        <v>2</v>
      </c>
      <c r="Q542">
        <v>2</v>
      </c>
      <c r="R542">
        <v>1</v>
      </c>
      <c r="S542" s="10">
        <v>67.900000000000006</v>
      </c>
      <c r="T542" s="8">
        <v>-1.5255559604986699</v>
      </c>
      <c r="U542">
        <v>-1.00517281761849</v>
      </c>
      <c r="V542">
        <v>2.2610839381047498E-3</v>
      </c>
      <c r="W542">
        <v>-0.530772498597192</v>
      </c>
      <c r="X542">
        <v>0.98157978018903103</v>
      </c>
      <c r="Y542">
        <v>-1.13192030619081E-2</v>
      </c>
      <c r="Z542">
        <v>0.22252676243491901</v>
      </c>
      <c r="AA542">
        <v>1.4284752725705201</v>
      </c>
      <c r="AB542">
        <v>1.4079858992310099</v>
      </c>
      <c r="AC542">
        <v>-0.68484317603607703</v>
      </c>
      <c r="AD542" s="10">
        <v>-1.46670067621489</v>
      </c>
      <c r="AE542" s="8">
        <v>0</v>
      </c>
      <c r="AF542">
        <v>0</v>
      </c>
      <c r="AG542">
        <v>0</v>
      </c>
      <c r="AH542">
        <v>0</v>
      </c>
      <c r="AI542">
        <v>0</v>
      </c>
      <c r="AJ542">
        <v>0</v>
      </c>
      <c r="AK542">
        <v>0</v>
      </c>
      <c r="AL542">
        <v>0</v>
      </c>
      <c r="AM542">
        <v>0</v>
      </c>
      <c r="AN542">
        <v>0</v>
      </c>
      <c r="AO542">
        <v>0</v>
      </c>
      <c r="AP542">
        <v>0</v>
      </c>
      <c r="AQ542">
        <v>0</v>
      </c>
      <c r="AR542">
        <v>0</v>
      </c>
      <c r="AS542">
        <v>0</v>
      </c>
      <c r="AT542">
        <v>0</v>
      </c>
      <c r="AU542">
        <v>1</v>
      </c>
      <c r="AV542">
        <v>0</v>
      </c>
      <c r="AW542">
        <v>0</v>
      </c>
      <c r="AX542">
        <v>0</v>
      </c>
      <c r="AY542">
        <v>1</v>
      </c>
      <c r="AZ542">
        <v>0</v>
      </c>
      <c r="BA542">
        <v>1</v>
      </c>
      <c r="BB542">
        <v>0</v>
      </c>
      <c r="BC542">
        <v>1</v>
      </c>
      <c r="BD542">
        <v>0</v>
      </c>
      <c r="BE542">
        <v>1</v>
      </c>
      <c r="BF542">
        <v>0</v>
      </c>
      <c r="BG542">
        <v>0</v>
      </c>
      <c r="BH542">
        <v>1</v>
      </c>
      <c r="BI542">
        <v>0</v>
      </c>
      <c r="BJ542">
        <v>0</v>
      </c>
      <c r="BK542">
        <v>0</v>
      </c>
      <c r="BL542">
        <v>0</v>
      </c>
      <c r="BM542">
        <v>0</v>
      </c>
      <c r="BN542">
        <v>0</v>
      </c>
      <c r="BO542">
        <v>0</v>
      </c>
      <c r="BP542">
        <v>1</v>
      </c>
      <c r="BQ542">
        <v>0</v>
      </c>
      <c r="BR542">
        <v>0</v>
      </c>
      <c r="BS542">
        <v>1</v>
      </c>
      <c r="BT542" s="10">
        <v>0</v>
      </c>
      <c r="BU542">
        <v>-4.2648743800000002</v>
      </c>
      <c r="BV542">
        <v>0.17994256</v>
      </c>
      <c r="BW542">
        <v>2.5512239999999999E-2</v>
      </c>
      <c r="BX542">
        <v>1.7140852600000001</v>
      </c>
      <c r="BY542">
        <v>1.2451467300000001</v>
      </c>
      <c r="BZ542">
        <v>4.38303536</v>
      </c>
      <c r="CA542">
        <v>1.0542348399999999</v>
      </c>
      <c r="CB542">
        <v>2.36271349</v>
      </c>
      <c r="CC542">
        <v>0</v>
      </c>
      <c r="CD542">
        <v>1.26633956</v>
      </c>
      <c r="CE542">
        <v>1.2966537600000001</v>
      </c>
      <c r="CF542">
        <v>-0.34830556000000001</v>
      </c>
      <c r="CG542">
        <v>0.60595251999999999</v>
      </c>
      <c r="CH542">
        <v>-0.27080598</v>
      </c>
      <c r="CI542">
        <v>0.69837139000000004</v>
      </c>
      <c r="CJ542">
        <v>2.3914729999999999E-2</v>
      </c>
      <c r="CK542">
        <v>-0.35324707</v>
      </c>
      <c r="CL542">
        <v>-4.8291489999999999E-2</v>
      </c>
      <c r="CM542">
        <v>0.58076517999999999</v>
      </c>
      <c r="CN542">
        <v>0.72541518999999999</v>
      </c>
      <c r="CO542">
        <v>-0.20022939000000001</v>
      </c>
      <c r="CP542">
        <v>-0.43475793000000001</v>
      </c>
      <c r="CQ542">
        <v>0.34422587999999998</v>
      </c>
      <c r="CR542">
        <v>-0.48495226000000002</v>
      </c>
      <c r="CS542">
        <v>0.18250256000000001</v>
      </c>
      <c r="CT542">
        <v>-0.16623276000000001</v>
      </c>
      <c r="CU542">
        <v>-9.4743999999999995E-2</v>
      </c>
      <c r="CV542">
        <v>-1.1689752</v>
      </c>
      <c r="CW542">
        <v>-0.52188942000000005</v>
      </c>
      <c r="CX542">
        <v>0.65815442999999996</v>
      </c>
      <c r="CY542">
        <v>9.3649330000000003E-2</v>
      </c>
      <c r="CZ542">
        <v>-0.16819777</v>
      </c>
      <c r="DA542">
        <v>-0.25450494000000001</v>
      </c>
      <c r="DB542">
        <v>0.25513289</v>
      </c>
      <c r="DC542">
        <v>2.5920289999999999E-2</v>
      </c>
      <c r="DD542">
        <v>-2.5292350000000002E-2</v>
      </c>
      <c r="DE542">
        <v>0.26950531</v>
      </c>
      <c r="DF542">
        <v>-0.26887736000000001</v>
      </c>
      <c r="DG542">
        <v>0.1029841</v>
      </c>
      <c r="DH542">
        <v>-0.10235616</v>
      </c>
      <c r="DI542">
        <v>-0.19042195000000001</v>
      </c>
      <c r="DJ542">
        <v>7.7531719999999998E-2</v>
      </c>
      <c r="DK542">
        <v>-0.19522661999999999</v>
      </c>
      <c r="DL542">
        <v>-0.13095082</v>
      </c>
      <c r="DM542">
        <v>-6.0513240000000003E-2</v>
      </c>
      <c r="DN542">
        <v>0.50020885000000004</v>
      </c>
      <c r="DO542">
        <v>0.35778246000000002</v>
      </c>
      <c r="DP542">
        <v>-0.64273818000000005</v>
      </c>
      <c r="DQ542">
        <v>0.94671483000000001</v>
      </c>
      <c r="DR542">
        <v>-0.66113116000000005</v>
      </c>
      <c r="DS542">
        <v>7.7932630000000003E-2</v>
      </c>
      <c r="DT542">
        <v>-0.79014932000000004</v>
      </c>
      <c r="DU542">
        <v>1.3610861400000001</v>
      </c>
      <c r="DV542" s="10">
        <v>-0.64824150000000003</v>
      </c>
      <c r="DW542" s="8" t="s">
        <v>2898</v>
      </c>
      <c r="DX542" t="s">
        <v>2899</v>
      </c>
      <c r="DY542" t="s">
        <v>5165</v>
      </c>
      <c r="DZ542" t="s">
        <v>5153</v>
      </c>
      <c r="EA542" t="s">
        <v>5380</v>
      </c>
      <c r="EB542" t="s">
        <v>5272</v>
      </c>
      <c r="EC542" t="s">
        <v>5226</v>
      </c>
      <c r="ED542" s="10" t="s">
        <v>2234</v>
      </c>
      <c r="EE542" s="20">
        <v>35363</v>
      </c>
      <c r="EF542" s="21">
        <v>38609</v>
      </c>
      <c r="EG542" t="s">
        <v>2900</v>
      </c>
      <c r="EH542" t="s">
        <v>5147</v>
      </c>
      <c r="EI542" s="22">
        <v>45004</v>
      </c>
      <c r="EJ542" t="b">
        <f>F542=H542</f>
        <v>0</v>
      </c>
    </row>
    <row r="543" spans="1:140" x14ac:dyDescent="0.2">
      <c r="A543" s="8" t="s">
        <v>2901</v>
      </c>
      <c r="B543" s="8" t="s">
        <v>127</v>
      </c>
      <c r="C543" s="8" t="s">
        <v>202</v>
      </c>
      <c r="D543" s="2">
        <v>4476612255</v>
      </c>
      <c r="E543" s="4">
        <v>0.30584299753619598</v>
      </c>
      <c r="F543" s="28" t="b">
        <v>0</v>
      </c>
      <c r="G543" s="29">
        <f t="shared" si="17"/>
        <v>0.58588889278363365</v>
      </c>
      <c r="H543" s="5" t="b">
        <f t="shared" si="16"/>
        <v>1</v>
      </c>
      <c r="I543" s="8">
        <v>36</v>
      </c>
      <c r="J543">
        <v>1</v>
      </c>
      <c r="K543">
        <v>21</v>
      </c>
      <c r="L543">
        <v>1039</v>
      </c>
      <c r="M543">
        <v>10</v>
      </c>
      <c r="N543">
        <v>1</v>
      </c>
      <c r="O543">
        <v>55.421498768098203</v>
      </c>
      <c r="P543">
        <v>5</v>
      </c>
      <c r="Q543">
        <v>1</v>
      </c>
      <c r="R543">
        <v>4</v>
      </c>
      <c r="S543" s="10">
        <v>76.8</v>
      </c>
      <c r="T543" s="8">
        <v>-1.61949413540622</v>
      </c>
      <c r="U543">
        <v>7.5957643648752104E-3</v>
      </c>
      <c r="V543">
        <v>-0.77296769484074401</v>
      </c>
      <c r="W543">
        <v>-0.53543550470164702</v>
      </c>
      <c r="X543">
        <v>1.61793620170542</v>
      </c>
      <c r="Y543">
        <v>-1.4044518876044501</v>
      </c>
      <c r="Z543">
        <v>0.17024754955787499</v>
      </c>
      <c r="AA543">
        <v>8.8725172209350497E-3</v>
      </c>
      <c r="AB543">
        <v>-4.5418899975194001E-2</v>
      </c>
      <c r="AC543">
        <v>1.42236659638262</v>
      </c>
      <c r="AD543" s="10">
        <v>0.45365769352582502</v>
      </c>
      <c r="AE543" s="8">
        <v>0</v>
      </c>
      <c r="AF543">
        <v>0</v>
      </c>
      <c r="AG543">
        <v>1</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1</v>
      </c>
      <c r="BA543">
        <v>1</v>
      </c>
      <c r="BB543">
        <v>0</v>
      </c>
      <c r="BC543">
        <v>0</v>
      </c>
      <c r="BD543">
        <v>1</v>
      </c>
      <c r="BE543">
        <v>0</v>
      </c>
      <c r="BF543">
        <v>1</v>
      </c>
      <c r="BG543">
        <v>0</v>
      </c>
      <c r="BH543">
        <v>1</v>
      </c>
      <c r="BI543">
        <v>0</v>
      </c>
      <c r="BJ543">
        <v>0</v>
      </c>
      <c r="BK543">
        <v>0</v>
      </c>
      <c r="BL543">
        <v>0</v>
      </c>
      <c r="BM543">
        <v>0</v>
      </c>
      <c r="BN543">
        <v>1</v>
      </c>
      <c r="BO543">
        <v>0</v>
      </c>
      <c r="BP543">
        <v>0</v>
      </c>
      <c r="BQ543">
        <v>0</v>
      </c>
      <c r="BR543">
        <v>1</v>
      </c>
      <c r="BS543">
        <v>0</v>
      </c>
      <c r="BT543" s="10">
        <v>0</v>
      </c>
      <c r="BU543">
        <v>-4.2648743800000002</v>
      </c>
      <c r="BV543">
        <v>0.17994256</v>
      </c>
      <c r="BW543">
        <v>2.5512239999999999E-2</v>
      </c>
      <c r="BX543">
        <v>1.7140852600000001</v>
      </c>
      <c r="BY543">
        <v>1.2451467300000001</v>
      </c>
      <c r="BZ543">
        <v>4.38303536</v>
      </c>
      <c r="CA543">
        <v>1.0542348399999999</v>
      </c>
      <c r="CB543">
        <v>2.36271349</v>
      </c>
      <c r="CC543">
        <v>0</v>
      </c>
      <c r="CD543">
        <v>1.26633956</v>
      </c>
      <c r="CE543">
        <v>1.2966537600000001</v>
      </c>
      <c r="CF543">
        <v>-0.34830556000000001</v>
      </c>
      <c r="CG543">
        <v>0.60595251999999999</v>
      </c>
      <c r="CH543">
        <v>-0.27080598</v>
      </c>
      <c r="CI543">
        <v>0.69837139000000004</v>
      </c>
      <c r="CJ543">
        <v>2.3914729999999999E-2</v>
      </c>
      <c r="CK543">
        <v>-0.35324707</v>
      </c>
      <c r="CL543">
        <v>-4.8291489999999999E-2</v>
      </c>
      <c r="CM543">
        <v>0.58076517999999999</v>
      </c>
      <c r="CN543">
        <v>0.72541518999999999</v>
      </c>
      <c r="CO543">
        <v>-0.20022939000000001</v>
      </c>
      <c r="CP543">
        <v>-0.43475793000000001</v>
      </c>
      <c r="CQ543">
        <v>0.34422587999999998</v>
      </c>
      <c r="CR543">
        <v>-0.48495226000000002</v>
      </c>
      <c r="CS543">
        <v>0.18250256000000001</v>
      </c>
      <c r="CT543">
        <v>-0.16623276000000001</v>
      </c>
      <c r="CU543">
        <v>-9.4743999999999995E-2</v>
      </c>
      <c r="CV543">
        <v>-1.1689752</v>
      </c>
      <c r="CW543">
        <v>-0.52188942000000005</v>
      </c>
      <c r="CX543">
        <v>0.65815442999999996</v>
      </c>
      <c r="CY543">
        <v>9.3649330000000003E-2</v>
      </c>
      <c r="CZ543">
        <v>-0.16819777</v>
      </c>
      <c r="DA543">
        <v>-0.25450494000000001</v>
      </c>
      <c r="DB543">
        <v>0.25513289</v>
      </c>
      <c r="DC543">
        <v>2.5920289999999999E-2</v>
      </c>
      <c r="DD543">
        <v>-2.5292350000000002E-2</v>
      </c>
      <c r="DE543">
        <v>0.26950531</v>
      </c>
      <c r="DF543">
        <v>-0.26887736000000001</v>
      </c>
      <c r="DG543">
        <v>0.1029841</v>
      </c>
      <c r="DH543">
        <v>-0.10235616</v>
      </c>
      <c r="DI543">
        <v>-0.19042195000000001</v>
      </c>
      <c r="DJ543">
        <v>7.7531719999999998E-2</v>
      </c>
      <c r="DK543">
        <v>-0.19522661999999999</v>
      </c>
      <c r="DL543">
        <v>-0.13095082</v>
      </c>
      <c r="DM543">
        <v>-6.0513240000000003E-2</v>
      </c>
      <c r="DN543">
        <v>0.50020885000000004</v>
      </c>
      <c r="DO543">
        <v>0.35778246000000002</v>
      </c>
      <c r="DP543">
        <v>-0.64273818000000005</v>
      </c>
      <c r="DQ543">
        <v>0.94671483000000001</v>
      </c>
      <c r="DR543">
        <v>-0.66113116000000005</v>
      </c>
      <c r="DS543">
        <v>7.7932630000000003E-2</v>
      </c>
      <c r="DT543">
        <v>-0.79014932000000004</v>
      </c>
      <c r="DU543">
        <v>1.3610861400000001</v>
      </c>
      <c r="DV543" s="10">
        <v>-0.64824150000000003</v>
      </c>
      <c r="DW543" s="8" t="s">
        <v>2902</v>
      </c>
      <c r="DX543" t="s">
        <v>2903</v>
      </c>
      <c r="DY543" t="s">
        <v>5158</v>
      </c>
      <c r="DZ543" t="s">
        <v>5158</v>
      </c>
      <c r="EA543" t="s">
        <v>5477</v>
      </c>
      <c r="EB543" t="s">
        <v>5222</v>
      </c>
      <c r="EC543" t="s">
        <v>5172</v>
      </c>
      <c r="ED543" s="10" t="s">
        <v>868</v>
      </c>
      <c r="EE543" s="20">
        <v>37242</v>
      </c>
      <c r="EF543" s="21">
        <v>38809</v>
      </c>
      <c r="EG543" t="s">
        <v>2904</v>
      </c>
      <c r="EH543" t="s">
        <v>5147</v>
      </c>
      <c r="EI543" s="22">
        <v>44905</v>
      </c>
      <c r="EJ543" t="b">
        <f>F543=H543</f>
        <v>0</v>
      </c>
    </row>
    <row r="544" spans="1:140" x14ac:dyDescent="0.2">
      <c r="A544" s="8" t="s">
        <v>2905</v>
      </c>
      <c r="B544" s="8" t="s">
        <v>119</v>
      </c>
      <c r="C544" s="8" t="s">
        <v>399</v>
      </c>
      <c r="D544" s="2">
        <v>6364038222</v>
      </c>
      <c r="E544" s="4">
        <v>0.67635496783326898</v>
      </c>
      <c r="F544" s="28" t="b">
        <v>1</v>
      </c>
      <c r="G544" s="29">
        <f t="shared" si="17"/>
        <v>0.99977060752060931</v>
      </c>
      <c r="H544" s="5" t="b">
        <f t="shared" si="16"/>
        <v>1</v>
      </c>
      <c r="I544" s="8">
        <v>50</v>
      </c>
      <c r="J544">
        <v>0</v>
      </c>
      <c r="K544">
        <v>30</v>
      </c>
      <c r="L544">
        <v>3169</v>
      </c>
      <c r="M544">
        <v>7</v>
      </c>
      <c r="N544">
        <v>4</v>
      </c>
      <c r="O544">
        <v>94.8441505833012</v>
      </c>
      <c r="P544">
        <v>5</v>
      </c>
      <c r="Q544">
        <v>5</v>
      </c>
      <c r="R544">
        <v>1</v>
      </c>
      <c r="S544" s="10">
        <v>67.8</v>
      </c>
      <c r="T544" s="8">
        <v>-0.30435968670047298</v>
      </c>
      <c r="U544">
        <v>-1.00517281761849</v>
      </c>
      <c r="V544">
        <v>0.38987547332752898</v>
      </c>
      <c r="W544">
        <v>1.9476152459205001</v>
      </c>
      <c r="X544">
        <v>0.66340156943083595</v>
      </c>
      <c r="Y544">
        <v>0.68524713920936597</v>
      </c>
      <c r="Z544">
        <v>1.52680841494009</v>
      </c>
      <c r="AA544">
        <v>1.4284752725705201</v>
      </c>
      <c r="AB544">
        <v>1.4079858992310099</v>
      </c>
      <c r="AC544">
        <v>1.42236659638262</v>
      </c>
      <c r="AD544" s="10">
        <v>-1.48827773654905</v>
      </c>
      <c r="AE544" s="8">
        <v>0</v>
      </c>
      <c r="AF544">
        <v>0</v>
      </c>
      <c r="AG544">
        <v>0</v>
      </c>
      <c r="AH544">
        <v>0</v>
      </c>
      <c r="AI544">
        <v>0</v>
      </c>
      <c r="AJ544">
        <v>1</v>
      </c>
      <c r="AK544">
        <v>0</v>
      </c>
      <c r="AL544">
        <v>0</v>
      </c>
      <c r="AM544">
        <v>0</v>
      </c>
      <c r="AN544">
        <v>0</v>
      </c>
      <c r="AO544">
        <v>0</v>
      </c>
      <c r="AP544">
        <v>0</v>
      </c>
      <c r="AQ544">
        <v>0</v>
      </c>
      <c r="AR544">
        <v>0</v>
      </c>
      <c r="AS544">
        <v>0</v>
      </c>
      <c r="AT544">
        <v>0</v>
      </c>
      <c r="AU544">
        <v>0</v>
      </c>
      <c r="AV544">
        <v>0</v>
      </c>
      <c r="AW544">
        <v>0</v>
      </c>
      <c r="AX544">
        <v>0</v>
      </c>
      <c r="AY544">
        <v>1</v>
      </c>
      <c r="AZ544">
        <v>0</v>
      </c>
      <c r="BA544">
        <v>1</v>
      </c>
      <c r="BB544">
        <v>0</v>
      </c>
      <c r="BC544">
        <v>1</v>
      </c>
      <c r="BD544">
        <v>0</v>
      </c>
      <c r="BE544">
        <v>0</v>
      </c>
      <c r="BF544">
        <v>1</v>
      </c>
      <c r="BG544">
        <v>1</v>
      </c>
      <c r="BH544">
        <v>0</v>
      </c>
      <c r="BI544">
        <v>0</v>
      </c>
      <c r="BJ544">
        <v>0</v>
      </c>
      <c r="BK544">
        <v>0</v>
      </c>
      <c r="BL544">
        <v>0</v>
      </c>
      <c r="BM544">
        <v>0</v>
      </c>
      <c r="BN544">
        <v>0</v>
      </c>
      <c r="BO544">
        <v>0</v>
      </c>
      <c r="BP544">
        <v>1</v>
      </c>
      <c r="BQ544">
        <v>0</v>
      </c>
      <c r="BR544">
        <v>1</v>
      </c>
      <c r="BS544">
        <v>0</v>
      </c>
      <c r="BT544" s="10">
        <v>0</v>
      </c>
      <c r="BU544">
        <v>-4.2648743800000002</v>
      </c>
      <c r="BV544">
        <v>0.17994256</v>
      </c>
      <c r="BW544">
        <v>2.5512239999999999E-2</v>
      </c>
      <c r="BX544">
        <v>1.7140852600000001</v>
      </c>
      <c r="BY544">
        <v>1.2451467300000001</v>
      </c>
      <c r="BZ544">
        <v>4.38303536</v>
      </c>
      <c r="CA544">
        <v>1.0542348399999999</v>
      </c>
      <c r="CB544">
        <v>2.36271349</v>
      </c>
      <c r="CC544">
        <v>0</v>
      </c>
      <c r="CD544">
        <v>1.26633956</v>
      </c>
      <c r="CE544">
        <v>1.2966537600000001</v>
      </c>
      <c r="CF544">
        <v>-0.34830556000000001</v>
      </c>
      <c r="CG544">
        <v>0.60595251999999999</v>
      </c>
      <c r="CH544">
        <v>-0.27080598</v>
      </c>
      <c r="CI544">
        <v>0.69837139000000004</v>
      </c>
      <c r="CJ544">
        <v>2.3914729999999999E-2</v>
      </c>
      <c r="CK544">
        <v>-0.35324707</v>
      </c>
      <c r="CL544">
        <v>-4.8291489999999999E-2</v>
      </c>
      <c r="CM544">
        <v>0.58076517999999999</v>
      </c>
      <c r="CN544">
        <v>0.72541518999999999</v>
      </c>
      <c r="CO544">
        <v>-0.20022939000000001</v>
      </c>
      <c r="CP544">
        <v>-0.43475793000000001</v>
      </c>
      <c r="CQ544">
        <v>0.34422587999999998</v>
      </c>
      <c r="CR544">
        <v>-0.48495226000000002</v>
      </c>
      <c r="CS544">
        <v>0.18250256000000001</v>
      </c>
      <c r="CT544">
        <v>-0.16623276000000001</v>
      </c>
      <c r="CU544">
        <v>-9.4743999999999995E-2</v>
      </c>
      <c r="CV544">
        <v>-1.1689752</v>
      </c>
      <c r="CW544">
        <v>-0.52188942000000005</v>
      </c>
      <c r="CX544">
        <v>0.65815442999999996</v>
      </c>
      <c r="CY544">
        <v>9.3649330000000003E-2</v>
      </c>
      <c r="CZ544">
        <v>-0.16819777</v>
      </c>
      <c r="DA544">
        <v>-0.25450494000000001</v>
      </c>
      <c r="DB544">
        <v>0.25513289</v>
      </c>
      <c r="DC544">
        <v>2.5920289999999999E-2</v>
      </c>
      <c r="DD544">
        <v>-2.5292350000000002E-2</v>
      </c>
      <c r="DE544">
        <v>0.26950531</v>
      </c>
      <c r="DF544">
        <v>-0.26887736000000001</v>
      </c>
      <c r="DG544">
        <v>0.1029841</v>
      </c>
      <c r="DH544">
        <v>-0.10235616</v>
      </c>
      <c r="DI544">
        <v>-0.19042195000000001</v>
      </c>
      <c r="DJ544">
        <v>7.7531719999999998E-2</v>
      </c>
      <c r="DK544">
        <v>-0.19522661999999999</v>
      </c>
      <c r="DL544">
        <v>-0.13095082</v>
      </c>
      <c r="DM544">
        <v>-6.0513240000000003E-2</v>
      </c>
      <c r="DN544">
        <v>0.50020885000000004</v>
      </c>
      <c r="DO544">
        <v>0.35778246000000002</v>
      </c>
      <c r="DP544">
        <v>-0.64273818000000005</v>
      </c>
      <c r="DQ544">
        <v>0.94671483000000001</v>
      </c>
      <c r="DR544">
        <v>-0.66113116000000005</v>
      </c>
      <c r="DS544">
        <v>7.7932630000000003E-2</v>
      </c>
      <c r="DT544">
        <v>-0.79014932000000004</v>
      </c>
      <c r="DU544">
        <v>1.3610861400000001</v>
      </c>
      <c r="DV544" s="10">
        <v>-0.64824150000000003</v>
      </c>
      <c r="DW544" s="8" t="s">
        <v>2906</v>
      </c>
      <c r="DX544" t="s">
        <v>2907</v>
      </c>
      <c r="DY544" t="s">
        <v>5165</v>
      </c>
      <c r="DZ544" t="s">
        <v>5158</v>
      </c>
      <c r="EA544" t="s">
        <v>5328</v>
      </c>
      <c r="EB544" t="s">
        <v>5264</v>
      </c>
      <c r="EC544" t="s">
        <v>5430</v>
      </c>
      <c r="ED544" s="10" t="s">
        <v>1383</v>
      </c>
      <c r="EE544" s="20">
        <v>37219</v>
      </c>
      <c r="EF544" s="21">
        <v>39023</v>
      </c>
      <c r="EG544" t="s">
        <v>2908</v>
      </c>
      <c r="EH544" t="s">
        <v>5145</v>
      </c>
      <c r="EI544" s="22">
        <v>44493</v>
      </c>
      <c r="EJ544" t="b">
        <f>F544=H544</f>
        <v>1</v>
      </c>
    </row>
    <row r="545" spans="1:140" x14ac:dyDescent="0.2">
      <c r="A545" s="8" t="s">
        <v>2909</v>
      </c>
      <c r="B545" s="8" t="s">
        <v>127</v>
      </c>
      <c r="C545" s="8" t="s">
        <v>188</v>
      </c>
      <c r="D545" s="2" t="s">
        <v>2910</v>
      </c>
      <c r="E545" s="4">
        <v>0.28513461899017301</v>
      </c>
      <c r="F545" s="28" t="b">
        <v>0</v>
      </c>
      <c r="G545" s="29">
        <f t="shared" si="17"/>
        <v>6.5994539305412034E-5</v>
      </c>
      <c r="H545" s="5" t="b">
        <f t="shared" si="16"/>
        <v>0</v>
      </c>
      <c r="I545" s="8">
        <v>39</v>
      </c>
      <c r="J545">
        <v>0</v>
      </c>
      <c r="K545">
        <v>23</v>
      </c>
      <c r="L545">
        <v>1958</v>
      </c>
      <c r="M545">
        <v>7</v>
      </c>
      <c r="N545">
        <v>2</v>
      </c>
      <c r="O545">
        <v>36.733976161753397</v>
      </c>
      <c r="P545">
        <v>2</v>
      </c>
      <c r="Q545">
        <v>5</v>
      </c>
      <c r="R545">
        <v>5</v>
      </c>
      <c r="S545" s="10">
        <v>76.599999999999994</v>
      </c>
      <c r="T545" s="8">
        <v>-1.33767961068356</v>
      </c>
      <c r="U545">
        <v>-1.00517281761849</v>
      </c>
      <c r="V545">
        <v>-0.51455810191446105</v>
      </c>
      <c r="W545">
        <v>0.53589014779683097</v>
      </c>
      <c r="X545">
        <v>0.66340156943083595</v>
      </c>
      <c r="Y545">
        <v>-0.70788554533318204</v>
      </c>
      <c r="Z545">
        <v>-0.47280309953460098</v>
      </c>
      <c r="AA545">
        <v>8.8725172209350497E-3</v>
      </c>
      <c r="AB545">
        <v>-1.4988236991813999</v>
      </c>
      <c r="AC545">
        <v>-1.38724643350897</v>
      </c>
      <c r="AD545" s="10">
        <v>0.410503572857494</v>
      </c>
      <c r="AE545" s="8">
        <v>0</v>
      </c>
      <c r="AF545">
        <v>0</v>
      </c>
      <c r="AG545">
        <v>0</v>
      </c>
      <c r="AH545">
        <v>0</v>
      </c>
      <c r="AI545">
        <v>0</v>
      </c>
      <c r="AJ545">
        <v>1</v>
      </c>
      <c r="AK545">
        <v>0</v>
      </c>
      <c r="AL545">
        <v>0</v>
      </c>
      <c r="AM545">
        <v>0</v>
      </c>
      <c r="AN545">
        <v>0</v>
      </c>
      <c r="AO545">
        <v>0</v>
      </c>
      <c r="AP545">
        <v>0</v>
      </c>
      <c r="AQ545">
        <v>0</v>
      </c>
      <c r="AR545">
        <v>0</v>
      </c>
      <c r="AS545">
        <v>0</v>
      </c>
      <c r="AT545">
        <v>0</v>
      </c>
      <c r="AU545">
        <v>0</v>
      </c>
      <c r="AV545">
        <v>0</v>
      </c>
      <c r="AW545">
        <v>0</v>
      </c>
      <c r="AX545">
        <v>0</v>
      </c>
      <c r="AY545">
        <v>1</v>
      </c>
      <c r="AZ545">
        <v>0</v>
      </c>
      <c r="BA545">
        <v>1</v>
      </c>
      <c r="BB545">
        <v>0</v>
      </c>
      <c r="BC545">
        <v>0</v>
      </c>
      <c r="BD545">
        <v>1</v>
      </c>
      <c r="BE545">
        <v>1</v>
      </c>
      <c r="BF545">
        <v>0</v>
      </c>
      <c r="BG545">
        <v>1</v>
      </c>
      <c r="BH545">
        <v>0</v>
      </c>
      <c r="BI545">
        <v>0</v>
      </c>
      <c r="BJ545">
        <v>0</v>
      </c>
      <c r="BK545">
        <v>0</v>
      </c>
      <c r="BL545">
        <v>0</v>
      </c>
      <c r="BM545">
        <v>0</v>
      </c>
      <c r="BN545">
        <v>0</v>
      </c>
      <c r="BO545">
        <v>0</v>
      </c>
      <c r="BP545">
        <v>1</v>
      </c>
      <c r="BQ545">
        <v>0</v>
      </c>
      <c r="BR545">
        <v>1</v>
      </c>
      <c r="BS545">
        <v>0</v>
      </c>
      <c r="BT545" s="10">
        <v>0</v>
      </c>
      <c r="BU545">
        <v>-4.2648743800000002</v>
      </c>
      <c r="BV545">
        <v>0.17994256</v>
      </c>
      <c r="BW545">
        <v>2.5512239999999999E-2</v>
      </c>
      <c r="BX545">
        <v>1.7140852600000001</v>
      </c>
      <c r="BY545">
        <v>1.2451467300000001</v>
      </c>
      <c r="BZ545">
        <v>4.38303536</v>
      </c>
      <c r="CA545">
        <v>1.0542348399999999</v>
      </c>
      <c r="CB545">
        <v>2.36271349</v>
      </c>
      <c r="CC545">
        <v>0</v>
      </c>
      <c r="CD545">
        <v>1.26633956</v>
      </c>
      <c r="CE545">
        <v>1.2966537600000001</v>
      </c>
      <c r="CF545">
        <v>-0.34830556000000001</v>
      </c>
      <c r="CG545">
        <v>0.60595251999999999</v>
      </c>
      <c r="CH545">
        <v>-0.27080598</v>
      </c>
      <c r="CI545">
        <v>0.69837139000000004</v>
      </c>
      <c r="CJ545">
        <v>2.3914729999999999E-2</v>
      </c>
      <c r="CK545">
        <v>-0.35324707</v>
      </c>
      <c r="CL545">
        <v>-4.8291489999999999E-2</v>
      </c>
      <c r="CM545">
        <v>0.58076517999999999</v>
      </c>
      <c r="CN545">
        <v>0.72541518999999999</v>
      </c>
      <c r="CO545">
        <v>-0.20022939000000001</v>
      </c>
      <c r="CP545">
        <v>-0.43475793000000001</v>
      </c>
      <c r="CQ545">
        <v>0.34422587999999998</v>
      </c>
      <c r="CR545">
        <v>-0.48495226000000002</v>
      </c>
      <c r="CS545">
        <v>0.18250256000000001</v>
      </c>
      <c r="CT545">
        <v>-0.16623276000000001</v>
      </c>
      <c r="CU545">
        <v>-9.4743999999999995E-2</v>
      </c>
      <c r="CV545">
        <v>-1.1689752</v>
      </c>
      <c r="CW545">
        <v>-0.52188942000000005</v>
      </c>
      <c r="CX545">
        <v>0.65815442999999996</v>
      </c>
      <c r="CY545">
        <v>9.3649330000000003E-2</v>
      </c>
      <c r="CZ545">
        <v>-0.16819777</v>
      </c>
      <c r="DA545">
        <v>-0.25450494000000001</v>
      </c>
      <c r="DB545">
        <v>0.25513289</v>
      </c>
      <c r="DC545">
        <v>2.5920289999999999E-2</v>
      </c>
      <c r="DD545">
        <v>-2.5292350000000002E-2</v>
      </c>
      <c r="DE545">
        <v>0.26950531</v>
      </c>
      <c r="DF545">
        <v>-0.26887736000000001</v>
      </c>
      <c r="DG545">
        <v>0.1029841</v>
      </c>
      <c r="DH545">
        <v>-0.10235616</v>
      </c>
      <c r="DI545">
        <v>-0.19042195000000001</v>
      </c>
      <c r="DJ545">
        <v>7.7531719999999998E-2</v>
      </c>
      <c r="DK545">
        <v>-0.19522661999999999</v>
      </c>
      <c r="DL545">
        <v>-0.13095082</v>
      </c>
      <c r="DM545">
        <v>-6.0513240000000003E-2</v>
      </c>
      <c r="DN545">
        <v>0.50020885000000004</v>
      </c>
      <c r="DO545">
        <v>0.35778246000000002</v>
      </c>
      <c r="DP545">
        <v>-0.64273818000000005</v>
      </c>
      <c r="DQ545">
        <v>0.94671483000000001</v>
      </c>
      <c r="DR545">
        <v>-0.66113116000000005</v>
      </c>
      <c r="DS545">
        <v>7.7932630000000003E-2</v>
      </c>
      <c r="DT545">
        <v>-0.79014932000000004</v>
      </c>
      <c r="DU545">
        <v>1.3610861400000001</v>
      </c>
      <c r="DV545" s="10">
        <v>-0.64824150000000003</v>
      </c>
      <c r="DW545" s="8" t="s">
        <v>2911</v>
      </c>
      <c r="DX545" t="s">
        <v>2912</v>
      </c>
      <c r="DY545" t="s">
        <v>5165</v>
      </c>
      <c r="DZ545" t="s">
        <v>5158</v>
      </c>
      <c r="EA545" t="s">
        <v>5306</v>
      </c>
      <c r="EB545" t="s">
        <v>5473</v>
      </c>
      <c r="EC545" t="s">
        <v>5477</v>
      </c>
      <c r="ED545" s="10" t="s">
        <v>242</v>
      </c>
      <c r="EE545" s="20">
        <v>34996</v>
      </c>
      <c r="EF545" s="21">
        <v>38191</v>
      </c>
      <c r="EG545" t="s">
        <v>2913</v>
      </c>
      <c r="EH545" t="s">
        <v>5145</v>
      </c>
      <c r="EI545" s="22">
        <v>44194</v>
      </c>
      <c r="EJ545" t="b">
        <f>F545=H545</f>
        <v>1</v>
      </c>
    </row>
    <row r="546" spans="1:140" x14ac:dyDescent="0.2">
      <c r="A546" s="8" t="s">
        <v>2914</v>
      </c>
      <c r="B546" s="8" t="s">
        <v>127</v>
      </c>
      <c r="C546" s="8" t="s">
        <v>188</v>
      </c>
      <c r="D546" s="2" t="s">
        <v>2915</v>
      </c>
      <c r="E546" s="4">
        <v>0.41875924561938499</v>
      </c>
      <c r="F546" s="28" t="b">
        <v>0</v>
      </c>
      <c r="G546" s="29">
        <f t="shared" si="17"/>
        <v>0.81814129665390323</v>
      </c>
      <c r="H546" s="5" t="b">
        <f t="shared" si="16"/>
        <v>1</v>
      </c>
      <c r="I546" s="8">
        <v>37</v>
      </c>
      <c r="J546">
        <v>1</v>
      </c>
      <c r="K546">
        <v>29</v>
      </c>
      <c r="L546">
        <v>646</v>
      </c>
      <c r="M546">
        <v>9</v>
      </c>
      <c r="N546">
        <v>3</v>
      </c>
      <c r="O546">
        <v>41.762956143026003</v>
      </c>
      <c r="P546">
        <v>5</v>
      </c>
      <c r="Q546">
        <v>1</v>
      </c>
      <c r="R546">
        <v>3</v>
      </c>
      <c r="S546" s="10">
        <v>74.5</v>
      </c>
      <c r="T546" s="8">
        <v>-1.5255559604986699</v>
      </c>
      <c r="U546">
        <v>7.5957643648752104E-3</v>
      </c>
      <c r="V546">
        <v>0.260670676864387</v>
      </c>
      <c r="W546">
        <v>-0.99357585446432595</v>
      </c>
      <c r="X546">
        <v>1.2997579909472201</v>
      </c>
      <c r="Y546">
        <v>-1.13192030619081E-2</v>
      </c>
      <c r="Z546">
        <v>-0.29975240098280898</v>
      </c>
      <c r="AA546">
        <v>1.4284752725705201</v>
      </c>
      <c r="AB546">
        <v>0.68128349962791002</v>
      </c>
      <c r="AC546">
        <v>-0.68484317603607703</v>
      </c>
      <c r="AD546" s="10">
        <v>-4.2614694159977699E-2</v>
      </c>
      <c r="AE546" s="8">
        <v>0</v>
      </c>
      <c r="AF546">
        <v>0</v>
      </c>
      <c r="AG546">
        <v>0</v>
      </c>
      <c r="AH546">
        <v>0</v>
      </c>
      <c r="AI546">
        <v>0</v>
      </c>
      <c r="AJ546">
        <v>0</v>
      </c>
      <c r="AK546">
        <v>0</v>
      </c>
      <c r="AL546">
        <v>0</v>
      </c>
      <c r="AM546">
        <v>0</v>
      </c>
      <c r="AN546">
        <v>0</v>
      </c>
      <c r="AO546">
        <v>0</v>
      </c>
      <c r="AP546">
        <v>0</v>
      </c>
      <c r="AQ546">
        <v>0</v>
      </c>
      <c r="AR546">
        <v>0</v>
      </c>
      <c r="AS546">
        <v>0</v>
      </c>
      <c r="AT546">
        <v>0</v>
      </c>
      <c r="AU546">
        <v>0</v>
      </c>
      <c r="AV546">
        <v>0</v>
      </c>
      <c r="AW546">
        <v>1</v>
      </c>
      <c r="AX546">
        <v>0</v>
      </c>
      <c r="AY546">
        <v>1</v>
      </c>
      <c r="AZ546">
        <v>0</v>
      </c>
      <c r="BA546">
        <v>0</v>
      </c>
      <c r="BB546">
        <v>1</v>
      </c>
      <c r="BC546">
        <v>0</v>
      </c>
      <c r="BD546">
        <v>1</v>
      </c>
      <c r="BE546">
        <v>1</v>
      </c>
      <c r="BF546">
        <v>0</v>
      </c>
      <c r="BG546">
        <v>0</v>
      </c>
      <c r="BH546">
        <v>0</v>
      </c>
      <c r="BI546">
        <v>0</v>
      </c>
      <c r="BJ546">
        <v>0</v>
      </c>
      <c r="BK546">
        <v>0</v>
      </c>
      <c r="BL546">
        <v>1</v>
      </c>
      <c r="BM546">
        <v>1</v>
      </c>
      <c r="BN546">
        <v>0</v>
      </c>
      <c r="BO546">
        <v>0</v>
      </c>
      <c r="BP546">
        <v>0</v>
      </c>
      <c r="BQ546">
        <v>0</v>
      </c>
      <c r="BR546">
        <v>0</v>
      </c>
      <c r="BS546">
        <v>1</v>
      </c>
      <c r="BT546" s="10">
        <v>0</v>
      </c>
      <c r="BU546">
        <v>-4.2648743800000002</v>
      </c>
      <c r="BV546">
        <v>0.17994256</v>
      </c>
      <c r="BW546">
        <v>2.5512239999999999E-2</v>
      </c>
      <c r="BX546">
        <v>1.7140852600000001</v>
      </c>
      <c r="BY546">
        <v>1.2451467300000001</v>
      </c>
      <c r="BZ546">
        <v>4.38303536</v>
      </c>
      <c r="CA546">
        <v>1.0542348399999999</v>
      </c>
      <c r="CB546">
        <v>2.36271349</v>
      </c>
      <c r="CC546">
        <v>0</v>
      </c>
      <c r="CD546">
        <v>1.26633956</v>
      </c>
      <c r="CE546">
        <v>1.2966537600000001</v>
      </c>
      <c r="CF546">
        <v>-0.34830556000000001</v>
      </c>
      <c r="CG546">
        <v>0.60595251999999999</v>
      </c>
      <c r="CH546">
        <v>-0.27080598</v>
      </c>
      <c r="CI546">
        <v>0.69837139000000004</v>
      </c>
      <c r="CJ546">
        <v>2.3914729999999999E-2</v>
      </c>
      <c r="CK546">
        <v>-0.35324707</v>
      </c>
      <c r="CL546">
        <v>-4.8291489999999999E-2</v>
      </c>
      <c r="CM546">
        <v>0.58076517999999999</v>
      </c>
      <c r="CN546">
        <v>0.72541518999999999</v>
      </c>
      <c r="CO546">
        <v>-0.20022939000000001</v>
      </c>
      <c r="CP546">
        <v>-0.43475793000000001</v>
      </c>
      <c r="CQ546">
        <v>0.34422587999999998</v>
      </c>
      <c r="CR546">
        <v>-0.48495226000000002</v>
      </c>
      <c r="CS546">
        <v>0.18250256000000001</v>
      </c>
      <c r="CT546">
        <v>-0.16623276000000001</v>
      </c>
      <c r="CU546">
        <v>-9.4743999999999995E-2</v>
      </c>
      <c r="CV546">
        <v>-1.1689752</v>
      </c>
      <c r="CW546">
        <v>-0.52188942000000005</v>
      </c>
      <c r="CX546">
        <v>0.65815442999999996</v>
      </c>
      <c r="CY546">
        <v>9.3649330000000003E-2</v>
      </c>
      <c r="CZ546">
        <v>-0.16819777</v>
      </c>
      <c r="DA546">
        <v>-0.25450494000000001</v>
      </c>
      <c r="DB546">
        <v>0.25513289</v>
      </c>
      <c r="DC546">
        <v>2.5920289999999999E-2</v>
      </c>
      <c r="DD546">
        <v>-2.5292350000000002E-2</v>
      </c>
      <c r="DE546">
        <v>0.26950531</v>
      </c>
      <c r="DF546">
        <v>-0.26887736000000001</v>
      </c>
      <c r="DG546">
        <v>0.1029841</v>
      </c>
      <c r="DH546">
        <v>-0.10235616</v>
      </c>
      <c r="DI546">
        <v>-0.19042195000000001</v>
      </c>
      <c r="DJ546">
        <v>7.7531719999999998E-2</v>
      </c>
      <c r="DK546">
        <v>-0.19522661999999999</v>
      </c>
      <c r="DL546">
        <v>-0.13095082</v>
      </c>
      <c r="DM546">
        <v>-6.0513240000000003E-2</v>
      </c>
      <c r="DN546">
        <v>0.50020885000000004</v>
      </c>
      <c r="DO546">
        <v>0.35778246000000002</v>
      </c>
      <c r="DP546">
        <v>-0.64273818000000005</v>
      </c>
      <c r="DQ546">
        <v>0.94671483000000001</v>
      </c>
      <c r="DR546">
        <v>-0.66113116000000005</v>
      </c>
      <c r="DS546">
        <v>7.7932630000000003E-2</v>
      </c>
      <c r="DT546">
        <v>-0.79014932000000004</v>
      </c>
      <c r="DU546">
        <v>1.3610861400000001</v>
      </c>
      <c r="DV546" s="10">
        <v>-0.64824150000000003</v>
      </c>
      <c r="DW546" s="8" t="s">
        <v>2916</v>
      </c>
      <c r="DX546" t="s">
        <v>2917</v>
      </c>
      <c r="DY546" t="s">
        <v>5154</v>
      </c>
      <c r="DZ546" t="s">
        <v>5153</v>
      </c>
      <c r="EA546" t="s">
        <v>5273</v>
      </c>
      <c r="EB546" t="s">
        <v>5414</v>
      </c>
      <c r="EC546" t="s">
        <v>5342</v>
      </c>
      <c r="ED546" s="10" t="s">
        <v>408</v>
      </c>
      <c r="EE546" s="20">
        <v>37848</v>
      </c>
      <c r="EF546" s="21">
        <v>38266</v>
      </c>
      <c r="EG546" t="s">
        <v>2918</v>
      </c>
      <c r="EH546" t="s">
        <v>5143</v>
      </c>
      <c r="EI546" s="22">
        <v>44298</v>
      </c>
      <c r="EJ546" t="b">
        <f>F546=H546</f>
        <v>0</v>
      </c>
    </row>
    <row r="547" spans="1:140" x14ac:dyDescent="0.2">
      <c r="A547" s="8" t="s">
        <v>2919</v>
      </c>
      <c r="B547" s="8" t="s">
        <v>119</v>
      </c>
      <c r="C547" s="8" t="s">
        <v>399</v>
      </c>
      <c r="D547" s="2" t="s">
        <v>2920</v>
      </c>
      <c r="E547" s="4">
        <v>0.28246059244768901</v>
      </c>
      <c r="F547" s="28" t="b">
        <v>0</v>
      </c>
      <c r="G547" s="29">
        <f t="shared" si="17"/>
        <v>5.2017309247969302E-2</v>
      </c>
      <c r="H547" s="5" t="b">
        <f t="shared" si="16"/>
        <v>0</v>
      </c>
      <c r="I547" s="8">
        <v>47</v>
      </c>
      <c r="J547">
        <v>0</v>
      </c>
      <c r="K547">
        <v>36</v>
      </c>
      <c r="L547">
        <v>2122</v>
      </c>
      <c r="M547">
        <v>9</v>
      </c>
      <c r="N547">
        <v>1</v>
      </c>
      <c r="O547">
        <v>41.230296223844597</v>
      </c>
      <c r="P547">
        <v>2</v>
      </c>
      <c r="Q547">
        <v>3</v>
      </c>
      <c r="R547">
        <v>5</v>
      </c>
      <c r="S547" s="10">
        <v>74.400000000000006</v>
      </c>
      <c r="T547" s="8">
        <v>-0.58617421142313397</v>
      </c>
      <c r="U547">
        <v>-1.00517281761849</v>
      </c>
      <c r="V547">
        <v>1.1651042521063699</v>
      </c>
      <c r="W547">
        <v>0.72707339807947602</v>
      </c>
      <c r="X547">
        <v>1.2997579909472201</v>
      </c>
      <c r="Y547">
        <v>-1.4044518876044501</v>
      </c>
      <c r="Z547">
        <v>-0.31808159923934098</v>
      </c>
      <c r="AA547">
        <v>8.8725172209350497E-3</v>
      </c>
      <c r="AB547">
        <v>-1.4988236991813999</v>
      </c>
      <c r="AC547">
        <v>-0.68484317603607703</v>
      </c>
      <c r="AD547" s="10">
        <v>-6.4191754494141801E-2</v>
      </c>
      <c r="AE547" s="8">
        <v>0</v>
      </c>
      <c r="AF547">
        <v>0</v>
      </c>
      <c r="AG547">
        <v>0</v>
      </c>
      <c r="AH547">
        <v>0</v>
      </c>
      <c r="AI547">
        <v>0</v>
      </c>
      <c r="AJ547">
        <v>0</v>
      </c>
      <c r="AK547">
        <v>0</v>
      </c>
      <c r="AL547">
        <v>0</v>
      </c>
      <c r="AM547">
        <v>0</v>
      </c>
      <c r="AN547">
        <v>0</v>
      </c>
      <c r="AO547">
        <v>0</v>
      </c>
      <c r="AP547">
        <v>1</v>
      </c>
      <c r="AQ547">
        <v>0</v>
      </c>
      <c r="AR547">
        <v>0</v>
      </c>
      <c r="AS547">
        <v>0</v>
      </c>
      <c r="AT547">
        <v>0</v>
      </c>
      <c r="AU547">
        <v>0</v>
      </c>
      <c r="AV547">
        <v>0</v>
      </c>
      <c r="AW547">
        <v>0</v>
      </c>
      <c r="AX547">
        <v>0</v>
      </c>
      <c r="AY547">
        <v>1</v>
      </c>
      <c r="AZ547">
        <v>0</v>
      </c>
      <c r="BA547">
        <v>1</v>
      </c>
      <c r="BB547">
        <v>0</v>
      </c>
      <c r="BC547">
        <v>1</v>
      </c>
      <c r="BD547">
        <v>0</v>
      </c>
      <c r="BE547">
        <v>0</v>
      </c>
      <c r="BF547">
        <v>1</v>
      </c>
      <c r="BG547">
        <v>0</v>
      </c>
      <c r="BH547">
        <v>0</v>
      </c>
      <c r="BI547">
        <v>0</v>
      </c>
      <c r="BJ547">
        <v>1</v>
      </c>
      <c r="BK547">
        <v>0</v>
      </c>
      <c r="BL547">
        <v>0</v>
      </c>
      <c r="BM547">
        <v>0</v>
      </c>
      <c r="BN547">
        <v>1</v>
      </c>
      <c r="BO547">
        <v>0</v>
      </c>
      <c r="BP547">
        <v>0</v>
      </c>
      <c r="BQ547">
        <v>0</v>
      </c>
      <c r="BR547">
        <v>1</v>
      </c>
      <c r="BS547">
        <v>0</v>
      </c>
      <c r="BT547" s="10">
        <v>0</v>
      </c>
      <c r="BU547">
        <v>-4.2648743800000002</v>
      </c>
      <c r="BV547">
        <v>0.17994256</v>
      </c>
      <c r="BW547">
        <v>2.5512239999999999E-2</v>
      </c>
      <c r="BX547">
        <v>1.7140852600000001</v>
      </c>
      <c r="BY547">
        <v>1.2451467300000001</v>
      </c>
      <c r="BZ547">
        <v>4.38303536</v>
      </c>
      <c r="CA547">
        <v>1.0542348399999999</v>
      </c>
      <c r="CB547">
        <v>2.36271349</v>
      </c>
      <c r="CC547">
        <v>0</v>
      </c>
      <c r="CD547">
        <v>1.26633956</v>
      </c>
      <c r="CE547">
        <v>1.2966537600000001</v>
      </c>
      <c r="CF547">
        <v>-0.34830556000000001</v>
      </c>
      <c r="CG547">
        <v>0.60595251999999999</v>
      </c>
      <c r="CH547">
        <v>-0.27080598</v>
      </c>
      <c r="CI547">
        <v>0.69837139000000004</v>
      </c>
      <c r="CJ547">
        <v>2.3914729999999999E-2</v>
      </c>
      <c r="CK547">
        <v>-0.35324707</v>
      </c>
      <c r="CL547">
        <v>-4.8291489999999999E-2</v>
      </c>
      <c r="CM547">
        <v>0.58076517999999999</v>
      </c>
      <c r="CN547">
        <v>0.72541518999999999</v>
      </c>
      <c r="CO547">
        <v>-0.20022939000000001</v>
      </c>
      <c r="CP547">
        <v>-0.43475793000000001</v>
      </c>
      <c r="CQ547">
        <v>0.34422587999999998</v>
      </c>
      <c r="CR547">
        <v>-0.48495226000000002</v>
      </c>
      <c r="CS547">
        <v>0.18250256000000001</v>
      </c>
      <c r="CT547">
        <v>-0.16623276000000001</v>
      </c>
      <c r="CU547">
        <v>-9.4743999999999995E-2</v>
      </c>
      <c r="CV547">
        <v>-1.1689752</v>
      </c>
      <c r="CW547">
        <v>-0.52188942000000005</v>
      </c>
      <c r="CX547">
        <v>0.65815442999999996</v>
      </c>
      <c r="CY547">
        <v>9.3649330000000003E-2</v>
      </c>
      <c r="CZ547">
        <v>-0.16819777</v>
      </c>
      <c r="DA547">
        <v>-0.25450494000000001</v>
      </c>
      <c r="DB547">
        <v>0.25513289</v>
      </c>
      <c r="DC547">
        <v>2.5920289999999999E-2</v>
      </c>
      <c r="DD547">
        <v>-2.5292350000000002E-2</v>
      </c>
      <c r="DE547">
        <v>0.26950531</v>
      </c>
      <c r="DF547">
        <v>-0.26887736000000001</v>
      </c>
      <c r="DG547">
        <v>0.1029841</v>
      </c>
      <c r="DH547">
        <v>-0.10235616</v>
      </c>
      <c r="DI547">
        <v>-0.19042195000000001</v>
      </c>
      <c r="DJ547">
        <v>7.7531719999999998E-2</v>
      </c>
      <c r="DK547">
        <v>-0.19522661999999999</v>
      </c>
      <c r="DL547">
        <v>-0.13095082</v>
      </c>
      <c r="DM547">
        <v>-6.0513240000000003E-2</v>
      </c>
      <c r="DN547">
        <v>0.50020885000000004</v>
      </c>
      <c r="DO547">
        <v>0.35778246000000002</v>
      </c>
      <c r="DP547">
        <v>-0.64273818000000005</v>
      </c>
      <c r="DQ547">
        <v>0.94671483000000001</v>
      </c>
      <c r="DR547">
        <v>-0.66113116000000005</v>
      </c>
      <c r="DS547">
        <v>7.7932630000000003E-2</v>
      </c>
      <c r="DT547">
        <v>-0.79014932000000004</v>
      </c>
      <c r="DU547">
        <v>1.3610861400000001</v>
      </c>
      <c r="DV547" s="10">
        <v>-0.64824150000000003</v>
      </c>
      <c r="DW547" s="8" t="s">
        <v>2921</v>
      </c>
      <c r="DX547" t="s">
        <v>2922</v>
      </c>
      <c r="DY547" t="s">
        <v>5158</v>
      </c>
      <c r="DZ547" t="s">
        <v>5158</v>
      </c>
      <c r="EA547" t="s">
        <v>5339</v>
      </c>
      <c r="EB547" t="s">
        <v>5301</v>
      </c>
      <c r="EC547" t="s">
        <v>5240</v>
      </c>
      <c r="ED547" s="10" t="s">
        <v>1093</v>
      </c>
      <c r="EE547" s="20">
        <v>37570</v>
      </c>
      <c r="EF547" s="21">
        <v>38799</v>
      </c>
      <c r="EG547" t="s">
        <v>2923</v>
      </c>
      <c r="EH547" t="s">
        <v>5144</v>
      </c>
      <c r="EI547" s="22">
        <v>44602</v>
      </c>
      <c r="EJ547" t="b">
        <f>F547=H547</f>
        <v>1</v>
      </c>
    </row>
    <row r="548" spans="1:140" x14ac:dyDescent="0.2">
      <c r="A548" s="8" t="s">
        <v>2924</v>
      </c>
      <c r="B548" s="8" t="s">
        <v>168</v>
      </c>
      <c r="C548" s="8" t="s">
        <v>399</v>
      </c>
      <c r="D548" s="2" t="s">
        <v>2925</v>
      </c>
      <c r="E548" s="4">
        <v>0.165628658852673</v>
      </c>
      <c r="F548" s="28" t="b">
        <v>0</v>
      </c>
      <c r="G548" s="29">
        <f t="shared" si="17"/>
        <v>1.2121319838540629E-3</v>
      </c>
      <c r="H548" s="5" t="b">
        <f t="shared" si="16"/>
        <v>0</v>
      </c>
      <c r="I548" s="8">
        <v>58</v>
      </c>
      <c r="J548">
        <v>0</v>
      </c>
      <c r="K548">
        <v>14</v>
      </c>
      <c r="L548">
        <v>588</v>
      </c>
      <c r="M548">
        <v>9</v>
      </c>
      <c r="N548">
        <v>2</v>
      </c>
      <c r="O548">
        <v>38.714329426336803</v>
      </c>
      <c r="P548">
        <v>3</v>
      </c>
      <c r="Q548">
        <v>3</v>
      </c>
      <c r="R548">
        <v>5</v>
      </c>
      <c r="S548" s="10">
        <v>76.3</v>
      </c>
      <c r="T548" s="8">
        <v>0.447145712559954</v>
      </c>
      <c r="U548">
        <v>-1.00517281761849</v>
      </c>
      <c r="V548">
        <v>-1.6774012700827301</v>
      </c>
      <c r="W548">
        <v>-1.0611894429789199</v>
      </c>
      <c r="X548">
        <v>1.2997579909472201</v>
      </c>
      <c r="Y548">
        <v>-0.70788554533318204</v>
      </c>
      <c r="Z548">
        <v>-0.40465776646673102</v>
      </c>
      <c r="AA548">
        <v>-0.70092886045385905</v>
      </c>
      <c r="AB548">
        <v>-1.4988236991813999</v>
      </c>
      <c r="AC548">
        <v>1.42236659638262</v>
      </c>
      <c r="AD548" s="10">
        <v>0.34577239185499797</v>
      </c>
      <c r="AE548" s="8">
        <v>0</v>
      </c>
      <c r="AF548">
        <v>0</v>
      </c>
      <c r="AG548">
        <v>0</v>
      </c>
      <c r="AH548">
        <v>0</v>
      </c>
      <c r="AI548">
        <v>0</v>
      </c>
      <c r="AJ548">
        <v>0</v>
      </c>
      <c r="AK548">
        <v>0</v>
      </c>
      <c r="AL548">
        <v>0</v>
      </c>
      <c r="AM548">
        <v>0</v>
      </c>
      <c r="AN548">
        <v>0</v>
      </c>
      <c r="AO548">
        <v>0</v>
      </c>
      <c r="AP548">
        <v>0</v>
      </c>
      <c r="AQ548">
        <v>0</v>
      </c>
      <c r="AR548">
        <v>0</v>
      </c>
      <c r="AS548">
        <v>0</v>
      </c>
      <c r="AT548">
        <v>0</v>
      </c>
      <c r="AU548">
        <v>1</v>
      </c>
      <c r="AV548">
        <v>0</v>
      </c>
      <c r="AW548">
        <v>0</v>
      </c>
      <c r="AX548">
        <v>0</v>
      </c>
      <c r="AY548">
        <v>1</v>
      </c>
      <c r="AZ548">
        <v>0</v>
      </c>
      <c r="BA548">
        <v>0</v>
      </c>
      <c r="BB548">
        <v>1</v>
      </c>
      <c r="BC548">
        <v>1</v>
      </c>
      <c r="BD548">
        <v>0</v>
      </c>
      <c r="BE548">
        <v>0</v>
      </c>
      <c r="BF548">
        <v>1</v>
      </c>
      <c r="BG548">
        <v>0</v>
      </c>
      <c r="BH548">
        <v>0</v>
      </c>
      <c r="BI548">
        <v>0</v>
      </c>
      <c r="BJ548">
        <v>0</v>
      </c>
      <c r="BK548">
        <v>1</v>
      </c>
      <c r="BL548">
        <v>0</v>
      </c>
      <c r="BM548">
        <v>0</v>
      </c>
      <c r="BN548">
        <v>1</v>
      </c>
      <c r="BO548">
        <v>0</v>
      </c>
      <c r="BP548">
        <v>0</v>
      </c>
      <c r="BQ548">
        <v>0</v>
      </c>
      <c r="BR548">
        <v>1</v>
      </c>
      <c r="BS548">
        <v>0</v>
      </c>
      <c r="BT548" s="10">
        <v>0</v>
      </c>
      <c r="BU548">
        <v>-4.2648743800000002</v>
      </c>
      <c r="BV548">
        <v>0.17994256</v>
      </c>
      <c r="BW548">
        <v>2.5512239999999999E-2</v>
      </c>
      <c r="BX548">
        <v>1.7140852600000001</v>
      </c>
      <c r="BY548">
        <v>1.2451467300000001</v>
      </c>
      <c r="BZ548">
        <v>4.38303536</v>
      </c>
      <c r="CA548">
        <v>1.0542348399999999</v>
      </c>
      <c r="CB548">
        <v>2.36271349</v>
      </c>
      <c r="CC548">
        <v>0</v>
      </c>
      <c r="CD548">
        <v>1.26633956</v>
      </c>
      <c r="CE548">
        <v>1.2966537600000001</v>
      </c>
      <c r="CF548">
        <v>-0.34830556000000001</v>
      </c>
      <c r="CG548">
        <v>0.60595251999999999</v>
      </c>
      <c r="CH548">
        <v>-0.27080598</v>
      </c>
      <c r="CI548">
        <v>0.69837139000000004</v>
      </c>
      <c r="CJ548">
        <v>2.3914729999999999E-2</v>
      </c>
      <c r="CK548">
        <v>-0.35324707</v>
      </c>
      <c r="CL548">
        <v>-4.8291489999999999E-2</v>
      </c>
      <c r="CM548">
        <v>0.58076517999999999</v>
      </c>
      <c r="CN548">
        <v>0.72541518999999999</v>
      </c>
      <c r="CO548">
        <v>-0.20022939000000001</v>
      </c>
      <c r="CP548">
        <v>-0.43475793000000001</v>
      </c>
      <c r="CQ548">
        <v>0.34422587999999998</v>
      </c>
      <c r="CR548">
        <v>-0.48495226000000002</v>
      </c>
      <c r="CS548">
        <v>0.18250256000000001</v>
      </c>
      <c r="CT548">
        <v>-0.16623276000000001</v>
      </c>
      <c r="CU548">
        <v>-9.4743999999999995E-2</v>
      </c>
      <c r="CV548">
        <v>-1.1689752</v>
      </c>
      <c r="CW548">
        <v>-0.52188942000000005</v>
      </c>
      <c r="CX548">
        <v>0.65815442999999996</v>
      </c>
      <c r="CY548">
        <v>9.3649330000000003E-2</v>
      </c>
      <c r="CZ548">
        <v>-0.16819777</v>
      </c>
      <c r="DA548">
        <v>-0.25450494000000001</v>
      </c>
      <c r="DB548">
        <v>0.25513289</v>
      </c>
      <c r="DC548">
        <v>2.5920289999999999E-2</v>
      </c>
      <c r="DD548">
        <v>-2.5292350000000002E-2</v>
      </c>
      <c r="DE548">
        <v>0.26950531</v>
      </c>
      <c r="DF548">
        <v>-0.26887736000000001</v>
      </c>
      <c r="DG548">
        <v>0.1029841</v>
      </c>
      <c r="DH548">
        <v>-0.10235616</v>
      </c>
      <c r="DI548">
        <v>-0.19042195000000001</v>
      </c>
      <c r="DJ548">
        <v>7.7531719999999998E-2</v>
      </c>
      <c r="DK548">
        <v>-0.19522661999999999</v>
      </c>
      <c r="DL548">
        <v>-0.13095082</v>
      </c>
      <c r="DM548">
        <v>-6.0513240000000003E-2</v>
      </c>
      <c r="DN548">
        <v>0.50020885000000004</v>
      </c>
      <c r="DO548">
        <v>0.35778246000000002</v>
      </c>
      <c r="DP548">
        <v>-0.64273818000000005</v>
      </c>
      <c r="DQ548">
        <v>0.94671483000000001</v>
      </c>
      <c r="DR548">
        <v>-0.66113116000000005</v>
      </c>
      <c r="DS548">
        <v>7.7932630000000003E-2</v>
      </c>
      <c r="DT548">
        <v>-0.79014932000000004</v>
      </c>
      <c r="DU548">
        <v>1.3610861400000001</v>
      </c>
      <c r="DV548" s="10">
        <v>-0.64824150000000003</v>
      </c>
      <c r="DW548" s="8" t="s">
        <v>2926</v>
      </c>
      <c r="DX548" t="s">
        <v>2927</v>
      </c>
      <c r="DY548" t="s">
        <v>5158</v>
      </c>
      <c r="DZ548" t="s">
        <v>5158</v>
      </c>
      <c r="EA548" t="s">
        <v>5334</v>
      </c>
      <c r="EB548" t="s">
        <v>5505</v>
      </c>
      <c r="EC548" t="s">
        <v>5155</v>
      </c>
      <c r="ED548" s="10" t="s">
        <v>158</v>
      </c>
      <c r="EE548" s="20">
        <v>36262</v>
      </c>
      <c r="EF548" s="21">
        <v>37240</v>
      </c>
      <c r="EG548" t="s">
        <v>2928</v>
      </c>
      <c r="EH548" t="s">
        <v>5146</v>
      </c>
      <c r="EI548" s="22">
        <v>43655</v>
      </c>
      <c r="EJ548" t="b">
        <f>F548=H548</f>
        <v>1</v>
      </c>
    </row>
    <row r="549" spans="1:140" x14ac:dyDescent="0.2">
      <c r="A549" s="8" t="s">
        <v>2929</v>
      </c>
      <c r="B549" s="8" t="s">
        <v>168</v>
      </c>
      <c r="C549" s="8" t="s">
        <v>188</v>
      </c>
      <c r="D549" s="2">
        <v>3462779559</v>
      </c>
      <c r="E549" s="4">
        <v>0.47341362274488102</v>
      </c>
      <c r="F549" s="28" t="b">
        <v>0</v>
      </c>
      <c r="G549" s="29">
        <f t="shared" si="17"/>
        <v>0.61022747868408367</v>
      </c>
      <c r="H549" s="5" t="b">
        <f t="shared" si="16"/>
        <v>1</v>
      </c>
      <c r="I549" s="8">
        <v>69</v>
      </c>
      <c r="J549">
        <v>1</v>
      </c>
      <c r="K549">
        <v>40</v>
      </c>
      <c r="L549">
        <v>1651</v>
      </c>
      <c r="M549">
        <v>7</v>
      </c>
      <c r="N549">
        <v>1</v>
      </c>
      <c r="O549">
        <v>16.706811372440701</v>
      </c>
      <c r="P549">
        <v>2</v>
      </c>
      <c r="Q549">
        <v>4</v>
      </c>
      <c r="R549">
        <v>5</v>
      </c>
      <c r="S549" s="10">
        <v>64.099999999999994</v>
      </c>
      <c r="T549" s="8">
        <v>1.48046563654304</v>
      </c>
      <c r="U549">
        <v>7.5957643648752104E-3</v>
      </c>
      <c r="V549">
        <v>1.6819234379589401</v>
      </c>
      <c r="W549">
        <v>0.17800442927992899</v>
      </c>
      <c r="X549">
        <v>0.66340156943083595</v>
      </c>
      <c r="Y549">
        <v>-1.4044518876044501</v>
      </c>
      <c r="Z549">
        <v>-1.1619517677950499</v>
      </c>
      <c r="AA549">
        <v>1.4284752725705201</v>
      </c>
      <c r="AB549">
        <v>0.68128349962791002</v>
      </c>
      <c r="AC549">
        <v>1.42236659638262</v>
      </c>
      <c r="AD549" s="10">
        <v>-2.28662896891317</v>
      </c>
      <c r="AE549" s="8">
        <v>0</v>
      </c>
      <c r="AF549">
        <v>0</v>
      </c>
      <c r="AG549">
        <v>0</v>
      </c>
      <c r="AH549">
        <v>0</v>
      </c>
      <c r="AI549">
        <v>0</v>
      </c>
      <c r="AJ549">
        <v>0</v>
      </c>
      <c r="AK549">
        <v>0</v>
      </c>
      <c r="AL549">
        <v>0</v>
      </c>
      <c r="AM549">
        <v>0</v>
      </c>
      <c r="AN549">
        <v>0</v>
      </c>
      <c r="AO549">
        <v>0</v>
      </c>
      <c r="AP549">
        <v>0</v>
      </c>
      <c r="AQ549">
        <v>1</v>
      </c>
      <c r="AR549">
        <v>0</v>
      </c>
      <c r="AS549">
        <v>0</v>
      </c>
      <c r="AT549">
        <v>0</v>
      </c>
      <c r="AU549">
        <v>0</v>
      </c>
      <c r="AV549">
        <v>0</v>
      </c>
      <c r="AW549">
        <v>0</v>
      </c>
      <c r="AX549">
        <v>0</v>
      </c>
      <c r="AY549">
        <v>0</v>
      </c>
      <c r="AZ549">
        <v>1</v>
      </c>
      <c r="BA549">
        <v>0</v>
      </c>
      <c r="BB549">
        <v>1</v>
      </c>
      <c r="BC549">
        <v>1</v>
      </c>
      <c r="BD549">
        <v>0</v>
      </c>
      <c r="BE549">
        <v>1</v>
      </c>
      <c r="BF549">
        <v>0</v>
      </c>
      <c r="BG549">
        <v>0</v>
      </c>
      <c r="BH549">
        <v>0</v>
      </c>
      <c r="BI549">
        <v>1</v>
      </c>
      <c r="BJ549">
        <v>0</v>
      </c>
      <c r="BK549">
        <v>0</v>
      </c>
      <c r="BL549">
        <v>0</v>
      </c>
      <c r="BM549">
        <v>0</v>
      </c>
      <c r="BN549">
        <v>1</v>
      </c>
      <c r="BO549">
        <v>0</v>
      </c>
      <c r="BP549">
        <v>0</v>
      </c>
      <c r="BQ549">
        <v>0</v>
      </c>
      <c r="BR549">
        <v>1</v>
      </c>
      <c r="BS549">
        <v>0</v>
      </c>
      <c r="BT549" s="10">
        <v>0</v>
      </c>
      <c r="BU549">
        <v>-4.2648743800000002</v>
      </c>
      <c r="BV549">
        <v>0.17994256</v>
      </c>
      <c r="BW549">
        <v>2.5512239999999999E-2</v>
      </c>
      <c r="BX549">
        <v>1.7140852600000001</v>
      </c>
      <c r="BY549">
        <v>1.2451467300000001</v>
      </c>
      <c r="BZ549">
        <v>4.38303536</v>
      </c>
      <c r="CA549">
        <v>1.0542348399999999</v>
      </c>
      <c r="CB549">
        <v>2.36271349</v>
      </c>
      <c r="CC549">
        <v>0</v>
      </c>
      <c r="CD549">
        <v>1.26633956</v>
      </c>
      <c r="CE549">
        <v>1.2966537600000001</v>
      </c>
      <c r="CF549">
        <v>-0.34830556000000001</v>
      </c>
      <c r="CG549">
        <v>0.60595251999999999</v>
      </c>
      <c r="CH549">
        <v>-0.27080598</v>
      </c>
      <c r="CI549">
        <v>0.69837139000000004</v>
      </c>
      <c r="CJ549">
        <v>2.3914729999999999E-2</v>
      </c>
      <c r="CK549">
        <v>-0.35324707</v>
      </c>
      <c r="CL549">
        <v>-4.8291489999999999E-2</v>
      </c>
      <c r="CM549">
        <v>0.58076517999999999</v>
      </c>
      <c r="CN549">
        <v>0.72541518999999999</v>
      </c>
      <c r="CO549">
        <v>-0.20022939000000001</v>
      </c>
      <c r="CP549">
        <v>-0.43475793000000001</v>
      </c>
      <c r="CQ549">
        <v>0.34422587999999998</v>
      </c>
      <c r="CR549">
        <v>-0.48495226000000002</v>
      </c>
      <c r="CS549">
        <v>0.18250256000000001</v>
      </c>
      <c r="CT549">
        <v>-0.16623276000000001</v>
      </c>
      <c r="CU549">
        <v>-9.4743999999999995E-2</v>
      </c>
      <c r="CV549">
        <v>-1.1689752</v>
      </c>
      <c r="CW549">
        <v>-0.52188942000000005</v>
      </c>
      <c r="CX549">
        <v>0.65815442999999996</v>
      </c>
      <c r="CY549">
        <v>9.3649330000000003E-2</v>
      </c>
      <c r="CZ549">
        <v>-0.16819777</v>
      </c>
      <c r="DA549">
        <v>-0.25450494000000001</v>
      </c>
      <c r="DB549">
        <v>0.25513289</v>
      </c>
      <c r="DC549">
        <v>2.5920289999999999E-2</v>
      </c>
      <c r="DD549">
        <v>-2.5292350000000002E-2</v>
      </c>
      <c r="DE549">
        <v>0.26950531</v>
      </c>
      <c r="DF549">
        <v>-0.26887736000000001</v>
      </c>
      <c r="DG549">
        <v>0.1029841</v>
      </c>
      <c r="DH549">
        <v>-0.10235616</v>
      </c>
      <c r="DI549">
        <v>-0.19042195000000001</v>
      </c>
      <c r="DJ549">
        <v>7.7531719999999998E-2</v>
      </c>
      <c r="DK549">
        <v>-0.19522661999999999</v>
      </c>
      <c r="DL549">
        <v>-0.13095082</v>
      </c>
      <c r="DM549">
        <v>-6.0513240000000003E-2</v>
      </c>
      <c r="DN549">
        <v>0.50020885000000004</v>
      </c>
      <c r="DO549">
        <v>0.35778246000000002</v>
      </c>
      <c r="DP549">
        <v>-0.64273818000000005</v>
      </c>
      <c r="DQ549">
        <v>0.94671483000000001</v>
      </c>
      <c r="DR549">
        <v>-0.66113116000000005</v>
      </c>
      <c r="DS549">
        <v>7.7932630000000003E-2</v>
      </c>
      <c r="DT549">
        <v>-0.79014932000000004</v>
      </c>
      <c r="DU549">
        <v>1.3610861400000001</v>
      </c>
      <c r="DV549" s="10">
        <v>-0.64824150000000003</v>
      </c>
      <c r="DW549" s="8" t="s">
        <v>2930</v>
      </c>
      <c r="DX549" t="s">
        <v>2931</v>
      </c>
      <c r="DY549" t="s">
        <v>5158</v>
      </c>
      <c r="DZ549" t="s">
        <v>5158</v>
      </c>
      <c r="EA549" t="s">
        <v>5402</v>
      </c>
      <c r="EB549" t="s">
        <v>5490</v>
      </c>
      <c r="EC549" t="s">
        <v>5204</v>
      </c>
      <c r="ED549" s="10" t="s">
        <v>879</v>
      </c>
      <c r="EE549" s="20">
        <v>36512</v>
      </c>
      <c r="EF549" s="21">
        <v>39363</v>
      </c>
      <c r="EG549" t="s">
        <v>2932</v>
      </c>
      <c r="EH549" t="s">
        <v>5142</v>
      </c>
      <c r="EI549" s="22">
        <v>44566</v>
      </c>
      <c r="EJ549" t="b">
        <f>F549=H549</f>
        <v>0</v>
      </c>
    </row>
    <row r="550" spans="1:140" x14ac:dyDescent="0.2">
      <c r="A550" s="8" t="s">
        <v>2933</v>
      </c>
      <c r="B550" s="8" t="s">
        <v>168</v>
      </c>
      <c r="C550" s="8" t="s">
        <v>188</v>
      </c>
      <c r="D550" s="2">
        <v>6753833863</v>
      </c>
      <c r="E550" s="4">
        <v>0.59314788625914805</v>
      </c>
      <c r="F550" s="28" t="b">
        <v>0</v>
      </c>
      <c r="G550" s="29">
        <f t="shared" si="17"/>
        <v>0.11870210376673004</v>
      </c>
      <c r="H550" s="5" t="b">
        <f t="shared" si="16"/>
        <v>0</v>
      </c>
      <c r="I550" s="8">
        <v>70</v>
      </c>
      <c r="J550">
        <v>1</v>
      </c>
      <c r="K550">
        <v>19</v>
      </c>
      <c r="L550">
        <v>2148</v>
      </c>
      <c r="M550">
        <v>5</v>
      </c>
      <c r="N550">
        <v>2</v>
      </c>
      <c r="O550">
        <v>64.073943129574303</v>
      </c>
      <c r="P550">
        <v>2</v>
      </c>
      <c r="Q550">
        <v>1</v>
      </c>
      <c r="R550">
        <v>5</v>
      </c>
      <c r="S550" s="10">
        <v>81.2</v>
      </c>
      <c r="T550" s="8">
        <v>1.5744038114505901</v>
      </c>
      <c r="U550">
        <v>7.5957643648752104E-3</v>
      </c>
      <c r="V550">
        <v>-1.03137728776702</v>
      </c>
      <c r="W550">
        <v>0.75738293775843102</v>
      </c>
      <c r="X550">
        <v>2.70451479144465E-2</v>
      </c>
      <c r="Y550">
        <v>-0.70788554533318204</v>
      </c>
      <c r="Z550">
        <v>0.46798417736506298</v>
      </c>
      <c r="AA550">
        <v>0.71867389489572897</v>
      </c>
      <c r="AB550">
        <v>1.4079858992310099</v>
      </c>
      <c r="AC550">
        <v>1.42236659638262</v>
      </c>
      <c r="AD550" s="10">
        <v>1.4030483482291001</v>
      </c>
      <c r="AE550" s="8">
        <v>0</v>
      </c>
      <c r="AF550">
        <v>0</v>
      </c>
      <c r="AG550">
        <v>0</v>
      </c>
      <c r="AH550">
        <v>0</v>
      </c>
      <c r="AI550">
        <v>0</v>
      </c>
      <c r="AJ550">
        <v>0</v>
      </c>
      <c r="AK550">
        <v>0</v>
      </c>
      <c r="AL550">
        <v>0</v>
      </c>
      <c r="AM550">
        <v>0</v>
      </c>
      <c r="AN550">
        <v>0</v>
      </c>
      <c r="AO550">
        <v>0</v>
      </c>
      <c r="AP550">
        <v>1</v>
      </c>
      <c r="AQ550">
        <v>0</v>
      </c>
      <c r="AR550">
        <v>0</v>
      </c>
      <c r="AS550">
        <v>0</v>
      </c>
      <c r="AT550">
        <v>0</v>
      </c>
      <c r="AU550">
        <v>0</v>
      </c>
      <c r="AV550">
        <v>0</v>
      </c>
      <c r="AW550">
        <v>0</v>
      </c>
      <c r="AX550">
        <v>0</v>
      </c>
      <c r="AY550">
        <v>0</v>
      </c>
      <c r="AZ550">
        <v>1</v>
      </c>
      <c r="BA550">
        <v>1</v>
      </c>
      <c r="BB550">
        <v>0</v>
      </c>
      <c r="BC550">
        <v>1</v>
      </c>
      <c r="BD550">
        <v>0</v>
      </c>
      <c r="BE550">
        <v>0</v>
      </c>
      <c r="BF550">
        <v>1</v>
      </c>
      <c r="BG550">
        <v>0</v>
      </c>
      <c r="BH550">
        <v>0</v>
      </c>
      <c r="BI550">
        <v>1</v>
      </c>
      <c r="BJ550">
        <v>0</v>
      </c>
      <c r="BK550">
        <v>0</v>
      </c>
      <c r="BL550">
        <v>0</v>
      </c>
      <c r="BM550">
        <v>0</v>
      </c>
      <c r="BN550">
        <v>0</v>
      </c>
      <c r="BO550">
        <v>0</v>
      </c>
      <c r="BP550">
        <v>1</v>
      </c>
      <c r="BQ550">
        <v>1</v>
      </c>
      <c r="BR550">
        <v>0</v>
      </c>
      <c r="BS550">
        <v>0</v>
      </c>
      <c r="BT550" s="10">
        <v>0</v>
      </c>
      <c r="BU550">
        <v>-4.2648743800000002</v>
      </c>
      <c r="BV550">
        <v>0.17994256</v>
      </c>
      <c r="BW550">
        <v>2.5512239999999999E-2</v>
      </c>
      <c r="BX550">
        <v>1.7140852600000001</v>
      </c>
      <c r="BY550">
        <v>1.2451467300000001</v>
      </c>
      <c r="BZ550">
        <v>4.38303536</v>
      </c>
      <c r="CA550">
        <v>1.0542348399999999</v>
      </c>
      <c r="CB550">
        <v>2.36271349</v>
      </c>
      <c r="CC550">
        <v>0</v>
      </c>
      <c r="CD550">
        <v>1.26633956</v>
      </c>
      <c r="CE550">
        <v>1.2966537600000001</v>
      </c>
      <c r="CF550">
        <v>-0.34830556000000001</v>
      </c>
      <c r="CG550">
        <v>0.60595251999999999</v>
      </c>
      <c r="CH550">
        <v>-0.27080598</v>
      </c>
      <c r="CI550">
        <v>0.69837139000000004</v>
      </c>
      <c r="CJ550">
        <v>2.3914729999999999E-2</v>
      </c>
      <c r="CK550">
        <v>-0.35324707</v>
      </c>
      <c r="CL550">
        <v>-4.8291489999999999E-2</v>
      </c>
      <c r="CM550">
        <v>0.58076517999999999</v>
      </c>
      <c r="CN550">
        <v>0.72541518999999999</v>
      </c>
      <c r="CO550">
        <v>-0.20022939000000001</v>
      </c>
      <c r="CP550">
        <v>-0.43475793000000001</v>
      </c>
      <c r="CQ550">
        <v>0.34422587999999998</v>
      </c>
      <c r="CR550">
        <v>-0.48495226000000002</v>
      </c>
      <c r="CS550">
        <v>0.18250256000000001</v>
      </c>
      <c r="CT550">
        <v>-0.16623276000000001</v>
      </c>
      <c r="CU550">
        <v>-9.4743999999999995E-2</v>
      </c>
      <c r="CV550">
        <v>-1.1689752</v>
      </c>
      <c r="CW550">
        <v>-0.52188942000000005</v>
      </c>
      <c r="CX550">
        <v>0.65815442999999996</v>
      </c>
      <c r="CY550">
        <v>9.3649330000000003E-2</v>
      </c>
      <c r="CZ550">
        <v>-0.16819777</v>
      </c>
      <c r="DA550">
        <v>-0.25450494000000001</v>
      </c>
      <c r="DB550">
        <v>0.25513289</v>
      </c>
      <c r="DC550">
        <v>2.5920289999999999E-2</v>
      </c>
      <c r="DD550">
        <v>-2.5292350000000002E-2</v>
      </c>
      <c r="DE550">
        <v>0.26950531</v>
      </c>
      <c r="DF550">
        <v>-0.26887736000000001</v>
      </c>
      <c r="DG550">
        <v>0.1029841</v>
      </c>
      <c r="DH550">
        <v>-0.10235616</v>
      </c>
      <c r="DI550">
        <v>-0.19042195000000001</v>
      </c>
      <c r="DJ550">
        <v>7.7531719999999998E-2</v>
      </c>
      <c r="DK550">
        <v>-0.19522661999999999</v>
      </c>
      <c r="DL550">
        <v>-0.13095082</v>
      </c>
      <c r="DM550">
        <v>-6.0513240000000003E-2</v>
      </c>
      <c r="DN550">
        <v>0.50020885000000004</v>
      </c>
      <c r="DO550">
        <v>0.35778246000000002</v>
      </c>
      <c r="DP550">
        <v>-0.64273818000000005</v>
      </c>
      <c r="DQ550">
        <v>0.94671483000000001</v>
      </c>
      <c r="DR550">
        <v>-0.66113116000000005</v>
      </c>
      <c r="DS550">
        <v>7.7932630000000003E-2</v>
      </c>
      <c r="DT550">
        <v>-0.79014932000000004</v>
      </c>
      <c r="DU550">
        <v>1.3610861400000001</v>
      </c>
      <c r="DV550" s="10">
        <v>-0.64824150000000003</v>
      </c>
      <c r="DW550" s="8" t="s">
        <v>2934</v>
      </c>
      <c r="DX550" t="s">
        <v>2935</v>
      </c>
      <c r="DY550" t="s">
        <v>5165</v>
      </c>
      <c r="DZ550" t="s">
        <v>5154</v>
      </c>
      <c r="EA550" t="s">
        <v>5380</v>
      </c>
      <c r="EB550" t="s">
        <v>5495</v>
      </c>
      <c r="EC550" t="s">
        <v>5195</v>
      </c>
      <c r="ED550" s="10" t="s">
        <v>373</v>
      </c>
      <c r="EE550" s="20">
        <v>35759</v>
      </c>
      <c r="EF550" s="21">
        <v>38535</v>
      </c>
      <c r="EG550" t="s">
        <v>2936</v>
      </c>
      <c r="EH550" t="s">
        <v>5142</v>
      </c>
      <c r="EI550" s="22">
        <v>44988</v>
      </c>
      <c r="EJ550" t="b">
        <f>F550=H550</f>
        <v>1</v>
      </c>
    </row>
    <row r="551" spans="1:140" x14ac:dyDescent="0.2">
      <c r="A551" s="8" t="s">
        <v>2937</v>
      </c>
      <c r="B551" s="8" t="s">
        <v>127</v>
      </c>
      <c r="C551" s="8" t="s">
        <v>188</v>
      </c>
      <c r="D551" s="2" t="s">
        <v>2938</v>
      </c>
      <c r="E551" s="4">
        <v>0.35053101533556602</v>
      </c>
      <c r="F551" s="28" t="b">
        <v>0</v>
      </c>
      <c r="G551" s="29">
        <f t="shared" si="17"/>
        <v>0.16834707945455241</v>
      </c>
      <c r="H551" s="5" t="b">
        <f t="shared" si="16"/>
        <v>0</v>
      </c>
      <c r="I551" s="8">
        <v>57</v>
      </c>
      <c r="J551">
        <v>4</v>
      </c>
      <c r="K551">
        <v>27</v>
      </c>
      <c r="L551">
        <v>786</v>
      </c>
      <c r="M551">
        <v>9</v>
      </c>
      <c r="N551">
        <v>4</v>
      </c>
      <c r="O551">
        <v>75.482174334449894</v>
      </c>
      <c r="P551">
        <v>1</v>
      </c>
      <c r="Q551">
        <v>5</v>
      </c>
      <c r="R551">
        <v>3</v>
      </c>
      <c r="S551" s="10">
        <v>68.400000000000006</v>
      </c>
      <c r="T551" s="8">
        <v>0.35320753765240098</v>
      </c>
      <c r="U551">
        <v>3.04590151031497</v>
      </c>
      <c r="V551">
        <v>2.2610839381047498E-3</v>
      </c>
      <c r="W551">
        <v>-0.83037064080841005</v>
      </c>
      <c r="X551">
        <v>1.2997579909472201</v>
      </c>
      <c r="Y551">
        <v>0.68524713920936597</v>
      </c>
      <c r="Z551">
        <v>0.86054934696124696</v>
      </c>
      <c r="AA551">
        <v>0.71867389489572897</v>
      </c>
      <c r="AB551">
        <v>-1.4988236991813999</v>
      </c>
      <c r="AC551">
        <v>-1.38724643350897</v>
      </c>
      <c r="AD551" s="10">
        <v>-1.3588153745440601</v>
      </c>
      <c r="AE551" s="8">
        <v>0</v>
      </c>
      <c r="AF551">
        <v>0</v>
      </c>
      <c r="AG551">
        <v>0</v>
      </c>
      <c r="AH551">
        <v>0</v>
      </c>
      <c r="AI551">
        <v>0</v>
      </c>
      <c r="AJ551">
        <v>1</v>
      </c>
      <c r="AK551">
        <v>0</v>
      </c>
      <c r="AL551">
        <v>0</v>
      </c>
      <c r="AM551">
        <v>0</v>
      </c>
      <c r="AN551">
        <v>0</v>
      </c>
      <c r="AO551">
        <v>0</v>
      </c>
      <c r="AP551">
        <v>0</v>
      </c>
      <c r="AQ551">
        <v>0</v>
      </c>
      <c r="AR551">
        <v>0</v>
      </c>
      <c r="AS551">
        <v>0</v>
      </c>
      <c r="AT551">
        <v>0</v>
      </c>
      <c r="AU551">
        <v>0</v>
      </c>
      <c r="AV551">
        <v>0</v>
      </c>
      <c r="AW551">
        <v>0</v>
      </c>
      <c r="AX551">
        <v>0</v>
      </c>
      <c r="AY551">
        <v>1</v>
      </c>
      <c r="AZ551">
        <v>0</v>
      </c>
      <c r="BA551">
        <v>0</v>
      </c>
      <c r="BB551">
        <v>1</v>
      </c>
      <c r="BC551">
        <v>1</v>
      </c>
      <c r="BD551">
        <v>0</v>
      </c>
      <c r="BE551">
        <v>0</v>
      </c>
      <c r="BF551">
        <v>1</v>
      </c>
      <c r="BG551">
        <v>0</v>
      </c>
      <c r="BH551">
        <v>0</v>
      </c>
      <c r="BI551">
        <v>0</v>
      </c>
      <c r="BJ551">
        <v>0</v>
      </c>
      <c r="BK551">
        <v>1</v>
      </c>
      <c r="BL551">
        <v>0</v>
      </c>
      <c r="BM551">
        <v>0</v>
      </c>
      <c r="BN551">
        <v>0</v>
      </c>
      <c r="BO551">
        <v>0</v>
      </c>
      <c r="BP551">
        <v>1</v>
      </c>
      <c r="BQ551">
        <v>0</v>
      </c>
      <c r="BR551">
        <v>1</v>
      </c>
      <c r="BS551">
        <v>0</v>
      </c>
      <c r="BT551" s="10">
        <v>0</v>
      </c>
      <c r="BU551">
        <v>-4.2648743800000002</v>
      </c>
      <c r="BV551">
        <v>0.17994256</v>
      </c>
      <c r="BW551">
        <v>2.5512239999999999E-2</v>
      </c>
      <c r="BX551">
        <v>1.7140852600000001</v>
      </c>
      <c r="BY551">
        <v>1.2451467300000001</v>
      </c>
      <c r="BZ551">
        <v>4.38303536</v>
      </c>
      <c r="CA551">
        <v>1.0542348399999999</v>
      </c>
      <c r="CB551">
        <v>2.36271349</v>
      </c>
      <c r="CC551">
        <v>0</v>
      </c>
      <c r="CD551">
        <v>1.26633956</v>
      </c>
      <c r="CE551">
        <v>1.2966537600000001</v>
      </c>
      <c r="CF551">
        <v>-0.34830556000000001</v>
      </c>
      <c r="CG551">
        <v>0.60595251999999999</v>
      </c>
      <c r="CH551">
        <v>-0.27080598</v>
      </c>
      <c r="CI551">
        <v>0.69837139000000004</v>
      </c>
      <c r="CJ551">
        <v>2.3914729999999999E-2</v>
      </c>
      <c r="CK551">
        <v>-0.35324707</v>
      </c>
      <c r="CL551">
        <v>-4.8291489999999999E-2</v>
      </c>
      <c r="CM551">
        <v>0.58076517999999999</v>
      </c>
      <c r="CN551">
        <v>0.72541518999999999</v>
      </c>
      <c r="CO551">
        <v>-0.20022939000000001</v>
      </c>
      <c r="CP551">
        <v>-0.43475793000000001</v>
      </c>
      <c r="CQ551">
        <v>0.34422587999999998</v>
      </c>
      <c r="CR551">
        <v>-0.48495226000000002</v>
      </c>
      <c r="CS551">
        <v>0.18250256000000001</v>
      </c>
      <c r="CT551">
        <v>-0.16623276000000001</v>
      </c>
      <c r="CU551">
        <v>-9.4743999999999995E-2</v>
      </c>
      <c r="CV551">
        <v>-1.1689752</v>
      </c>
      <c r="CW551">
        <v>-0.52188942000000005</v>
      </c>
      <c r="CX551">
        <v>0.65815442999999996</v>
      </c>
      <c r="CY551">
        <v>9.3649330000000003E-2</v>
      </c>
      <c r="CZ551">
        <v>-0.16819777</v>
      </c>
      <c r="DA551">
        <v>-0.25450494000000001</v>
      </c>
      <c r="DB551">
        <v>0.25513289</v>
      </c>
      <c r="DC551">
        <v>2.5920289999999999E-2</v>
      </c>
      <c r="DD551">
        <v>-2.5292350000000002E-2</v>
      </c>
      <c r="DE551">
        <v>0.26950531</v>
      </c>
      <c r="DF551">
        <v>-0.26887736000000001</v>
      </c>
      <c r="DG551">
        <v>0.1029841</v>
      </c>
      <c r="DH551">
        <v>-0.10235616</v>
      </c>
      <c r="DI551">
        <v>-0.19042195000000001</v>
      </c>
      <c r="DJ551">
        <v>7.7531719999999998E-2</v>
      </c>
      <c r="DK551">
        <v>-0.19522661999999999</v>
      </c>
      <c r="DL551">
        <v>-0.13095082</v>
      </c>
      <c r="DM551">
        <v>-6.0513240000000003E-2</v>
      </c>
      <c r="DN551">
        <v>0.50020885000000004</v>
      </c>
      <c r="DO551">
        <v>0.35778246000000002</v>
      </c>
      <c r="DP551">
        <v>-0.64273818000000005</v>
      </c>
      <c r="DQ551">
        <v>0.94671483000000001</v>
      </c>
      <c r="DR551">
        <v>-0.66113116000000005</v>
      </c>
      <c r="DS551">
        <v>7.7932630000000003E-2</v>
      </c>
      <c r="DT551">
        <v>-0.79014932000000004</v>
      </c>
      <c r="DU551">
        <v>1.3610861400000001</v>
      </c>
      <c r="DV551" s="10">
        <v>-0.64824150000000003</v>
      </c>
      <c r="DW551" s="8" t="s">
        <v>2939</v>
      </c>
      <c r="DX551" t="s">
        <v>2940</v>
      </c>
      <c r="DY551" t="s">
        <v>5165</v>
      </c>
      <c r="DZ551" t="s">
        <v>5158</v>
      </c>
      <c r="EA551" t="s">
        <v>5286</v>
      </c>
      <c r="EB551" t="s">
        <v>5459</v>
      </c>
      <c r="EC551" t="s">
        <v>5342</v>
      </c>
      <c r="ED551" s="10" t="s">
        <v>915</v>
      </c>
      <c r="EE551" s="20">
        <v>37341</v>
      </c>
      <c r="EF551" s="21">
        <v>38836</v>
      </c>
      <c r="EG551" t="s">
        <v>2941</v>
      </c>
      <c r="EH551" t="s">
        <v>5146</v>
      </c>
      <c r="EI551" s="22">
        <v>43842</v>
      </c>
      <c r="EJ551" t="b">
        <f>F551=H551</f>
        <v>1</v>
      </c>
    </row>
    <row r="552" spans="1:140" x14ac:dyDescent="0.2">
      <c r="A552" s="8" t="s">
        <v>2942</v>
      </c>
      <c r="B552" s="8" t="s">
        <v>119</v>
      </c>
      <c r="C552" s="8" t="s">
        <v>216</v>
      </c>
      <c r="D552" s="2" t="s">
        <v>2943</v>
      </c>
      <c r="E552" s="4">
        <v>0.66749483117914199</v>
      </c>
      <c r="F552" s="28" t="b">
        <v>1</v>
      </c>
      <c r="G552" s="29">
        <f t="shared" si="17"/>
        <v>1.9261670002053689E-2</v>
      </c>
      <c r="H552" s="5" t="b">
        <f t="shared" si="16"/>
        <v>0</v>
      </c>
      <c r="I552" s="8">
        <v>62</v>
      </c>
      <c r="J552">
        <v>1</v>
      </c>
      <c r="K552">
        <v>38</v>
      </c>
      <c r="L552">
        <v>721</v>
      </c>
      <c r="M552">
        <v>2</v>
      </c>
      <c r="N552">
        <v>5</v>
      </c>
      <c r="O552">
        <v>9.6724155895714308</v>
      </c>
      <c r="P552">
        <v>3</v>
      </c>
      <c r="Q552">
        <v>3</v>
      </c>
      <c r="R552">
        <v>4</v>
      </c>
      <c r="S552" s="10">
        <v>70.2</v>
      </c>
      <c r="T552" s="8">
        <v>0.82289841219016902</v>
      </c>
      <c r="U552">
        <v>7.5957643648752104E-3</v>
      </c>
      <c r="V552">
        <v>1.4235138450326601</v>
      </c>
      <c r="W552">
        <v>-0.906144490005799</v>
      </c>
      <c r="X552">
        <v>-0.92748948436013701</v>
      </c>
      <c r="Y552">
        <v>1.38181348148064</v>
      </c>
      <c r="Z552">
        <v>-1.4040102187430401</v>
      </c>
      <c r="AA552">
        <v>8.8725172209350497E-3</v>
      </c>
      <c r="AB552">
        <v>1.4079858992310099</v>
      </c>
      <c r="AC552">
        <v>1.42236659638262</v>
      </c>
      <c r="AD552" s="10">
        <v>-0.97042828852908802</v>
      </c>
      <c r="AE552" s="8">
        <v>0</v>
      </c>
      <c r="AF552">
        <v>1</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1</v>
      </c>
      <c r="BC552">
        <v>1</v>
      </c>
      <c r="BD552">
        <v>0</v>
      </c>
      <c r="BE552">
        <v>0</v>
      </c>
      <c r="BF552">
        <v>1</v>
      </c>
      <c r="BG552">
        <v>0</v>
      </c>
      <c r="BH552">
        <v>0</v>
      </c>
      <c r="BI552">
        <v>0</v>
      </c>
      <c r="BJ552">
        <v>0</v>
      </c>
      <c r="BK552">
        <v>0</v>
      </c>
      <c r="BL552">
        <v>1</v>
      </c>
      <c r="BM552">
        <v>0</v>
      </c>
      <c r="BN552">
        <v>1</v>
      </c>
      <c r="BO552">
        <v>0</v>
      </c>
      <c r="BP552">
        <v>0</v>
      </c>
      <c r="BQ552">
        <v>0</v>
      </c>
      <c r="BR552">
        <v>0</v>
      </c>
      <c r="BS552">
        <v>1</v>
      </c>
      <c r="BT552" s="10">
        <v>0</v>
      </c>
      <c r="BU552">
        <v>-4.2648743800000002</v>
      </c>
      <c r="BV552">
        <v>0.17994256</v>
      </c>
      <c r="BW552">
        <v>2.5512239999999999E-2</v>
      </c>
      <c r="BX552">
        <v>1.7140852600000001</v>
      </c>
      <c r="BY552">
        <v>1.2451467300000001</v>
      </c>
      <c r="BZ552">
        <v>4.38303536</v>
      </c>
      <c r="CA552">
        <v>1.0542348399999999</v>
      </c>
      <c r="CB552">
        <v>2.36271349</v>
      </c>
      <c r="CC552">
        <v>0</v>
      </c>
      <c r="CD552">
        <v>1.26633956</v>
      </c>
      <c r="CE552">
        <v>1.2966537600000001</v>
      </c>
      <c r="CF552">
        <v>-0.34830556000000001</v>
      </c>
      <c r="CG552">
        <v>0.60595251999999999</v>
      </c>
      <c r="CH552">
        <v>-0.27080598</v>
      </c>
      <c r="CI552">
        <v>0.69837139000000004</v>
      </c>
      <c r="CJ552">
        <v>2.3914729999999999E-2</v>
      </c>
      <c r="CK552">
        <v>-0.35324707</v>
      </c>
      <c r="CL552">
        <v>-4.8291489999999999E-2</v>
      </c>
      <c r="CM552">
        <v>0.58076517999999999</v>
      </c>
      <c r="CN552">
        <v>0.72541518999999999</v>
      </c>
      <c r="CO552">
        <v>-0.20022939000000001</v>
      </c>
      <c r="CP552">
        <v>-0.43475793000000001</v>
      </c>
      <c r="CQ552">
        <v>0.34422587999999998</v>
      </c>
      <c r="CR552">
        <v>-0.48495226000000002</v>
      </c>
      <c r="CS552">
        <v>0.18250256000000001</v>
      </c>
      <c r="CT552">
        <v>-0.16623276000000001</v>
      </c>
      <c r="CU552">
        <v>-9.4743999999999995E-2</v>
      </c>
      <c r="CV552">
        <v>-1.1689752</v>
      </c>
      <c r="CW552">
        <v>-0.52188942000000005</v>
      </c>
      <c r="CX552">
        <v>0.65815442999999996</v>
      </c>
      <c r="CY552">
        <v>9.3649330000000003E-2</v>
      </c>
      <c r="CZ552">
        <v>-0.16819777</v>
      </c>
      <c r="DA552">
        <v>-0.25450494000000001</v>
      </c>
      <c r="DB552">
        <v>0.25513289</v>
      </c>
      <c r="DC552">
        <v>2.5920289999999999E-2</v>
      </c>
      <c r="DD552">
        <v>-2.5292350000000002E-2</v>
      </c>
      <c r="DE552">
        <v>0.26950531</v>
      </c>
      <c r="DF552">
        <v>-0.26887736000000001</v>
      </c>
      <c r="DG552">
        <v>0.1029841</v>
      </c>
      <c r="DH552">
        <v>-0.10235616</v>
      </c>
      <c r="DI552">
        <v>-0.19042195000000001</v>
      </c>
      <c r="DJ552">
        <v>7.7531719999999998E-2</v>
      </c>
      <c r="DK552">
        <v>-0.19522661999999999</v>
      </c>
      <c r="DL552">
        <v>-0.13095082</v>
      </c>
      <c r="DM552">
        <v>-6.0513240000000003E-2</v>
      </c>
      <c r="DN552">
        <v>0.50020885000000004</v>
      </c>
      <c r="DO552">
        <v>0.35778246000000002</v>
      </c>
      <c r="DP552">
        <v>-0.64273818000000005</v>
      </c>
      <c r="DQ552">
        <v>0.94671483000000001</v>
      </c>
      <c r="DR552">
        <v>-0.66113116000000005</v>
      </c>
      <c r="DS552">
        <v>7.7932630000000003E-2</v>
      </c>
      <c r="DT552">
        <v>-0.79014932000000004</v>
      </c>
      <c r="DU552">
        <v>1.3610861400000001</v>
      </c>
      <c r="DV552" s="10">
        <v>-0.64824150000000003</v>
      </c>
      <c r="DW552" s="8" t="s">
        <v>2944</v>
      </c>
      <c r="DX552" t="s">
        <v>2945</v>
      </c>
      <c r="DY552" t="s">
        <v>5158</v>
      </c>
      <c r="DZ552" t="s">
        <v>5153</v>
      </c>
      <c r="EA552" t="s">
        <v>5263</v>
      </c>
      <c r="EB552" t="s">
        <v>5497</v>
      </c>
      <c r="EC552" t="s">
        <v>5207</v>
      </c>
      <c r="ED552" s="10" t="s">
        <v>863</v>
      </c>
      <c r="EE552" s="20">
        <v>37311</v>
      </c>
      <c r="EF552" s="21">
        <v>37396</v>
      </c>
      <c r="EG552" t="s">
        <v>2946</v>
      </c>
      <c r="EH552" t="s">
        <v>5143</v>
      </c>
      <c r="EI552" s="22">
        <v>43820</v>
      </c>
      <c r="EJ552" t="b">
        <f>F552=H552</f>
        <v>0</v>
      </c>
    </row>
    <row r="553" spans="1:140" x14ac:dyDescent="0.2">
      <c r="A553" s="8" t="s">
        <v>2947</v>
      </c>
      <c r="B553" s="8" t="s">
        <v>168</v>
      </c>
      <c r="C553" s="8" t="s">
        <v>188</v>
      </c>
      <c r="D553" s="2" t="s">
        <v>2948</v>
      </c>
      <c r="E553" s="4">
        <v>0.60954819433047602</v>
      </c>
      <c r="F553" s="28" t="b">
        <v>1</v>
      </c>
      <c r="G553" s="29">
        <f t="shared" si="17"/>
        <v>7.6152897803259141E-7</v>
      </c>
      <c r="H553" s="5" t="b">
        <f t="shared" si="16"/>
        <v>0</v>
      </c>
      <c r="I553" s="8">
        <v>68</v>
      </c>
      <c r="J553">
        <v>0</v>
      </c>
      <c r="K553">
        <v>30</v>
      </c>
      <c r="L553">
        <v>668</v>
      </c>
      <c r="M553">
        <v>0</v>
      </c>
      <c r="N553">
        <v>1</v>
      </c>
      <c r="O553">
        <v>71.340763831904994</v>
      </c>
      <c r="P553">
        <v>5</v>
      </c>
      <c r="Q553">
        <v>2</v>
      </c>
      <c r="R553">
        <v>4</v>
      </c>
      <c r="S553" s="10">
        <v>73.099999999999994</v>
      </c>
      <c r="T553" s="8">
        <v>1.3865274616354899</v>
      </c>
      <c r="U553">
        <v>-1.00517281761849</v>
      </c>
      <c r="V553">
        <v>0.38987547332752898</v>
      </c>
      <c r="W553">
        <v>-0.96792932088982497</v>
      </c>
      <c r="X553">
        <v>-1.5638459058765199</v>
      </c>
      <c r="Y553">
        <v>-1.4044518876044501</v>
      </c>
      <c r="Z553">
        <v>0.71804053143127</v>
      </c>
      <c r="AA553">
        <v>1.4284752725705201</v>
      </c>
      <c r="AB553">
        <v>-0.772121299578298</v>
      </c>
      <c r="AC553">
        <v>-0.68484317603607703</v>
      </c>
      <c r="AD553" s="10">
        <v>-0.34469353883829401</v>
      </c>
      <c r="AE553" s="8">
        <v>0</v>
      </c>
      <c r="AF553">
        <v>0</v>
      </c>
      <c r="AG553">
        <v>0</v>
      </c>
      <c r="AH553">
        <v>0</v>
      </c>
      <c r="AI553">
        <v>0</v>
      </c>
      <c r="AJ553">
        <v>0</v>
      </c>
      <c r="AK553">
        <v>0</v>
      </c>
      <c r="AL553">
        <v>0</v>
      </c>
      <c r="AM553">
        <v>1</v>
      </c>
      <c r="AN553">
        <v>0</v>
      </c>
      <c r="AO553">
        <v>0</v>
      </c>
      <c r="AP553">
        <v>0</v>
      </c>
      <c r="AQ553">
        <v>0</v>
      </c>
      <c r="AR553">
        <v>0</v>
      </c>
      <c r="AS553">
        <v>0</v>
      </c>
      <c r="AT553">
        <v>0</v>
      </c>
      <c r="AU553">
        <v>0</v>
      </c>
      <c r="AV553">
        <v>0</v>
      </c>
      <c r="AW553">
        <v>0</v>
      </c>
      <c r="AX553">
        <v>0</v>
      </c>
      <c r="AY553">
        <v>0</v>
      </c>
      <c r="AZ553">
        <v>1</v>
      </c>
      <c r="BA553">
        <v>1</v>
      </c>
      <c r="BB553">
        <v>0</v>
      </c>
      <c r="BC553">
        <v>1</v>
      </c>
      <c r="BD553">
        <v>0</v>
      </c>
      <c r="BE553">
        <v>0</v>
      </c>
      <c r="BF553">
        <v>1</v>
      </c>
      <c r="BG553">
        <v>0</v>
      </c>
      <c r="BH553">
        <v>1</v>
      </c>
      <c r="BI553">
        <v>0</v>
      </c>
      <c r="BJ553">
        <v>0</v>
      </c>
      <c r="BK553">
        <v>0</v>
      </c>
      <c r="BL553">
        <v>0</v>
      </c>
      <c r="BM553">
        <v>0</v>
      </c>
      <c r="BN553">
        <v>0</v>
      </c>
      <c r="BO553">
        <v>0</v>
      </c>
      <c r="BP553">
        <v>1</v>
      </c>
      <c r="BQ553">
        <v>0</v>
      </c>
      <c r="BR553">
        <v>1</v>
      </c>
      <c r="BS553">
        <v>0</v>
      </c>
      <c r="BT553" s="10">
        <v>0</v>
      </c>
      <c r="BU553">
        <v>-4.2648743800000002</v>
      </c>
      <c r="BV553">
        <v>0.17994256</v>
      </c>
      <c r="BW553">
        <v>2.5512239999999999E-2</v>
      </c>
      <c r="BX553">
        <v>1.7140852600000001</v>
      </c>
      <c r="BY553">
        <v>1.2451467300000001</v>
      </c>
      <c r="BZ553">
        <v>4.38303536</v>
      </c>
      <c r="CA553">
        <v>1.0542348399999999</v>
      </c>
      <c r="CB553">
        <v>2.36271349</v>
      </c>
      <c r="CC553">
        <v>0</v>
      </c>
      <c r="CD553">
        <v>1.26633956</v>
      </c>
      <c r="CE553">
        <v>1.2966537600000001</v>
      </c>
      <c r="CF553">
        <v>-0.34830556000000001</v>
      </c>
      <c r="CG553">
        <v>0.60595251999999999</v>
      </c>
      <c r="CH553">
        <v>-0.27080598</v>
      </c>
      <c r="CI553">
        <v>0.69837139000000004</v>
      </c>
      <c r="CJ553">
        <v>2.3914729999999999E-2</v>
      </c>
      <c r="CK553">
        <v>-0.35324707</v>
      </c>
      <c r="CL553">
        <v>-4.8291489999999999E-2</v>
      </c>
      <c r="CM553">
        <v>0.58076517999999999</v>
      </c>
      <c r="CN553">
        <v>0.72541518999999999</v>
      </c>
      <c r="CO553">
        <v>-0.20022939000000001</v>
      </c>
      <c r="CP553">
        <v>-0.43475793000000001</v>
      </c>
      <c r="CQ553">
        <v>0.34422587999999998</v>
      </c>
      <c r="CR553">
        <v>-0.48495226000000002</v>
      </c>
      <c r="CS553">
        <v>0.18250256000000001</v>
      </c>
      <c r="CT553">
        <v>-0.16623276000000001</v>
      </c>
      <c r="CU553">
        <v>-9.4743999999999995E-2</v>
      </c>
      <c r="CV553">
        <v>-1.1689752</v>
      </c>
      <c r="CW553">
        <v>-0.52188942000000005</v>
      </c>
      <c r="CX553">
        <v>0.65815442999999996</v>
      </c>
      <c r="CY553">
        <v>9.3649330000000003E-2</v>
      </c>
      <c r="CZ553">
        <v>-0.16819777</v>
      </c>
      <c r="DA553">
        <v>-0.25450494000000001</v>
      </c>
      <c r="DB553">
        <v>0.25513289</v>
      </c>
      <c r="DC553">
        <v>2.5920289999999999E-2</v>
      </c>
      <c r="DD553">
        <v>-2.5292350000000002E-2</v>
      </c>
      <c r="DE553">
        <v>0.26950531</v>
      </c>
      <c r="DF553">
        <v>-0.26887736000000001</v>
      </c>
      <c r="DG553">
        <v>0.1029841</v>
      </c>
      <c r="DH553">
        <v>-0.10235616</v>
      </c>
      <c r="DI553">
        <v>-0.19042195000000001</v>
      </c>
      <c r="DJ553">
        <v>7.7531719999999998E-2</v>
      </c>
      <c r="DK553">
        <v>-0.19522661999999999</v>
      </c>
      <c r="DL553">
        <v>-0.13095082</v>
      </c>
      <c r="DM553">
        <v>-6.0513240000000003E-2</v>
      </c>
      <c r="DN553">
        <v>0.50020885000000004</v>
      </c>
      <c r="DO553">
        <v>0.35778246000000002</v>
      </c>
      <c r="DP553">
        <v>-0.64273818000000005</v>
      </c>
      <c r="DQ553">
        <v>0.94671483000000001</v>
      </c>
      <c r="DR553">
        <v>-0.66113116000000005</v>
      </c>
      <c r="DS553">
        <v>7.7932630000000003E-2</v>
      </c>
      <c r="DT553">
        <v>-0.79014932000000004</v>
      </c>
      <c r="DU553">
        <v>1.3610861400000001</v>
      </c>
      <c r="DV553" s="10">
        <v>-0.64824150000000003</v>
      </c>
      <c r="DW553" s="8" t="s">
        <v>2949</v>
      </c>
      <c r="DX553" t="s">
        <v>2950</v>
      </c>
      <c r="DY553" t="s">
        <v>5165</v>
      </c>
      <c r="DZ553" t="s">
        <v>5158</v>
      </c>
      <c r="EA553" s="52" t="s">
        <v>5513</v>
      </c>
      <c r="EB553" t="s">
        <v>5237</v>
      </c>
      <c r="EC553" t="s">
        <v>5194</v>
      </c>
      <c r="ED553" s="10" t="s">
        <v>379</v>
      </c>
      <c r="EE553" s="20">
        <v>37848</v>
      </c>
      <c r="EF553" s="21">
        <v>38847</v>
      </c>
      <c r="EG553" s="52" t="s">
        <v>145</v>
      </c>
      <c r="EH553" t="s">
        <v>5147</v>
      </c>
      <c r="EI553" s="22">
        <v>43842</v>
      </c>
      <c r="EJ553" t="b">
        <f>F553=H553</f>
        <v>0</v>
      </c>
    </row>
    <row r="554" spans="1:140" x14ac:dyDescent="0.2">
      <c r="A554" s="8" t="s">
        <v>2951</v>
      </c>
      <c r="B554" s="8" t="s">
        <v>168</v>
      </c>
      <c r="C554" s="8" t="s">
        <v>1307</v>
      </c>
      <c r="D554" s="2" t="s">
        <v>2952</v>
      </c>
      <c r="E554" s="4">
        <v>0.834606868115778</v>
      </c>
      <c r="F554" s="28" t="b">
        <v>1</v>
      </c>
      <c r="G554" s="29">
        <f t="shared" si="17"/>
        <v>2.1129082604893134E-3</v>
      </c>
      <c r="H554" s="5" t="b">
        <f t="shared" si="16"/>
        <v>0</v>
      </c>
      <c r="I554" s="8">
        <v>39</v>
      </c>
      <c r="J554">
        <v>2</v>
      </c>
      <c r="K554">
        <v>34</v>
      </c>
      <c r="L554">
        <v>1653</v>
      </c>
      <c r="M554">
        <v>0</v>
      </c>
      <c r="N554">
        <v>4</v>
      </c>
      <c r="O554">
        <v>90.636767391222705</v>
      </c>
      <c r="P554">
        <v>2</v>
      </c>
      <c r="Q554">
        <v>4</v>
      </c>
      <c r="R554">
        <v>5</v>
      </c>
      <c r="S554" s="10">
        <v>80.7</v>
      </c>
      <c r="T554" s="8">
        <v>-1.33767961068356</v>
      </c>
      <c r="U554">
        <v>1.0203643463482399</v>
      </c>
      <c r="V554">
        <v>0.90669465918009495</v>
      </c>
      <c r="W554">
        <v>0.180335932332156</v>
      </c>
      <c r="X554">
        <v>-1.5638459058765199</v>
      </c>
      <c r="Y554">
        <v>0.68524713920936597</v>
      </c>
      <c r="Z554">
        <v>1.3820294332826599</v>
      </c>
      <c r="AA554">
        <v>1.4284752725705201</v>
      </c>
      <c r="AB554">
        <v>-1.4988236991813999</v>
      </c>
      <c r="AC554">
        <v>1.42236659638262</v>
      </c>
      <c r="AD554" s="10">
        <v>1.29516304655827</v>
      </c>
      <c r="AE554" s="8">
        <v>0</v>
      </c>
      <c r="AF554">
        <v>0</v>
      </c>
      <c r="AG554">
        <v>1</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1</v>
      </c>
      <c r="BA554">
        <v>1</v>
      </c>
      <c r="BB554">
        <v>0</v>
      </c>
      <c r="BC554">
        <v>1</v>
      </c>
      <c r="BD554">
        <v>0</v>
      </c>
      <c r="BE554">
        <v>0</v>
      </c>
      <c r="BF554">
        <v>1</v>
      </c>
      <c r="BG554">
        <v>0</v>
      </c>
      <c r="BH554">
        <v>1</v>
      </c>
      <c r="BI554">
        <v>0</v>
      </c>
      <c r="BJ554">
        <v>0</v>
      </c>
      <c r="BK554">
        <v>0</v>
      </c>
      <c r="BL554">
        <v>0</v>
      </c>
      <c r="BM554">
        <v>0</v>
      </c>
      <c r="BN554">
        <v>0</v>
      </c>
      <c r="BO554">
        <v>0</v>
      </c>
      <c r="BP554">
        <v>1</v>
      </c>
      <c r="BQ554">
        <v>0</v>
      </c>
      <c r="BR554">
        <v>0</v>
      </c>
      <c r="BS554">
        <v>0</v>
      </c>
      <c r="BT554" s="10">
        <v>1</v>
      </c>
      <c r="BU554">
        <v>-4.2648743800000002</v>
      </c>
      <c r="BV554">
        <v>0.17994256</v>
      </c>
      <c r="BW554">
        <v>2.5512239999999999E-2</v>
      </c>
      <c r="BX554">
        <v>1.7140852600000001</v>
      </c>
      <c r="BY554">
        <v>1.2451467300000001</v>
      </c>
      <c r="BZ554">
        <v>4.38303536</v>
      </c>
      <c r="CA554">
        <v>1.0542348399999999</v>
      </c>
      <c r="CB554">
        <v>2.36271349</v>
      </c>
      <c r="CC554">
        <v>0</v>
      </c>
      <c r="CD554">
        <v>1.26633956</v>
      </c>
      <c r="CE554">
        <v>1.2966537600000001</v>
      </c>
      <c r="CF554">
        <v>-0.34830556000000001</v>
      </c>
      <c r="CG554">
        <v>0.60595251999999999</v>
      </c>
      <c r="CH554">
        <v>-0.27080598</v>
      </c>
      <c r="CI554">
        <v>0.69837139000000004</v>
      </c>
      <c r="CJ554">
        <v>2.3914729999999999E-2</v>
      </c>
      <c r="CK554">
        <v>-0.35324707</v>
      </c>
      <c r="CL554">
        <v>-4.8291489999999999E-2</v>
      </c>
      <c r="CM554">
        <v>0.58076517999999999</v>
      </c>
      <c r="CN554">
        <v>0.72541518999999999</v>
      </c>
      <c r="CO554">
        <v>-0.20022939000000001</v>
      </c>
      <c r="CP554">
        <v>-0.43475793000000001</v>
      </c>
      <c r="CQ554">
        <v>0.34422587999999998</v>
      </c>
      <c r="CR554">
        <v>-0.48495226000000002</v>
      </c>
      <c r="CS554">
        <v>0.18250256000000001</v>
      </c>
      <c r="CT554">
        <v>-0.16623276000000001</v>
      </c>
      <c r="CU554">
        <v>-9.4743999999999995E-2</v>
      </c>
      <c r="CV554">
        <v>-1.1689752</v>
      </c>
      <c r="CW554">
        <v>-0.52188942000000005</v>
      </c>
      <c r="CX554">
        <v>0.65815442999999996</v>
      </c>
      <c r="CY554">
        <v>9.3649330000000003E-2</v>
      </c>
      <c r="CZ554">
        <v>-0.16819777</v>
      </c>
      <c r="DA554">
        <v>-0.25450494000000001</v>
      </c>
      <c r="DB554">
        <v>0.25513289</v>
      </c>
      <c r="DC554">
        <v>2.5920289999999999E-2</v>
      </c>
      <c r="DD554">
        <v>-2.5292350000000002E-2</v>
      </c>
      <c r="DE554">
        <v>0.26950531</v>
      </c>
      <c r="DF554">
        <v>-0.26887736000000001</v>
      </c>
      <c r="DG554">
        <v>0.1029841</v>
      </c>
      <c r="DH554">
        <v>-0.10235616</v>
      </c>
      <c r="DI554">
        <v>-0.19042195000000001</v>
      </c>
      <c r="DJ554">
        <v>7.7531719999999998E-2</v>
      </c>
      <c r="DK554">
        <v>-0.19522661999999999</v>
      </c>
      <c r="DL554">
        <v>-0.13095082</v>
      </c>
      <c r="DM554">
        <v>-6.0513240000000003E-2</v>
      </c>
      <c r="DN554">
        <v>0.50020885000000004</v>
      </c>
      <c r="DO554">
        <v>0.35778246000000002</v>
      </c>
      <c r="DP554">
        <v>-0.64273818000000005</v>
      </c>
      <c r="DQ554">
        <v>0.94671483000000001</v>
      </c>
      <c r="DR554">
        <v>-0.66113116000000005</v>
      </c>
      <c r="DS554">
        <v>7.7932630000000003E-2</v>
      </c>
      <c r="DT554">
        <v>-0.79014932000000004</v>
      </c>
      <c r="DU554">
        <v>1.3610861400000001</v>
      </c>
      <c r="DV554" s="10">
        <v>-0.64824150000000003</v>
      </c>
      <c r="DW554" s="8" t="s">
        <v>2953</v>
      </c>
      <c r="DX554" t="s">
        <v>2954</v>
      </c>
      <c r="DY554" t="s">
        <v>5165</v>
      </c>
      <c r="DZ554" t="s">
        <v>5165</v>
      </c>
      <c r="EA554" t="s">
        <v>5355</v>
      </c>
      <c r="EB554" t="s">
        <v>5170</v>
      </c>
      <c r="EC554" t="s">
        <v>5271</v>
      </c>
      <c r="ED554" s="10" t="s">
        <v>639</v>
      </c>
      <c r="EE554" s="20">
        <v>35548</v>
      </c>
      <c r="EF554" s="21">
        <v>36898</v>
      </c>
      <c r="EG554" t="s">
        <v>2955</v>
      </c>
      <c r="EH554" t="s">
        <v>5147</v>
      </c>
      <c r="EI554" s="22">
        <v>45398</v>
      </c>
      <c r="EJ554" t="b">
        <f>F554=H554</f>
        <v>0</v>
      </c>
    </row>
    <row r="555" spans="1:140" x14ac:dyDescent="0.2">
      <c r="A555" s="8" t="s">
        <v>2956</v>
      </c>
      <c r="B555" s="8" t="s">
        <v>168</v>
      </c>
      <c r="C555" s="8" t="s">
        <v>181</v>
      </c>
      <c r="D555" s="2" t="s">
        <v>2957</v>
      </c>
      <c r="E555" s="4">
        <v>0.34754244613167101</v>
      </c>
      <c r="F555" s="28" t="b">
        <v>0</v>
      </c>
      <c r="G555" s="29">
        <f t="shared" si="17"/>
        <v>6.3116796488054076E-7</v>
      </c>
      <c r="H555" s="5" t="b">
        <f t="shared" si="16"/>
        <v>0</v>
      </c>
      <c r="I555" s="8">
        <v>50</v>
      </c>
      <c r="J555">
        <v>0</v>
      </c>
      <c r="K555">
        <v>29</v>
      </c>
      <c r="L555">
        <v>193</v>
      </c>
      <c r="M555">
        <v>2</v>
      </c>
      <c r="N555">
        <v>1</v>
      </c>
      <c r="O555">
        <v>8.4628897325026102</v>
      </c>
      <c r="P555">
        <v>2</v>
      </c>
      <c r="Q555">
        <v>1</v>
      </c>
      <c r="R555">
        <v>3</v>
      </c>
      <c r="S555" s="10">
        <v>69</v>
      </c>
      <c r="T555" s="8">
        <v>-0.30435968670047298</v>
      </c>
      <c r="U555">
        <v>-1.00517281761849</v>
      </c>
      <c r="V555">
        <v>0.260670676864387</v>
      </c>
      <c r="W555">
        <v>-1.52166129579382</v>
      </c>
      <c r="X555">
        <v>-0.92748948436013701</v>
      </c>
      <c r="Y555">
        <v>-1.4044518876044501</v>
      </c>
      <c r="Z555">
        <v>-1.44563084464763</v>
      </c>
      <c r="AA555">
        <v>-0.70092886045385905</v>
      </c>
      <c r="AB555">
        <v>-0.772121299578298</v>
      </c>
      <c r="AC555">
        <v>1.42236659638262</v>
      </c>
      <c r="AD555" s="10">
        <v>-1.2293530125390699</v>
      </c>
      <c r="AE555" s="8">
        <v>0</v>
      </c>
      <c r="AF555">
        <v>0</v>
      </c>
      <c r="AG555">
        <v>0</v>
      </c>
      <c r="AH555">
        <v>0</v>
      </c>
      <c r="AI555">
        <v>0</v>
      </c>
      <c r="AJ555">
        <v>0</v>
      </c>
      <c r="AK555">
        <v>0</v>
      </c>
      <c r="AL555">
        <v>0</v>
      </c>
      <c r="AM555">
        <v>0</v>
      </c>
      <c r="AN555">
        <v>0</v>
      </c>
      <c r="AO555">
        <v>0</v>
      </c>
      <c r="AP555">
        <v>0</v>
      </c>
      <c r="AQ555">
        <v>0</v>
      </c>
      <c r="AR555">
        <v>0</v>
      </c>
      <c r="AS555">
        <v>0</v>
      </c>
      <c r="AT555">
        <v>0</v>
      </c>
      <c r="AU555">
        <v>0</v>
      </c>
      <c r="AV555">
        <v>0</v>
      </c>
      <c r="AW555">
        <v>1</v>
      </c>
      <c r="AX555">
        <v>0</v>
      </c>
      <c r="AY555">
        <v>0</v>
      </c>
      <c r="AZ555">
        <v>1</v>
      </c>
      <c r="BA555">
        <v>0</v>
      </c>
      <c r="BB555">
        <v>1</v>
      </c>
      <c r="BC555">
        <v>1</v>
      </c>
      <c r="BD555">
        <v>0</v>
      </c>
      <c r="BE555">
        <v>1</v>
      </c>
      <c r="BF555">
        <v>0</v>
      </c>
      <c r="BG555">
        <v>0</v>
      </c>
      <c r="BH555">
        <v>0</v>
      </c>
      <c r="BI555">
        <v>0</v>
      </c>
      <c r="BJ555">
        <v>0</v>
      </c>
      <c r="BK555">
        <v>1</v>
      </c>
      <c r="BL555">
        <v>0</v>
      </c>
      <c r="BM555">
        <v>0</v>
      </c>
      <c r="BN555">
        <v>0</v>
      </c>
      <c r="BO555">
        <v>0</v>
      </c>
      <c r="BP555">
        <v>1</v>
      </c>
      <c r="BQ555">
        <v>0</v>
      </c>
      <c r="BR555">
        <v>1</v>
      </c>
      <c r="BS555">
        <v>0</v>
      </c>
      <c r="BT555" s="10">
        <v>0</v>
      </c>
      <c r="BU555">
        <v>-4.2648743800000002</v>
      </c>
      <c r="BV555">
        <v>0.17994256</v>
      </c>
      <c r="BW555">
        <v>2.5512239999999999E-2</v>
      </c>
      <c r="BX555">
        <v>1.7140852600000001</v>
      </c>
      <c r="BY555">
        <v>1.2451467300000001</v>
      </c>
      <c r="BZ555">
        <v>4.38303536</v>
      </c>
      <c r="CA555">
        <v>1.0542348399999999</v>
      </c>
      <c r="CB555">
        <v>2.36271349</v>
      </c>
      <c r="CC555">
        <v>0</v>
      </c>
      <c r="CD555">
        <v>1.26633956</v>
      </c>
      <c r="CE555">
        <v>1.2966537600000001</v>
      </c>
      <c r="CF555">
        <v>-0.34830556000000001</v>
      </c>
      <c r="CG555">
        <v>0.60595251999999999</v>
      </c>
      <c r="CH555">
        <v>-0.27080598</v>
      </c>
      <c r="CI555">
        <v>0.69837139000000004</v>
      </c>
      <c r="CJ555">
        <v>2.3914729999999999E-2</v>
      </c>
      <c r="CK555">
        <v>-0.35324707</v>
      </c>
      <c r="CL555">
        <v>-4.8291489999999999E-2</v>
      </c>
      <c r="CM555">
        <v>0.58076517999999999</v>
      </c>
      <c r="CN555">
        <v>0.72541518999999999</v>
      </c>
      <c r="CO555">
        <v>-0.20022939000000001</v>
      </c>
      <c r="CP555">
        <v>-0.43475793000000001</v>
      </c>
      <c r="CQ555">
        <v>0.34422587999999998</v>
      </c>
      <c r="CR555">
        <v>-0.48495226000000002</v>
      </c>
      <c r="CS555">
        <v>0.18250256000000001</v>
      </c>
      <c r="CT555">
        <v>-0.16623276000000001</v>
      </c>
      <c r="CU555">
        <v>-9.4743999999999995E-2</v>
      </c>
      <c r="CV555">
        <v>-1.1689752</v>
      </c>
      <c r="CW555">
        <v>-0.52188942000000005</v>
      </c>
      <c r="CX555">
        <v>0.65815442999999996</v>
      </c>
      <c r="CY555">
        <v>9.3649330000000003E-2</v>
      </c>
      <c r="CZ555">
        <v>-0.16819777</v>
      </c>
      <c r="DA555">
        <v>-0.25450494000000001</v>
      </c>
      <c r="DB555">
        <v>0.25513289</v>
      </c>
      <c r="DC555">
        <v>2.5920289999999999E-2</v>
      </c>
      <c r="DD555">
        <v>-2.5292350000000002E-2</v>
      </c>
      <c r="DE555">
        <v>0.26950531</v>
      </c>
      <c r="DF555">
        <v>-0.26887736000000001</v>
      </c>
      <c r="DG555">
        <v>0.1029841</v>
      </c>
      <c r="DH555">
        <v>-0.10235616</v>
      </c>
      <c r="DI555">
        <v>-0.19042195000000001</v>
      </c>
      <c r="DJ555">
        <v>7.7531719999999998E-2</v>
      </c>
      <c r="DK555">
        <v>-0.19522661999999999</v>
      </c>
      <c r="DL555">
        <v>-0.13095082</v>
      </c>
      <c r="DM555">
        <v>-6.0513240000000003E-2</v>
      </c>
      <c r="DN555">
        <v>0.50020885000000004</v>
      </c>
      <c r="DO555">
        <v>0.35778246000000002</v>
      </c>
      <c r="DP555">
        <v>-0.64273818000000005</v>
      </c>
      <c r="DQ555">
        <v>0.94671483000000001</v>
      </c>
      <c r="DR555">
        <v>-0.66113116000000005</v>
      </c>
      <c r="DS555">
        <v>7.7932630000000003E-2</v>
      </c>
      <c r="DT555">
        <v>-0.79014932000000004</v>
      </c>
      <c r="DU555">
        <v>1.3610861400000001</v>
      </c>
      <c r="DV555" s="10">
        <v>-0.64824150000000003</v>
      </c>
      <c r="DW555" s="8" t="s">
        <v>2958</v>
      </c>
      <c r="DX555" t="s">
        <v>2959</v>
      </c>
      <c r="DY555" t="s">
        <v>5165</v>
      </c>
      <c r="DZ555" t="s">
        <v>5158</v>
      </c>
      <c r="EA555" t="s">
        <v>5384</v>
      </c>
      <c r="EB555" t="s">
        <v>5277</v>
      </c>
      <c r="EC555" t="s">
        <v>5369</v>
      </c>
      <c r="ED555" s="10" t="s">
        <v>460</v>
      </c>
      <c r="EE555" s="20">
        <v>36499</v>
      </c>
      <c r="EF555" s="21">
        <v>38660</v>
      </c>
      <c r="EG555" t="s">
        <v>2960</v>
      </c>
      <c r="EH555" t="s">
        <v>5146</v>
      </c>
      <c r="EI555" s="22">
        <v>45038</v>
      </c>
      <c r="EJ555" t="b">
        <f>F555=H555</f>
        <v>1</v>
      </c>
    </row>
    <row r="556" spans="1:140" x14ac:dyDescent="0.2">
      <c r="A556" s="8" t="s">
        <v>2961</v>
      </c>
      <c r="B556" s="8" t="s">
        <v>127</v>
      </c>
      <c r="C556" s="8" t="s">
        <v>181</v>
      </c>
      <c r="D556" s="2" t="s">
        <v>2962</v>
      </c>
      <c r="E556" s="4">
        <v>0.68860763859541896</v>
      </c>
      <c r="F556" s="28" t="b">
        <v>1</v>
      </c>
      <c r="G556" s="29">
        <f t="shared" si="17"/>
        <v>5.1294971801946071E-5</v>
      </c>
      <c r="H556" s="5" t="b">
        <f t="shared" si="16"/>
        <v>0</v>
      </c>
      <c r="I556" s="8">
        <v>55</v>
      </c>
      <c r="J556">
        <v>1</v>
      </c>
      <c r="K556">
        <v>31</v>
      </c>
      <c r="L556">
        <v>1301</v>
      </c>
      <c r="M556">
        <v>0</v>
      </c>
      <c r="N556">
        <v>1</v>
      </c>
      <c r="O556">
        <v>75.137152631042696</v>
      </c>
      <c r="P556">
        <v>5</v>
      </c>
      <c r="Q556">
        <v>3</v>
      </c>
      <c r="R556">
        <v>1</v>
      </c>
      <c r="S556" s="10">
        <v>80.400000000000006</v>
      </c>
      <c r="T556" s="8">
        <v>0.165331187837294</v>
      </c>
      <c r="U556">
        <v>7.5957643648752104E-3</v>
      </c>
      <c r="V556">
        <v>0.51908026979067101</v>
      </c>
      <c r="W556">
        <v>-0.23000860485986099</v>
      </c>
      <c r="X556">
        <v>-1.5638459058765199</v>
      </c>
      <c r="Y556">
        <v>-1.4044518876044501</v>
      </c>
      <c r="Z556">
        <v>0.84867691020220704</v>
      </c>
      <c r="AA556">
        <v>-0.70092886045385905</v>
      </c>
      <c r="AB556">
        <v>-4.5418899975194001E-2</v>
      </c>
      <c r="AC556">
        <v>0.71996333890972197</v>
      </c>
      <c r="AD556" s="10">
        <v>1.23043186555578</v>
      </c>
      <c r="AE556" s="8">
        <v>0</v>
      </c>
      <c r="AF556">
        <v>0</v>
      </c>
      <c r="AG556">
        <v>0</v>
      </c>
      <c r="AH556">
        <v>0</v>
      </c>
      <c r="AI556">
        <v>0</v>
      </c>
      <c r="AJ556">
        <v>0</v>
      </c>
      <c r="AK556">
        <v>0</v>
      </c>
      <c r="AL556">
        <v>0</v>
      </c>
      <c r="AM556">
        <v>0</v>
      </c>
      <c r="AN556">
        <v>0</v>
      </c>
      <c r="AO556">
        <v>0</v>
      </c>
      <c r="AP556">
        <v>0</v>
      </c>
      <c r="AQ556">
        <v>0</v>
      </c>
      <c r="AR556">
        <v>0</v>
      </c>
      <c r="AS556">
        <v>0</v>
      </c>
      <c r="AT556">
        <v>0</v>
      </c>
      <c r="AU556">
        <v>0</v>
      </c>
      <c r="AV556">
        <v>1</v>
      </c>
      <c r="AW556">
        <v>0</v>
      </c>
      <c r="AX556">
        <v>0</v>
      </c>
      <c r="AY556">
        <v>1</v>
      </c>
      <c r="AZ556">
        <v>0</v>
      </c>
      <c r="BA556">
        <v>1</v>
      </c>
      <c r="BB556">
        <v>0</v>
      </c>
      <c r="BC556">
        <v>0</v>
      </c>
      <c r="BD556">
        <v>1</v>
      </c>
      <c r="BE556">
        <v>1</v>
      </c>
      <c r="BF556">
        <v>0</v>
      </c>
      <c r="BG556">
        <v>0</v>
      </c>
      <c r="BH556">
        <v>0</v>
      </c>
      <c r="BI556">
        <v>1</v>
      </c>
      <c r="BJ556">
        <v>0</v>
      </c>
      <c r="BK556">
        <v>0</v>
      </c>
      <c r="BL556">
        <v>0</v>
      </c>
      <c r="BM556">
        <v>1</v>
      </c>
      <c r="BN556">
        <v>0</v>
      </c>
      <c r="BO556">
        <v>0</v>
      </c>
      <c r="BP556">
        <v>0</v>
      </c>
      <c r="BQ556">
        <v>0</v>
      </c>
      <c r="BR556">
        <v>1</v>
      </c>
      <c r="BS556">
        <v>0</v>
      </c>
      <c r="BT556" s="10">
        <v>0</v>
      </c>
      <c r="BU556">
        <v>-4.2648743800000002</v>
      </c>
      <c r="BV556">
        <v>0.17994256</v>
      </c>
      <c r="BW556">
        <v>2.5512239999999999E-2</v>
      </c>
      <c r="BX556">
        <v>1.7140852600000001</v>
      </c>
      <c r="BY556">
        <v>1.2451467300000001</v>
      </c>
      <c r="BZ556">
        <v>4.38303536</v>
      </c>
      <c r="CA556">
        <v>1.0542348399999999</v>
      </c>
      <c r="CB556">
        <v>2.36271349</v>
      </c>
      <c r="CC556">
        <v>0</v>
      </c>
      <c r="CD556">
        <v>1.26633956</v>
      </c>
      <c r="CE556">
        <v>1.2966537600000001</v>
      </c>
      <c r="CF556">
        <v>-0.34830556000000001</v>
      </c>
      <c r="CG556">
        <v>0.60595251999999999</v>
      </c>
      <c r="CH556">
        <v>-0.27080598</v>
      </c>
      <c r="CI556">
        <v>0.69837139000000004</v>
      </c>
      <c r="CJ556">
        <v>2.3914729999999999E-2</v>
      </c>
      <c r="CK556">
        <v>-0.35324707</v>
      </c>
      <c r="CL556">
        <v>-4.8291489999999999E-2</v>
      </c>
      <c r="CM556">
        <v>0.58076517999999999</v>
      </c>
      <c r="CN556">
        <v>0.72541518999999999</v>
      </c>
      <c r="CO556">
        <v>-0.20022939000000001</v>
      </c>
      <c r="CP556">
        <v>-0.43475793000000001</v>
      </c>
      <c r="CQ556">
        <v>0.34422587999999998</v>
      </c>
      <c r="CR556">
        <v>-0.48495226000000002</v>
      </c>
      <c r="CS556">
        <v>0.18250256000000001</v>
      </c>
      <c r="CT556">
        <v>-0.16623276000000001</v>
      </c>
      <c r="CU556">
        <v>-9.4743999999999995E-2</v>
      </c>
      <c r="CV556">
        <v>-1.1689752</v>
      </c>
      <c r="CW556">
        <v>-0.52188942000000005</v>
      </c>
      <c r="CX556">
        <v>0.65815442999999996</v>
      </c>
      <c r="CY556">
        <v>9.3649330000000003E-2</v>
      </c>
      <c r="CZ556">
        <v>-0.16819777</v>
      </c>
      <c r="DA556">
        <v>-0.25450494000000001</v>
      </c>
      <c r="DB556">
        <v>0.25513289</v>
      </c>
      <c r="DC556">
        <v>2.5920289999999999E-2</v>
      </c>
      <c r="DD556">
        <v>-2.5292350000000002E-2</v>
      </c>
      <c r="DE556">
        <v>0.26950531</v>
      </c>
      <c r="DF556">
        <v>-0.26887736000000001</v>
      </c>
      <c r="DG556">
        <v>0.1029841</v>
      </c>
      <c r="DH556">
        <v>-0.10235616</v>
      </c>
      <c r="DI556">
        <v>-0.19042195000000001</v>
      </c>
      <c r="DJ556">
        <v>7.7531719999999998E-2</v>
      </c>
      <c r="DK556">
        <v>-0.19522661999999999</v>
      </c>
      <c r="DL556">
        <v>-0.13095082</v>
      </c>
      <c r="DM556">
        <v>-6.0513240000000003E-2</v>
      </c>
      <c r="DN556">
        <v>0.50020885000000004</v>
      </c>
      <c r="DO556">
        <v>0.35778246000000002</v>
      </c>
      <c r="DP556">
        <v>-0.64273818000000005</v>
      </c>
      <c r="DQ556">
        <v>0.94671483000000001</v>
      </c>
      <c r="DR556">
        <v>-0.66113116000000005</v>
      </c>
      <c r="DS556">
        <v>7.7932630000000003E-2</v>
      </c>
      <c r="DT556">
        <v>-0.79014932000000004</v>
      </c>
      <c r="DU556">
        <v>1.3610861400000001</v>
      </c>
      <c r="DV556" s="10">
        <v>-0.64824150000000003</v>
      </c>
      <c r="DW556" s="8" t="s">
        <v>2963</v>
      </c>
      <c r="DX556" t="s">
        <v>2964</v>
      </c>
      <c r="DY556" t="s">
        <v>5154</v>
      </c>
      <c r="DZ556" t="s">
        <v>5158</v>
      </c>
      <c r="EA556" t="s">
        <v>5204</v>
      </c>
      <c r="EB556" t="s">
        <v>5501</v>
      </c>
      <c r="EC556" t="s">
        <v>5239</v>
      </c>
      <c r="ED556" s="10" t="s">
        <v>2965</v>
      </c>
      <c r="EE556" s="20">
        <v>35055</v>
      </c>
      <c r="EF556" s="21">
        <v>38679</v>
      </c>
      <c r="EG556" t="s">
        <v>2966</v>
      </c>
      <c r="EH556" t="s">
        <v>5142</v>
      </c>
      <c r="EI556" s="22">
        <v>44654</v>
      </c>
      <c r="EJ556" t="b">
        <f>F556=H556</f>
        <v>0</v>
      </c>
    </row>
    <row r="557" spans="1:140" x14ac:dyDescent="0.2">
      <c r="A557" s="8" t="s">
        <v>2967</v>
      </c>
      <c r="B557" s="8" t="s">
        <v>119</v>
      </c>
      <c r="C557" s="8" t="s">
        <v>245</v>
      </c>
      <c r="D557" s="2" t="s">
        <v>2968</v>
      </c>
      <c r="E557" s="4">
        <v>0.22517156360788801</v>
      </c>
      <c r="F557" s="28" t="b">
        <v>0</v>
      </c>
      <c r="G557" s="29">
        <f t="shared" si="17"/>
        <v>5.1245527966011231E-7</v>
      </c>
      <c r="H557" s="5" t="b">
        <f t="shared" si="16"/>
        <v>0</v>
      </c>
      <c r="I557" s="8">
        <v>42</v>
      </c>
      <c r="J557">
        <v>2</v>
      </c>
      <c r="K557">
        <v>15</v>
      </c>
      <c r="L557">
        <v>245</v>
      </c>
      <c r="M557">
        <v>5</v>
      </c>
      <c r="N557">
        <v>1</v>
      </c>
      <c r="O557">
        <v>5.0441151372776298</v>
      </c>
      <c r="P557">
        <v>4</v>
      </c>
      <c r="Q557">
        <v>3</v>
      </c>
      <c r="R557">
        <v>3</v>
      </c>
      <c r="S557" s="10">
        <v>66.5</v>
      </c>
      <c r="T557" s="8">
        <v>-1.0558650859609</v>
      </c>
      <c r="U557">
        <v>1.0203643463482399</v>
      </c>
      <c r="V557">
        <v>-1.5481964736195899</v>
      </c>
      <c r="W557">
        <v>-1.46104221643591</v>
      </c>
      <c r="X557">
        <v>2.70451479144465E-2</v>
      </c>
      <c r="Y557">
        <v>-1.4044518876044501</v>
      </c>
      <c r="Z557">
        <v>-1.5632732560507301</v>
      </c>
      <c r="AA557">
        <v>0.71867389489572897</v>
      </c>
      <c r="AB557">
        <v>-0.772121299578298</v>
      </c>
      <c r="AC557">
        <v>0.71996333890972197</v>
      </c>
      <c r="AD557" s="10">
        <v>-1.7687795208932</v>
      </c>
      <c r="AE557" s="8">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0</v>
      </c>
      <c r="AZ557">
        <v>1</v>
      </c>
      <c r="BA557">
        <v>0</v>
      </c>
      <c r="BB557">
        <v>1</v>
      </c>
      <c r="BC557">
        <v>0</v>
      </c>
      <c r="BD557">
        <v>1</v>
      </c>
      <c r="BE557">
        <v>1</v>
      </c>
      <c r="BF557">
        <v>0</v>
      </c>
      <c r="BG557">
        <v>0</v>
      </c>
      <c r="BH557">
        <v>0</v>
      </c>
      <c r="BI557">
        <v>0</v>
      </c>
      <c r="BJ557">
        <v>0</v>
      </c>
      <c r="BK557">
        <v>0</v>
      </c>
      <c r="BL557">
        <v>1</v>
      </c>
      <c r="BM557">
        <v>0</v>
      </c>
      <c r="BN557">
        <v>0</v>
      </c>
      <c r="BO557">
        <v>0</v>
      </c>
      <c r="BP557">
        <v>1</v>
      </c>
      <c r="BQ557">
        <v>0</v>
      </c>
      <c r="BR557">
        <v>0</v>
      </c>
      <c r="BS557">
        <v>0</v>
      </c>
      <c r="BT557" s="10">
        <v>1</v>
      </c>
      <c r="BU557">
        <v>-4.2648743800000002</v>
      </c>
      <c r="BV557">
        <v>0.17994256</v>
      </c>
      <c r="BW557">
        <v>2.5512239999999999E-2</v>
      </c>
      <c r="BX557">
        <v>1.7140852600000001</v>
      </c>
      <c r="BY557">
        <v>1.2451467300000001</v>
      </c>
      <c r="BZ557">
        <v>4.38303536</v>
      </c>
      <c r="CA557">
        <v>1.0542348399999999</v>
      </c>
      <c r="CB557">
        <v>2.36271349</v>
      </c>
      <c r="CC557">
        <v>0</v>
      </c>
      <c r="CD557">
        <v>1.26633956</v>
      </c>
      <c r="CE557">
        <v>1.2966537600000001</v>
      </c>
      <c r="CF557">
        <v>-0.34830556000000001</v>
      </c>
      <c r="CG557">
        <v>0.60595251999999999</v>
      </c>
      <c r="CH557">
        <v>-0.27080598</v>
      </c>
      <c r="CI557">
        <v>0.69837139000000004</v>
      </c>
      <c r="CJ557">
        <v>2.3914729999999999E-2</v>
      </c>
      <c r="CK557">
        <v>-0.35324707</v>
      </c>
      <c r="CL557">
        <v>-4.8291489999999999E-2</v>
      </c>
      <c r="CM557">
        <v>0.58076517999999999</v>
      </c>
      <c r="CN557">
        <v>0.72541518999999999</v>
      </c>
      <c r="CO557">
        <v>-0.20022939000000001</v>
      </c>
      <c r="CP557">
        <v>-0.43475793000000001</v>
      </c>
      <c r="CQ557">
        <v>0.34422587999999998</v>
      </c>
      <c r="CR557">
        <v>-0.48495226000000002</v>
      </c>
      <c r="CS557">
        <v>0.18250256000000001</v>
      </c>
      <c r="CT557">
        <v>-0.16623276000000001</v>
      </c>
      <c r="CU557">
        <v>-9.4743999999999995E-2</v>
      </c>
      <c r="CV557">
        <v>-1.1689752</v>
      </c>
      <c r="CW557">
        <v>-0.52188942000000005</v>
      </c>
      <c r="CX557">
        <v>0.65815442999999996</v>
      </c>
      <c r="CY557">
        <v>9.3649330000000003E-2</v>
      </c>
      <c r="CZ557">
        <v>-0.16819777</v>
      </c>
      <c r="DA557">
        <v>-0.25450494000000001</v>
      </c>
      <c r="DB557">
        <v>0.25513289</v>
      </c>
      <c r="DC557">
        <v>2.5920289999999999E-2</v>
      </c>
      <c r="DD557">
        <v>-2.5292350000000002E-2</v>
      </c>
      <c r="DE557">
        <v>0.26950531</v>
      </c>
      <c r="DF557">
        <v>-0.26887736000000001</v>
      </c>
      <c r="DG557">
        <v>0.1029841</v>
      </c>
      <c r="DH557">
        <v>-0.10235616</v>
      </c>
      <c r="DI557">
        <v>-0.19042195000000001</v>
      </c>
      <c r="DJ557">
        <v>7.7531719999999998E-2</v>
      </c>
      <c r="DK557">
        <v>-0.19522661999999999</v>
      </c>
      <c r="DL557">
        <v>-0.13095082</v>
      </c>
      <c r="DM557">
        <v>-6.0513240000000003E-2</v>
      </c>
      <c r="DN557">
        <v>0.50020885000000004</v>
      </c>
      <c r="DO557">
        <v>0.35778246000000002</v>
      </c>
      <c r="DP557">
        <v>-0.64273818000000005</v>
      </c>
      <c r="DQ557">
        <v>0.94671483000000001</v>
      </c>
      <c r="DR557">
        <v>-0.66113116000000005</v>
      </c>
      <c r="DS557">
        <v>7.7932630000000003E-2</v>
      </c>
      <c r="DT557">
        <v>-0.79014932000000004</v>
      </c>
      <c r="DU557">
        <v>1.3610861400000001</v>
      </c>
      <c r="DV557" s="10">
        <v>-0.64824150000000003</v>
      </c>
      <c r="DW557" s="8" t="s">
        <v>2969</v>
      </c>
      <c r="DX557" t="s">
        <v>2970</v>
      </c>
      <c r="DY557" t="s">
        <v>5165</v>
      </c>
      <c r="DZ557" t="s">
        <v>5165</v>
      </c>
      <c r="EA557" t="s">
        <v>5202</v>
      </c>
      <c r="EB557" t="s">
        <v>5412</v>
      </c>
      <c r="EC557" t="s">
        <v>5305</v>
      </c>
      <c r="ED557" s="10" t="s">
        <v>667</v>
      </c>
      <c r="EE557" s="20">
        <v>37415</v>
      </c>
      <c r="EF557" s="21">
        <v>38207</v>
      </c>
      <c r="EG557" t="s">
        <v>2971</v>
      </c>
      <c r="EH557" t="s">
        <v>5143</v>
      </c>
      <c r="EI557" s="22">
        <v>44072</v>
      </c>
      <c r="EJ557" t="b">
        <f>F557=H557</f>
        <v>1</v>
      </c>
    </row>
    <row r="558" spans="1:140" x14ac:dyDescent="0.2">
      <c r="A558" s="8" t="s">
        <v>2972</v>
      </c>
      <c r="B558" s="8" t="s">
        <v>127</v>
      </c>
      <c r="C558" s="8" t="s">
        <v>195</v>
      </c>
      <c r="D558" s="2" t="s">
        <v>2973</v>
      </c>
      <c r="E558" s="4">
        <v>0.589156055554373</v>
      </c>
      <c r="F558" s="28" t="b">
        <v>0</v>
      </c>
      <c r="G558" s="29">
        <f t="shared" si="17"/>
        <v>1.7501626792089272E-3</v>
      </c>
      <c r="H558" s="5" t="b">
        <f t="shared" si="16"/>
        <v>0</v>
      </c>
      <c r="I558" s="8">
        <v>45</v>
      </c>
      <c r="J558">
        <v>3</v>
      </c>
      <c r="K558">
        <v>34</v>
      </c>
      <c r="L558">
        <v>942</v>
      </c>
      <c r="M558">
        <v>3</v>
      </c>
      <c r="N558">
        <v>5</v>
      </c>
      <c r="O558">
        <v>8.9280277771866299</v>
      </c>
      <c r="P558">
        <v>1</v>
      </c>
      <c r="Q558">
        <v>1</v>
      </c>
      <c r="R558">
        <v>5</v>
      </c>
      <c r="S558" s="10">
        <v>69.599999999999994</v>
      </c>
      <c r="T558" s="8">
        <v>-0.77405056123824101</v>
      </c>
      <c r="U558">
        <v>2.03313292833161</v>
      </c>
      <c r="V558">
        <v>0.90669465918009495</v>
      </c>
      <c r="W558">
        <v>-0.64851340273467395</v>
      </c>
      <c r="X558">
        <v>-0.60931127360194304</v>
      </c>
      <c r="Y558">
        <v>1.38181348148064</v>
      </c>
      <c r="Z558">
        <v>-1.42962512105053</v>
      </c>
      <c r="AA558">
        <v>-0.70092886045385905</v>
      </c>
      <c r="AB558">
        <v>1.4079858992310099</v>
      </c>
      <c r="AC558">
        <v>1.7560081436822399E-2</v>
      </c>
      <c r="AD558" s="10">
        <v>-1.09989065053408</v>
      </c>
      <c r="AE558" s="8">
        <v>0</v>
      </c>
      <c r="AF558">
        <v>0</v>
      </c>
      <c r="AG558">
        <v>0</v>
      </c>
      <c r="AH558">
        <v>1</v>
      </c>
      <c r="AI558">
        <v>0</v>
      </c>
      <c r="AJ558">
        <v>0</v>
      </c>
      <c r="AK558">
        <v>0</v>
      </c>
      <c r="AL558">
        <v>0</v>
      </c>
      <c r="AM558">
        <v>0</v>
      </c>
      <c r="AN558">
        <v>0</v>
      </c>
      <c r="AO558">
        <v>0</v>
      </c>
      <c r="AP558">
        <v>0</v>
      </c>
      <c r="AQ558">
        <v>0</v>
      </c>
      <c r="AR558">
        <v>0</v>
      </c>
      <c r="AS558">
        <v>0</v>
      </c>
      <c r="AT558">
        <v>0</v>
      </c>
      <c r="AU558">
        <v>0</v>
      </c>
      <c r="AV558">
        <v>0</v>
      </c>
      <c r="AW558">
        <v>0</v>
      </c>
      <c r="AX558">
        <v>0</v>
      </c>
      <c r="AY558">
        <v>1</v>
      </c>
      <c r="AZ558">
        <v>0</v>
      </c>
      <c r="BA558">
        <v>1</v>
      </c>
      <c r="BB558">
        <v>0</v>
      </c>
      <c r="BC558">
        <v>1</v>
      </c>
      <c r="BD558">
        <v>0</v>
      </c>
      <c r="BE558">
        <v>1</v>
      </c>
      <c r="BF558">
        <v>0</v>
      </c>
      <c r="BG558">
        <v>0</v>
      </c>
      <c r="BH558">
        <v>1</v>
      </c>
      <c r="BI558">
        <v>0</v>
      </c>
      <c r="BJ558">
        <v>0</v>
      </c>
      <c r="BK558">
        <v>0</v>
      </c>
      <c r="BL558">
        <v>0</v>
      </c>
      <c r="BM558">
        <v>0</v>
      </c>
      <c r="BN558">
        <v>0</v>
      </c>
      <c r="BO558">
        <v>0</v>
      </c>
      <c r="BP558">
        <v>1</v>
      </c>
      <c r="BQ558">
        <v>1</v>
      </c>
      <c r="BR558">
        <v>0</v>
      </c>
      <c r="BS558">
        <v>0</v>
      </c>
      <c r="BT558" s="10">
        <v>0</v>
      </c>
      <c r="BU558">
        <v>-4.2648743800000002</v>
      </c>
      <c r="BV558">
        <v>0.17994256</v>
      </c>
      <c r="BW558">
        <v>2.5512239999999999E-2</v>
      </c>
      <c r="BX558">
        <v>1.7140852600000001</v>
      </c>
      <c r="BY558">
        <v>1.2451467300000001</v>
      </c>
      <c r="BZ558">
        <v>4.38303536</v>
      </c>
      <c r="CA558">
        <v>1.0542348399999999</v>
      </c>
      <c r="CB558">
        <v>2.36271349</v>
      </c>
      <c r="CC558">
        <v>0</v>
      </c>
      <c r="CD558">
        <v>1.26633956</v>
      </c>
      <c r="CE558">
        <v>1.2966537600000001</v>
      </c>
      <c r="CF558">
        <v>-0.34830556000000001</v>
      </c>
      <c r="CG558">
        <v>0.60595251999999999</v>
      </c>
      <c r="CH558">
        <v>-0.27080598</v>
      </c>
      <c r="CI558">
        <v>0.69837139000000004</v>
      </c>
      <c r="CJ558">
        <v>2.3914729999999999E-2</v>
      </c>
      <c r="CK558">
        <v>-0.35324707</v>
      </c>
      <c r="CL558">
        <v>-4.8291489999999999E-2</v>
      </c>
      <c r="CM558">
        <v>0.58076517999999999</v>
      </c>
      <c r="CN558">
        <v>0.72541518999999999</v>
      </c>
      <c r="CO558">
        <v>-0.20022939000000001</v>
      </c>
      <c r="CP558">
        <v>-0.43475793000000001</v>
      </c>
      <c r="CQ558">
        <v>0.34422587999999998</v>
      </c>
      <c r="CR558">
        <v>-0.48495226000000002</v>
      </c>
      <c r="CS558">
        <v>0.18250256000000001</v>
      </c>
      <c r="CT558">
        <v>-0.16623276000000001</v>
      </c>
      <c r="CU558">
        <v>-9.4743999999999995E-2</v>
      </c>
      <c r="CV558">
        <v>-1.1689752</v>
      </c>
      <c r="CW558">
        <v>-0.52188942000000005</v>
      </c>
      <c r="CX558">
        <v>0.65815442999999996</v>
      </c>
      <c r="CY558">
        <v>9.3649330000000003E-2</v>
      </c>
      <c r="CZ558">
        <v>-0.16819777</v>
      </c>
      <c r="DA558">
        <v>-0.25450494000000001</v>
      </c>
      <c r="DB558">
        <v>0.25513289</v>
      </c>
      <c r="DC558">
        <v>2.5920289999999999E-2</v>
      </c>
      <c r="DD558">
        <v>-2.5292350000000002E-2</v>
      </c>
      <c r="DE558">
        <v>0.26950531</v>
      </c>
      <c r="DF558">
        <v>-0.26887736000000001</v>
      </c>
      <c r="DG558">
        <v>0.1029841</v>
      </c>
      <c r="DH558">
        <v>-0.10235616</v>
      </c>
      <c r="DI558">
        <v>-0.19042195000000001</v>
      </c>
      <c r="DJ558">
        <v>7.7531719999999998E-2</v>
      </c>
      <c r="DK558">
        <v>-0.19522661999999999</v>
      </c>
      <c r="DL558">
        <v>-0.13095082</v>
      </c>
      <c r="DM558">
        <v>-6.0513240000000003E-2</v>
      </c>
      <c r="DN558">
        <v>0.50020885000000004</v>
      </c>
      <c r="DO558">
        <v>0.35778246000000002</v>
      </c>
      <c r="DP558">
        <v>-0.64273818000000005</v>
      </c>
      <c r="DQ558">
        <v>0.94671483000000001</v>
      </c>
      <c r="DR558">
        <v>-0.66113116000000005</v>
      </c>
      <c r="DS558">
        <v>7.7932630000000003E-2</v>
      </c>
      <c r="DT558">
        <v>-0.79014932000000004</v>
      </c>
      <c r="DU558">
        <v>1.3610861400000001</v>
      </c>
      <c r="DV558" s="10">
        <v>-0.64824150000000003</v>
      </c>
      <c r="DW558" s="8" t="s">
        <v>2974</v>
      </c>
      <c r="DX558" t="s">
        <v>2975</v>
      </c>
      <c r="DY558" t="s">
        <v>5165</v>
      </c>
      <c r="DZ558" t="s">
        <v>5154</v>
      </c>
      <c r="EA558" t="s">
        <v>5480</v>
      </c>
      <c r="EB558" t="s">
        <v>5408</v>
      </c>
      <c r="EC558" t="s">
        <v>5195</v>
      </c>
      <c r="ED558" s="10" t="s">
        <v>436</v>
      </c>
      <c r="EE558" s="20">
        <v>34626</v>
      </c>
      <c r="EF558" s="21">
        <v>37445</v>
      </c>
      <c r="EG558" t="s">
        <v>2976</v>
      </c>
      <c r="EH558" t="s">
        <v>5147</v>
      </c>
      <c r="EI558" s="22">
        <v>44833</v>
      </c>
      <c r="EJ558" t="b">
        <f>F558=H558</f>
        <v>1</v>
      </c>
    </row>
    <row r="559" spans="1:140" x14ac:dyDescent="0.2">
      <c r="A559" s="8" t="s">
        <v>2977</v>
      </c>
      <c r="B559" s="8" t="s">
        <v>119</v>
      </c>
      <c r="C559" s="8" t="s">
        <v>209</v>
      </c>
      <c r="D559" s="2" t="s">
        <v>2978</v>
      </c>
      <c r="E559" s="4">
        <v>0.44017689965766399</v>
      </c>
      <c r="F559" s="28" t="b">
        <v>0</v>
      </c>
      <c r="G559" s="29">
        <f t="shared" si="17"/>
        <v>3.6303000705521588E-2</v>
      </c>
      <c r="H559" s="5" t="b">
        <f t="shared" si="16"/>
        <v>0</v>
      </c>
      <c r="I559" s="8">
        <v>37</v>
      </c>
      <c r="J559">
        <v>0</v>
      </c>
      <c r="K559">
        <v>34</v>
      </c>
      <c r="L559">
        <v>1599</v>
      </c>
      <c r="M559">
        <v>7</v>
      </c>
      <c r="N559">
        <v>2</v>
      </c>
      <c r="O559">
        <v>10.0884498288322</v>
      </c>
      <c r="P559">
        <v>4</v>
      </c>
      <c r="Q559">
        <v>2</v>
      </c>
      <c r="R559">
        <v>2</v>
      </c>
      <c r="S559" s="10">
        <v>68.900000000000006</v>
      </c>
      <c r="T559" s="8">
        <v>-1.5255559604986699</v>
      </c>
      <c r="U559">
        <v>-1.00517281761849</v>
      </c>
      <c r="V559">
        <v>0.90669465918009495</v>
      </c>
      <c r="W559">
        <v>0.117385349922017</v>
      </c>
      <c r="X559">
        <v>0.66340156943083595</v>
      </c>
      <c r="Y559">
        <v>-0.70788554533318204</v>
      </c>
      <c r="Z559">
        <v>-1.38969419123972</v>
      </c>
      <c r="AA559">
        <v>1.4284752725705201</v>
      </c>
      <c r="AB559">
        <v>-0.772121299578298</v>
      </c>
      <c r="AC559">
        <v>0.71996333890972197</v>
      </c>
      <c r="AD559" s="10">
        <v>-1.25093007287323</v>
      </c>
      <c r="AE559" s="8">
        <v>0</v>
      </c>
      <c r="AF559">
        <v>0</v>
      </c>
      <c r="AG559">
        <v>0</v>
      </c>
      <c r="AH559">
        <v>0</v>
      </c>
      <c r="AI559">
        <v>0</v>
      </c>
      <c r="AJ559">
        <v>0</v>
      </c>
      <c r="AK559">
        <v>0</v>
      </c>
      <c r="AL559">
        <v>0</v>
      </c>
      <c r="AM559">
        <v>0</v>
      </c>
      <c r="AN559">
        <v>0</v>
      </c>
      <c r="AO559">
        <v>0</v>
      </c>
      <c r="AP559">
        <v>0</v>
      </c>
      <c r="AQ559">
        <v>0</v>
      </c>
      <c r="AR559">
        <v>0</v>
      </c>
      <c r="AS559">
        <v>0</v>
      </c>
      <c r="AT559">
        <v>0</v>
      </c>
      <c r="AU559">
        <v>0</v>
      </c>
      <c r="AV559">
        <v>1</v>
      </c>
      <c r="AW559">
        <v>0</v>
      </c>
      <c r="AX559">
        <v>0</v>
      </c>
      <c r="AY559">
        <v>1</v>
      </c>
      <c r="AZ559">
        <v>0</v>
      </c>
      <c r="BA559">
        <v>1</v>
      </c>
      <c r="BB559">
        <v>0</v>
      </c>
      <c r="BC559">
        <v>1</v>
      </c>
      <c r="BD559">
        <v>0</v>
      </c>
      <c r="BE559">
        <v>1</v>
      </c>
      <c r="BF559">
        <v>0</v>
      </c>
      <c r="BG559">
        <v>0</v>
      </c>
      <c r="BH559">
        <v>0</v>
      </c>
      <c r="BI559">
        <v>1</v>
      </c>
      <c r="BJ559">
        <v>0</v>
      </c>
      <c r="BK559">
        <v>0</v>
      </c>
      <c r="BL559">
        <v>0</v>
      </c>
      <c r="BM559">
        <v>1</v>
      </c>
      <c r="BN559">
        <v>0</v>
      </c>
      <c r="BO559">
        <v>0</v>
      </c>
      <c r="BP559">
        <v>0</v>
      </c>
      <c r="BQ559">
        <v>0</v>
      </c>
      <c r="BR559">
        <v>0</v>
      </c>
      <c r="BS559">
        <v>0</v>
      </c>
      <c r="BT559" s="10">
        <v>1</v>
      </c>
      <c r="BU559">
        <v>-4.2648743800000002</v>
      </c>
      <c r="BV559">
        <v>0.17994256</v>
      </c>
      <c r="BW559">
        <v>2.5512239999999999E-2</v>
      </c>
      <c r="BX559">
        <v>1.7140852600000001</v>
      </c>
      <c r="BY559">
        <v>1.2451467300000001</v>
      </c>
      <c r="BZ559">
        <v>4.38303536</v>
      </c>
      <c r="CA559">
        <v>1.0542348399999999</v>
      </c>
      <c r="CB559">
        <v>2.36271349</v>
      </c>
      <c r="CC559">
        <v>0</v>
      </c>
      <c r="CD559">
        <v>1.26633956</v>
      </c>
      <c r="CE559">
        <v>1.2966537600000001</v>
      </c>
      <c r="CF559">
        <v>-0.34830556000000001</v>
      </c>
      <c r="CG559">
        <v>0.60595251999999999</v>
      </c>
      <c r="CH559">
        <v>-0.27080598</v>
      </c>
      <c r="CI559">
        <v>0.69837139000000004</v>
      </c>
      <c r="CJ559">
        <v>2.3914729999999999E-2</v>
      </c>
      <c r="CK559">
        <v>-0.35324707</v>
      </c>
      <c r="CL559">
        <v>-4.8291489999999999E-2</v>
      </c>
      <c r="CM559">
        <v>0.58076517999999999</v>
      </c>
      <c r="CN559">
        <v>0.72541518999999999</v>
      </c>
      <c r="CO559">
        <v>-0.20022939000000001</v>
      </c>
      <c r="CP559">
        <v>-0.43475793000000001</v>
      </c>
      <c r="CQ559">
        <v>0.34422587999999998</v>
      </c>
      <c r="CR559">
        <v>-0.48495226000000002</v>
      </c>
      <c r="CS559">
        <v>0.18250256000000001</v>
      </c>
      <c r="CT559">
        <v>-0.16623276000000001</v>
      </c>
      <c r="CU559">
        <v>-9.4743999999999995E-2</v>
      </c>
      <c r="CV559">
        <v>-1.1689752</v>
      </c>
      <c r="CW559">
        <v>-0.52188942000000005</v>
      </c>
      <c r="CX559">
        <v>0.65815442999999996</v>
      </c>
      <c r="CY559">
        <v>9.3649330000000003E-2</v>
      </c>
      <c r="CZ559">
        <v>-0.16819777</v>
      </c>
      <c r="DA559">
        <v>-0.25450494000000001</v>
      </c>
      <c r="DB559">
        <v>0.25513289</v>
      </c>
      <c r="DC559">
        <v>2.5920289999999999E-2</v>
      </c>
      <c r="DD559">
        <v>-2.5292350000000002E-2</v>
      </c>
      <c r="DE559">
        <v>0.26950531</v>
      </c>
      <c r="DF559">
        <v>-0.26887736000000001</v>
      </c>
      <c r="DG559">
        <v>0.1029841</v>
      </c>
      <c r="DH559">
        <v>-0.10235616</v>
      </c>
      <c r="DI559">
        <v>-0.19042195000000001</v>
      </c>
      <c r="DJ559">
        <v>7.7531719999999998E-2</v>
      </c>
      <c r="DK559">
        <v>-0.19522661999999999</v>
      </c>
      <c r="DL559">
        <v>-0.13095082</v>
      </c>
      <c r="DM559">
        <v>-6.0513240000000003E-2</v>
      </c>
      <c r="DN559">
        <v>0.50020885000000004</v>
      </c>
      <c r="DO559">
        <v>0.35778246000000002</v>
      </c>
      <c r="DP559">
        <v>-0.64273818000000005</v>
      </c>
      <c r="DQ559">
        <v>0.94671483000000001</v>
      </c>
      <c r="DR559">
        <v>-0.66113116000000005</v>
      </c>
      <c r="DS559">
        <v>7.7932630000000003E-2</v>
      </c>
      <c r="DT559">
        <v>-0.79014932000000004</v>
      </c>
      <c r="DU559">
        <v>1.3610861400000001</v>
      </c>
      <c r="DV559" s="10">
        <v>-0.64824150000000003</v>
      </c>
      <c r="DW559" s="8" t="s">
        <v>2979</v>
      </c>
      <c r="DX559" t="s">
        <v>2980</v>
      </c>
      <c r="DY559" t="s">
        <v>5154</v>
      </c>
      <c r="DZ559" t="s">
        <v>5165</v>
      </c>
      <c r="EA559" t="s">
        <v>5489</v>
      </c>
      <c r="EB559" t="s">
        <v>5294</v>
      </c>
      <c r="EC559" t="s">
        <v>5255</v>
      </c>
      <c r="ED559" s="10" t="s">
        <v>367</v>
      </c>
      <c r="EE559" s="20">
        <v>36133</v>
      </c>
      <c r="EF559" s="21">
        <v>39922</v>
      </c>
      <c r="EG559" t="s">
        <v>2981</v>
      </c>
      <c r="EH559" t="s">
        <v>5142</v>
      </c>
      <c r="EI559" s="22">
        <v>45374</v>
      </c>
      <c r="EJ559" t="b">
        <f>F559=H559</f>
        <v>1</v>
      </c>
    </row>
    <row r="560" spans="1:140" x14ac:dyDescent="0.2">
      <c r="A560" s="8" t="s">
        <v>2982</v>
      </c>
      <c r="B560" s="8" t="s">
        <v>127</v>
      </c>
      <c r="C560" s="8" t="s">
        <v>147</v>
      </c>
      <c r="D560" s="2" t="s">
        <v>2983</v>
      </c>
      <c r="E560" s="4">
        <v>0.66032289739327699</v>
      </c>
      <c r="F560" s="28" t="b">
        <v>1</v>
      </c>
      <c r="G560" s="29">
        <f t="shared" si="17"/>
        <v>3.8817702177737523E-3</v>
      </c>
      <c r="H560" s="5" t="b">
        <f t="shared" si="16"/>
        <v>0</v>
      </c>
      <c r="I560" s="8">
        <v>51</v>
      </c>
      <c r="J560">
        <v>0</v>
      </c>
      <c r="K560">
        <v>28</v>
      </c>
      <c r="L560">
        <v>1040</v>
      </c>
      <c r="M560">
        <v>2</v>
      </c>
      <c r="N560">
        <v>2</v>
      </c>
      <c r="O560">
        <v>90.1614486966388</v>
      </c>
      <c r="P560">
        <v>5</v>
      </c>
      <c r="Q560">
        <v>3</v>
      </c>
      <c r="R560">
        <v>3</v>
      </c>
      <c r="S560" s="10">
        <v>69.8</v>
      </c>
      <c r="T560" s="8">
        <v>-0.21042151179292001</v>
      </c>
      <c r="U560">
        <v>-1.00517281761849</v>
      </c>
      <c r="V560">
        <v>0.13146588040124599</v>
      </c>
      <c r="W560">
        <v>-0.53426975317553305</v>
      </c>
      <c r="X560">
        <v>-0.92748948436013701</v>
      </c>
      <c r="Y560">
        <v>-0.70788554533318204</v>
      </c>
      <c r="Z560">
        <v>1.36567338644239</v>
      </c>
      <c r="AA560">
        <v>8.8725172209350497E-3</v>
      </c>
      <c r="AB560">
        <v>-0.772121299578298</v>
      </c>
      <c r="AC560">
        <v>1.7560081436822399E-2</v>
      </c>
      <c r="AD560" s="10">
        <v>-1.0567365298657501</v>
      </c>
      <c r="AE560" s="8">
        <v>0</v>
      </c>
      <c r="AF560">
        <v>0</v>
      </c>
      <c r="AG560">
        <v>0</v>
      </c>
      <c r="AH560">
        <v>0</v>
      </c>
      <c r="AI560">
        <v>0</v>
      </c>
      <c r="AJ560">
        <v>0</v>
      </c>
      <c r="AK560">
        <v>0</v>
      </c>
      <c r="AL560">
        <v>1</v>
      </c>
      <c r="AM560">
        <v>0</v>
      </c>
      <c r="AN560">
        <v>0</v>
      </c>
      <c r="AO560">
        <v>0</v>
      </c>
      <c r="AP560">
        <v>0</v>
      </c>
      <c r="AQ560">
        <v>0</v>
      </c>
      <c r="AR560">
        <v>0</v>
      </c>
      <c r="AS560">
        <v>0</v>
      </c>
      <c r="AT560">
        <v>0</v>
      </c>
      <c r="AU560">
        <v>0</v>
      </c>
      <c r="AV560">
        <v>0</v>
      </c>
      <c r="AW560">
        <v>0</v>
      </c>
      <c r="AX560">
        <v>0</v>
      </c>
      <c r="AY560">
        <v>1</v>
      </c>
      <c r="AZ560">
        <v>0</v>
      </c>
      <c r="BA560">
        <v>1</v>
      </c>
      <c r="BB560">
        <v>0</v>
      </c>
      <c r="BC560">
        <v>1</v>
      </c>
      <c r="BD560">
        <v>0</v>
      </c>
      <c r="BE560">
        <v>1</v>
      </c>
      <c r="BF560">
        <v>0</v>
      </c>
      <c r="BG560">
        <v>0</v>
      </c>
      <c r="BH560">
        <v>0</v>
      </c>
      <c r="BI560">
        <v>1</v>
      </c>
      <c r="BJ560">
        <v>0</v>
      </c>
      <c r="BK560">
        <v>0</v>
      </c>
      <c r="BL560">
        <v>0</v>
      </c>
      <c r="BM560">
        <v>0</v>
      </c>
      <c r="BN560">
        <v>1</v>
      </c>
      <c r="BO560">
        <v>0</v>
      </c>
      <c r="BP560">
        <v>0</v>
      </c>
      <c r="BQ560">
        <v>0</v>
      </c>
      <c r="BR560">
        <v>0</v>
      </c>
      <c r="BS560">
        <v>1</v>
      </c>
      <c r="BT560" s="10">
        <v>0</v>
      </c>
      <c r="BU560">
        <v>-4.2648743800000002</v>
      </c>
      <c r="BV560">
        <v>0.17994256</v>
      </c>
      <c r="BW560">
        <v>2.5512239999999999E-2</v>
      </c>
      <c r="BX560">
        <v>1.7140852600000001</v>
      </c>
      <c r="BY560">
        <v>1.2451467300000001</v>
      </c>
      <c r="BZ560">
        <v>4.38303536</v>
      </c>
      <c r="CA560">
        <v>1.0542348399999999</v>
      </c>
      <c r="CB560">
        <v>2.36271349</v>
      </c>
      <c r="CC560">
        <v>0</v>
      </c>
      <c r="CD560">
        <v>1.26633956</v>
      </c>
      <c r="CE560">
        <v>1.2966537600000001</v>
      </c>
      <c r="CF560">
        <v>-0.34830556000000001</v>
      </c>
      <c r="CG560">
        <v>0.60595251999999999</v>
      </c>
      <c r="CH560">
        <v>-0.27080598</v>
      </c>
      <c r="CI560">
        <v>0.69837139000000004</v>
      </c>
      <c r="CJ560">
        <v>2.3914729999999999E-2</v>
      </c>
      <c r="CK560">
        <v>-0.35324707</v>
      </c>
      <c r="CL560">
        <v>-4.8291489999999999E-2</v>
      </c>
      <c r="CM560">
        <v>0.58076517999999999</v>
      </c>
      <c r="CN560">
        <v>0.72541518999999999</v>
      </c>
      <c r="CO560">
        <v>-0.20022939000000001</v>
      </c>
      <c r="CP560">
        <v>-0.43475793000000001</v>
      </c>
      <c r="CQ560">
        <v>0.34422587999999998</v>
      </c>
      <c r="CR560">
        <v>-0.48495226000000002</v>
      </c>
      <c r="CS560">
        <v>0.18250256000000001</v>
      </c>
      <c r="CT560">
        <v>-0.16623276000000001</v>
      </c>
      <c r="CU560">
        <v>-9.4743999999999995E-2</v>
      </c>
      <c r="CV560">
        <v>-1.1689752</v>
      </c>
      <c r="CW560">
        <v>-0.52188942000000005</v>
      </c>
      <c r="CX560">
        <v>0.65815442999999996</v>
      </c>
      <c r="CY560">
        <v>9.3649330000000003E-2</v>
      </c>
      <c r="CZ560">
        <v>-0.16819777</v>
      </c>
      <c r="DA560">
        <v>-0.25450494000000001</v>
      </c>
      <c r="DB560">
        <v>0.25513289</v>
      </c>
      <c r="DC560">
        <v>2.5920289999999999E-2</v>
      </c>
      <c r="DD560">
        <v>-2.5292350000000002E-2</v>
      </c>
      <c r="DE560">
        <v>0.26950531</v>
      </c>
      <c r="DF560">
        <v>-0.26887736000000001</v>
      </c>
      <c r="DG560">
        <v>0.1029841</v>
      </c>
      <c r="DH560">
        <v>-0.10235616</v>
      </c>
      <c r="DI560">
        <v>-0.19042195000000001</v>
      </c>
      <c r="DJ560">
        <v>7.7531719999999998E-2</v>
      </c>
      <c r="DK560">
        <v>-0.19522661999999999</v>
      </c>
      <c r="DL560">
        <v>-0.13095082</v>
      </c>
      <c r="DM560">
        <v>-6.0513240000000003E-2</v>
      </c>
      <c r="DN560">
        <v>0.50020885000000004</v>
      </c>
      <c r="DO560">
        <v>0.35778246000000002</v>
      </c>
      <c r="DP560">
        <v>-0.64273818000000005</v>
      </c>
      <c r="DQ560">
        <v>0.94671483000000001</v>
      </c>
      <c r="DR560">
        <v>-0.66113116000000005</v>
      </c>
      <c r="DS560">
        <v>7.7932630000000003E-2</v>
      </c>
      <c r="DT560">
        <v>-0.79014932000000004</v>
      </c>
      <c r="DU560">
        <v>1.3610861400000001</v>
      </c>
      <c r="DV560" s="10">
        <v>-0.64824150000000003</v>
      </c>
      <c r="DW560" s="8" t="s">
        <v>2984</v>
      </c>
      <c r="DX560" t="s">
        <v>2985</v>
      </c>
      <c r="DY560" t="s">
        <v>5158</v>
      </c>
      <c r="DZ560" t="s">
        <v>5153</v>
      </c>
      <c r="EA560" t="s">
        <v>5273</v>
      </c>
      <c r="EB560" t="s">
        <v>5468</v>
      </c>
      <c r="EC560" t="s">
        <v>5351</v>
      </c>
      <c r="ED560" s="10" t="s">
        <v>1765</v>
      </c>
      <c r="EE560" s="20">
        <v>36885</v>
      </c>
      <c r="EF560" s="21">
        <v>38237</v>
      </c>
      <c r="EG560" t="s">
        <v>2111</v>
      </c>
      <c r="EH560" t="s">
        <v>5142</v>
      </c>
      <c r="EI560" s="22">
        <v>44149</v>
      </c>
      <c r="EJ560" t="b">
        <f>F560=H560</f>
        <v>0</v>
      </c>
    </row>
    <row r="561" spans="1:140" x14ac:dyDescent="0.2">
      <c r="A561" s="8" t="s">
        <v>2986</v>
      </c>
      <c r="B561" s="8" t="s">
        <v>127</v>
      </c>
      <c r="C561" s="8" t="s">
        <v>147</v>
      </c>
      <c r="D561" s="2" t="s">
        <v>2987</v>
      </c>
      <c r="E561" s="4">
        <v>0.57599404894656803</v>
      </c>
      <c r="F561" s="28" t="b">
        <v>0</v>
      </c>
      <c r="G561" s="29">
        <f t="shared" si="17"/>
        <v>1.8487236449755525E-5</v>
      </c>
      <c r="H561" s="5" t="b">
        <f t="shared" si="16"/>
        <v>0</v>
      </c>
      <c r="I561" s="8">
        <v>64</v>
      </c>
      <c r="J561">
        <v>1</v>
      </c>
      <c r="K561">
        <v>19</v>
      </c>
      <c r="L561">
        <v>2675</v>
      </c>
      <c r="M561">
        <v>1</v>
      </c>
      <c r="N561">
        <v>4</v>
      </c>
      <c r="O561">
        <v>83.830357806617698</v>
      </c>
      <c r="P561">
        <v>5</v>
      </c>
      <c r="Q561">
        <v>3</v>
      </c>
      <c r="R561">
        <v>1</v>
      </c>
      <c r="S561" s="10">
        <v>65.400000000000006</v>
      </c>
      <c r="T561" s="8">
        <v>1.0107747620052701</v>
      </c>
      <c r="U561">
        <v>7.5957643648752104E-3</v>
      </c>
      <c r="V561">
        <v>-1.03137728776702</v>
      </c>
      <c r="W561">
        <v>1.37173399202034</v>
      </c>
      <c r="X561">
        <v>-1.2456676951183301</v>
      </c>
      <c r="Y561">
        <v>0.68524713920936597</v>
      </c>
      <c r="Z561">
        <v>1.1478161459695799</v>
      </c>
      <c r="AA561">
        <v>-0.70092886045385905</v>
      </c>
      <c r="AB561">
        <v>-1.4988236991813999</v>
      </c>
      <c r="AC561">
        <v>-1.38724643350897</v>
      </c>
      <c r="AD561" s="10">
        <v>-2.0061271845690198</v>
      </c>
      <c r="AE561" s="8">
        <v>0</v>
      </c>
      <c r="AF561">
        <v>0</v>
      </c>
      <c r="AG561">
        <v>0</v>
      </c>
      <c r="AH561">
        <v>0</v>
      </c>
      <c r="AI561">
        <v>0</v>
      </c>
      <c r="AJ561">
        <v>0</v>
      </c>
      <c r="AK561">
        <v>0</v>
      </c>
      <c r="AL561">
        <v>0</v>
      </c>
      <c r="AM561">
        <v>0</v>
      </c>
      <c r="AN561">
        <v>0</v>
      </c>
      <c r="AO561">
        <v>0</v>
      </c>
      <c r="AP561">
        <v>0</v>
      </c>
      <c r="AQ561">
        <v>0</v>
      </c>
      <c r="AR561">
        <v>1</v>
      </c>
      <c r="AS561">
        <v>0</v>
      </c>
      <c r="AT561">
        <v>0</v>
      </c>
      <c r="AU561">
        <v>0</v>
      </c>
      <c r="AV561">
        <v>0</v>
      </c>
      <c r="AW561">
        <v>0</v>
      </c>
      <c r="AX561">
        <v>0</v>
      </c>
      <c r="AY561">
        <v>1</v>
      </c>
      <c r="AZ561">
        <v>0</v>
      </c>
      <c r="BA561">
        <v>1</v>
      </c>
      <c r="BB561">
        <v>0</v>
      </c>
      <c r="BC561">
        <v>1</v>
      </c>
      <c r="BD561">
        <v>0</v>
      </c>
      <c r="BE561">
        <v>0</v>
      </c>
      <c r="BF561">
        <v>1</v>
      </c>
      <c r="BG561">
        <v>0</v>
      </c>
      <c r="BH561">
        <v>0</v>
      </c>
      <c r="BI561">
        <v>1</v>
      </c>
      <c r="BJ561">
        <v>0</v>
      </c>
      <c r="BK561">
        <v>0</v>
      </c>
      <c r="BL561">
        <v>0</v>
      </c>
      <c r="BM561">
        <v>0</v>
      </c>
      <c r="BN561">
        <v>0</v>
      </c>
      <c r="BO561">
        <v>0</v>
      </c>
      <c r="BP561">
        <v>1</v>
      </c>
      <c r="BQ561">
        <v>0</v>
      </c>
      <c r="BR561">
        <v>0</v>
      </c>
      <c r="BS561">
        <v>0</v>
      </c>
      <c r="BT561" s="10">
        <v>1</v>
      </c>
      <c r="BU561">
        <v>-4.2648743800000002</v>
      </c>
      <c r="BV561">
        <v>0.17994256</v>
      </c>
      <c r="BW561">
        <v>2.5512239999999999E-2</v>
      </c>
      <c r="BX561">
        <v>1.7140852600000001</v>
      </c>
      <c r="BY561">
        <v>1.2451467300000001</v>
      </c>
      <c r="BZ561">
        <v>4.38303536</v>
      </c>
      <c r="CA561">
        <v>1.0542348399999999</v>
      </c>
      <c r="CB561">
        <v>2.36271349</v>
      </c>
      <c r="CC561">
        <v>0</v>
      </c>
      <c r="CD561">
        <v>1.26633956</v>
      </c>
      <c r="CE561">
        <v>1.2966537600000001</v>
      </c>
      <c r="CF561">
        <v>-0.34830556000000001</v>
      </c>
      <c r="CG561">
        <v>0.60595251999999999</v>
      </c>
      <c r="CH561">
        <v>-0.27080598</v>
      </c>
      <c r="CI561">
        <v>0.69837139000000004</v>
      </c>
      <c r="CJ561">
        <v>2.3914729999999999E-2</v>
      </c>
      <c r="CK561">
        <v>-0.35324707</v>
      </c>
      <c r="CL561">
        <v>-4.8291489999999999E-2</v>
      </c>
      <c r="CM561">
        <v>0.58076517999999999</v>
      </c>
      <c r="CN561">
        <v>0.72541518999999999</v>
      </c>
      <c r="CO561">
        <v>-0.20022939000000001</v>
      </c>
      <c r="CP561">
        <v>-0.43475793000000001</v>
      </c>
      <c r="CQ561">
        <v>0.34422587999999998</v>
      </c>
      <c r="CR561">
        <v>-0.48495226000000002</v>
      </c>
      <c r="CS561">
        <v>0.18250256000000001</v>
      </c>
      <c r="CT561">
        <v>-0.16623276000000001</v>
      </c>
      <c r="CU561">
        <v>-9.4743999999999995E-2</v>
      </c>
      <c r="CV561">
        <v>-1.1689752</v>
      </c>
      <c r="CW561">
        <v>-0.52188942000000005</v>
      </c>
      <c r="CX561">
        <v>0.65815442999999996</v>
      </c>
      <c r="CY561">
        <v>9.3649330000000003E-2</v>
      </c>
      <c r="CZ561">
        <v>-0.16819777</v>
      </c>
      <c r="DA561">
        <v>-0.25450494000000001</v>
      </c>
      <c r="DB561">
        <v>0.25513289</v>
      </c>
      <c r="DC561">
        <v>2.5920289999999999E-2</v>
      </c>
      <c r="DD561">
        <v>-2.5292350000000002E-2</v>
      </c>
      <c r="DE561">
        <v>0.26950531</v>
      </c>
      <c r="DF561">
        <v>-0.26887736000000001</v>
      </c>
      <c r="DG561">
        <v>0.1029841</v>
      </c>
      <c r="DH561">
        <v>-0.10235616</v>
      </c>
      <c r="DI561">
        <v>-0.19042195000000001</v>
      </c>
      <c r="DJ561">
        <v>7.7531719999999998E-2</v>
      </c>
      <c r="DK561">
        <v>-0.19522661999999999</v>
      </c>
      <c r="DL561">
        <v>-0.13095082</v>
      </c>
      <c r="DM561">
        <v>-6.0513240000000003E-2</v>
      </c>
      <c r="DN561">
        <v>0.50020885000000004</v>
      </c>
      <c r="DO561">
        <v>0.35778246000000002</v>
      </c>
      <c r="DP561">
        <v>-0.64273818000000005</v>
      </c>
      <c r="DQ561">
        <v>0.94671483000000001</v>
      </c>
      <c r="DR561">
        <v>-0.66113116000000005</v>
      </c>
      <c r="DS561">
        <v>7.7932630000000003E-2</v>
      </c>
      <c r="DT561">
        <v>-0.79014932000000004</v>
      </c>
      <c r="DU561">
        <v>1.3610861400000001</v>
      </c>
      <c r="DV561" s="10">
        <v>-0.64824150000000003</v>
      </c>
      <c r="DW561" s="8" t="s">
        <v>2988</v>
      </c>
      <c r="DX561" t="s">
        <v>2989</v>
      </c>
      <c r="DY561" t="s">
        <v>5165</v>
      </c>
      <c r="DZ561" t="s">
        <v>5165</v>
      </c>
      <c r="EA561" t="s">
        <v>5195</v>
      </c>
      <c r="EB561" t="s">
        <v>5501</v>
      </c>
      <c r="EC561" t="s">
        <v>5319</v>
      </c>
      <c r="ED561" s="10" t="s">
        <v>772</v>
      </c>
      <c r="EE561" s="20">
        <v>37314</v>
      </c>
      <c r="EF561" s="21">
        <v>39694</v>
      </c>
      <c r="EG561" t="s">
        <v>2990</v>
      </c>
      <c r="EH561" t="s">
        <v>5142</v>
      </c>
      <c r="EI561" s="22">
        <v>43934</v>
      </c>
      <c r="EJ561" t="b">
        <f>F561=H561</f>
        <v>1</v>
      </c>
    </row>
    <row r="562" spans="1:140" x14ac:dyDescent="0.2">
      <c r="A562" s="8" t="s">
        <v>2991</v>
      </c>
      <c r="B562" s="8" t="s">
        <v>127</v>
      </c>
      <c r="C562" s="8" t="s">
        <v>120</v>
      </c>
      <c r="D562" s="2" t="s">
        <v>2992</v>
      </c>
      <c r="E562" s="4">
        <v>0.63434828915703201</v>
      </c>
      <c r="F562" s="28" t="b">
        <v>1</v>
      </c>
      <c r="G562" s="29">
        <f t="shared" si="17"/>
        <v>2.6927304001831859E-6</v>
      </c>
      <c r="H562" s="5" t="b">
        <f t="shared" si="16"/>
        <v>0</v>
      </c>
      <c r="I562" s="8">
        <v>54</v>
      </c>
      <c r="J562">
        <v>0</v>
      </c>
      <c r="K562">
        <v>39</v>
      </c>
      <c r="L562">
        <v>1851</v>
      </c>
      <c r="M562">
        <v>0</v>
      </c>
      <c r="N562">
        <v>4</v>
      </c>
      <c r="O562">
        <v>11.3408112451829</v>
      </c>
      <c r="P562">
        <v>5</v>
      </c>
      <c r="Q562">
        <v>3</v>
      </c>
      <c r="R562">
        <v>2</v>
      </c>
      <c r="S562" s="10">
        <v>80.7</v>
      </c>
      <c r="T562" s="8">
        <v>7.1393012929740499E-2</v>
      </c>
      <c r="U562">
        <v>-1.00517281761849</v>
      </c>
      <c r="V562">
        <v>1.5527186414958001</v>
      </c>
      <c r="W562">
        <v>0.41115473450266599</v>
      </c>
      <c r="X562">
        <v>-1.5638459058765199</v>
      </c>
      <c r="Y562">
        <v>0.68524713920936597</v>
      </c>
      <c r="Z562">
        <v>-1.3465995639503201</v>
      </c>
      <c r="AA562">
        <v>-0.70092886045385905</v>
      </c>
      <c r="AB562">
        <v>-1.4988236991813999</v>
      </c>
      <c r="AC562">
        <v>1.7560081436822399E-2</v>
      </c>
      <c r="AD562" s="10">
        <v>1.29516304655827</v>
      </c>
      <c r="AE562" s="8">
        <v>0</v>
      </c>
      <c r="AF562">
        <v>0</v>
      </c>
      <c r="AG562">
        <v>0</v>
      </c>
      <c r="AH562">
        <v>0</v>
      </c>
      <c r="AI562">
        <v>0</v>
      </c>
      <c r="AJ562">
        <v>0</v>
      </c>
      <c r="AK562">
        <v>0</v>
      </c>
      <c r="AL562">
        <v>0</v>
      </c>
      <c r="AM562">
        <v>0</v>
      </c>
      <c r="AN562">
        <v>0</v>
      </c>
      <c r="AO562">
        <v>0</v>
      </c>
      <c r="AP562">
        <v>1</v>
      </c>
      <c r="AQ562">
        <v>0</v>
      </c>
      <c r="AR562">
        <v>0</v>
      </c>
      <c r="AS562">
        <v>0</v>
      </c>
      <c r="AT562">
        <v>0</v>
      </c>
      <c r="AU562">
        <v>0</v>
      </c>
      <c r="AV562">
        <v>0</v>
      </c>
      <c r="AW562">
        <v>0</v>
      </c>
      <c r="AX562">
        <v>0</v>
      </c>
      <c r="AY562">
        <v>1</v>
      </c>
      <c r="AZ562">
        <v>0</v>
      </c>
      <c r="BA562">
        <v>1</v>
      </c>
      <c r="BB562">
        <v>0</v>
      </c>
      <c r="BC562">
        <v>0</v>
      </c>
      <c r="BD562">
        <v>1</v>
      </c>
      <c r="BE562">
        <v>1</v>
      </c>
      <c r="BF562">
        <v>0</v>
      </c>
      <c r="BG562">
        <v>0</v>
      </c>
      <c r="BH562">
        <v>0</v>
      </c>
      <c r="BI562">
        <v>0</v>
      </c>
      <c r="BJ562">
        <v>0</v>
      </c>
      <c r="BK562">
        <v>0</v>
      </c>
      <c r="BL562">
        <v>1</v>
      </c>
      <c r="BM562">
        <v>0</v>
      </c>
      <c r="BN562">
        <v>0</v>
      </c>
      <c r="BO562">
        <v>1</v>
      </c>
      <c r="BP562">
        <v>0</v>
      </c>
      <c r="BQ562">
        <v>0</v>
      </c>
      <c r="BR562">
        <v>0</v>
      </c>
      <c r="BS562">
        <v>0</v>
      </c>
      <c r="BT562" s="10">
        <v>1</v>
      </c>
      <c r="BU562">
        <v>-4.2648743800000002</v>
      </c>
      <c r="BV562">
        <v>0.17994256</v>
      </c>
      <c r="BW562">
        <v>2.5512239999999999E-2</v>
      </c>
      <c r="BX562">
        <v>1.7140852600000001</v>
      </c>
      <c r="BY562">
        <v>1.2451467300000001</v>
      </c>
      <c r="BZ562">
        <v>4.38303536</v>
      </c>
      <c r="CA562">
        <v>1.0542348399999999</v>
      </c>
      <c r="CB562">
        <v>2.36271349</v>
      </c>
      <c r="CC562">
        <v>0</v>
      </c>
      <c r="CD562">
        <v>1.26633956</v>
      </c>
      <c r="CE562">
        <v>1.2966537600000001</v>
      </c>
      <c r="CF562">
        <v>-0.34830556000000001</v>
      </c>
      <c r="CG562">
        <v>0.60595251999999999</v>
      </c>
      <c r="CH562">
        <v>-0.27080598</v>
      </c>
      <c r="CI562">
        <v>0.69837139000000004</v>
      </c>
      <c r="CJ562">
        <v>2.3914729999999999E-2</v>
      </c>
      <c r="CK562">
        <v>-0.35324707</v>
      </c>
      <c r="CL562">
        <v>-4.8291489999999999E-2</v>
      </c>
      <c r="CM562">
        <v>0.58076517999999999</v>
      </c>
      <c r="CN562">
        <v>0.72541518999999999</v>
      </c>
      <c r="CO562">
        <v>-0.20022939000000001</v>
      </c>
      <c r="CP562">
        <v>-0.43475793000000001</v>
      </c>
      <c r="CQ562">
        <v>0.34422587999999998</v>
      </c>
      <c r="CR562">
        <v>-0.48495226000000002</v>
      </c>
      <c r="CS562">
        <v>0.18250256000000001</v>
      </c>
      <c r="CT562">
        <v>-0.16623276000000001</v>
      </c>
      <c r="CU562">
        <v>-9.4743999999999995E-2</v>
      </c>
      <c r="CV562">
        <v>-1.1689752</v>
      </c>
      <c r="CW562">
        <v>-0.52188942000000005</v>
      </c>
      <c r="CX562">
        <v>0.65815442999999996</v>
      </c>
      <c r="CY562">
        <v>9.3649330000000003E-2</v>
      </c>
      <c r="CZ562">
        <v>-0.16819777</v>
      </c>
      <c r="DA562">
        <v>-0.25450494000000001</v>
      </c>
      <c r="DB562">
        <v>0.25513289</v>
      </c>
      <c r="DC562">
        <v>2.5920289999999999E-2</v>
      </c>
      <c r="DD562">
        <v>-2.5292350000000002E-2</v>
      </c>
      <c r="DE562">
        <v>0.26950531</v>
      </c>
      <c r="DF562">
        <v>-0.26887736000000001</v>
      </c>
      <c r="DG562">
        <v>0.1029841</v>
      </c>
      <c r="DH562">
        <v>-0.10235616</v>
      </c>
      <c r="DI562">
        <v>-0.19042195000000001</v>
      </c>
      <c r="DJ562">
        <v>7.7531719999999998E-2</v>
      </c>
      <c r="DK562">
        <v>-0.19522661999999999</v>
      </c>
      <c r="DL562">
        <v>-0.13095082</v>
      </c>
      <c r="DM562">
        <v>-6.0513240000000003E-2</v>
      </c>
      <c r="DN562">
        <v>0.50020885000000004</v>
      </c>
      <c r="DO562">
        <v>0.35778246000000002</v>
      </c>
      <c r="DP562">
        <v>-0.64273818000000005</v>
      </c>
      <c r="DQ562">
        <v>0.94671483000000001</v>
      </c>
      <c r="DR562">
        <v>-0.66113116000000005</v>
      </c>
      <c r="DS562">
        <v>7.7932630000000003E-2</v>
      </c>
      <c r="DT562">
        <v>-0.79014932000000004</v>
      </c>
      <c r="DU562">
        <v>1.3610861400000001</v>
      </c>
      <c r="DV562" s="10">
        <v>-0.64824150000000003</v>
      </c>
      <c r="DW562" s="8" t="s">
        <v>2993</v>
      </c>
      <c r="DX562" t="s">
        <v>2994</v>
      </c>
      <c r="DY562" t="s">
        <v>5153</v>
      </c>
      <c r="DZ562" t="s">
        <v>5165</v>
      </c>
      <c r="EA562" t="s">
        <v>5482</v>
      </c>
      <c r="EB562" t="s">
        <v>5468</v>
      </c>
      <c r="EC562" t="s">
        <v>5417</v>
      </c>
      <c r="ED562" s="10" t="s">
        <v>1003</v>
      </c>
      <c r="EE562" s="20">
        <v>34638</v>
      </c>
      <c r="EF562" s="21">
        <v>36641</v>
      </c>
      <c r="EG562" t="s">
        <v>2995</v>
      </c>
      <c r="EH562" t="s">
        <v>5143</v>
      </c>
      <c r="EI562" s="22">
        <v>44247</v>
      </c>
      <c r="EJ562" t="b">
        <f>F562=H562</f>
        <v>0</v>
      </c>
    </row>
    <row r="563" spans="1:140" x14ac:dyDescent="0.2">
      <c r="A563" s="8" t="s">
        <v>2996</v>
      </c>
      <c r="B563" s="8" t="s">
        <v>127</v>
      </c>
      <c r="C563" s="8" t="s">
        <v>188</v>
      </c>
      <c r="D563" s="2">
        <v>6708362022</v>
      </c>
      <c r="E563" s="4">
        <v>0.50117030291444797</v>
      </c>
      <c r="F563" s="28" t="b">
        <v>0</v>
      </c>
      <c r="G563" s="29">
        <f t="shared" si="17"/>
        <v>0.98582592529583957</v>
      </c>
      <c r="H563" s="5" t="b">
        <f t="shared" si="16"/>
        <v>1</v>
      </c>
      <c r="I563" s="8">
        <v>50</v>
      </c>
      <c r="J563">
        <v>2</v>
      </c>
      <c r="K563">
        <v>29</v>
      </c>
      <c r="L563">
        <v>2578</v>
      </c>
      <c r="M563">
        <v>8</v>
      </c>
      <c r="N563">
        <v>3</v>
      </c>
      <c r="O563">
        <v>51.418484790557201</v>
      </c>
      <c r="P563">
        <v>5</v>
      </c>
      <c r="Q563">
        <v>3</v>
      </c>
      <c r="R563">
        <v>2</v>
      </c>
      <c r="S563" s="10">
        <v>76.8</v>
      </c>
      <c r="T563" s="8">
        <v>-0.30435968670047298</v>
      </c>
      <c r="U563">
        <v>1.0203643463482399</v>
      </c>
      <c r="V563">
        <v>0.260670676864387</v>
      </c>
      <c r="W563">
        <v>1.2586560939873099</v>
      </c>
      <c r="X563">
        <v>0.98157978018903103</v>
      </c>
      <c r="Y563">
        <v>-1.13192030619081E-2</v>
      </c>
      <c r="Z563">
        <v>3.2501054700925902E-2</v>
      </c>
      <c r="AA563">
        <v>0.71867389489572897</v>
      </c>
      <c r="AB563">
        <v>0.68128349962791002</v>
      </c>
      <c r="AC563">
        <v>-0.68484317603607703</v>
      </c>
      <c r="AD563" s="10">
        <v>0.45365769352582502</v>
      </c>
      <c r="AE563" s="8">
        <v>1</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1</v>
      </c>
      <c r="AZ563">
        <v>0</v>
      </c>
      <c r="BA563">
        <v>1</v>
      </c>
      <c r="BB563">
        <v>0</v>
      </c>
      <c r="BC563">
        <v>1</v>
      </c>
      <c r="BD563">
        <v>0</v>
      </c>
      <c r="BE563">
        <v>1</v>
      </c>
      <c r="BF563">
        <v>0</v>
      </c>
      <c r="BG563">
        <v>0</v>
      </c>
      <c r="BH563">
        <v>0</v>
      </c>
      <c r="BI563">
        <v>0</v>
      </c>
      <c r="BJ563">
        <v>1</v>
      </c>
      <c r="BK563">
        <v>0</v>
      </c>
      <c r="BL563">
        <v>0</v>
      </c>
      <c r="BM563">
        <v>1</v>
      </c>
      <c r="BN563">
        <v>0</v>
      </c>
      <c r="BO563">
        <v>0</v>
      </c>
      <c r="BP563">
        <v>0</v>
      </c>
      <c r="BQ563">
        <v>0</v>
      </c>
      <c r="BR563">
        <v>0</v>
      </c>
      <c r="BS563">
        <v>1</v>
      </c>
      <c r="BT563" s="10">
        <v>0</v>
      </c>
      <c r="BU563">
        <v>-4.2648743800000002</v>
      </c>
      <c r="BV563">
        <v>0.17994256</v>
      </c>
      <c r="BW563">
        <v>2.5512239999999999E-2</v>
      </c>
      <c r="BX563">
        <v>1.7140852600000001</v>
      </c>
      <c r="BY563">
        <v>1.2451467300000001</v>
      </c>
      <c r="BZ563">
        <v>4.38303536</v>
      </c>
      <c r="CA563">
        <v>1.0542348399999999</v>
      </c>
      <c r="CB563">
        <v>2.36271349</v>
      </c>
      <c r="CC563">
        <v>0</v>
      </c>
      <c r="CD563">
        <v>1.26633956</v>
      </c>
      <c r="CE563">
        <v>1.2966537600000001</v>
      </c>
      <c r="CF563">
        <v>-0.34830556000000001</v>
      </c>
      <c r="CG563">
        <v>0.60595251999999999</v>
      </c>
      <c r="CH563">
        <v>-0.27080598</v>
      </c>
      <c r="CI563">
        <v>0.69837139000000004</v>
      </c>
      <c r="CJ563">
        <v>2.3914729999999999E-2</v>
      </c>
      <c r="CK563">
        <v>-0.35324707</v>
      </c>
      <c r="CL563">
        <v>-4.8291489999999999E-2</v>
      </c>
      <c r="CM563">
        <v>0.58076517999999999</v>
      </c>
      <c r="CN563">
        <v>0.72541518999999999</v>
      </c>
      <c r="CO563">
        <v>-0.20022939000000001</v>
      </c>
      <c r="CP563">
        <v>-0.43475793000000001</v>
      </c>
      <c r="CQ563">
        <v>0.34422587999999998</v>
      </c>
      <c r="CR563">
        <v>-0.48495226000000002</v>
      </c>
      <c r="CS563">
        <v>0.18250256000000001</v>
      </c>
      <c r="CT563">
        <v>-0.16623276000000001</v>
      </c>
      <c r="CU563">
        <v>-9.4743999999999995E-2</v>
      </c>
      <c r="CV563">
        <v>-1.1689752</v>
      </c>
      <c r="CW563">
        <v>-0.52188942000000005</v>
      </c>
      <c r="CX563">
        <v>0.65815442999999996</v>
      </c>
      <c r="CY563">
        <v>9.3649330000000003E-2</v>
      </c>
      <c r="CZ563">
        <v>-0.16819777</v>
      </c>
      <c r="DA563">
        <v>-0.25450494000000001</v>
      </c>
      <c r="DB563">
        <v>0.25513289</v>
      </c>
      <c r="DC563">
        <v>2.5920289999999999E-2</v>
      </c>
      <c r="DD563">
        <v>-2.5292350000000002E-2</v>
      </c>
      <c r="DE563">
        <v>0.26950531</v>
      </c>
      <c r="DF563">
        <v>-0.26887736000000001</v>
      </c>
      <c r="DG563">
        <v>0.1029841</v>
      </c>
      <c r="DH563">
        <v>-0.10235616</v>
      </c>
      <c r="DI563">
        <v>-0.19042195000000001</v>
      </c>
      <c r="DJ563">
        <v>7.7531719999999998E-2</v>
      </c>
      <c r="DK563">
        <v>-0.19522661999999999</v>
      </c>
      <c r="DL563">
        <v>-0.13095082</v>
      </c>
      <c r="DM563">
        <v>-6.0513240000000003E-2</v>
      </c>
      <c r="DN563">
        <v>0.50020885000000004</v>
      </c>
      <c r="DO563">
        <v>0.35778246000000002</v>
      </c>
      <c r="DP563">
        <v>-0.64273818000000005</v>
      </c>
      <c r="DQ563">
        <v>0.94671483000000001</v>
      </c>
      <c r="DR563">
        <v>-0.66113116000000005</v>
      </c>
      <c r="DS563">
        <v>7.7932630000000003E-2</v>
      </c>
      <c r="DT563">
        <v>-0.79014932000000004</v>
      </c>
      <c r="DU563">
        <v>1.3610861400000001</v>
      </c>
      <c r="DV563" s="10">
        <v>-0.64824150000000003</v>
      </c>
      <c r="DW563" s="8" t="s">
        <v>2997</v>
      </c>
      <c r="DX563" t="s">
        <v>2998</v>
      </c>
      <c r="DY563" t="s">
        <v>5154</v>
      </c>
      <c r="DZ563" t="s">
        <v>5153</v>
      </c>
      <c r="EA563" t="s">
        <v>5364</v>
      </c>
      <c r="EB563" t="s">
        <v>5163</v>
      </c>
      <c r="EC563" t="s">
        <v>5161</v>
      </c>
      <c r="ED563" s="10" t="s">
        <v>2234</v>
      </c>
      <c r="EE563" s="20">
        <v>35740</v>
      </c>
      <c r="EF563" s="21">
        <v>39890</v>
      </c>
      <c r="EG563" t="s">
        <v>2999</v>
      </c>
      <c r="EH563" t="s">
        <v>5144</v>
      </c>
      <c r="EI563" s="22">
        <v>45300</v>
      </c>
      <c r="EJ563" t="b">
        <f>F563=H563</f>
        <v>0</v>
      </c>
    </row>
    <row r="564" spans="1:140" x14ac:dyDescent="0.2">
      <c r="A564" s="8" t="s">
        <v>3000</v>
      </c>
      <c r="B564" s="8" t="s">
        <v>119</v>
      </c>
      <c r="C564" s="8" t="s">
        <v>188</v>
      </c>
      <c r="D564" s="2" t="s">
        <v>3001</v>
      </c>
      <c r="E564" s="4">
        <v>0.53188171462751999</v>
      </c>
      <c r="F564" s="28" t="b">
        <v>0</v>
      </c>
      <c r="G564" s="29">
        <f t="shared" si="17"/>
        <v>5.5769922002928216E-4</v>
      </c>
      <c r="H564" s="5" t="b">
        <f t="shared" si="16"/>
        <v>0</v>
      </c>
      <c r="I564" s="8">
        <v>55</v>
      </c>
      <c r="J564">
        <v>1</v>
      </c>
      <c r="K564">
        <v>19</v>
      </c>
      <c r="L564">
        <v>1815</v>
      </c>
      <c r="M564">
        <v>4</v>
      </c>
      <c r="N564">
        <v>5</v>
      </c>
      <c r="O564">
        <v>20.107523980426599</v>
      </c>
      <c r="P564">
        <v>1</v>
      </c>
      <c r="Q564">
        <v>2</v>
      </c>
      <c r="R564">
        <v>1</v>
      </c>
      <c r="S564" s="10">
        <v>76.3</v>
      </c>
      <c r="T564" s="8">
        <v>0.165331187837294</v>
      </c>
      <c r="U564">
        <v>7.5957643648752104E-3</v>
      </c>
      <c r="V564">
        <v>-1.03137728776702</v>
      </c>
      <c r="W564">
        <v>0.36918767956257398</v>
      </c>
      <c r="X564">
        <v>-0.29113306284374801</v>
      </c>
      <c r="Y564">
        <v>1.38181348148064</v>
      </c>
      <c r="Z564">
        <v>-1.0449308819340299</v>
      </c>
      <c r="AA564">
        <v>0.71867389489572897</v>
      </c>
      <c r="AB564">
        <v>-4.5418899975194001E-2</v>
      </c>
      <c r="AC564">
        <v>1.7560081436822399E-2</v>
      </c>
      <c r="AD564" s="10">
        <v>0.34577239185499797</v>
      </c>
      <c r="AE564" s="8">
        <v>0</v>
      </c>
      <c r="AF564">
        <v>0</v>
      </c>
      <c r="AG564">
        <v>0</v>
      </c>
      <c r="AH564">
        <v>0</v>
      </c>
      <c r="AI564">
        <v>0</v>
      </c>
      <c r="AJ564">
        <v>0</v>
      </c>
      <c r="AK564">
        <v>0</v>
      </c>
      <c r="AL564">
        <v>0</v>
      </c>
      <c r="AM564">
        <v>0</v>
      </c>
      <c r="AN564">
        <v>0</v>
      </c>
      <c r="AO564">
        <v>0</v>
      </c>
      <c r="AP564">
        <v>0</v>
      </c>
      <c r="AQ564">
        <v>0</v>
      </c>
      <c r="AR564">
        <v>0</v>
      </c>
      <c r="AS564">
        <v>0</v>
      </c>
      <c r="AT564">
        <v>0</v>
      </c>
      <c r="AU564">
        <v>1</v>
      </c>
      <c r="AV564">
        <v>0</v>
      </c>
      <c r="AW564">
        <v>0</v>
      </c>
      <c r="AX564">
        <v>0</v>
      </c>
      <c r="AY564">
        <v>0</v>
      </c>
      <c r="AZ564">
        <v>1</v>
      </c>
      <c r="BA564">
        <v>1</v>
      </c>
      <c r="BB564">
        <v>0</v>
      </c>
      <c r="BC564">
        <v>1</v>
      </c>
      <c r="BD564">
        <v>0</v>
      </c>
      <c r="BE564">
        <v>0</v>
      </c>
      <c r="BF564">
        <v>1</v>
      </c>
      <c r="BG564">
        <v>0</v>
      </c>
      <c r="BH564">
        <v>0</v>
      </c>
      <c r="BI564">
        <v>0</v>
      </c>
      <c r="BJ564">
        <v>1</v>
      </c>
      <c r="BK564">
        <v>0</v>
      </c>
      <c r="BL564">
        <v>0</v>
      </c>
      <c r="BM564">
        <v>0</v>
      </c>
      <c r="BN564">
        <v>0</v>
      </c>
      <c r="BO564">
        <v>0</v>
      </c>
      <c r="BP564">
        <v>1</v>
      </c>
      <c r="BQ564">
        <v>0</v>
      </c>
      <c r="BR564">
        <v>0</v>
      </c>
      <c r="BS564">
        <v>1</v>
      </c>
      <c r="BT564" s="10">
        <v>0</v>
      </c>
      <c r="BU564">
        <v>-4.2648743800000002</v>
      </c>
      <c r="BV564">
        <v>0.17994256</v>
      </c>
      <c r="BW564">
        <v>2.5512239999999999E-2</v>
      </c>
      <c r="BX564">
        <v>1.7140852600000001</v>
      </c>
      <c r="BY564">
        <v>1.2451467300000001</v>
      </c>
      <c r="BZ564">
        <v>4.38303536</v>
      </c>
      <c r="CA564">
        <v>1.0542348399999999</v>
      </c>
      <c r="CB564">
        <v>2.36271349</v>
      </c>
      <c r="CC564">
        <v>0</v>
      </c>
      <c r="CD564">
        <v>1.26633956</v>
      </c>
      <c r="CE564">
        <v>1.2966537600000001</v>
      </c>
      <c r="CF564">
        <v>-0.34830556000000001</v>
      </c>
      <c r="CG564">
        <v>0.60595251999999999</v>
      </c>
      <c r="CH564">
        <v>-0.27080598</v>
      </c>
      <c r="CI564">
        <v>0.69837139000000004</v>
      </c>
      <c r="CJ564">
        <v>2.3914729999999999E-2</v>
      </c>
      <c r="CK564">
        <v>-0.35324707</v>
      </c>
      <c r="CL564">
        <v>-4.8291489999999999E-2</v>
      </c>
      <c r="CM564">
        <v>0.58076517999999999</v>
      </c>
      <c r="CN564">
        <v>0.72541518999999999</v>
      </c>
      <c r="CO564">
        <v>-0.20022939000000001</v>
      </c>
      <c r="CP564">
        <v>-0.43475793000000001</v>
      </c>
      <c r="CQ564">
        <v>0.34422587999999998</v>
      </c>
      <c r="CR564">
        <v>-0.48495226000000002</v>
      </c>
      <c r="CS564">
        <v>0.18250256000000001</v>
      </c>
      <c r="CT564">
        <v>-0.16623276000000001</v>
      </c>
      <c r="CU564">
        <v>-9.4743999999999995E-2</v>
      </c>
      <c r="CV564">
        <v>-1.1689752</v>
      </c>
      <c r="CW564">
        <v>-0.52188942000000005</v>
      </c>
      <c r="CX564">
        <v>0.65815442999999996</v>
      </c>
      <c r="CY564">
        <v>9.3649330000000003E-2</v>
      </c>
      <c r="CZ564">
        <v>-0.16819777</v>
      </c>
      <c r="DA564">
        <v>-0.25450494000000001</v>
      </c>
      <c r="DB564">
        <v>0.25513289</v>
      </c>
      <c r="DC564">
        <v>2.5920289999999999E-2</v>
      </c>
      <c r="DD564">
        <v>-2.5292350000000002E-2</v>
      </c>
      <c r="DE564">
        <v>0.26950531</v>
      </c>
      <c r="DF564">
        <v>-0.26887736000000001</v>
      </c>
      <c r="DG564">
        <v>0.1029841</v>
      </c>
      <c r="DH564">
        <v>-0.10235616</v>
      </c>
      <c r="DI564">
        <v>-0.19042195000000001</v>
      </c>
      <c r="DJ564">
        <v>7.7531719999999998E-2</v>
      </c>
      <c r="DK564">
        <v>-0.19522661999999999</v>
      </c>
      <c r="DL564">
        <v>-0.13095082</v>
      </c>
      <c r="DM564">
        <v>-6.0513240000000003E-2</v>
      </c>
      <c r="DN564">
        <v>0.50020885000000004</v>
      </c>
      <c r="DO564">
        <v>0.35778246000000002</v>
      </c>
      <c r="DP564">
        <v>-0.64273818000000005</v>
      </c>
      <c r="DQ564">
        <v>0.94671483000000001</v>
      </c>
      <c r="DR564">
        <v>-0.66113116000000005</v>
      </c>
      <c r="DS564">
        <v>7.7932630000000003E-2</v>
      </c>
      <c r="DT564">
        <v>-0.79014932000000004</v>
      </c>
      <c r="DU564">
        <v>1.3610861400000001</v>
      </c>
      <c r="DV564" s="10">
        <v>-0.64824150000000003</v>
      </c>
      <c r="DW564" s="8" t="s">
        <v>3002</v>
      </c>
      <c r="DX564" t="s">
        <v>3003</v>
      </c>
      <c r="DY564" t="s">
        <v>5165</v>
      </c>
      <c r="DZ564" t="s">
        <v>5153</v>
      </c>
      <c r="EA564" t="s">
        <v>5308</v>
      </c>
      <c r="EB564" t="s">
        <v>5359</v>
      </c>
      <c r="EC564" t="s">
        <v>5164</v>
      </c>
      <c r="ED564" s="10" t="s">
        <v>178</v>
      </c>
      <c r="EE564" s="20">
        <v>37439</v>
      </c>
      <c r="EF564" s="21">
        <v>38870</v>
      </c>
      <c r="EG564" t="s">
        <v>3004</v>
      </c>
      <c r="EH564" t="s">
        <v>5144</v>
      </c>
      <c r="EI564" s="22">
        <v>44249</v>
      </c>
      <c r="EJ564" t="b">
        <f>F564=H564</f>
        <v>1</v>
      </c>
    </row>
    <row r="565" spans="1:140" x14ac:dyDescent="0.2">
      <c r="A565" s="8" t="s">
        <v>3005</v>
      </c>
      <c r="B565" s="8" t="s">
        <v>168</v>
      </c>
      <c r="C565" s="8" t="s">
        <v>188</v>
      </c>
      <c r="D565" s="2" t="s">
        <v>3006</v>
      </c>
      <c r="E565" s="4">
        <v>0.303923335326647</v>
      </c>
      <c r="F565" s="28" t="b">
        <v>0</v>
      </c>
      <c r="G565" s="29">
        <f t="shared" si="17"/>
        <v>0.95139769463451274</v>
      </c>
      <c r="H565" s="5" t="b">
        <f t="shared" si="16"/>
        <v>1</v>
      </c>
      <c r="I565" s="8">
        <v>44</v>
      </c>
      <c r="J565">
        <v>2</v>
      </c>
      <c r="K565">
        <v>29</v>
      </c>
      <c r="L565">
        <v>2322</v>
      </c>
      <c r="M565">
        <v>10</v>
      </c>
      <c r="N565">
        <v>5</v>
      </c>
      <c r="O565">
        <v>39.461667663323901</v>
      </c>
      <c r="P565">
        <v>3</v>
      </c>
      <c r="Q565">
        <v>5</v>
      </c>
      <c r="R565">
        <v>4</v>
      </c>
      <c r="S565" s="10">
        <v>72.3</v>
      </c>
      <c r="T565" s="8">
        <v>-0.86798873614579497</v>
      </c>
      <c r="U565">
        <v>1.0203643463482399</v>
      </c>
      <c r="V565">
        <v>0.260670676864387</v>
      </c>
      <c r="W565">
        <v>0.96022370330221296</v>
      </c>
      <c r="X565">
        <v>1.61793620170542</v>
      </c>
      <c r="Y565">
        <v>1.38181348148064</v>
      </c>
      <c r="Z565">
        <v>-0.37894133799680602</v>
      </c>
      <c r="AA565">
        <v>-1.4107302381286499</v>
      </c>
      <c r="AB565">
        <v>-0.772121299578298</v>
      </c>
      <c r="AC565">
        <v>-1.38724643350897</v>
      </c>
      <c r="AD565" s="10">
        <v>-0.51731002151161598</v>
      </c>
      <c r="AE565" s="8">
        <v>0</v>
      </c>
      <c r="AF565">
        <v>0</v>
      </c>
      <c r="AG565">
        <v>0</v>
      </c>
      <c r="AH565">
        <v>0</v>
      </c>
      <c r="AI565">
        <v>0</v>
      </c>
      <c r="AJ565">
        <v>0</v>
      </c>
      <c r="AK565">
        <v>1</v>
      </c>
      <c r="AL565">
        <v>0</v>
      </c>
      <c r="AM565">
        <v>0</v>
      </c>
      <c r="AN565">
        <v>0</v>
      </c>
      <c r="AO565">
        <v>0</v>
      </c>
      <c r="AP565">
        <v>0</v>
      </c>
      <c r="AQ565">
        <v>0</v>
      </c>
      <c r="AR565">
        <v>0</v>
      </c>
      <c r="AS565">
        <v>0</v>
      </c>
      <c r="AT565">
        <v>0</v>
      </c>
      <c r="AU565">
        <v>0</v>
      </c>
      <c r="AV565">
        <v>0</v>
      </c>
      <c r="AW565">
        <v>0</v>
      </c>
      <c r="AX565">
        <v>0</v>
      </c>
      <c r="AY565">
        <v>0</v>
      </c>
      <c r="AZ565">
        <v>1</v>
      </c>
      <c r="BA565">
        <v>0</v>
      </c>
      <c r="BB565">
        <v>1</v>
      </c>
      <c r="BC565">
        <v>0</v>
      </c>
      <c r="BD565">
        <v>1</v>
      </c>
      <c r="BE565">
        <v>1</v>
      </c>
      <c r="BF565">
        <v>0</v>
      </c>
      <c r="BG565">
        <v>0</v>
      </c>
      <c r="BH565">
        <v>0</v>
      </c>
      <c r="BI565">
        <v>0</v>
      </c>
      <c r="BJ565">
        <v>1</v>
      </c>
      <c r="BK565">
        <v>0</v>
      </c>
      <c r="BL565">
        <v>0</v>
      </c>
      <c r="BM565">
        <v>0</v>
      </c>
      <c r="BN565">
        <v>0</v>
      </c>
      <c r="BO565">
        <v>1</v>
      </c>
      <c r="BP565">
        <v>0</v>
      </c>
      <c r="BQ565">
        <v>0</v>
      </c>
      <c r="BR565">
        <v>1</v>
      </c>
      <c r="BS565">
        <v>0</v>
      </c>
      <c r="BT565" s="10">
        <v>0</v>
      </c>
      <c r="BU565">
        <v>-4.2648743800000002</v>
      </c>
      <c r="BV565">
        <v>0.17994256</v>
      </c>
      <c r="BW565">
        <v>2.5512239999999999E-2</v>
      </c>
      <c r="BX565">
        <v>1.7140852600000001</v>
      </c>
      <c r="BY565">
        <v>1.2451467300000001</v>
      </c>
      <c r="BZ565">
        <v>4.38303536</v>
      </c>
      <c r="CA565">
        <v>1.0542348399999999</v>
      </c>
      <c r="CB565">
        <v>2.36271349</v>
      </c>
      <c r="CC565">
        <v>0</v>
      </c>
      <c r="CD565">
        <v>1.26633956</v>
      </c>
      <c r="CE565">
        <v>1.2966537600000001</v>
      </c>
      <c r="CF565">
        <v>-0.34830556000000001</v>
      </c>
      <c r="CG565">
        <v>0.60595251999999999</v>
      </c>
      <c r="CH565">
        <v>-0.27080598</v>
      </c>
      <c r="CI565">
        <v>0.69837139000000004</v>
      </c>
      <c r="CJ565">
        <v>2.3914729999999999E-2</v>
      </c>
      <c r="CK565">
        <v>-0.35324707</v>
      </c>
      <c r="CL565">
        <v>-4.8291489999999999E-2</v>
      </c>
      <c r="CM565">
        <v>0.58076517999999999</v>
      </c>
      <c r="CN565">
        <v>0.72541518999999999</v>
      </c>
      <c r="CO565">
        <v>-0.20022939000000001</v>
      </c>
      <c r="CP565">
        <v>-0.43475793000000001</v>
      </c>
      <c r="CQ565">
        <v>0.34422587999999998</v>
      </c>
      <c r="CR565">
        <v>-0.48495226000000002</v>
      </c>
      <c r="CS565">
        <v>0.18250256000000001</v>
      </c>
      <c r="CT565">
        <v>-0.16623276000000001</v>
      </c>
      <c r="CU565">
        <v>-9.4743999999999995E-2</v>
      </c>
      <c r="CV565">
        <v>-1.1689752</v>
      </c>
      <c r="CW565">
        <v>-0.52188942000000005</v>
      </c>
      <c r="CX565">
        <v>0.65815442999999996</v>
      </c>
      <c r="CY565">
        <v>9.3649330000000003E-2</v>
      </c>
      <c r="CZ565">
        <v>-0.16819777</v>
      </c>
      <c r="DA565">
        <v>-0.25450494000000001</v>
      </c>
      <c r="DB565">
        <v>0.25513289</v>
      </c>
      <c r="DC565">
        <v>2.5920289999999999E-2</v>
      </c>
      <c r="DD565">
        <v>-2.5292350000000002E-2</v>
      </c>
      <c r="DE565">
        <v>0.26950531</v>
      </c>
      <c r="DF565">
        <v>-0.26887736000000001</v>
      </c>
      <c r="DG565">
        <v>0.1029841</v>
      </c>
      <c r="DH565">
        <v>-0.10235616</v>
      </c>
      <c r="DI565">
        <v>-0.19042195000000001</v>
      </c>
      <c r="DJ565">
        <v>7.7531719999999998E-2</v>
      </c>
      <c r="DK565">
        <v>-0.19522661999999999</v>
      </c>
      <c r="DL565">
        <v>-0.13095082</v>
      </c>
      <c r="DM565">
        <v>-6.0513240000000003E-2</v>
      </c>
      <c r="DN565">
        <v>0.50020885000000004</v>
      </c>
      <c r="DO565">
        <v>0.35778246000000002</v>
      </c>
      <c r="DP565">
        <v>-0.64273818000000005</v>
      </c>
      <c r="DQ565">
        <v>0.94671483000000001</v>
      </c>
      <c r="DR565">
        <v>-0.66113116000000005</v>
      </c>
      <c r="DS565">
        <v>7.7932630000000003E-2</v>
      </c>
      <c r="DT565">
        <v>-0.79014932000000004</v>
      </c>
      <c r="DU565">
        <v>1.3610861400000001</v>
      </c>
      <c r="DV565" s="10">
        <v>-0.64824150000000003</v>
      </c>
      <c r="DW565" s="8" t="s">
        <v>3007</v>
      </c>
      <c r="DX565" t="s">
        <v>3008</v>
      </c>
      <c r="DY565" t="s">
        <v>5153</v>
      </c>
      <c r="DZ565" t="s">
        <v>5158</v>
      </c>
      <c r="EA565" t="s">
        <v>5351</v>
      </c>
      <c r="EB565" t="s">
        <v>5494</v>
      </c>
      <c r="EC565" t="s">
        <v>5209</v>
      </c>
      <c r="ED565" s="10" t="s">
        <v>442</v>
      </c>
      <c r="EE565" s="20">
        <v>36447</v>
      </c>
      <c r="EF565" s="21">
        <v>39241</v>
      </c>
      <c r="EG565" t="s">
        <v>3009</v>
      </c>
      <c r="EH565" t="s">
        <v>5144</v>
      </c>
      <c r="EI565" s="22">
        <v>44907</v>
      </c>
      <c r="EJ565" t="b">
        <f>F565=H565</f>
        <v>0</v>
      </c>
    </row>
    <row r="566" spans="1:140" x14ac:dyDescent="0.2">
      <c r="A566" s="8" t="s">
        <v>3010</v>
      </c>
      <c r="B566" s="8" t="s">
        <v>127</v>
      </c>
      <c r="C566" s="8" t="s">
        <v>216</v>
      </c>
      <c r="D566" s="2" t="s">
        <v>3011</v>
      </c>
      <c r="E566" s="4">
        <v>0.75504591390909304</v>
      </c>
      <c r="F566" s="28" t="b">
        <v>1</v>
      </c>
      <c r="G566" s="29">
        <f t="shared" si="17"/>
        <v>0.98328034349285875</v>
      </c>
      <c r="H566" s="5" t="b">
        <f t="shared" si="16"/>
        <v>1</v>
      </c>
      <c r="I566" s="8">
        <v>58</v>
      </c>
      <c r="J566">
        <v>0</v>
      </c>
      <c r="K566">
        <v>31</v>
      </c>
      <c r="L566">
        <v>1890</v>
      </c>
      <c r="M566">
        <v>5</v>
      </c>
      <c r="N566">
        <v>5</v>
      </c>
      <c r="O566">
        <v>66.689623621213201</v>
      </c>
      <c r="P566">
        <v>2</v>
      </c>
      <c r="Q566">
        <v>3</v>
      </c>
      <c r="R566">
        <v>5</v>
      </c>
      <c r="S566" s="10">
        <v>68.3</v>
      </c>
      <c r="T566" s="8">
        <v>0.447145712559954</v>
      </c>
      <c r="U566">
        <v>-1.00517281761849</v>
      </c>
      <c r="V566">
        <v>0.51908026979067101</v>
      </c>
      <c r="W566">
        <v>0.45661904402109998</v>
      </c>
      <c r="X566">
        <v>2.70451479144465E-2</v>
      </c>
      <c r="Y566">
        <v>1.38181348148064</v>
      </c>
      <c r="Z566">
        <v>0.55799156215323398</v>
      </c>
      <c r="AA566">
        <v>1.4284752725705201</v>
      </c>
      <c r="AB566">
        <v>1.4079858992310099</v>
      </c>
      <c r="AC566">
        <v>1.42236659638262</v>
      </c>
      <c r="AD566" s="10">
        <v>-1.3803924348782299</v>
      </c>
      <c r="AE566" s="8">
        <v>0</v>
      </c>
      <c r="AF566">
        <v>0</v>
      </c>
      <c r="AG566">
        <v>0</v>
      </c>
      <c r="AH566">
        <v>0</v>
      </c>
      <c r="AI566">
        <v>0</v>
      </c>
      <c r="AJ566">
        <v>0</v>
      </c>
      <c r="AK566">
        <v>0</v>
      </c>
      <c r="AL566">
        <v>0</v>
      </c>
      <c r="AM566">
        <v>0</v>
      </c>
      <c r="AN566">
        <v>0</v>
      </c>
      <c r="AO566">
        <v>0</v>
      </c>
      <c r="AP566">
        <v>1</v>
      </c>
      <c r="AQ566">
        <v>0</v>
      </c>
      <c r="AR566">
        <v>0</v>
      </c>
      <c r="AS566">
        <v>0</v>
      </c>
      <c r="AT566">
        <v>0</v>
      </c>
      <c r="AU566">
        <v>0</v>
      </c>
      <c r="AV566">
        <v>0</v>
      </c>
      <c r="AW566">
        <v>0</v>
      </c>
      <c r="AX566">
        <v>0</v>
      </c>
      <c r="AY566">
        <v>0</v>
      </c>
      <c r="AZ566">
        <v>1</v>
      </c>
      <c r="BA566">
        <v>0</v>
      </c>
      <c r="BB566">
        <v>1</v>
      </c>
      <c r="BC566">
        <v>0</v>
      </c>
      <c r="BD566">
        <v>1</v>
      </c>
      <c r="BE566">
        <v>1</v>
      </c>
      <c r="BF566">
        <v>0</v>
      </c>
      <c r="BG566">
        <v>1</v>
      </c>
      <c r="BH566">
        <v>0</v>
      </c>
      <c r="BI566">
        <v>0</v>
      </c>
      <c r="BJ566">
        <v>0</v>
      </c>
      <c r="BK566">
        <v>0</v>
      </c>
      <c r="BL566">
        <v>0</v>
      </c>
      <c r="BM566">
        <v>1</v>
      </c>
      <c r="BN566">
        <v>0</v>
      </c>
      <c r="BO566">
        <v>0</v>
      </c>
      <c r="BP566">
        <v>0</v>
      </c>
      <c r="BQ566">
        <v>1</v>
      </c>
      <c r="BR566">
        <v>0</v>
      </c>
      <c r="BS566">
        <v>0</v>
      </c>
      <c r="BT566" s="10">
        <v>0</v>
      </c>
      <c r="BU566">
        <v>-4.2648743800000002</v>
      </c>
      <c r="BV566">
        <v>0.17994256</v>
      </c>
      <c r="BW566">
        <v>2.5512239999999999E-2</v>
      </c>
      <c r="BX566">
        <v>1.7140852600000001</v>
      </c>
      <c r="BY566">
        <v>1.2451467300000001</v>
      </c>
      <c r="BZ566">
        <v>4.38303536</v>
      </c>
      <c r="CA566">
        <v>1.0542348399999999</v>
      </c>
      <c r="CB566">
        <v>2.36271349</v>
      </c>
      <c r="CC566">
        <v>0</v>
      </c>
      <c r="CD566">
        <v>1.26633956</v>
      </c>
      <c r="CE566">
        <v>1.2966537600000001</v>
      </c>
      <c r="CF566">
        <v>-0.34830556000000001</v>
      </c>
      <c r="CG566">
        <v>0.60595251999999999</v>
      </c>
      <c r="CH566">
        <v>-0.27080598</v>
      </c>
      <c r="CI566">
        <v>0.69837139000000004</v>
      </c>
      <c r="CJ566">
        <v>2.3914729999999999E-2</v>
      </c>
      <c r="CK566">
        <v>-0.35324707</v>
      </c>
      <c r="CL566">
        <v>-4.8291489999999999E-2</v>
      </c>
      <c r="CM566">
        <v>0.58076517999999999</v>
      </c>
      <c r="CN566">
        <v>0.72541518999999999</v>
      </c>
      <c r="CO566">
        <v>-0.20022939000000001</v>
      </c>
      <c r="CP566">
        <v>-0.43475793000000001</v>
      </c>
      <c r="CQ566">
        <v>0.34422587999999998</v>
      </c>
      <c r="CR566">
        <v>-0.48495226000000002</v>
      </c>
      <c r="CS566">
        <v>0.18250256000000001</v>
      </c>
      <c r="CT566">
        <v>-0.16623276000000001</v>
      </c>
      <c r="CU566">
        <v>-9.4743999999999995E-2</v>
      </c>
      <c r="CV566">
        <v>-1.1689752</v>
      </c>
      <c r="CW566">
        <v>-0.52188942000000005</v>
      </c>
      <c r="CX566">
        <v>0.65815442999999996</v>
      </c>
      <c r="CY566">
        <v>9.3649330000000003E-2</v>
      </c>
      <c r="CZ566">
        <v>-0.16819777</v>
      </c>
      <c r="DA566">
        <v>-0.25450494000000001</v>
      </c>
      <c r="DB566">
        <v>0.25513289</v>
      </c>
      <c r="DC566">
        <v>2.5920289999999999E-2</v>
      </c>
      <c r="DD566">
        <v>-2.5292350000000002E-2</v>
      </c>
      <c r="DE566">
        <v>0.26950531</v>
      </c>
      <c r="DF566">
        <v>-0.26887736000000001</v>
      </c>
      <c r="DG566">
        <v>0.1029841</v>
      </c>
      <c r="DH566">
        <v>-0.10235616</v>
      </c>
      <c r="DI566">
        <v>-0.19042195000000001</v>
      </c>
      <c r="DJ566">
        <v>7.7531719999999998E-2</v>
      </c>
      <c r="DK566">
        <v>-0.19522661999999999</v>
      </c>
      <c r="DL566">
        <v>-0.13095082</v>
      </c>
      <c r="DM566">
        <v>-6.0513240000000003E-2</v>
      </c>
      <c r="DN566">
        <v>0.50020885000000004</v>
      </c>
      <c r="DO566">
        <v>0.35778246000000002</v>
      </c>
      <c r="DP566">
        <v>-0.64273818000000005</v>
      </c>
      <c r="DQ566">
        <v>0.94671483000000001</v>
      </c>
      <c r="DR566">
        <v>-0.66113116000000005</v>
      </c>
      <c r="DS566">
        <v>7.7932630000000003E-2</v>
      </c>
      <c r="DT566">
        <v>-0.79014932000000004</v>
      </c>
      <c r="DU566">
        <v>1.3610861400000001</v>
      </c>
      <c r="DV566" s="10">
        <v>-0.64824150000000003</v>
      </c>
      <c r="DW566" s="8" t="s">
        <v>3012</v>
      </c>
      <c r="DX566" t="s">
        <v>3013</v>
      </c>
      <c r="DY566" t="s">
        <v>5154</v>
      </c>
      <c r="DZ566" t="s">
        <v>5154</v>
      </c>
      <c r="EA566" t="s">
        <v>5339</v>
      </c>
      <c r="EB566" t="s">
        <v>5340</v>
      </c>
      <c r="EC566" t="s">
        <v>5183</v>
      </c>
      <c r="ED566" s="10" t="s">
        <v>342</v>
      </c>
      <c r="EE566" s="20">
        <v>37587</v>
      </c>
      <c r="EF566" s="21">
        <v>39742</v>
      </c>
      <c r="EG566" t="s">
        <v>3014</v>
      </c>
      <c r="EH566" t="s">
        <v>5145</v>
      </c>
      <c r="EI566" s="22">
        <v>43701</v>
      </c>
      <c r="EJ566" t="b">
        <f>F566=H566</f>
        <v>1</v>
      </c>
    </row>
    <row r="567" spans="1:140" x14ac:dyDescent="0.2">
      <c r="A567" s="8" t="s">
        <v>3015</v>
      </c>
      <c r="B567" s="8" t="s">
        <v>119</v>
      </c>
      <c r="C567" s="8" t="s">
        <v>1307</v>
      </c>
      <c r="D567" s="2" t="s">
        <v>3016</v>
      </c>
      <c r="E567" s="4">
        <v>0.289869829076565</v>
      </c>
      <c r="F567" s="28" t="b">
        <v>0</v>
      </c>
      <c r="G567" s="29">
        <f t="shared" si="17"/>
        <v>0.59079541565297078</v>
      </c>
      <c r="H567" s="5" t="b">
        <f t="shared" si="16"/>
        <v>1</v>
      </c>
      <c r="I567" s="8">
        <v>57</v>
      </c>
      <c r="J567">
        <v>4</v>
      </c>
      <c r="K567">
        <v>32</v>
      </c>
      <c r="L567">
        <v>474</v>
      </c>
      <c r="M567">
        <v>10</v>
      </c>
      <c r="N567">
        <v>5</v>
      </c>
      <c r="O567">
        <v>27.7182478716161</v>
      </c>
      <c r="P567">
        <v>4</v>
      </c>
      <c r="Q567">
        <v>5</v>
      </c>
      <c r="R567">
        <v>5</v>
      </c>
      <c r="S567" s="10">
        <v>77</v>
      </c>
      <c r="T567" s="8">
        <v>0.35320753765240098</v>
      </c>
      <c r="U567">
        <v>3.04590151031497</v>
      </c>
      <c r="V567">
        <v>0.64828506625381199</v>
      </c>
      <c r="W567">
        <v>-1.1940851169558799</v>
      </c>
      <c r="X567">
        <v>1.61793620170542</v>
      </c>
      <c r="Y567">
        <v>1.38181348148064</v>
      </c>
      <c r="Z567">
        <v>-0.78304057997226095</v>
      </c>
      <c r="AA567">
        <v>8.8725172209350497E-3</v>
      </c>
      <c r="AB567">
        <v>-0.772121299578298</v>
      </c>
      <c r="AC567">
        <v>-1.38724643350897</v>
      </c>
      <c r="AD567" s="10">
        <v>0.49681181419415599</v>
      </c>
      <c r="AE567" s="8">
        <v>0</v>
      </c>
      <c r="AF567">
        <v>0</v>
      </c>
      <c r="AG567">
        <v>0</v>
      </c>
      <c r="AH567">
        <v>0</v>
      </c>
      <c r="AI567">
        <v>0</v>
      </c>
      <c r="AJ567">
        <v>0</v>
      </c>
      <c r="AK567">
        <v>0</v>
      </c>
      <c r="AL567">
        <v>0</v>
      </c>
      <c r="AM567">
        <v>0</v>
      </c>
      <c r="AN567">
        <v>0</v>
      </c>
      <c r="AO567">
        <v>0</v>
      </c>
      <c r="AP567">
        <v>0</v>
      </c>
      <c r="AQ567">
        <v>0</v>
      </c>
      <c r="AR567">
        <v>0</v>
      </c>
      <c r="AS567">
        <v>1</v>
      </c>
      <c r="AT567">
        <v>0</v>
      </c>
      <c r="AU567">
        <v>0</v>
      </c>
      <c r="AV567">
        <v>0</v>
      </c>
      <c r="AW567">
        <v>0</v>
      </c>
      <c r="AX567">
        <v>0</v>
      </c>
      <c r="AY567">
        <v>1</v>
      </c>
      <c r="AZ567">
        <v>0</v>
      </c>
      <c r="BA567">
        <v>0</v>
      </c>
      <c r="BB567">
        <v>1</v>
      </c>
      <c r="BC567">
        <v>0</v>
      </c>
      <c r="BD567">
        <v>1</v>
      </c>
      <c r="BE567">
        <v>1</v>
      </c>
      <c r="BF567">
        <v>0</v>
      </c>
      <c r="BG567">
        <v>0</v>
      </c>
      <c r="BH567">
        <v>0</v>
      </c>
      <c r="BI567">
        <v>0</v>
      </c>
      <c r="BJ567">
        <v>0</v>
      </c>
      <c r="BK567">
        <v>1</v>
      </c>
      <c r="BL567">
        <v>0</v>
      </c>
      <c r="BM567">
        <v>1</v>
      </c>
      <c r="BN567">
        <v>0</v>
      </c>
      <c r="BO567">
        <v>0</v>
      </c>
      <c r="BP567">
        <v>0</v>
      </c>
      <c r="BQ567">
        <v>0</v>
      </c>
      <c r="BR567">
        <v>0</v>
      </c>
      <c r="BS567">
        <v>1</v>
      </c>
      <c r="BT567" s="10">
        <v>0</v>
      </c>
      <c r="BU567">
        <v>-4.2648743800000002</v>
      </c>
      <c r="BV567">
        <v>0.17994256</v>
      </c>
      <c r="BW567">
        <v>2.5512239999999999E-2</v>
      </c>
      <c r="BX567">
        <v>1.7140852600000001</v>
      </c>
      <c r="BY567">
        <v>1.2451467300000001</v>
      </c>
      <c r="BZ567">
        <v>4.38303536</v>
      </c>
      <c r="CA567">
        <v>1.0542348399999999</v>
      </c>
      <c r="CB567">
        <v>2.36271349</v>
      </c>
      <c r="CC567">
        <v>0</v>
      </c>
      <c r="CD567">
        <v>1.26633956</v>
      </c>
      <c r="CE567">
        <v>1.2966537600000001</v>
      </c>
      <c r="CF567">
        <v>-0.34830556000000001</v>
      </c>
      <c r="CG567">
        <v>0.60595251999999999</v>
      </c>
      <c r="CH567">
        <v>-0.27080598</v>
      </c>
      <c r="CI567">
        <v>0.69837139000000004</v>
      </c>
      <c r="CJ567">
        <v>2.3914729999999999E-2</v>
      </c>
      <c r="CK567">
        <v>-0.35324707</v>
      </c>
      <c r="CL567">
        <v>-4.8291489999999999E-2</v>
      </c>
      <c r="CM567">
        <v>0.58076517999999999</v>
      </c>
      <c r="CN567">
        <v>0.72541518999999999</v>
      </c>
      <c r="CO567">
        <v>-0.20022939000000001</v>
      </c>
      <c r="CP567">
        <v>-0.43475793000000001</v>
      </c>
      <c r="CQ567">
        <v>0.34422587999999998</v>
      </c>
      <c r="CR567">
        <v>-0.48495226000000002</v>
      </c>
      <c r="CS567">
        <v>0.18250256000000001</v>
      </c>
      <c r="CT567">
        <v>-0.16623276000000001</v>
      </c>
      <c r="CU567">
        <v>-9.4743999999999995E-2</v>
      </c>
      <c r="CV567">
        <v>-1.1689752</v>
      </c>
      <c r="CW567">
        <v>-0.52188942000000005</v>
      </c>
      <c r="CX567">
        <v>0.65815442999999996</v>
      </c>
      <c r="CY567">
        <v>9.3649330000000003E-2</v>
      </c>
      <c r="CZ567">
        <v>-0.16819777</v>
      </c>
      <c r="DA567">
        <v>-0.25450494000000001</v>
      </c>
      <c r="DB567">
        <v>0.25513289</v>
      </c>
      <c r="DC567">
        <v>2.5920289999999999E-2</v>
      </c>
      <c r="DD567">
        <v>-2.5292350000000002E-2</v>
      </c>
      <c r="DE567">
        <v>0.26950531</v>
      </c>
      <c r="DF567">
        <v>-0.26887736000000001</v>
      </c>
      <c r="DG567">
        <v>0.1029841</v>
      </c>
      <c r="DH567">
        <v>-0.10235616</v>
      </c>
      <c r="DI567">
        <v>-0.19042195000000001</v>
      </c>
      <c r="DJ567">
        <v>7.7531719999999998E-2</v>
      </c>
      <c r="DK567">
        <v>-0.19522661999999999</v>
      </c>
      <c r="DL567">
        <v>-0.13095082</v>
      </c>
      <c r="DM567">
        <v>-6.0513240000000003E-2</v>
      </c>
      <c r="DN567">
        <v>0.50020885000000004</v>
      </c>
      <c r="DO567">
        <v>0.35778246000000002</v>
      </c>
      <c r="DP567">
        <v>-0.64273818000000005</v>
      </c>
      <c r="DQ567">
        <v>0.94671483000000001</v>
      </c>
      <c r="DR567">
        <v>-0.66113116000000005</v>
      </c>
      <c r="DS567">
        <v>7.7932630000000003E-2</v>
      </c>
      <c r="DT567">
        <v>-0.79014932000000004</v>
      </c>
      <c r="DU567">
        <v>1.3610861400000001</v>
      </c>
      <c r="DV567" s="10">
        <v>-0.64824150000000003</v>
      </c>
      <c r="DW567" s="8" t="s">
        <v>3017</v>
      </c>
      <c r="DX567" t="s">
        <v>3018</v>
      </c>
      <c r="DY567" t="s">
        <v>5154</v>
      </c>
      <c r="DZ567" t="s">
        <v>5153</v>
      </c>
      <c r="EA567" t="s">
        <v>5169</v>
      </c>
      <c r="EB567" t="s">
        <v>5200</v>
      </c>
      <c r="EC567" t="s">
        <v>5219</v>
      </c>
      <c r="ED567" s="10" t="s">
        <v>701</v>
      </c>
      <c r="EE567" s="20">
        <v>37382</v>
      </c>
      <c r="EF567" s="21">
        <v>39046</v>
      </c>
      <c r="EG567" t="s">
        <v>3019</v>
      </c>
      <c r="EH567" t="s">
        <v>5146</v>
      </c>
      <c r="EI567" s="22">
        <v>44924</v>
      </c>
      <c r="EJ567" t="b">
        <f>F567=H567</f>
        <v>0</v>
      </c>
    </row>
    <row r="568" spans="1:140" x14ac:dyDescent="0.2">
      <c r="A568" s="8" t="s">
        <v>3020</v>
      </c>
      <c r="B568" s="8" t="s">
        <v>127</v>
      </c>
      <c r="C568" s="8" t="s">
        <v>181</v>
      </c>
      <c r="D568" s="2" t="s">
        <v>3021</v>
      </c>
      <c r="E568" s="4">
        <v>0.58962035265577895</v>
      </c>
      <c r="F568" s="28" t="b">
        <v>0</v>
      </c>
      <c r="G568" s="29">
        <f t="shared" si="17"/>
        <v>4.6855273899479301E-5</v>
      </c>
      <c r="H568" s="5" t="b">
        <f t="shared" si="16"/>
        <v>0</v>
      </c>
      <c r="I568" s="8">
        <v>41</v>
      </c>
      <c r="J568">
        <v>0</v>
      </c>
      <c r="K568">
        <v>36</v>
      </c>
      <c r="L568">
        <v>1578</v>
      </c>
      <c r="M568">
        <v>1</v>
      </c>
      <c r="N568">
        <v>2</v>
      </c>
      <c r="O568">
        <v>84.810176327889394</v>
      </c>
      <c r="P568">
        <v>1</v>
      </c>
      <c r="Q568">
        <v>1</v>
      </c>
      <c r="R568">
        <v>2</v>
      </c>
      <c r="S568" s="10">
        <v>72.3</v>
      </c>
      <c r="T568" s="8">
        <v>-1.1498032608684501</v>
      </c>
      <c r="U568">
        <v>-1.00517281761849</v>
      </c>
      <c r="V568">
        <v>1.1651042521063699</v>
      </c>
      <c r="W568">
        <v>9.2904567873630203E-2</v>
      </c>
      <c r="X568">
        <v>-1.2456676951183301</v>
      </c>
      <c r="Y568">
        <v>-0.70788554533318204</v>
      </c>
      <c r="Z568">
        <v>1.1815323826997901</v>
      </c>
      <c r="AA568">
        <v>-0.70092886045385905</v>
      </c>
      <c r="AB568">
        <v>-1.4988236991813999</v>
      </c>
      <c r="AC568">
        <v>-1.38724643350897</v>
      </c>
      <c r="AD568" s="10">
        <v>-0.51731002151161598</v>
      </c>
      <c r="AE568" s="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1</v>
      </c>
      <c r="AY568">
        <v>0</v>
      </c>
      <c r="AZ568">
        <v>1</v>
      </c>
      <c r="BA568">
        <v>1</v>
      </c>
      <c r="BB568">
        <v>0</v>
      </c>
      <c r="BC568">
        <v>1</v>
      </c>
      <c r="BD568">
        <v>0</v>
      </c>
      <c r="BE568">
        <v>0</v>
      </c>
      <c r="BF568">
        <v>1</v>
      </c>
      <c r="BG568">
        <v>0</v>
      </c>
      <c r="BH568">
        <v>0</v>
      </c>
      <c r="BI568">
        <v>0</v>
      </c>
      <c r="BJ568">
        <v>0</v>
      </c>
      <c r="BK568">
        <v>0</v>
      </c>
      <c r="BL568">
        <v>1</v>
      </c>
      <c r="BM568">
        <v>0</v>
      </c>
      <c r="BN568">
        <v>1</v>
      </c>
      <c r="BO568">
        <v>0</v>
      </c>
      <c r="BP568">
        <v>0</v>
      </c>
      <c r="BQ568">
        <v>0</v>
      </c>
      <c r="BR568">
        <v>1</v>
      </c>
      <c r="BS568">
        <v>0</v>
      </c>
      <c r="BT568" s="10">
        <v>0</v>
      </c>
      <c r="BU568">
        <v>-4.2648743800000002</v>
      </c>
      <c r="BV568">
        <v>0.17994256</v>
      </c>
      <c r="BW568">
        <v>2.5512239999999999E-2</v>
      </c>
      <c r="BX568">
        <v>1.7140852600000001</v>
      </c>
      <c r="BY568">
        <v>1.2451467300000001</v>
      </c>
      <c r="BZ568">
        <v>4.38303536</v>
      </c>
      <c r="CA568">
        <v>1.0542348399999999</v>
      </c>
      <c r="CB568">
        <v>2.36271349</v>
      </c>
      <c r="CC568">
        <v>0</v>
      </c>
      <c r="CD568">
        <v>1.26633956</v>
      </c>
      <c r="CE568">
        <v>1.2966537600000001</v>
      </c>
      <c r="CF568">
        <v>-0.34830556000000001</v>
      </c>
      <c r="CG568">
        <v>0.60595251999999999</v>
      </c>
      <c r="CH568">
        <v>-0.27080598</v>
      </c>
      <c r="CI568">
        <v>0.69837139000000004</v>
      </c>
      <c r="CJ568">
        <v>2.3914729999999999E-2</v>
      </c>
      <c r="CK568">
        <v>-0.35324707</v>
      </c>
      <c r="CL568">
        <v>-4.8291489999999999E-2</v>
      </c>
      <c r="CM568">
        <v>0.58076517999999999</v>
      </c>
      <c r="CN568">
        <v>0.72541518999999999</v>
      </c>
      <c r="CO568">
        <v>-0.20022939000000001</v>
      </c>
      <c r="CP568">
        <v>-0.43475793000000001</v>
      </c>
      <c r="CQ568">
        <v>0.34422587999999998</v>
      </c>
      <c r="CR568">
        <v>-0.48495226000000002</v>
      </c>
      <c r="CS568">
        <v>0.18250256000000001</v>
      </c>
      <c r="CT568">
        <v>-0.16623276000000001</v>
      </c>
      <c r="CU568">
        <v>-9.4743999999999995E-2</v>
      </c>
      <c r="CV568">
        <v>-1.1689752</v>
      </c>
      <c r="CW568">
        <v>-0.52188942000000005</v>
      </c>
      <c r="CX568">
        <v>0.65815442999999996</v>
      </c>
      <c r="CY568">
        <v>9.3649330000000003E-2</v>
      </c>
      <c r="CZ568">
        <v>-0.16819777</v>
      </c>
      <c r="DA568">
        <v>-0.25450494000000001</v>
      </c>
      <c r="DB568">
        <v>0.25513289</v>
      </c>
      <c r="DC568">
        <v>2.5920289999999999E-2</v>
      </c>
      <c r="DD568">
        <v>-2.5292350000000002E-2</v>
      </c>
      <c r="DE568">
        <v>0.26950531</v>
      </c>
      <c r="DF568">
        <v>-0.26887736000000001</v>
      </c>
      <c r="DG568">
        <v>0.1029841</v>
      </c>
      <c r="DH568">
        <v>-0.10235616</v>
      </c>
      <c r="DI568">
        <v>-0.19042195000000001</v>
      </c>
      <c r="DJ568">
        <v>7.7531719999999998E-2</v>
      </c>
      <c r="DK568">
        <v>-0.19522661999999999</v>
      </c>
      <c r="DL568">
        <v>-0.13095082</v>
      </c>
      <c r="DM568">
        <v>-6.0513240000000003E-2</v>
      </c>
      <c r="DN568">
        <v>0.50020885000000004</v>
      </c>
      <c r="DO568">
        <v>0.35778246000000002</v>
      </c>
      <c r="DP568">
        <v>-0.64273818000000005</v>
      </c>
      <c r="DQ568">
        <v>0.94671483000000001</v>
      </c>
      <c r="DR568">
        <v>-0.66113116000000005</v>
      </c>
      <c r="DS568">
        <v>7.7932630000000003E-2</v>
      </c>
      <c r="DT568">
        <v>-0.79014932000000004</v>
      </c>
      <c r="DU568">
        <v>1.3610861400000001</v>
      </c>
      <c r="DV568" s="10">
        <v>-0.64824150000000003</v>
      </c>
      <c r="DW568" s="8" t="s">
        <v>3022</v>
      </c>
      <c r="DX568" t="s">
        <v>3023</v>
      </c>
      <c r="DY568" t="s">
        <v>5158</v>
      </c>
      <c r="DZ568" t="s">
        <v>5158</v>
      </c>
      <c r="EA568" t="s">
        <v>5428</v>
      </c>
      <c r="EB568" t="s">
        <v>5408</v>
      </c>
      <c r="EC568" t="s">
        <v>5416</v>
      </c>
      <c r="ED568" s="10" t="s">
        <v>266</v>
      </c>
      <c r="EE568" s="20">
        <v>35883</v>
      </c>
      <c r="EF568" s="21">
        <v>37250</v>
      </c>
      <c r="EG568" t="s">
        <v>3024</v>
      </c>
      <c r="EH568" t="s">
        <v>5143</v>
      </c>
      <c r="EI568" s="22">
        <v>43948</v>
      </c>
      <c r="EJ568" t="b">
        <f>F568=H568</f>
        <v>1</v>
      </c>
    </row>
    <row r="569" spans="1:140" x14ac:dyDescent="0.2">
      <c r="A569" s="8" t="s">
        <v>3025</v>
      </c>
      <c r="B569" s="8" t="s">
        <v>119</v>
      </c>
      <c r="C569" s="8" t="s">
        <v>120</v>
      </c>
      <c r="D569" s="2" t="s">
        <v>3026</v>
      </c>
      <c r="E569" s="4">
        <v>0.31927001910200098</v>
      </c>
      <c r="F569" s="28" t="b">
        <v>0</v>
      </c>
      <c r="G569" s="29">
        <f t="shared" si="17"/>
        <v>0.40412230189756476</v>
      </c>
      <c r="H569" s="5" t="b">
        <f t="shared" si="16"/>
        <v>0</v>
      </c>
      <c r="I569" s="8">
        <v>57</v>
      </c>
      <c r="J569">
        <v>2</v>
      </c>
      <c r="K569">
        <v>15</v>
      </c>
      <c r="L569">
        <v>1748</v>
      </c>
      <c r="M569">
        <v>10</v>
      </c>
      <c r="N569">
        <v>1</v>
      </c>
      <c r="O569">
        <v>50.4683428843339</v>
      </c>
      <c r="P569">
        <v>2</v>
      </c>
      <c r="Q569">
        <v>2</v>
      </c>
      <c r="R569">
        <v>4</v>
      </c>
      <c r="S569" s="10">
        <v>74.2</v>
      </c>
      <c r="T569" s="8">
        <v>0.35320753765240098</v>
      </c>
      <c r="U569">
        <v>1.0203643463482399</v>
      </c>
      <c r="V569">
        <v>-1.5481964736195899</v>
      </c>
      <c r="W569">
        <v>0.29108232731295702</v>
      </c>
      <c r="X569">
        <v>1.61793620170542</v>
      </c>
      <c r="Y569">
        <v>-1.4044518876044501</v>
      </c>
      <c r="Z569">
        <v>-1.9398906691012099E-4</v>
      </c>
      <c r="AA569">
        <v>1.4284752725705201</v>
      </c>
      <c r="AB569">
        <v>-4.5418899975194001E-2</v>
      </c>
      <c r="AC569">
        <v>0.71996333890972197</v>
      </c>
      <c r="AD569" s="10">
        <v>-0.107345875162473</v>
      </c>
      <c r="AE569" s="8">
        <v>0</v>
      </c>
      <c r="AF569">
        <v>0</v>
      </c>
      <c r="AG569">
        <v>1</v>
      </c>
      <c r="AH569">
        <v>0</v>
      </c>
      <c r="AI569">
        <v>0</v>
      </c>
      <c r="AJ569">
        <v>0</v>
      </c>
      <c r="AK569">
        <v>0</v>
      </c>
      <c r="AL569">
        <v>0</v>
      </c>
      <c r="AM569">
        <v>0</v>
      </c>
      <c r="AN569">
        <v>0</v>
      </c>
      <c r="AO569">
        <v>0</v>
      </c>
      <c r="AP569">
        <v>0</v>
      </c>
      <c r="AQ569">
        <v>0</v>
      </c>
      <c r="AR569">
        <v>0</v>
      </c>
      <c r="AS569">
        <v>0</v>
      </c>
      <c r="AT569">
        <v>0</v>
      </c>
      <c r="AU569">
        <v>0</v>
      </c>
      <c r="AV569">
        <v>0</v>
      </c>
      <c r="AW569">
        <v>0</v>
      </c>
      <c r="AX569">
        <v>0</v>
      </c>
      <c r="AY569">
        <v>1</v>
      </c>
      <c r="AZ569">
        <v>0</v>
      </c>
      <c r="BA569">
        <v>0</v>
      </c>
      <c r="BB569">
        <v>1</v>
      </c>
      <c r="BC569">
        <v>0</v>
      </c>
      <c r="BD569">
        <v>1</v>
      </c>
      <c r="BE569">
        <v>0</v>
      </c>
      <c r="BF569">
        <v>1</v>
      </c>
      <c r="BG569">
        <v>0</v>
      </c>
      <c r="BH569">
        <v>0</v>
      </c>
      <c r="BI569">
        <v>0</v>
      </c>
      <c r="BJ569">
        <v>0</v>
      </c>
      <c r="BK569">
        <v>1</v>
      </c>
      <c r="BL569">
        <v>0</v>
      </c>
      <c r="BM569">
        <v>1</v>
      </c>
      <c r="BN569">
        <v>0</v>
      </c>
      <c r="BO569">
        <v>0</v>
      </c>
      <c r="BP569">
        <v>0</v>
      </c>
      <c r="BQ569">
        <v>0</v>
      </c>
      <c r="BR569">
        <v>1</v>
      </c>
      <c r="BS569">
        <v>0</v>
      </c>
      <c r="BT569" s="10">
        <v>0</v>
      </c>
      <c r="BU569">
        <v>-4.2648743800000002</v>
      </c>
      <c r="BV569">
        <v>0.17994256</v>
      </c>
      <c r="BW569">
        <v>2.5512239999999999E-2</v>
      </c>
      <c r="BX569">
        <v>1.7140852600000001</v>
      </c>
      <c r="BY569">
        <v>1.2451467300000001</v>
      </c>
      <c r="BZ569">
        <v>4.38303536</v>
      </c>
      <c r="CA569">
        <v>1.0542348399999999</v>
      </c>
      <c r="CB569">
        <v>2.36271349</v>
      </c>
      <c r="CC569">
        <v>0</v>
      </c>
      <c r="CD569">
        <v>1.26633956</v>
      </c>
      <c r="CE569">
        <v>1.2966537600000001</v>
      </c>
      <c r="CF569">
        <v>-0.34830556000000001</v>
      </c>
      <c r="CG569">
        <v>0.60595251999999999</v>
      </c>
      <c r="CH569">
        <v>-0.27080598</v>
      </c>
      <c r="CI569">
        <v>0.69837139000000004</v>
      </c>
      <c r="CJ569">
        <v>2.3914729999999999E-2</v>
      </c>
      <c r="CK569">
        <v>-0.35324707</v>
      </c>
      <c r="CL569">
        <v>-4.8291489999999999E-2</v>
      </c>
      <c r="CM569">
        <v>0.58076517999999999</v>
      </c>
      <c r="CN569">
        <v>0.72541518999999999</v>
      </c>
      <c r="CO569">
        <v>-0.20022939000000001</v>
      </c>
      <c r="CP569">
        <v>-0.43475793000000001</v>
      </c>
      <c r="CQ569">
        <v>0.34422587999999998</v>
      </c>
      <c r="CR569">
        <v>-0.48495226000000002</v>
      </c>
      <c r="CS569">
        <v>0.18250256000000001</v>
      </c>
      <c r="CT569">
        <v>-0.16623276000000001</v>
      </c>
      <c r="CU569">
        <v>-9.4743999999999995E-2</v>
      </c>
      <c r="CV569">
        <v>-1.1689752</v>
      </c>
      <c r="CW569">
        <v>-0.52188942000000005</v>
      </c>
      <c r="CX569">
        <v>0.65815442999999996</v>
      </c>
      <c r="CY569">
        <v>9.3649330000000003E-2</v>
      </c>
      <c r="CZ569">
        <v>-0.16819777</v>
      </c>
      <c r="DA569">
        <v>-0.25450494000000001</v>
      </c>
      <c r="DB569">
        <v>0.25513289</v>
      </c>
      <c r="DC569">
        <v>2.5920289999999999E-2</v>
      </c>
      <c r="DD569">
        <v>-2.5292350000000002E-2</v>
      </c>
      <c r="DE569">
        <v>0.26950531</v>
      </c>
      <c r="DF569">
        <v>-0.26887736000000001</v>
      </c>
      <c r="DG569">
        <v>0.1029841</v>
      </c>
      <c r="DH569">
        <v>-0.10235616</v>
      </c>
      <c r="DI569">
        <v>-0.19042195000000001</v>
      </c>
      <c r="DJ569">
        <v>7.7531719999999998E-2</v>
      </c>
      <c r="DK569">
        <v>-0.19522661999999999</v>
      </c>
      <c r="DL569">
        <v>-0.13095082</v>
      </c>
      <c r="DM569">
        <v>-6.0513240000000003E-2</v>
      </c>
      <c r="DN569">
        <v>0.50020885000000004</v>
      </c>
      <c r="DO569">
        <v>0.35778246000000002</v>
      </c>
      <c r="DP569">
        <v>-0.64273818000000005</v>
      </c>
      <c r="DQ569">
        <v>0.94671483000000001</v>
      </c>
      <c r="DR569">
        <v>-0.66113116000000005</v>
      </c>
      <c r="DS569">
        <v>7.7932630000000003E-2</v>
      </c>
      <c r="DT569">
        <v>-0.79014932000000004</v>
      </c>
      <c r="DU569">
        <v>1.3610861400000001</v>
      </c>
      <c r="DV569" s="10">
        <v>-0.64824150000000003</v>
      </c>
      <c r="DW569" s="8" t="s">
        <v>3027</v>
      </c>
      <c r="DX569" t="s">
        <v>3028</v>
      </c>
      <c r="DY569" t="s">
        <v>5154</v>
      </c>
      <c r="DZ569" t="s">
        <v>5158</v>
      </c>
      <c r="EA569" t="s">
        <v>5205</v>
      </c>
      <c r="EB569" t="s">
        <v>5362</v>
      </c>
      <c r="EC569" t="s">
        <v>5440</v>
      </c>
      <c r="ED569" s="10" t="s">
        <v>206</v>
      </c>
      <c r="EE569" s="20">
        <v>37756</v>
      </c>
      <c r="EF569" s="21">
        <v>39644</v>
      </c>
      <c r="EG569" t="s">
        <v>3029</v>
      </c>
      <c r="EH569" t="s">
        <v>5146</v>
      </c>
      <c r="EI569" s="22">
        <v>44057</v>
      </c>
      <c r="EJ569" t="b">
        <f>F569=H569</f>
        <v>1</v>
      </c>
    </row>
    <row r="570" spans="1:140" x14ac:dyDescent="0.2">
      <c r="A570" s="8" t="s">
        <v>3030</v>
      </c>
      <c r="B570" s="8" t="s">
        <v>119</v>
      </c>
      <c r="C570" s="8" t="s">
        <v>181</v>
      </c>
      <c r="D570" s="2">
        <v>7613431897</v>
      </c>
      <c r="E570" s="4">
        <v>0.3901320734198</v>
      </c>
      <c r="F570" s="28" t="b">
        <v>0</v>
      </c>
      <c r="G570" s="29">
        <f t="shared" si="17"/>
        <v>2.3589317474215679E-2</v>
      </c>
      <c r="H570" s="5" t="b">
        <f t="shared" si="16"/>
        <v>0</v>
      </c>
      <c r="I570" s="8">
        <v>44</v>
      </c>
      <c r="J570">
        <v>1</v>
      </c>
      <c r="K570">
        <v>17</v>
      </c>
      <c r="L570">
        <v>1719</v>
      </c>
      <c r="M570">
        <v>8</v>
      </c>
      <c r="N570">
        <v>1</v>
      </c>
      <c r="O570">
        <v>42.566036709899997</v>
      </c>
      <c r="P570">
        <v>2</v>
      </c>
      <c r="Q570">
        <v>2</v>
      </c>
      <c r="R570">
        <v>5</v>
      </c>
      <c r="S570" s="10">
        <v>79</v>
      </c>
      <c r="T570" s="8">
        <v>-0.86798873614579497</v>
      </c>
      <c r="U570">
        <v>7.5957643648752104E-3</v>
      </c>
      <c r="V570">
        <v>-1.2897868806933099</v>
      </c>
      <c r="W570">
        <v>0.25727553305565998</v>
      </c>
      <c r="X570">
        <v>0.98157978018903103</v>
      </c>
      <c r="Y570">
        <v>-1.4044518876044501</v>
      </c>
      <c r="Z570">
        <v>-0.27211784017556001</v>
      </c>
      <c r="AA570">
        <v>0.71867389489572897</v>
      </c>
      <c r="AB570">
        <v>1.4079858992310099</v>
      </c>
      <c r="AC570">
        <v>1.7560081436822399E-2</v>
      </c>
      <c r="AD570" s="10">
        <v>0.92835302087746396</v>
      </c>
      <c r="AE570" s="8">
        <v>0</v>
      </c>
      <c r="AF570">
        <v>0</v>
      </c>
      <c r="AG570">
        <v>0</v>
      </c>
      <c r="AH570">
        <v>0</v>
      </c>
      <c r="AI570">
        <v>0</v>
      </c>
      <c r="AJ570">
        <v>0</v>
      </c>
      <c r="AK570">
        <v>0</v>
      </c>
      <c r="AL570">
        <v>0</v>
      </c>
      <c r="AM570">
        <v>0</v>
      </c>
      <c r="AN570">
        <v>0</v>
      </c>
      <c r="AO570">
        <v>0</v>
      </c>
      <c r="AP570">
        <v>0</v>
      </c>
      <c r="AQ570">
        <v>0</v>
      </c>
      <c r="AR570">
        <v>0</v>
      </c>
      <c r="AS570">
        <v>0</v>
      </c>
      <c r="AT570">
        <v>0</v>
      </c>
      <c r="AU570">
        <v>1</v>
      </c>
      <c r="AV570">
        <v>0</v>
      </c>
      <c r="AW570">
        <v>0</v>
      </c>
      <c r="AX570">
        <v>0</v>
      </c>
      <c r="AY570">
        <v>1</v>
      </c>
      <c r="AZ570">
        <v>0</v>
      </c>
      <c r="BA570">
        <v>0</v>
      </c>
      <c r="BB570">
        <v>1</v>
      </c>
      <c r="BC570">
        <v>1</v>
      </c>
      <c r="BD570">
        <v>0</v>
      </c>
      <c r="BE570">
        <v>1</v>
      </c>
      <c r="BF570">
        <v>0</v>
      </c>
      <c r="BG570">
        <v>0</v>
      </c>
      <c r="BH570">
        <v>0</v>
      </c>
      <c r="BI570">
        <v>0</v>
      </c>
      <c r="BJ570">
        <v>0</v>
      </c>
      <c r="BK570">
        <v>1</v>
      </c>
      <c r="BL570">
        <v>0</v>
      </c>
      <c r="BM570">
        <v>0</v>
      </c>
      <c r="BN570">
        <v>0</v>
      </c>
      <c r="BO570">
        <v>0</v>
      </c>
      <c r="BP570">
        <v>1</v>
      </c>
      <c r="BQ570">
        <v>1</v>
      </c>
      <c r="BR570">
        <v>0</v>
      </c>
      <c r="BS570">
        <v>0</v>
      </c>
      <c r="BT570" s="10">
        <v>0</v>
      </c>
      <c r="BU570">
        <v>-4.2648743800000002</v>
      </c>
      <c r="BV570">
        <v>0.17994256</v>
      </c>
      <c r="BW570">
        <v>2.5512239999999999E-2</v>
      </c>
      <c r="BX570">
        <v>1.7140852600000001</v>
      </c>
      <c r="BY570">
        <v>1.2451467300000001</v>
      </c>
      <c r="BZ570">
        <v>4.38303536</v>
      </c>
      <c r="CA570">
        <v>1.0542348399999999</v>
      </c>
      <c r="CB570">
        <v>2.36271349</v>
      </c>
      <c r="CC570">
        <v>0</v>
      </c>
      <c r="CD570">
        <v>1.26633956</v>
      </c>
      <c r="CE570">
        <v>1.2966537600000001</v>
      </c>
      <c r="CF570">
        <v>-0.34830556000000001</v>
      </c>
      <c r="CG570">
        <v>0.60595251999999999</v>
      </c>
      <c r="CH570">
        <v>-0.27080598</v>
      </c>
      <c r="CI570">
        <v>0.69837139000000004</v>
      </c>
      <c r="CJ570">
        <v>2.3914729999999999E-2</v>
      </c>
      <c r="CK570">
        <v>-0.35324707</v>
      </c>
      <c r="CL570">
        <v>-4.8291489999999999E-2</v>
      </c>
      <c r="CM570">
        <v>0.58076517999999999</v>
      </c>
      <c r="CN570">
        <v>0.72541518999999999</v>
      </c>
      <c r="CO570">
        <v>-0.20022939000000001</v>
      </c>
      <c r="CP570">
        <v>-0.43475793000000001</v>
      </c>
      <c r="CQ570">
        <v>0.34422587999999998</v>
      </c>
      <c r="CR570">
        <v>-0.48495226000000002</v>
      </c>
      <c r="CS570">
        <v>0.18250256000000001</v>
      </c>
      <c r="CT570">
        <v>-0.16623276000000001</v>
      </c>
      <c r="CU570">
        <v>-9.4743999999999995E-2</v>
      </c>
      <c r="CV570">
        <v>-1.1689752</v>
      </c>
      <c r="CW570">
        <v>-0.52188942000000005</v>
      </c>
      <c r="CX570">
        <v>0.65815442999999996</v>
      </c>
      <c r="CY570">
        <v>9.3649330000000003E-2</v>
      </c>
      <c r="CZ570">
        <v>-0.16819777</v>
      </c>
      <c r="DA570">
        <v>-0.25450494000000001</v>
      </c>
      <c r="DB570">
        <v>0.25513289</v>
      </c>
      <c r="DC570">
        <v>2.5920289999999999E-2</v>
      </c>
      <c r="DD570">
        <v>-2.5292350000000002E-2</v>
      </c>
      <c r="DE570">
        <v>0.26950531</v>
      </c>
      <c r="DF570">
        <v>-0.26887736000000001</v>
      </c>
      <c r="DG570">
        <v>0.1029841</v>
      </c>
      <c r="DH570">
        <v>-0.10235616</v>
      </c>
      <c r="DI570">
        <v>-0.19042195000000001</v>
      </c>
      <c r="DJ570">
        <v>7.7531719999999998E-2</v>
      </c>
      <c r="DK570">
        <v>-0.19522661999999999</v>
      </c>
      <c r="DL570">
        <v>-0.13095082</v>
      </c>
      <c r="DM570">
        <v>-6.0513240000000003E-2</v>
      </c>
      <c r="DN570">
        <v>0.50020885000000004</v>
      </c>
      <c r="DO570">
        <v>0.35778246000000002</v>
      </c>
      <c r="DP570">
        <v>-0.64273818000000005</v>
      </c>
      <c r="DQ570">
        <v>0.94671483000000001</v>
      </c>
      <c r="DR570">
        <v>-0.66113116000000005</v>
      </c>
      <c r="DS570">
        <v>7.7932630000000003E-2</v>
      </c>
      <c r="DT570">
        <v>-0.79014932000000004</v>
      </c>
      <c r="DU570">
        <v>1.3610861400000001</v>
      </c>
      <c r="DV570" s="10">
        <v>-0.64824150000000003</v>
      </c>
      <c r="DW570" s="8" t="s">
        <v>3031</v>
      </c>
      <c r="DX570" t="s">
        <v>3032</v>
      </c>
      <c r="DY570" t="s">
        <v>5165</v>
      </c>
      <c r="DZ570" t="s">
        <v>5154</v>
      </c>
      <c r="EA570" t="s">
        <v>5402</v>
      </c>
      <c r="EB570" t="s">
        <v>5188</v>
      </c>
      <c r="EC570" t="s">
        <v>5399</v>
      </c>
      <c r="ED570" s="10" t="s">
        <v>921</v>
      </c>
      <c r="EE570" s="20">
        <v>37384</v>
      </c>
      <c r="EF570" s="21">
        <v>39778</v>
      </c>
      <c r="EG570" t="s">
        <v>3033</v>
      </c>
      <c r="EH570" t="s">
        <v>5146</v>
      </c>
      <c r="EI570" s="22">
        <v>43937</v>
      </c>
      <c r="EJ570" t="b">
        <f>F570=H570</f>
        <v>1</v>
      </c>
    </row>
    <row r="571" spans="1:140" x14ac:dyDescent="0.2">
      <c r="A571" s="8" t="s">
        <v>3034</v>
      </c>
      <c r="B571" s="8" t="s">
        <v>119</v>
      </c>
      <c r="C571" s="8" t="s">
        <v>188</v>
      </c>
      <c r="D571" s="2" t="s">
        <v>3035</v>
      </c>
      <c r="E571" s="4">
        <v>0.47549032825406301</v>
      </c>
      <c r="F571" s="28" t="b">
        <v>0</v>
      </c>
      <c r="G571" s="29">
        <f t="shared" si="17"/>
        <v>0.19304451771146988</v>
      </c>
      <c r="H571" s="5" t="b">
        <f t="shared" si="16"/>
        <v>0</v>
      </c>
      <c r="I571" s="8">
        <v>70</v>
      </c>
      <c r="J571">
        <v>0</v>
      </c>
      <c r="K571">
        <v>30</v>
      </c>
      <c r="L571">
        <v>1913</v>
      </c>
      <c r="M571">
        <v>6</v>
      </c>
      <c r="N571">
        <v>1</v>
      </c>
      <c r="O571">
        <v>26.078497460365199</v>
      </c>
      <c r="P571">
        <v>1</v>
      </c>
      <c r="Q571">
        <v>3</v>
      </c>
      <c r="R571">
        <v>2</v>
      </c>
      <c r="S571" s="10">
        <v>79.3</v>
      </c>
      <c r="T571" s="8">
        <v>1.5744038114505901</v>
      </c>
      <c r="U571">
        <v>-1.00517281761849</v>
      </c>
      <c r="V571">
        <v>0.38987547332752898</v>
      </c>
      <c r="W571">
        <v>0.48343132912171499</v>
      </c>
      <c r="X571">
        <v>0.34522335867264098</v>
      </c>
      <c r="Y571">
        <v>-1.4044518876044501</v>
      </c>
      <c r="Z571">
        <v>-0.83946553198524498</v>
      </c>
      <c r="AA571">
        <v>-0.70092886045385905</v>
      </c>
      <c r="AB571">
        <v>0.68128349962791002</v>
      </c>
      <c r="AC571">
        <v>0.71996333890972197</v>
      </c>
      <c r="AD571" s="10">
        <v>0.99308420187995905</v>
      </c>
      <c r="AE571" s="8">
        <v>0</v>
      </c>
      <c r="AF571">
        <v>0</v>
      </c>
      <c r="AG571">
        <v>0</v>
      </c>
      <c r="AH571">
        <v>0</v>
      </c>
      <c r="AI571">
        <v>0</v>
      </c>
      <c r="AJ571">
        <v>0</v>
      </c>
      <c r="AK571">
        <v>1</v>
      </c>
      <c r="AL571">
        <v>0</v>
      </c>
      <c r="AM571">
        <v>0</v>
      </c>
      <c r="AN571">
        <v>0</v>
      </c>
      <c r="AO571">
        <v>0</v>
      </c>
      <c r="AP571">
        <v>0</v>
      </c>
      <c r="AQ571">
        <v>0</v>
      </c>
      <c r="AR571">
        <v>0</v>
      </c>
      <c r="AS571">
        <v>0</v>
      </c>
      <c r="AT571">
        <v>0</v>
      </c>
      <c r="AU571">
        <v>0</v>
      </c>
      <c r="AV571">
        <v>0</v>
      </c>
      <c r="AW571">
        <v>0</v>
      </c>
      <c r="AX571">
        <v>0</v>
      </c>
      <c r="AY571">
        <v>0</v>
      </c>
      <c r="AZ571">
        <v>1</v>
      </c>
      <c r="BA571">
        <v>0</v>
      </c>
      <c r="BB571">
        <v>1</v>
      </c>
      <c r="BC571">
        <v>1</v>
      </c>
      <c r="BD571">
        <v>0</v>
      </c>
      <c r="BE571">
        <v>0</v>
      </c>
      <c r="BF571">
        <v>1</v>
      </c>
      <c r="BG571">
        <v>0</v>
      </c>
      <c r="BH571">
        <v>0</v>
      </c>
      <c r="BI571">
        <v>1</v>
      </c>
      <c r="BJ571">
        <v>0</v>
      </c>
      <c r="BK571">
        <v>0</v>
      </c>
      <c r="BL571">
        <v>0</v>
      </c>
      <c r="BM571">
        <v>0</v>
      </c>
      <c r="BN571">
        <v>0</v>
      </c>
      <c r="BO571">
        <v>1</v>
      </c>
      <c r="BP571">
        <v>0</v>
      </c>
      <c r="BQ571">
        <v>1</v>
      </c>
      <c r="BR571">
        <v>0</v>
      </c>
      <c r="BS571">
        <v>0</v>
      </c>
      <c r="BT571" s="10">
        <v>0</v>
      </c>
      <c r="BU571">
        <v>-4.2648743800000002</v>
      </c>
      <c r="BV571">
        <v>0.17994256</v>
      </c>
      <c r="BW571">
        <v>2.5512239999999999E-2</v>
      </c>
      <c r="BX571">
        <v>1.7140852600000001</v>
      </c>
      <c r="BY571">
        <v>1.2451467300000001</v>
      </c>
      <c r="BZ571">
        <v>4.38303536</v>
      </c>
      <c r="CA571">
        <v>1.0542348399999999</v>
      </c>
      <c r="CB571">
        <v>2.36271349</v>
      </c>
      <c r="CC571">
        <v>0</v>
      </c>
      <c r="CD571">
        <v>1.26633956</v>
      </c>
      <c r="CE571">
        <v>1.2966537600000001</v>
      </c>
      <c r="CF571">
        <v>-0.34830556000000001</v>
      </c>
      <c r="CG571">
        <v>0.60595251999999999</v>
      </c>
      <c r="CH571">
        <v>-0.27080598</v>
      </c>
      <c r="CI571">
        <v>0.69837139000000004</v>
      </c>
      <c r="CJ571">
        <v>2.3914729999999999E-2</v>
      </c>
      <c r="CK571">
        <v>-0.35324707</v>
      </c>
      <c r="CL571">
        <v>-4.8291489999999999E-2</v>
      </c>
      <c r="CM571">
        <v>0.58076517999999999</v>
      </c>
      <c r="CN571">
        <v>0.72541518999999999</v>
      </c>
      <c r="CO571">
        <v>-0.20022939000000001</v>
      </c>
      <c r="CP571">
        <v>-0.43475793000000001</v>
      </c>
      <c r="CQ571">
        <v>0.34422587999999998</v>
      </c>
      <c r="CR571">
        <v>-0.48495226000000002</v>
      </c>
      <c r="CS571">
        <v>0.18250256000000001</v>
      </c>
      <c r="CT571">
        <v>-0.16623276000000001</v>
      </c>
      <c r="CU571">
        <v>-9.4743999999999995E-2</v>
      </c>
      <c r="CV571">
        <v>-1.1689752</v>
      </c>
      <c r="CW571">
        <v>-0.52188942000000005</v>
      </c>
      <c r="CX571">
        <v>0.65815442999999996</v>
      </c>
      <c r="CY571">
        <v>9.3649330000000003E-2</v>
      </c>
      <c r="CZ571">
        <v>-0.16819777</v>
      </c>
      <c r="DA571">
        <v>-0.25450494000000001</v>
      </c>
      <c r="DB571">
        <v>0.25513289</v>
      </c>
      <c r="DC571">
        <v>2.5920289999999999E-2</v>
      </c>
      <c r="DD571">
        <v>-2.5292350000000002E-2</v>
      </c>
      <c r="DE571">
        <v>0.26950531</v>
      </c>
      <c r="DF571">
        <v>-0.26887736000000001</v>
      </c>
      <c r="DG571">
        <v>0.1029841</v>
      </c>
      <c r="DH571">
        <v>-0.10235616</v>
      </c>
      <c r="DI571">
        <v>-0.19042195000000001</v>
      </c>
      <c r="DJ571">
        <v>7.7531719999999998E-2</v>
      </c>
      <c r="DK571">
        <v>-0.19522661999999999</v>
      </c>
      <c r="DL571">
        <v>-0.13095082</v>
      </c>
      <c r="DM571">
        <v>-6.0513240000000003E-2</v>
      </c>
      <c r="DN571">
        <v>0.50020885000000004</v>
      </c>
      <c r="DO571">
        <v>0.35778246000000002</v>
      </c>
      <c r="DP571">
        <v>-0.64273818000000005</v>
      </c>
      <c r="DQ571">
        <v>0.94671483000000001</v>
      </c>
      <c r="DR571">
        <v>-0.66113116000000005</v>
      </c>
      <c r="DS571">
        <v>7.7932630000000003E-2</v>
      </c>
      <c r="DT571">
        <v>-0.79014932000000004</v>
      </c>
      <c r="DU571">
        <v>1.3610861400000001</v>
      </c>
      <c r="DV571" s="10">
        <v>-0.64824150000000003</v>
      </c>
      <c r="DW571" s="8" t="s">
        <v>3036</v>
      </c>
      <c r="DX571" t="s">
        <v>3037</v>
      </c>
      <c r="DY571" t="s">
        <v>5153</v>
      </c>
      <c r="DZ571" t="s">
        <v>5154</v>
      </c>
      <c r="EA571" t="s">
        <v>5321</v>
      </c>
      <c r="EB571" t="s">
        <v>5259</v>
      </c>
      <c r="EC571" t="s">
        <v>5397</v>
      </c>
      <c r="ED571" s="10" t="s">
        <v>1476</v>
      </c>
      <c r="EE571" s="20">
        <v>36421</v>
      </c>
      <c r="EF571" s="21">
        <v>37425</v>
      </c>
      <c r="EG571" t="s">
        <v>3038</v>
      </c>
      <c r="EH571" t="s">
        <v>5142</v>
      </c>
      <c r="EI571" s="22">
        <v>44034</v>
      </c>
      <c r="EJ571" t="b">
        <f>F571=H571</f>
        <v>1</v>
      </c>
    </row>
    <row r="572" spans="1:140" x14ac:dyDescent="0.2">
      <c r="A572" s="8" t="s">
        <v>3039</v>
      </c>
      <c r="B572" s="8" t="s">
        <v>119</v>
      </c>
      <c r="C572" s="8" t="s">
        <v>363</v>
      </c>
      <c r="D572" s="2" t="s">
        <v>3040</v>
      </c>
      <c r="E572" s="4">
        <v>0.42685848374711199</v>
      </c>
      <c r="F572" s="28" t="b">
        <v>0</v>
      </c>
      <c r="G572" s="29">
        <f t="shared" si="17"/>
        <v>0.97957190492114155</v>
      </c>
      <c r="H572" s="5" t="b">
        <f t="shared" si="16"/>
        <v>1</v>
      </c>
      <c r="I572" s="8">
        <v>66</v>
      </c>
      <c r="J572">
        <v>2</v>
      </c>
      <c r="K572">
        <v>25</v>
      </c>
      <c r="L572">
        <v>1091</v>
      </c>
      <c r="M572">
        <v>10</v>
      </c>
      <c r="N572">
        <v>1</v>
      </c>
      <c r="O572">
        <v>99.262575206889494</v>
      </c>
      <c r="P572">
        <v>1</v>
      </c>
      <c r="Q572">
        <v>2</v>
      </c>
      <c r="R572">
        <v>3</v>
      </c>
      <c r="S572" s="10">
        <v>81.8</v>
      </c>
      <c r="T572" s="8">
        <v>1.19865111182038</v>
      </c>
      <c r="U572">
        <v>1.0203643463482399</v>
      </c>
      <c r="V572">
        <v>-0.25614850898817798</v>
      </c>
      <c r="W572">
        <v>-0.47481642534373503</v>
      </c>
      <c r="X572">
        <v>1.61793620170542</v>
      </c>
      <c r="Y572">
        <v>-1.4044518876044501</v>
      </c>
      <c r="Z572">
        <v>1.6788494790242099</v>
      </c>
      <c r="AA572">
        <v>8.8725172209350497E-3</v>
      </c>
      <c r="AB572">
        <v>0.68128349962791002</v>
      </c>
      <c r="AC572">
        <v>1.7560081436822399E-2</v>
      </c>
      <c r="AD572" s="10">
        <v>1.53251071023409</v>
      </c>
      <c r="AE572" s="8">
        <v>0</v>
      </c>
      <c r="AF572">
        <v>0</v>
      </c>
      <c r="AG572">
        <v>0</v>
      </c>
      <c r="AH572">
        <v>0</v>
      </c>
      <c r="AI572">
        <v>0</v>
      </c>
      <c r="AJ572">
        <v>0</v>
      </c>
      <c r="AK572">
        <v>0</v>
      </c>
      <c r="AL572">
        <v>0</v>
      </c>
      <c r="AM572">
        <v>0</v>
      </c>
      <c r="AN572">
        <v>0</v>
      </c>
      <c r="AO572">
        <v>0</v>
      </c>
      <c r="AP572">
        <v>0</v>
      </c>
      <c r="AQ572">
        <v>0</v>
      </c>
      <c r="AR572">
        <v>0</v>
      </c>
      <c r="AS572">
        <v>0</v>
      </c>
      <c r="AT572">
        <v>0</v>
      </c>
      <c r="AU572">
        <v>1</v>
      </c>
      <c r="AV572">
        <v>0</v>
      </c>
      <c r="AW572">
        <v>0</v>
      </c>
      <c r="AX572">
        <v>0</v>
      </c>
      <c r="AY572">
        <v>1</v>
      </c>
      <c r="AZ572">
        <v>0</v>
      </c>
      <c r="BA572">
        <v>1</v>
      </c>
      <c r="BB572">
        <v>0</v>
      </c>
      <c r="BC572">
        <v>1</v>
      </c>
      <c r="BD572">
        <v>0</v>
      </c>
      <c r="BE572">
        <v>1</v>
      </c>
      <c r="BF572">
        <v>0</v>
      </c>
      <c r="BG572">
        <v>0</v>
      </c>
      <c r="BH572">
        <v>0</v>
      </c>
      <c r="BI572">
        <v>1</v>
      </c>
      <c r="BJ572">
        <v>0</v>
      </c>
      <c r="BK572">
        <v>0</v>
      </c>
      <c r="BL572">
        <v>0</v>
      </c>
      <c r="BM572">
        <v>1</v>
      </c>
      <c r="BN572">
        <v>0</v>
      </c>
      <c r="BO572">
        <v>0</v>
      </c>
      <c r="BP572">
        <v>0</v>
      </c>
      <c r="BQ572">
        <v>0</v>
      </c>
      <c r="BR572">
        <v>1</v>
      </c>
      <c r="BS572">
        <v>0</v>
      </c>
      <c r="BT572" s="10">
        <v>0</v>
      </c>
      <c r="BU572">
        <v>-4.2648743800000002</v>
      </c>
      <c r="BV572">
        <v>0.17994256</v>
      </c>
      <c r="BW572">
        <v>2.5512239999999999E-2</v>
      </c>
      <c r="BX572">
        <v>1.7140852600000001</v>
      </c>
      <c r="BY572">
        <v>1.2451467300000001</v>
      </c>
      <c r="BZ572">
        <v>4.38303536</v>
      </c>
      <c r="CA572">
        <v>1.0542348399999999</v>
      </c>
      <c r="CB572">
        <v>2.36271349</v>
      </c>
      <c r="CC572">
        <v>0</v>
      </c>
      <c r="CD572">
        <v>1.26633956</v>
      </c>
      <c r="CE572">
        <v>1.2966537600000001</v>
      </c>
      <c r="CF572">
        <v>-0.34830556000000001</v>
      </c>
      <c r="CG572">
        <v>0.60595251999999999</v>
      </c>
      <c r="CH572">
        <v>-0.27080598</v>
      </c>
      <c r="CI572">
        <v>0.69837139000000004</v>
      </c>
      <c r="CJ572">
        <v>2.3914729999999999E-2</v>
      </c>
      <c r="CK572">
        <v>-0.35324707</v>
      </c>
      <c r="CL572">
        <v>-4.8291489999999999E-2</v>
      </c>
      <c r="CM572">
        <v>0.58076517999999999</v>
      </c>
      <c r="CN572">
        <v>0.72541518999999999</v>
      </c>
      <c r="CO572">
        <v>-0.20022939000000001</v>
      </c>
      <c r="CP572">
        <v>-0.43475793000000001</v>
      </c>
      <c r="CQ572">
        <v>0.34422587999999998</v>
      </c>
      <c r="CR572">
        <v>-0.48495226000000002</v>
      </c>
      <c r="CS572">
        <v>0.18250256000000001</v>
      </c>
      <c r="CT572">
        <v>-0.16623276000000001</v>
      </c>
      <c r="CU572">
        <v>-9.4743999999999995E-2</v>
      </c>
      <c r="CV572">
        <v>-1.1689752</v>
      </c>
      <c r="CW572">
        <v>-0.52188942000000005</v>
      </c>
      <c r="CX572">
        <v>0.65815442999999996</v>
      </c>
      <c r="CY572">
        <v>9.3649330000000003E-2</v>
      </c>
      <c r="CZ572">
        <v>-0.16819777</v>
      </c>
      <c r="DA572">
        <v>-0.25450494000000001</v>
      </c>
      <c r="DB572">
        <v>0.25513289</v>
      </c>
      <c r="DC572">
        <v>2.5920289999999999E-2</v>
      </c>
      <c r="DD572">
        <v>-2.5292350000000002E-2</v>
      </c>
      <c r="DE572">
        <v>0.26950531</v>
      </c>
      <c r="DF572">
        <v>-0.26887736000000001</v>
      </c>
      <c r="DG572">
        <v>0.1029841</v>
      </c>
      <c r="DH572">
        <v>-0.10235616</v>
      </c>
      <c r="DI572">
        <v>-0.19042195000000001</v>
      </c>
      <c r="DJ572">
        <v>7.7531719999999998E-2</v>
      </c>
      <c r="DK572">
        <v>-0.19522661999999999</v>
      </c>
      <c r="DL572">
        <v>-0.13095082</v>
      </c>
      <c r="DM572">
        <v>-6.0513240000000003E-2</v>
      </c>
      <c r="DN572">
        <v>0.50020885000000004</v>
      </c>
      <c r="DO572">
        <v>0.35778246000000002</v>
      </c>
      <c r="DP572">
        <v>-0.64273818000000005</v>
      </c>
      <c r="DQ572">
        <v>0.94671483000000001</v>
      </c>
      <c r="DR572">
        <v>-0.66113116000000005</v>
      </c>
      <c r="DS572">
        <v>7.7932630000000003E-2</v>
      </c>
      <c r="DT572">
        <v>-0.79014932000000004</v>
      </c>
      <c r="DU572">
        <v>1.3610861400000001</v>
      </c>
      <c r="DV572" s="10">
        <v>-0.64824150000000003</v>
      </c>
      <c r="DW572" s="8" t="s">
        <v>3041</v>
      </c>
      <c r="DX572" t="s">
        <v>3042</v>
      </c>
      <c r="DY572" t="s">
        <v>5154</v>
      </c>
      <c r="DZ572" t="s">
        <v>5158</v>
      </c>
      <c r="EA572" t="s">
        <v>5333</v>
      </c>
      <c r="EB572" t="s">
        <v>5318</v>
      </c>
      <c r="EC572" t="s">
        <v>5304</v>
      </c>
      <c r="ED572" s="10" t="s">
        <v>402</v>
      </c>
      <c r="EE572" s="20">
        <v>36066</v>
      </c>
      <c r="EF572" s="21">
        <v>37473</v>
      </c>
      <c r="EG572" t="s">
        <v>3043</v>
      </c>
      <c r="EH572" t="s">
        <v>5142</v>
      </c>
      <c r="EI572" s="22">
        <v>44283</v>
      </c>
      <c r="EJ572" t="b">
        <f>F572=H572</f>
        <v>0</v>
      </c>
    </row>
    <row r="573" spans="1:140" x14ac:dyDescent="0.2">
      <c r="A573" s="8" t="s">
        <v>3044</v>
      </c>
      <c r="B573" s="8" t="s">
        <v>168</v>
      </c>
      <c r="C573" s="8" t="s">
        <v>188</v>
      </c>
      <c r="D573" s="2" t="s">
        <v>3045</v>
      </c>
      <c r="E573" s="4">
        <v>0.61221772517363404</v>
      </c>
      <c r="F573" s="28" t="b">
        <v>1</v>
      </c>
      <c r="G573" s="29">
        <f t="shared" si="17"/>
        <v>0.70642319446264767</v>
      </c>
      <c r="H573" s="5" t="b">
        <f t="shared" si="16"/>
        <v>1</v>
      </c>
      <c r="I573" s="8">
        <v>45</v>
      </c>
      <c r="J573">
        <v>0</v>
      </c>
      <c r="K573">
        <v>36</v>
      </c>
      <c r="L573">
        <v>1979</v>
      </c>
      <c r="M573">
        <v>6</v>
      </c>
      <c r="N573">
        <v>5</v>
      </c>
      <c r="O573">
        <v>9.4421959201505601</v>
      </c>
      <c r="P573">
        <v>1</v>
      </c>
      <c r="Q573">
        <v>3</v>
      </c>
      <c r="R573">
        <v>4</v>
      </c>
      <c r="S573" s="10">
        <v>72.599999999999994</v>
      </c>
      <c r="T573" s="8">
        <v>-0.77405056123824101</v>
      </c>
      <c r="U573">
        <v>-1.00517281761849</v>
      </c>
      <c r="V573">
        <v>1.1651042521063699</v>
      </c>
      <c r="W573">
        <v>0.56037092984521797</v>
      </c>
      <c r="X573">
        <v>0.34522335867264098</v>
      </c>
      <c r="Y573">
        <v>1.38181348148064</v>
      </c>
      <c r="Z573">
        <v>-1.41193223767372</v>
      </c>
      <c r="AA573">
        <v>1.4284752725705201</v>
      </c>
      <c r="AB573">
        <v>1.4079858992310099</v>
      </c>
      <c r="AC573">
        <v>1.7560081436822399E-2</v>
      </c>
      <c r="AD573" s="10">
        <v>-0.45257884050912101</v>
      </c>
      <c r="AE573" s="8">
        <v>0</v>
      </c>
      <c r="AF573">
        <v>0</v>
      </c>
      <c r="AG573">
        <v>0</v>
      </c>
      <c r="AH573">
        <v>0</v>
      </c>
      <c r="AI573">
        <v>0</v>
      </c>
      <c r="AJ573">
        <v>0</v>
      </c>
      <c r="AK573">
        <v>0</v>
      </c>
      <c r="AL573">
        <v>0</v>
      </c>
      <c r="AM573">
        <v>0</v>
      </c>
      <c r="AN573">
        <v>0</v>
      </c>
      <c r="AO573">
        <v>0</v>
      </c>
      <c r="AP573">
        <v>0</v>
      </c>
      <c r="AQ573">
        <v>0</v>
      </c>
      <c r="AR573">
        <v>0</v>
      </c>
      <c r="AS573">
        <v>0</v>
      </c>
      <c r="AT573">
        <v>0</v>
      </c>
      <c r="AU573">
        <v>0</v>
      </c>
      <c r="AV573">
        <v>0</v>
      </c>
      <c r="AW573">
        <v>1</v>
      </c>
      <c r="AX573">
        <v>0</v>
      </c>
      <c r="AY573">
        <v>1</v>
      </c>
      <c r="AZ573">
        <v>0</v>
      </c>
      <c r="BA573">
        <v>0</v>
      </c>
      <c r="BB573">
        <v>1</v>
      </c>
      <c r="BC573">
        <v>1</v>
      </c>
      <c r="BD573">
        <v>0</v>
      </c>
      <c r="BE573">
        <v>1</v>
      </c>
      <c r="BF573">
        <v>0</v>
      </c>
      <c r="BG573">
        <v>0</v>
      </c>
      <c r="BH573">
        <v>0</v>
      </c>
      <c r="BI573">
        <v>1</v>
      </c>
      <c r="BJ573">
        <v>0</v>
      </c>
      <c r="BK573">
        <v>0</v>
      </c>
      <c r="BL573">
        <v>0</v>
      </c>
      <c r="BM573">
        <v>0</v>
      </c>
      <c r="BN573">
        <v>0</v>
      </c>
      <c r="BO573">
        <v>1</v>
      </c>
      <c r="BP573">
        <v>0</v>
      </c>
      <c r="BQ573">
        <v>1</v>
      </c>
      <c r="BR573">
        <v>0</v>
      </c>
      <c r="BS573">
        <v>0</v>
      </c>
      <c r="BT573" s="10">
        <v>0</v>
      </c>
      <c r="BU573">
        <v>-4.2648743800000002</v>
      </c>
      <c r="BV573">
        <v>0.17994256</v>
      </c>
      <c r="BW573">
        <v>2.5512239999999999E-2</v>
      </c>
      <c r="BX573">
        <v>1.7140852600000001</v>
      </c>
      <c r="BY573">
        <v>1.2451467300000001</v>
      </c>
      <c r="BZ573">
        <v>4.38303536</v>
      </c>
      <c r="CA573">
        <v>1.0542348399999999</v>
      </c>
      <c r="CB573">
        <v>2.36271349</v>
      </c>
      <c r="CC573">
        <v>0</v>
      </c>
      <c r="CD573">
        <v>1.26633956</v>
      </c>
      <c r="CE573">
        <v>1.2966537600000001</v>
      </c>
      <c r="CF573">
        <v>-0.34830556000000001</v>
      </c>
      <c r="CG573">
        <v>0.60595251999999999</v>
      </c>
      <c r="CH573">
        <v>-0.27080598</v>
      </c>
      <c r="CI573">
        <v>0.69837139000000004</v>
      </c>
      <c r="CJ573">
        <v>2.3914729999999999E-2</v>
      </c>
      <c r="CK573">
        <v>-0.35324707</v>
      </c>
      <c r="CL573">
        <v>-4.8291489999999999E-2</v>
      </c>
      <c r="CM573">
        <v>0.58076517999999999</v>
      </c>
      <c r="CN573">
        <v>0.72541518999999999</v>
      </c>
      <c r="CO573">
        <v>-0.20022939000000001</v>
      </c>
      <c r="CP573">
        <v>-0.43475793000000001</v>
      </c>
      <c r="CQ573">
        <v>0.34422587999999998</v>
      </c>
      <c r="CR573">
        <v>-0.48495226000000002</v>
      </c>
      <c r="CS573">
        <v>0.18250256000000001</v>
      </c>
      <c r="CT573">
        <v>-0.16623276000000001</v>
      </c>
      <c r="CU573">
        <v>-9.4743999999999995E-2</v>
      </c>
      <c r="CV573">
        <v>-1.1689752</v>
      </c>
      <c r="CW573">
        <v>-0.52188942000000005</v>
      </c>
      <c r="CX573">
        <v>0.65815442999999996</v>
      </c>
      <c r="CY573">
        <v>9.3649330000000003E-2</v>
      </c>
      <c r="CZ573">
        <v>-0.16819777</v>
      </c>
      <c r="DA573">
        <v>-0.25450494000000001</v>
      </c>
      <c r="DB573">
        <v>0.25513289</v>
      </c>
      <c r="DC573">
        <v>2.5920289999999999E-2</v>
      </c>
      <c r="DD573">
        <v>-2.5292350000000002E-2</v>
      </c>
      <c r="DE573">
        <v>0.26950531</v>
      </c>
      <c r="DF573">
        <v>-0.26887736000000001</v>
      </c>
      <c r="DG573">
        <v>0.1029841</v>
      </c>
      <c r="DH573">
        <v>-0.10235616</v>
      </c>
      <c r="DI573">
        <v>-0.19042195000000001</v>
      </c>
      <c r="DJ573">
        <v>7.7531719999999998E-2</v>
      </c>
      <c r="DK573">
        <v>-0.19522661999999999</v>
      </c>
      <c r="DL573">
        <v>-0.13095082</v>
      </c>
      <c r="DM573">
        <v>-6.0513240000000003E-2</v>
      </c>
      <c r="DN573">
        <v>0.50020885000000004</v>
      </c>
      <c r="DO573">
        <v>0.35778246000000002</v>
      </c>
      <c r="DP573">
        <v>-0.64273818000000005</v>
      </c>
      <c r="DQ573">
        <v>0.94671483000000001</v>
      </c>
      <c r="DR573">
        <v>-0.66113116000000005</v>
      </c>
      <c r="DS573">
        <v>7.7932630000000003E-2</v>
      </c>
      <c r="DT573">
        <v>-0.79014932000000004</v>
      </c>
      <c r="DU573">
        <v>1.3610861400000001</v>
      </c>
      <c r="DV573" s="10">
        <v>-0.64824150000000003</v>
      </c>
      <c r="DW573" s="8" t="s">
        <v>3046</v>
      </c>
      <c r="DX573" t="s">
        <v>3047</v>
      </c>
      <c r="DY573" t="s">
        <v>5153</v>
      </c>
      <c r="DZ573" t="s">
        <v>5154</v>
      </c>
      <c r="EA573" t="s">
        <v>5454</v>
      </c>
      <c r="EB573" t="s">
        <v>5301</v>
      </c>
      <c r="EC573" t="s">
        <v>5212</v>
      </c>
      <c r="ED573" s="10" t="s">
        <v>597</v>
      </c>
      <c r="EE573" s="20">
        <v>35924</v>
      </c>
      <c r="EF573" s="21">
        <v>38382</v>
      </c>
      <c r="EG573" t="s">
        <v>3048</v>
      </c>
      <c r="EH573" t="s">
        <v>5142</v>
      </c>
      <c r="EI573" s="22">
        <v>45434</v>
      </c>
      <c r="EJ573" t="b">
        <f>F573=H573</f>
        <v>1</v>
      </c>
    </row>
    <row r="574" spans="1:140" x14ac:dyDescent="0.2">
      <c r="A574" s="8" t="s">
        <v>1906</v>
      </c>
      <c r="B574" s="8" t="s">
        <v>168</v>
      </c>
      <c r="C574" s="8" t="s">
        <v>147</v>
      </c>
      <c r="D574" s="2" t="s">
        <v>3049</v>
      </c>
      <c r="E574" s="4">
        <v>0.50663530011080304</v>
      </c>
      <c r="F574" s="28" t="b">
        <v>0</v>
      </c>
      <c r="G574" s="29">
        <f t="shared" si="17"/>
        <v>2.9858302956377827E-2</v>
      </c>
      <c r="H574" s="5" t="b">
        <f t="shared" si="16"/>
        <v>0</v>
      </c>
      <c r="I574" s="8">
        <v>68</v>
      </c>
      <c r="J574">
        <v>2</v>
      </c>
      <c r="K574">
        <v>40</v>
      </c>
      <c r="L574">
        <v>2685</v>
      </c>
      <c r="M574">
        <v>5</v>
      </c>
      <c r="N574">
        <v>1</v>
      </c>
      <c r="O574">
        <v>28.3176500554017</v>
      </c>
      <c r="P574">
        <v>2</v>
      </c>
      <c r="Q574">
        <v>3</v>
      </c>
      <c r="R574">
        <v>1</v>
      </c>
      <c r="S574" s="10">
        <v>79</v>
      </c>
      <c r="T574" s="8">
        <v>1.3865274616354899</v>
      </c>
      <c r="U574">
        <v>1.0203643463482399</v>
      </c>
      <c r="V574">
        <v>1.6819234379589401</v>
      </c>
      <c r="W574">
        <v>1.38339150728148</v>
      </c>
      <c r="X574">
        <v>2.70451479144465E-2</v>
      </c>
      <c r="Y574">
        <v>-1.4044518876044501</v>
      </c>
      <c r="Z574">
        <v>-0.76241473397489501</v>
      </c>
      <c r="AA574">
        <v>8.8725172209350497E-3</v>
      </c>
      <c r="AB574">
        <v>0.68128349962791002</v>
      </c>
      <c r="AC574">
        <v>-0.68484317603607703</v>
      </c>
      <c r="AD574" s="10">
        <v>0.92835302087746396</v>
      </c>
      <c r="AE574" s="8">
        <v>0</v>
      </c>
      <c r="AF574">
        <v>0</v>
      </c>
      <c r="AG574">
        <v>0</v>
      </c>
      <c r="AH574">
        <v>0</v>
      </c>
      <c r="AI574">
        <v>0</v>
      </c>
      <c r="AJ574">
        <v>0</v>
      </c>
      <c r="AK574">
        <v>0</v>
      </c>
      <c r="AL574">
        <v>0</v>
      </c>
      <c r="AM574">
        <v>0</v>
      </c>
      <c r="AN574">
        <v>0</v>
      </c>
      <c r="AO574">
        <v>0</v>
      </c>
      <c r="AP574">
        <v>1</v>
      </c>
      <c r="AQ574">
        <v>0</v>
      </c>
      <c r="AR574">
        <v>0</v>
      </c>
      <c r="AS574">
        <v>0</v>
      </c>
      <c r="AT574">
        <v>0</v>
      </c>
      <c r="AU574">
        <v>0</v>
      </c>
      <c r="AV574">
        <v>0</v>
      </c>
      <c r="AW574">
        <v>0</v>
      </c>
      <c r="AX574">
        <v>0</v>
      </c>
      <c r="AY574">
        <v>1</v>
      </c>
      <c r="AZ574">
        <v>0</v>
      </c>
      <c r="BA574">
        <v>1</v>
      </c>
      <c r="BB574">
        <v>0</v>
      </c>
      <c r="BC574">
        <v>1</v>
      </c>
      <c r="BD574">
        <v>0</v>
      </c>
      <c r="BE574">
        <v>0</v>
      </c>
      <c r="BF574">
        <v>1</v>
      </c>
      <c r="BG574">
        <v>0</v>
      </c>
      <c r="BH574">
        <v>0</v>
      </c>
      <c r="BI574">
        <v>1</v>
      </c>
      <c r="BJ574">
        <v>0</v>
      </c>
      <c r="BK574">
        <v>0</v>
      </c>
      <c r="BL574">
        <v>0</v>
      </c>
      <c r="BM574">
        <v>0</v>
      </c>
      <c r="BN574">
        <v>0</v>
      </c>
      <c r="BO574">
        <v>1</v>
      </c>
      <c r="BP574">
        <v>0</v>
      </c>
      <c r="BQ574">
        <v>0</v>
      </c>
      <c r="BR574">
        <v>1</v>
      </c>
      <c r="BS574">
        <v>0</v>
      </c>
      <c r="BT574" s="10">
        <v>0</v>
      </c>
      <c r="BU574">
        <v>-4.2648743800000002</v>
      </c>
      <c r="BV574">
        <v>0.17994256</v>
      </c>
      <c r="BW574">
        <v>2.5512239999999999E-2</v>
      </c>
      <c r="BX574">
        <v>1.7140852600000001</v>
      </c>
      <c r="BY574">
        <v>1.2451467300000001</v>
      </c>
      <c r="BZ574">
        <v>4.38303536</v>
      </c>
      <c r="CA574">
        <v>1.0542348399999999</v>
      </c>
      <c r="CB574">
        <v>2.36271349</v>
      </c>
      <c r="CC574">
        <v>0</v>
      </c>
      <c r="CD574">
        <v>1.26633956</v>
      </c>
      <c r="CE574">
        <v>1.2966537600000001</v>
      </c>
      <c r="CF574">
        <v>-0.34830556000000001</v>
      </c>
      <c r="CG574">
        <v>0.60595251999999999</v>
      </c>
      <c r="CH574">
        <v>-0.27080598</v>
      </c>
      <c r="CI574">
        <v>0.69837139000000004</v>
      </c>
      <c r="CJ574">
        <v>2.3914729999999999E-2</v>
      </c>
      <c r="CK574">
        <v>-0.35324707</v>
      </c>
      <c r="CL574">
        <v>-4.8291489999999999E-2</v>
      </c>
      <c r="CM574">
        <v>0.58076517999999999</v>
      </c>
      <c r="CN574">
        <v>0.72541518999999999</v>
      </c>
      <c r="CO574">
        <v>-0.20022939000000001</v>
      </c>
      <c r="CP574">
        <v>-0.43475793000000001</v>
      </c>
      <c r="CQ574">
        <v>0.34422587999999998</v>
      </c>
      <c r="CR574">
        <v>-0.48495226000000002</v>
      </c>
      <c r="CS574">
        <v>0.18250256000000001</v>
      </c>
      <c r="CT574">
        <v>-0.16623276000000001</v>
      </c>
      <c r="CU574">
        <v>-9.4743999999999995E-2</v>
      </c>
      <c r="CV574">
        <v>-1.1689752</v>
      </c>
      <c r="CW574">
        <v>-0.52188942000000005</v>
      </c>
      <c r="CX574">
        <v>0.65815442999999996</v>
      </c>
      <c r="CY574">
        <v>9.3649330000000003E-2</v>
      </c>
      <c r="CZ574">
        <v>-0.16819777</v>
      </c>
      <c r="DA574">
        <v>-0.25450494000000001</v>
      </c>
      <c r="DB574">
        <v>0.25513289</v>
      </c>
      <c r="DC574">
        <v>2.5920289999999999E-2</v>
      </c>
      <c r="DD574">
        <v>-2.5292350000000002E-2</v>
      </c>
      <c r="DE574">
        <v>0.26950531</v>
      </c>
      <c r="DF574">
        <v>-0.26887736000000001</v>
      </c>
      <c r="DG574">
        <v>0.1029841</v>
      </c>
      <c r="DH574">
        <v>-0.10235616</v>
      </c>
      <c r="DI574">
        <v>-0.19042195000000001</v>
      </c>
      <c r="DJ574">
        <v>7.7531719999999998E-2</v>
      </c>
      <c r="DK574">
        <v>-0.19522661999999999</v>
      </c>
      <c r="DL574">
        <v>-0.13095082</v>
      </c>
      <c r="DM574">
        <v>-6.0513240000000003E-2</v>
      </c>
      <c r="DN574">
        <v>0.50020885000000004</v>
      </c>
      <c r="DO574">
        <v>0.35778246000000002</v>
      </c>
      <c r="DP574">
        <v>-0.64273818000000005</v>
      </c>
      <c r="DQ574">
        <v>0.94671483000000001</v>
      </c>
      <c r="DR574">
        <v>-0.66113116000000005</v>
      </c>
      <c r="DS574">
        <v>7.7932630000000003E-2</v>
      </c>
      <c r="DT574">
        <v>-0.79014932000000004</v>
      </c>
      <c r="DU574">
        <v>1.3610861400000001</v>
      </c>
      <c r="DV574" s="10">
        <v>-0.64824150000000003</v>
      </c>
      <c r="DW574" s="8" t="s">
        <v>3050</v>
      </c>
      <c r="DX574" t="s">
        <v>3051</v>
      </c>
      <c r="DY574" t="s">
        <v>5153</v>
      </c>
      <c r="DZ574" t="s">
        <v>5158</v>
      </c>
      <c r="EA574" t="s">
        <v>5230</v>
      </c>
      <c r="EB574" t="s">
        <v>5340</v>
      </c>
      <c r="EC574" t="s">
        <v>5430</v>
      </c>
      <c r="ED574" s="10" t="s">
        <v>695</v>
      </c>
      <c r="EE574" s="20">
        <v>36748</v>
      </c>
      <c r="EF574" s="21">
        <v>39760</v>
      </c>
      <c r="EG574" t="s">
        <v>3052</v>
      </c>
      <c r="EH574" t="s">
        <v>5142</v>
      </c>
      <c r="EI574" s="22">
        <v>44145</v>
      </c>
      <c r="EJ574" t="b">
        <f>F574=H574</f>
        <v>1</v>
      </c>
    </row>
    <row r="575" spans="1:140" x14ac:dyDescent="0.2">
      <c r="A575" s="8" t="s">
        <v>3053</v>
      </c>
      <c r="B575" s="8" t="s">
        <v>119</v>
      </c>
      <c r="C575" s="8" t="s">
        <v>188</v>
      </c>
      <c r="D575" s="2" t="s">
        <v>3054</v>
      </c>
      <c r="E575" s="4">
        <v>0.57480539796507701</v>
      </c>
      <c r="F575" s="28" t="b">
        <v>0</v>
      </c>
      <c r="G575" s="29">
        <f t="shared" si="17"/>
        <v>0.62425348184472229</v>
      </c>
      <c r="H575" s="5" t="b">
        <f t="shared" si="16"/>
        <v>1</v>
      </c>
      <c r="I575" s="8">
        <v>49</v>
      </c>
      <c r="J575">
        <v>1</v>
      </c>
      <c r="K575">
        <v>20</v>
      </c>
      <c r="L575">
        <v>3696</v>
      </c>
      <c r="M575">
        <v>6</v>
      </c>
      <c r="N575">
        <v>3</v>
      </c>
      <c r="O575">
        <v>87.402698982538595</v>
      </c>
      <c r="P575">
        <v>4</v>
      </c>
      <c r="Q575">
        <v>1</v>
      </c>
      <c r="R575">
        <v>1</v>
      </c>
      <c r="S575" s="10">
        <v>73.5</v>
      </c>
      <c r="T575" s="8">
        <v>-0.39829786160802699</v>
      </c>
      <c r="U575">
        <v>7.5957643648752104E-3</v>
      </c>
      <c r="V575">
        <v>-0.90217249130388599</v>
      </c>
      <c r="W575">
        <v>2.56196630018241</v>
      </c>
      <c r="X575">
        <v>0.34522335867264098</v>
      </c>
      <c r="Y575">
        <v>-1.13192030619081E-2</v>
      </c>
      <c r="Z575">
        <v>1.2707428902120601</v>
      </c>
      <c r="AA575">
        <v>1.4284752725705201</v>
      </c>
      <c r="AB575">
        <v>1.4079858992310099</v>
      </c>
      <c r="AC575">
        <v>-1.38724643350897</v>
      </c>
      <c r="AD575" s="10">
        <v>-0.25838529750163097</v>
      </c>
      <c r="AE575" s="8">
        <v>0</v>
      </c>
      <c r="AF575">
        <v>0</v>
      </c>
      <c r="AG575">
        <v>0</v>
      </c>
      <c r="AH575">
        <v>0</v>
      </c>
      <c r="AI575">
        <v>0</v>
      </c>
      <c r="AJ575">
        <v>0</v>
      </c>
      <c r="AK575">
        <v>0</v>
      </c>
      <c r="AL575">
        <v>0</v>
      </c>
      <c r="AM575">
        <v>0</v>
      </c>
      <c r="AN575">
        <v>0</v>
      </c>
      <c r="AO575">
        <v>0</v>
      </c>
      <c r="AP575">
        <v>0</v>
      </c>
      <c r="AQ575">
        <v>0</v>
      </c>
      <c r="AR575">
        <v>0</v>
      </c>
      <c r="AS575">
        <v>0</v>
      </c>
      <c r="AT575">
        <v>0</v>
      </c>
      <c r="AU575">
        <v>1</v>
      </c>
      <c r="AV575">
        <v>0</v>
      </c>
      <c r="AW575">
        <v>0</v>
      </c>
      <c r="AX575">
        <v>0</v>
      </c>
      <c r="AY575">
        <v>0</v>
      </c>
      <c r="AZ575">
        <v>1</v>
      </c>
      <c r="BA575">
        <v>0</v>
      </c>
      <c r="BB575">
        <v>1</v>
      </c>
      <c r="BC575">
        <v>0</v>
      </c>
      <c r="BD575">
        <v>1</v>
      </c>
      <c r="BE575">
        <v>0</v>
      </c>
      <c r="BF575">
        <v>1</v>
      </c>
      <c r="BG575">
        <v>0</v>
      </c>
      <c r="BH575">
        <v>0</v>
      </c>
      <c r="BI575">
        <v>0</v>
      </c>
      <c r="BJ575">
        <v>1</v>
      </c>
      <c r="BK575">
        <v>0</v>
      </c>
      <c r="BL575">
        <v>0</v>
      </c>
      <c r="BM575">
        <v>0</v>
      </c>
      <c r="BN575">
        <v>0</v>
      </c>
      <c r="BO575">
        <v>0</v>
      </c>
      <c r="BP575">
        <v>1</v>
      </c>
      <c r="BQ575">
        <v>1</v>
      </c>
      <c r="BR575">
        <v>0</v>
      </c>
      <c r="BS575">
        <v>0</v>
      </c>
      <c r="BT575" s="10">
        <v>0</v>
      </c>
      <c r="BU575">
        <v>-4.2648743800000002</v>
      </c>
      <c r="BV575">
        <v>0.17994256</v>
      </c>
      <c r="BW575">
        <v>2.5512239999999999E-2</v>
      </c>
      <c r="BX575">
        <v>1.7140852600000001</v>
      </c>
      <c r="BY575">
        <v>1.2451467300000001</v>
      </c>
      <c r="BZ575">
        <v>4.38303536</v>
      </c>
      <c r="CA575">
        <v>1.0542348399999999</v>
      </c>
      <c r="CB575">
        <v>2.36271349</v>
      </c>
      <c r="CC575">
        <v>0</v>
      </c>
      <c r="CD575">
        <v>1.26633956</v>
      </c>
      <c r="CE575">
        <v>1.2966537600000001</v>
      </c>
      <c r="CF575">
        <v>-0.34830556000000001</v>
      </c>
      <c r="CG575">
        <v>0.60595251999999999</v>
      </c>
      <c r="CH575">
        <v>-0.27080598</v>
      </c>
      <c r="CI575">
        <v>0.69837139000000004</v>
      </c>
      <c r="CJ575">
        <v>2.3914729999999999E-2</v>
      </c>
      <c r="CK575">
        <v>-0.35324707</v>
      </c>
      <c r="CL575">
        <v>-4.8291489999999999E-2</v>
      </c>
      <c r="CM575">
        <v>0.58076517999999999</v>
      </c>
      <c r="CN575">
        <v>0.72541518999999999</v>
      </c>
      <c r="CO575">
        <v>-0.20022939000000001</v>
      </c>
      <c r="CP575">
        <v>-0.43475793000000001</v>
      </c>
      <c r="CQ575">
        <v>0.34422587999999998</v>
      </c>
      <c r="CR575">
        <v>-0.48495226000000002</v>
      </c>
      <c r="CS575">
        <v>0.18250256000000001</v>
      </c>
      <c r="CT575">
        <v>-0.16623276000000001</v>
      </c>
      <c r="CU575">
        <v>-9.4743999999999995E-2</v>
      </c>
      <c r="CV575">
        <v>-1.1689752</v>
      </c>
      <c r="CW575">
        <v>-0.52188942000000005</v>
      </c>
      <c r="CX575">
        <v>0.65815442999999996</v>
      </c>
      <c r="CY575">
        <v>9.3649330000000003E-2</v>
      </c>
      <c r="CZ575">
        <v>-0.16819777</v>
      </c>
      <c r="DA575">
        <v>-0.25450494000000001</v>
      </c>
      <c r="DB575">
        <v>0.25513289</v>
      </c>
      <c r="DC575">
        <v>2.5920289999999999E-2</v>
      </c>
      <c r="DD575">
        <v>-2.5292350000000002E-2</v>
      </c>
      <c r="DE575">
        <v>0.26950531</v>
      </c>
      <c r="DF575">
        <v>-0.26887736000000001</v>
      </c>
      <c r="DG575">
        <v>0.1029841</v>
      </c>
      <c r="DH575">
        <v>-0.10235616</v>
      </c>
      <c r="DI575">
        <v>-0.19042195000000001</v>
      </c>
      <c r="DJ575">
        <v>7.7531719999999998E-2</v>
      </c>
      <c r="DK575">
        <v>-0.19522661999999999</v>
      </c>
      <c r="DL575">
        <v>-0.13095082</v>
      </c>
      <c r="DM575">
        <v>-6.0513240000000003E-2</v>
      </c>
      <c r="DN575">
        <v>0.50020885000000004</v>
      </c>
      <c r="DO575">
        <v>0.35778246000000002</v>
      </c>
      <c r="DP575">
        <v>-0.64273818000000005</v>
      </c>
      <c r="DQ575">
        <v>0.94671483000000001</v>
      </c>
      <c r="DR575">
        <v>-0.66113116000000005</v>
      </c>
      <c r="DS575">
        <v>7.7932630000000003E-2</v>
      </c>
      <c r="DT575">
        <v>-0.79014932000000004</v>
      </c>
      <c r="DU575">
        <v>1.3610861400000001</v>
      </c>
      <c r="DV575" s="10">
        <v>-0.64824150000000003</v>
      </c>
      <c r="DW575" s="8" t="s">
        <v>3055</v>
      </c>
      <c r="DX575" t="s">
        <v>3056</v>
      </c>
      <c r="DY575" t="s">
        <v>5165</v>
      </c>
      <c r="DZ575" t="s">
        <v>5154</v>
      </c>
      <c r="EA575" t="s">
        <v>5175</v>
      </c>
      <c r="EB575" t="s">
        <v>5414</v>
      </c>
      <c r="EC575" t="s">
        <v>5475</v>
      </c>
      <c r="ED575" s="10" t="s">
        <v>1156</v>
      </c>
      <c r="EE575" s="20">
        <v>36122</v>
      </c>
      <c r="EF575" s="21">
        <v>38985</v>
      </c>
      <c r="EG575" t="s">
        <v>3057</v>
      </c>
      <c r="EH575" t="s">
        <v>5144</v>
      </c>
      <c r="EI575" s="22">
        <v>44424</v>
      </c>
      <c r="EJ575" t="b">
        <f>F575=H575</f>
        <v>0</v>
      </c>
    </row>
    <row r="576" spans="1:140" x14ac:dyDescent="0.2">
      <c r="A576" s="8" t="s">
        <v>3058</v>
      </c>
      <c r="B576" s="8" t="s">
        <v>119</v>
      </c>
      <c r="C576" s="8" t="s">
        <v>181</v>
      </c>
      <c r="D576" s="2" t="s">
        <v>3059</v>
      </c>
      <c r="E576" s="4">
        <v>0.431406122485958</v>
      </c>
      <c r="F576" s="28" t="b">
        <v>0</v>
      </c>
      <c r="G576" s="29">
        <f t="shared" si="17"/>
        <v>0.36589134766222137</v>
      </c>
      <c r="H576" s="5" t="b">
        <f t="shared" si="16"/>
        <v>0</v>
      </c>
      <c r="I576" s="8">
        <v>49</v>
      </c>
      <c r="J576">
        <v>0</v>
      </c>
      <c r="K576">
        <v>31</v>
      </c>
      <c r="L576">
        <v>2407</v>
      </c>
      <c r="M576">
        <v>8</v>
      </c>
      <c r="N576">
        <v>1</v>
      </c>
      <c r="O576">
        <v>84.869727909645604</v>
      </c>
      <c r="P576">
        <v>3</v>
      </c>
      <c r="Q576">
        <v>5</v>
      </c>
      <c r="R576">
        <v>3</v>
      </c>
      <c r="S576" s="10">
        <v>85</v>
      </c>
      <c r="T576" s="8">
        <v>-0.39829786160802699</v>
      </c>
      <c r="U576">
        <v>-1.00517281761849</v>
      </c>
      <c r="V576">
        <v>0.51908026979067101</v>
      </c>
      <c r="W576">
        <v>1.0593125830218699</v>
      </c>
      <c r="X576">
        <v>0.98157978018903103</v>
      </c>
      <c r="Y576">
        <v>-1.4044518876044501</v>
      </c>
      <c r="Z576">
        <v>1.1835815940430701</v>
      </c>
      <c r="AA576">
        <v>1.4284752725705201</v>
      </c>
      <c r="AB576">
        <v>-0.772121299578298</v>
      </c>
      <c r="AC576">
        <v>-1.38724643350897</v>
      </c>
      <c r="AD576" s="10">
        <v>2.2229766409273801</v>
      </c>
      <c r="AE576" s="8">
        <v>0</v>
      </c>
      <c r="AF576">
        <v>0</v>
      </c>
      <c r="AG576">
        <v>0</v>
      </c>
      <c r="AH576">
        <v>0</v>
      </c>
      <c r="AI576">
        <v>0</v>
      </c>
      <c r="AJ576">
        <v>0</v>
      </c>
      <c r="AK576">
        <v>0</v>
      </c>
      <c r="AL576">
        <v>0</v>
      </c>
      <c r="AM576">
        <v>0</v>
      </c>
      <c r="AN576">
        <v>0</v>
      </c>
      <c r="AO576">
        <v>0</v>
      </c>
      <c r="AP576">
        <v>0</v>
      </c>
      <c r="AQ576">
        <v>0</v>
      </c>
      <c r="AR576">
        <v>1</v>
      </c>
      <c r="AS576">
        <v>0</v>
      </c>
      <c r="AT576">
        <v>0</v>
      </c>
      <c r="AU576">
        <v>0</v>
      </c>
      <c r="AV576">
        <v>0</v>
      </c>
      <c r="AW576">
        <v>0</v>
      </c>
      <c r="AX576">
        <v>0</v>
      </c>
      <c r="AY576">
        <v>0</v>
      </c>
      <c r="AZ576">
        <v>1</v>
      </c>
      <c r="BA576">
        <v>1</v>
      </c>
      <c r="BB576">
        <v>0</v>
      </c>
      <c r="BC576">
        <v>1</v>
      </c>
      <c r="BD576">
        <v>0</v>
      </c>
      <c r="BE576">
        <v>1</v>
      </c>
      <c r="BF576">
        <v>0</v>
      </c>
      <c r="BG576">
        <v>0</v>
      </c>
      <c r="BH576">
        <v>0</v>
      </c>
      <c r="BI576">
        <v>0</v>
      </c>
      <c r="BJ576">
        <v>0</v>
      </c>
      <c r="BK576">
        <v>0</v>
      </c>
      <c r="BL576">
        <v>1</v>
      </c>
      <c r="BM576">
        <v>0</v>
      </c>
      <c r="BN576">
        <v>0</v>
      </c>
      <c r="BO576">
        <v>0</v>
      </c>
      <c r="BP576">
        <v>1</v>
      </c>
      <c r="BQ576">
        <v>0</v>
      </c>
      <c r="BR576">
        <v>1</v>
      </c>
      <c r="BS576">
        <v>0</v>
      </c>
      <c r="BT576" s="10">
        <v>0</v>
      </c>
      <c r="BU576">
        <v>-4.2648743800000002</v>
      </c>
      <c r="BV576">
        <v>0.17994256</v>
      </c>
      <c r="BW576">
        <v>2.5512239999999999E-2</v>
      </c>
      <c r="BX576">
        <v>1.7140852600000001</v>
      </c>
      <c r="BY576">
        <v>1.2451467300000001</v>
      </c>
      <c r="BZ576">
        <v>4.38303536</v>
      </c>
      <c r="CA576">
        <v>1.0542348399999999</v>
      </c>
      <c r="CB576">
        <v>2.36271349</v>
      </c>
      <c r="CC576">
        <v>0</v>
      </c>
      <c r="CD576">
        <v>1.26633956</v>
      </c>
      <c r="CE576">
        <v>1.2966537600000001</v>
      </c>
      <c r="CF576">
        <v>-0.34830556000000001</v>
      </c>
      <c r="CG576">
        <v>0.60595251999999999</v>
      </c>
      <c r="CH576">
        <v>-0.27080598</v>
      </c>
      <c r="CI576">
        <v>0.69837139000000004</v>
      </c>
      <c r="CJ576">
        <v>2.3914729999999999E-2</v>
      </c>
      <c r="CK576">
        <v>-0.35324707</v>
      </c>
      <c r="CL576">
        <v>-4.8291489999999999E-2</v>
      </c>
      <c r="CM576">
        <v>0.58076517999999999</v>
      </c>
      <c r="CN576">
        <v>0.72541518999999999</v>
      </c>
      <c r="CO576">
        <v>-0.20022939000000001</v>
      </c>
      <c r="CP576">
        <v>-0.43475793000000001</v>
      </c>
      <c r="CQ576">
        <v>0.34422587999999998</v>
      </c>
      <c r="CR576">
        <v>-0.48495226000000002</v>
      </c>
      <c r="CS576">
        <v>0.18250256000000001</v>
      </c>
      <c r="CT576">
        <v>-0.16623276000000001</v>
      </c>
      <c r="CU576">
        <v>-9.4743999999999995E-2</v>
      </c>
      <c r="CV576">
        <v>-1.1689752</v>
      </c>
      <c r="CW576">
        <v>-0.52188942000000005</v>
      </c>
      <c r="CX576">
        <v>0.65815442999999996</v>
      </c>
      <c r="CY576">
        <v>9.3649330000000003E-2</v>
      </c>
      <c r="CZ576">
        <v>-0.16819777</v>
      </c>
      <c r="DA576">
        <v>-0.25450494000000001</v>
      </c>
      <c r="DB576">
        <v>0.25513289</v>
      </c>
      <c r="DC576">
        <v>2.5920289999999999E-2</v>
      </c>
      <c r="DD576">
        <v>-2.5292350000000002E-2</v>
      </c>
      <c r="DE576">
        <v>0.26950531</v>
      </c>
      <c r="DF576">
        <v>-0.26887736000000001</v>
      </c>
      <c r="DG576">
        <v>0.1029841</v>
      </c>
      <c r="DH576">
        <v>-0.10235616</v>
      </c>
      <c r="DI576">
        <v>-0.19042195000000001</v>
      </c>
      <c r="DJ576">
        <v>7.7531719999999998E-2</v>
      </c>
      <c r="DK576">
        <v>-0.19522661999999999</v>
      </c>
      <c r="DL576">
        <v>-0.13095082</v>
      </c>
      <c r="DM576">
        <v>-6.0513240000000003E-2</v>
      </c>
      <c r="DN576">
        <v>0.50020885000000004</v>
      </c>
      <c r="DO576">
        <v>0.35778246000000002</v>
      </c>
      <c r="DP576">
        <v>-0.64273818000000005</v>
      </c>
      <c r="DQ576">
        <v>0.94671483000000001</v>
      </c>
      <c r="DR576">
        <v>-0.66113116000000005</v>
      </c>
      <c r="DS576">
        <v>7.7932630000000003E-2</v>
      </c>
      <c r="DT576">
        <v>-0.79014932000000004</v>
      </c>
      <c r="DU576">
        <v>1.3610861400000001</v>
      </c>
      <c r="DV576" s="10">
        <v>-0.64824150000000003</v>
      </c>
      <c r="DW576" s="8" t="s">
        <v>3060</v>
      </c>
      <c r="DX576" t="s">
        <v>3061</v>
      </c>
      <c r="DY576" t="s">
        <v>5165</v>
      </c>
      <c r="DZ576" t="s">
        <v>5158</v>
      </c>
      <c r="EA576" t="s">
        <v>5265</v>
      </c>
      <c r="EB576" t="s">
        <v>5250</v>
      </c>
      <c r="EC576" t="s">
        <v>5351</v>
      </c>
      <c r="ED576" s="10" t="s">
        <v>2285</v>
      </c>
      <c r="EE576" s="20">
        <v>36652</v>
      </c>
      <c r="EF576" s="21">
        <v>37995</v>
      </c>
      <c r="EG576" t="s">
        <v>3062</v>
      </c>
      <c r="EH576" t="s">
        <v>5143</v>
      </c>
      <c r="EI576" s="22">
        <v>45118</v>
      </c>
      <c r="EJ576" t="b">
        <f>F576=H576</f>
        <v>1</v>
      </c>
    </row>
    <row r="577" spans="1:140" x14ac:dyDescent="0.2">
      <c r="A577" s="8" t="s">
        <v>3063</v>
      </c>
      <c r="B577" s="8" t="s">
        <v>127</v>
      </c>
      <c r="C577" s="8" t="s">
        <v>202</v>
      </c>
      <c r="D577" s="2" t="s">
        <v>3064</v>
      </c>
      <c r="E577" s="4">
        <v>0.48958610408861902</v>
      </c>
      <c r="F577" s="28" t="b">
        <v>0</v>
      </c>
      <c r="G577" s="29">
        <f t="shared" si="17"/>
        <v>2.2086833614595254E-3</v>
      </c>
      <c r="H577" s="5" t="b">
        <f t="shared" si="16"/>
        <v>0</v>
      </c>
      <c r="I577" s="8">
        <v>52</v>
      </c>
      <c r="J577">
        <v>1</v>
      </c>
      <c r="K577">
        <v>35</v>
      </c>
      <c r="L577">
        <v>861</v>
      </c>
      <c r="M577">
        <v>4</v>
      </c>
      <c r="N577">
        <v>4</v>
      </c>
      <c r="O577">
        <v>1.0513853776430599</v>
      </c>
      <c r="P577">
        <v>4</v>
      </c>
      <c r="Q577">
        <v>2</v>
      </c>
      <c r="R577">
        <v>4</v>
      </c>
      <c r="S577" s="10">
        <v>72.8</v>
      </c>
      <c r="T577" s="8">
        <v>-0.116483336885366</v>
      </c>
      <c r="U577">
        <v>7.5957643648752104E-3</v>
      </c>
      <c r="V577">
        <v>1.0358994556432299</v>
      </c>
      <c r="W577">
        <v>-0.74293927634988299</v>
      </c>
      <c r="X577">
        <v>-0.29113306284374801</v>
      </c>
      <c r="Y577">
        <v>0.68524713920936597</v>
      </c>
      <c r="Z577">
        <v>-1.7006658638173699</v>
      </c>
      <c r="AA577">
        <v>-1.4107302381286499</v>
      </c>
      <c r="AB577">
        <v>-1.4988236991813999</v>
      </c>
      <c r="AC577">
        <v>1.42236659638262</v>
      </c>
      <c r="AD577" s="10">
        <v>-0.40942471984078899</v>
      </c>
      <c r="AE577" s="8">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1</v>
      </c>
      <c r="AY577">
        <v>0</v>
      </c>
      <c r="AZ577">
        <v>1</v>
      </c>
      <c r="BA577">
        <v>1</v>
      </c>
      <c r="BB577">
        <v>0</v>
      </c>
      <c r="BC577">
        <v>1</v>
      </c>
      <c r="BD577">
        <v>0</v>
      </c>
      <c r="BE577">
        <v>0</v>
      </c>
      <c r="BF577">
        <v>1</v>
      </c>
      <c r="BG577">
        <v>0</v>
      </c>
      <c r="BH577">
        <v>0</v>
      </c>
      <c r="BI577">
        <v>0</v>
      </c>
      <c r="BJ577">
        <v>0</v>
      </c>
      <c r="BK577">
        <v>0</v>
      </c>
      <c r="BL577">
        <v>1</v>
      </c>
      <c r="BM577">
        <v>0</v>
      </c>
      <c r="BN577">
        <v>0</v>
      </c>
      <c r="BO577">
        <v>1</v>
      </c>
      <c r="BP577">
        <v>0</v>
      </c>
      <c r="BQ577">
        <v>1</v>
      </c>
      <c r="BR577">
        <v>0</v>
      </c>
      <c r="BS577">
        <v>0</v>
      </c>
      <c r="BT577" s="10">
        <v>0</v>
      </c>
      <c r="BU577">
        <v>-4.2648743800000002</v>
      </c>
      <c r="BV577">
        <v>0.17994256</v>
      </c>
      <c r="BW577">
        <v>2.5512239999999999E-2</v>
      </c>
      <c r="BX577">
        <v>1.7140852600000001</v>
      </c>
      <c r="BY577">
        <v>1.2451467300000001</v>
      </c>
      <c r="BZ577">
        <v>4.38303536</v>
      </c>
      <c r="CA577">
        <v>1.0542348399999999</v>
      </c>
      <c r="CB577">
        <v>2.36271349</v>
      </c>
      <c r="CC577">
        <v>0</v>
      </c>
      <c r="CD577">
        <v>1.26633956</v>
      </c>
      <c r="CE577">
        <v>1.2966537600000001</v>
      </c>
      <c r="CF577">
        <v>-0.34830556000000001</v>
      </c>
      <c r="CG577">
        <v>0.60595251999999999</v>
      </c>
      <c r="CH577">
        <v>-0.27080598</v>
      </c>
      <c r="CI577">
        <v>0.69837139000000004</v>
      </c>
      <c r="CJ577">
        <v>2.3914729999999999E-2</v>
      </c>
      <c r="CK577">
        <v>-0.35324707</v>
      </c>
      <c r="CL577">
        <v>-4.8291489999999999E-2</v>
      </c>
      <c r="CM577">
        <v>0.58076517999999999</v>
      </c>
      <c r="CN577">
        <v>0.72541518999999999</v>
      </c>
      <c r="CO577">
        <v>-0.20022939000000001</v>
      </c>
      <c r="CP577">
        <v>-0.43475793000000001</v>
      </c>
      <c r="CQ577">
        <v>0.34422587999999998</v>
      </c>
      <c r="CR577">
        <v>-0.48495226000000002</v>
      </c>
      <c r="CS577">
        <v>0.18250256000000001</v>
      </c>
      <c r="CT577">
        <v>-0.16623276000000001</v>
      </c>
      <c r="CU577">
        <v>-9.4743999999999995E-2</v>
      </c>
      <c r="CV577">
        <v>-1.1689752</v>
      </c>
      <c r="CW577">
        <v>-0.52188942000000005</v>
      </c>
      <c r="CX577">
        <v>0.65815442999999996</v>
      </c>
      <c r="CY577">
        <v>9.3649330000000003E-2</v>
      </c>
      <c r="CZ577">
        <v>-0.16819777</v>
      </c>
      <c r="DA577">
        <v>-0.25450494000000001</v>
      </c>
      <c r="DB577">
        <v>0.25513289</v>
      </c>
      <c r="DC577">
        <v>2.5920289999999999E-2</v>
      </c>
      <c r="DD577">
        <v>-2.5292350000000002E-2</v>
      </c>
      <c r="DE577">
        <v>0.26950531</v>
      </c>
      <c r="DF577">
        <v>-0.26887736000000001</v>
      </c>
      <c r="DG577">
        <v>0.1029841</v>
      </c>
      <c r="DH577">
        <v>-0.10235616</v>
      </c>
      <c r="DI577">
        <v>-0.19042195000000001</v>
      </c>
      <c r="DJ577">
        <v>7.7531719999999998E-2</v>
      </c>
      <c r="DK577">
        <v>-0.19522661999999999</v>
      </c>
      <c r="DL577">
        <v>-0.13095082</v>
      </c>
      <c r="DM577">
        <v>-6.0513240000000003E-2</v>
      </c>
      <c r="DN577">
        <v>0.50020885000000004</v>
      </c>
      <c r="DO577">
        <v>0.35778246000000002</v>
      </c>
      <c r="DP577">
        <v>-0.64273818000000005</v>
      </c>
      <c r="DQ577">
        <v>0.94671483000000001</v>
      </c>
      <c r="DR577">
        <v>-0.66113116000000005</v>
      </c>
      <c r="DS577">
        <v>7.7932630000000003E-2</v>
      </c>
      <c r="DT577">
        <v>-0.79014932000000004</v>
      </c>
      <c r="DU577">
        <v>1.3610861400000001</v>
      </c>
      <c r="DV577" s="10">
        <v>-0.64824150000000003</v>
      </c>
      <c r="DW577" s="8" t="s">
        <v>3065</v>
      </c>
      <c r="DX577" t="s">
        <v>3066</v>
      </c>
      <c r="DY577" t="s">
        <v>5153</v>
      </c>
      <c r="DZ577" t="s">
        <v>5154</v>
      </c>
      <c r="EA577" t="s">
        <v>5172</v>
      </c>
      <c r="EB577" t="s">
        <v>5294</v>
      </c>
      <c r="EC577" t="s">
        <v>5175</v>
      </c>
      <c r="ED577" s="10" t="s">
        <v>755</v>
      </c>
      <c r="EE577" s="20">
        <v>36721</v>
      </c>
      <c r="EF577" s="21">
        <v>38063</v>
      </c>
      <c r="EG577" t="s">
        <v>3067</v>
      </c>
      <c r="EH577" t="s">
        <v>5143</v>
      </c>
      <c r="EI577" s="22">
        <v>45122</v>
      </c>
      <c r="EJ577" t="b">
        <f>F577=H577</f>
        <v>1</v>
      </c>
    </row>
    <row r="578" spans="1:140" x14ac:dyDescent="0.2">
      <c r="A578" s="8" t="s">
        <v>3068</v>
      </c>
      <c r="B578" s="8" t="s">
        <v>168</v>
      </c>
      <c r="C578" s="8" t="s">
        <v>135</v>
      </c>
      <c r="D578" s="2" t="s">
        <v>3069</v>
      </c>
      <c r="E578" s="4">
        <v>0.54936532726968301</v>
      </c>
      <c r="F578" s="28" t="b">
        <v>0</v>
      </c>
      <c r="G578" s="29">
        <f t="shared" si="17"/>
        <v>2.7944148659879162E-3</v>
      </c>
      <c r="H578" s="5" t="b">
        <f t="shared" si="16"/>
        <v>0</v>
      </c>
      <c r="I578" s="8">
        <v>37</v>
      </c>
      <c r="J578">
        <v>0</v>
      </c>
      <c r="K578">
        <v>29</v>
      </c>
      <c r="L578">
        <v>2310</v>
      </c>
      <c r="M578">
        <v>3</v>
      </c>
      <c r="N578">
        <v>3</v>
      </c>
      <c r="O578">
        <v>37.182663634841703</v>
      </c>
      <c r="P578">
        <v>5</v>
      </c>
      <c r="Q578">
        <v>1</v>
      </c>
      <c r="R578">
        <v>1</v>
      </c>
      <c r="S578" s="10">
        <v>73.3</v>
      </c>
      <c r="T578" s="8">
        <v>-1.5255559604986699</v>
      </c>
      <c r="U578">
        <v>-1.00517281761849</v>
      </c>
      <c r="V578">
        <v>0.260670676864387</v>
      </c>
      <c r="W578">
        <v>0.946234684988849</v>
      </c>
      <c r="X578">
        <v>-0.60931127360194304</v>
      </c>
      <c r="Y578">
        <v>-1.13192030619081E-2</v>
      </c>
      <c r="Z578">
        <v>-0.45736345154663699</v>
      </c>
      <c r="AA578">
        <v>-1.4107302381286499</v>
      </c>
      <c r="AB578">
        <v>1.4079858992310099</v>
      </c>
      <c r="AC578">
        <v>-0.68484317603607703</v>
      </c>
      <c r="AD578" s="10">
        <v>-0.30153941816996199</v>
      </c>
      <c r="AE578" s="8">
        <v>0</v>
      </c>
      <c r="AF578">
        <v>1</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1</v>
      </c>
      <c r="BA578">
        <v>0</v>
      </c>
      <c r="BB578">
        <v>1</v>
      </c>
      <c r="BC578">
        <v>1</v>
      </c>
      <c r="BD578">
        <v>0</v>
      </c>
      <c r="BE578">
        <v>1</v>
      </c>
      <c r="BF578">
        <v>0</v>
      </c>
      <c r="BG578">
        <v>0</v>
      </c>
      <c r="BH578">
        <v>1</v>
      </c>
      <c r="BI578">
        <v>0</v>
      </c>
      <c r="BJ578">
        <v>0</v>
      </c>
      <c r="BK578">
        <v>0</v>
      </c>
      <c r="BL578">
        <v>0</v>
      </c>
      <c r="BM578">
        <v>0</v>
      </c>
      <c r="BN578">
        <v>0</v>
      </c>
      <c r="BO578">
        <v>0</v>
      </c>
      <c r="BP578">
        <v>1</v>
      </c>
      <c r="BQ578">
        <v>1</v>
      </c>
      <c r="BR578">
        <v>0</v>
      </c>
      <c r="BS578">
        <v>0</v>
      </c>
      <c r="BT578" s="10">
        <v>0</v>
      </c>
      <c r="BU578">
        <v>-4.2648743800000002</v>
      </c>
      <c r="BV578">
        <v>0.17994256</v>
      </c>
      <c r="BW578">
        <v>2.5512239999999999E-2</v>
      </c>
      <c r="BX578">
        <v>1.7140852600000001</v>
      </c>
      <c r="BY578">
        <v>1.2451467300000001</v>
      </c>
      <c r="BZ578">
        <v>4.38303536</v>
      </c>
      <c r="CA578">
        <v>1.0542348399999999</v>
      </c>
      <c r="CB578">
        <v>2.36271349</v>
      </c>
      <c r="CC578">
        <v>0</v>
      </c>
      <c r="CD578">
        <v>1.26633956</v>
      </c>
      <c r="CE578">
        <v>1.2966537600000001</v>
      </c>
      <c r="CF578">
        <v>-0.34830556000000001</v>
      </c>
      <c r="CG578">
        <v>0.60595251999999999</v>
      </c>
      <c r="CH578">
        <v>-0.27080598</v>
      </c>
      <c r="CI578">
        <v>0.69837139000000004</v>
      </c>
      <c r="CJ578">
        <v>2.3914729999999999E-2</v>
      </c>
      <c r="CK578">
        <v>-0.35324707</v>
      </c>
      <c r="CL578">
        <v>-4.8291489999999999E-2</v>
      </c>
      <c r="CM578">
        <v>0.58076517999999999</v>
      </c>
      <c r="CN578">
        <v>0.72541518999999999</v>
      </c>
      <c r="CO578">
        <v>-0.20022939000000001</v>
      </c>
      <c r="CP578">
        <v>-0.43475793000000001</v>
      </c>
      <c r="CQ578">
        <v>0.34422587999999998</v>
      </c>
      <c r="CR578">
        <v>-0.48495226000000002</v>
      </c>
      <c r="CS578">
        <v>0.18250256000000001</v>
      </c>
      <c r="CT578">
        <v>-0.16623276000000001</v>
      </c>
      <c r="CU578">
        <v>-9.4743999999999995E-2</v>
      </c>
      <c r="CV578">
        <v>-1.1689752</v>
      </c>
      <c r="CW578">
        <v>-0.52188942000000005</v>
      </c>
      <c r="CX578">
        <v>0.65815442999999996</v>
      </c>
      <c r="CY578">
        <v>9.3649330000000003E-2</v>
      </c>
      <c r="CZ578">
        <v>-0.16819777</v>
      </c>
      <c r="DA578">
        <v>-0.25450494000000001</v>
      </c>
      <c r="DB578">
        <v>0.25513289</v>
      </c>
      <c r="DC578">
        <v>2.5920289999999999E-2</v>
      </c>
      <c r="DD578">
        <v>-2.5292350000000002E-2</v>
      </c>
      <c r="DE578">
        <v>0.26950531</v>
      </c>
      <c r="DF578">
        <v>-0.26887736000000001</v>
      </c>
      <c r="DG578">
        <v>0.1029841</v>
      </c>
      <c r="DH578">
        <v>-0.10235616</v>
      </c>
      <c r="DI578">
        <v>-0.19042195000000001</v>
      </c>
      <c r="DJ578">
        <v>7.7531719999999998E-2</v>
      </c>
      <c r="DK578">
        <v>-0.19522661999999999</v>
      </c>
      <c r="DL578">
        <v>-0.13095082</v>
      </c>
      <c r="DM578">
        <v>-6.0513240000000003E-2</v>
      </c>
      <c r="DN578">
        <v>0.50020885000000004</v>
      </c>
      <c r="DO578">
        <v>0.35778246000000002</v>
      </c>
      <c r="DP578">
        <v>-0.64273818000000005</v>
      </c>
      <c r="DQ578">
        <v>0.94671483000000001</v>
      </c>
      <c r="DR578">
        <v>-0.66113116000000005</v>
      </c>
      <c r="DS578">
        <v>7.7932630000000003E-2</v>
      </c>
      <c r="DT578">
        <v>-0.79014932000000004</v>
      </c>
      <c r="DU578">
        <v>1.3610861400000001</v>
      </c>
      <c r="DV578" s="10">
        <v>-0.64824150000000003</v>
      </c>
      <c r="DW578" s="8" t="s">
        <v>3070</v>
      </c>
      <c r="DX578" t="s">
        <v>3071</v>
      </c>
      <c r="DY578" t="s">
        <v>5165</v>
      </c>
      <c r="DZ578" t="s">
        <v>5154</v>
      </c>
      <c r="EA578" t="s">
        <v>5378</v>
      </c>
      <c r="EB578" t="s">
        <v>5365</v>
      </c>
      <c r="EC578" t="s">
        <v>5319</v>
      </c>
      <c r="ED578" s="10" t="s">
        <v>814</v>
      </c>
      <c r="EE578" s="20">
        <v>36188</v>
      </c>
      <c r="EF578" s="21">
        <v>39601</v>
      </c>
      <c r="EG578" t="s">
        <v>3072</v>
      </c>
      <c r="EH578" t="s">
        <v>5147</v>
      </c>
      <c r="EI578" s="22">
        <v>43722</v>
      </c>
      <c r="EJ578" t="b">
        <f>F578=H578</f>
        <v>1</v>
      </c>
    </row>
    <row r="579" spans="1:140" x14ac:dyDescent="0.2">
      <c r="A579" s="8" t="s">
        <v>3073</v>
      </c>
      <c r="B579" s="8" t="s">
        <v>127</v>
      </c>
      <c r="C579" s="8" t="s">
        <v>188</v>
      </c>
      <c r="D579" s="2" t="s">
        <v>3074</v>
      </c>
      <c r="E579" s="4">
        <v>0.492889853800967</v>
      </c>
      <c r="F579" s="28" t="b">
        <v>0</v>
      </c>
      <c r="G579" s="29">
        <f t="shared" si="17"/>
        <v>1.9518851245627977E-2</v>
      </c>
      <c r="H579" s="5" t="b">
        <f t="shared" ref="H579:H642" si="18">IF(G579&gt;threshold,TRUE,FALSE)</f>
        <v>0</v>
      </c>
      <c r="I579" s="8">
        <v>43</v>
      </c>
      <c r="J579">
        <v>0</v>
      </c>
      <c r="K579">
        <v>38</v>
      </c>
      <c r="L579">
        <v>641</v>
      </c>
      <c r="M579">
        <v>5</v>
      </c>
      <c r="N579">
        <v>5</v>
      </c>
      <c r="O579">
        <v>45.036593567150099</v>
      </c>
      <c r="P579">
        <v>2</v>
      </c>
      <c r="Q579">
        <v>1</v>
      </c>
      <c r="R579">
        <v>3</v>
      </c>
      <c r="S579" s="10">
        <v>79.400000000000006</v>
      </c>
      <c r="T579" s="8">
        <v>-0.96192691105334804</v>
      </c>
      <c r="U579">
        <v>-1.00517281761849</v>
      </c>
      <c r="V579">
        <v>1.4235138450326601</v>
      </c>
      <c r="W579">
        <v>-0.99940461209489395</v>
      </c>
      <c r="X579">
        <v>2.70451479144465E-2</v>
      </c>
      <c r="Y579">
        <v>1.38181348148064</v>
      </c>
      <c r="Z579">
        <v>-0.18710426057270901</v>
      </c>
      <c r="AA579">
        <v>-1.4107302381286499</v>
      </c>
      <c r="AB579">
        <v>-1.4988236991813999</v>
      </c>
      <c r="AC579">
        <v>1.7560081436822399E-2</v>
      </c>
      <c r="AD579" s="10">
        <v>1.01466126221412</v>
      </c>
      <c r="AE579" s="8">
        <v>0</v>
      </c>
      <c r="AF579">
        <v>0</v>
      </c>
      <c r="AG579">
        <v>0</v>
      </c>
      <c r="AH579">
        <v>0</v>
      </c>
      <c r="AI579">
        <v>0</v>
      </c>
      <c r="AJ579">
        <v>0</v>
      </c>
      <c r="AK579">
        <v>0</v>
      </c>
      <c r="AL579">
        <v>0</v>
      </c>
      <c r="AM579">
        <v>0</v>
      </c>
      <c r="AN579">
        <v>0</v>
      </c>
      <c r="AO579">
        <v>0</v>
      </c>
      <c r="AP579">
        <v>0</v>
      </c>
      <c r="AQ579">
        <v>0</v>
      </c>
      <c r="AR579">
        <v>0</v>
      </c>
      <c r="AS579">
        <v>0</v>
      </c>
      <c r="AT579">
        <v>0</v>
      </c>
      <c r="AU579">
        <v>0</v>
      </c>
      <c r="AV579">
        <v>0</v>
      </c>
      <c r="AW579">
        <v>1</v>
      </c>
      <c r="AX579">
        <v>0</v>
      </c>
      <c r="AY579">
        <v>0</v>
      </c>
      <c r="AZ579">
        <v>1</v>
      </c>
      <c r="BA579">
        <v>1</v>
      </c>
      <c r="BB579">
        <v>0</v>
      </c>
      <c r="BC579">
        <v>0</v>
      </c>
      <c r="BD579">
        <v>1</v>
      </c>
      <c r="BE579">
        <v>1</v>
      </c>
      <c r="BF579">
        <v>0</v>
      </c>
      <c r="BG579">
        <v>0</v>
      </c>
      <c r="BH579">
        <v>0</v>
      </c>
      <c r="BI579">
        <v>0</v>
      </c>
      <c r="BJ579">
        <v>0</v>
      </c>
      <c r="BK579">
        <v>1</v>
      </c>
      <c r="BL579">
        <v>0</v>
      </c>
      <c r="BM579">
        <v>0</v>
      </c>
      <c r="BN579">
        <v>0</v>
      </c>
      <c r="BO579">
        <v>1</v>
      </c>
      <c r="BP579">
        <v>0</v>
      </c>
      <c r="BQ579">
        <v>0</v>
      </c>
      <c r="BR579">
        <v>0</v>
      </c>
      <c r="BS579">
        <v>0</v>
      </c>
      <c r="BT579" s="10">
        <v>1</v>
      </c>
      <c r="BU579">
        <v>-4.2648743800000002</v>
      </c>
      <c r="BV579">
        <v>0.17994256</v>
      </c>
      <c r="BW579">
        <v>2.5512239999999999E-2</v>
      </c>
      <c r="BX579">
        <v>1.7140852600000001</v>
      </c>
      <c r="BY579">
        <v>1.2451467300000001</v>
      </c>
      <c r="BZ579">
        <v>4.38303536</v>
      </c>
      <c r="CA579">
        <v>1.0542348399999999</v>
      </c>
      <c r="CB579">
        <v>2.36271349</v>
      </c>
      <c r="CC579">
        <v>0</v>
      </c>
      <c r="CD579">
        <v>1.26633956</v>
      </c>
      <c r="CE579">
        <v>1.2966537600000001</v>
      </c>
      <c r="CF579">
        <v>-0.34830556000000001</v>
      </c>
      <c r="CG579">
        <v>0.60595251999999999</v>
      </c>
      <c r="CH579">
        <v>-0.27080598</v>
      </c>
      <c r="CI579">
        <v>0.69837139000000004</v>
      </c>
      <c r="CJ579">
        <v>2.3914729999999999E-2</v>
      </c>
      <c r="CK579">
        <v>-0.35324707</v>
      </c>
      <c r="CL579">
        <v>-4.8291489999999999E-2</v>
      </c>
      <c r="CM579">
        <v>0.58076517999999999</v>
      </c>
      <c r="CN579">
        <v>0.72541518999999999</v>
      </c>
      <c r="CO579">
        <v>-0.20022939000000001</v>
      </c>
      <c r="CP579">
        <v>-0.43475793000000001</v>
      </c>
      <c r="CQ579">
        <v>0.34422587999999998</v>
      </c>
      <c r="CR579">
        <v>-0.48495226000000002</v>
      </c>
      <c r="CS579">
        <v>0.18250256000000001</v>
      </c>
      <c r="CT579">
        <v>-0.16623276000000001</v>
      </c>
      <c r="CU579">
        <v>-9.4743999999999995E-2</v>
      </c>
      <c r="CV579">
        <v>-1.1689752</v>
      </c>
      <c r="CW579">
        <v>-0.52188942000000005</v>
      </c>
      <c r="CX579">
        <v>0.65815442999999996</v>
      </c>
      <c r="CY579">
        <v>9.3649330000000003E-2</v>
      </c>
      <c r="CZ579">
        <v>-0.16819777</v>
      </c>
      <c r="DA579">
        <v>-0.25450494000000001</v>
      </c>
      <c r="DB579">
        <v>0.25513289</v>
      </c>
      <c r="DC579">
        <v>2.5920289999999999E-2</v>
      </c>
      <c r="DD579">
        <v>-2.5292350000000002E-2</v>
      </c>
      <c r="DE579">
        <v>0.26950531</v>
      </c>
      <c r="DF579">
        <v>-0.26887736000000001</v>
      </c>
      <c r="DG579">
        <v>0.1029841</v>
      </c>
      <c r="DH579">
        <v>-0.10235616</v>
      </c>
      <c r="DI579">
        <v>-0.19042195000000001</v>
      </c>
      <c r="DJ579">
        <v>7.7531719999999998E-2</v>
      </c>
      <c r="DK579">
        <v>-0.19522661999999999</v>
      </c>
      <c r="DL579">
        <v>-0.13095082</v>
      </c>
      <c r="DM579">
        <v>-6.0513240000000003E-2</v>
      </c>
      <c r="DN579">
        <v>0.50020885000000004</v>
      </c>
      <c r="DO579">
        <v>0.35778246000000002</v>
      </c>
      <c r="DP579">
        <v>-0.64273818000000005</v>
      </c>
      <c r="DQ579">
        <v>0.94671483000000001</v>
      </c>
      <c r="DR579">
        <v>-0.66113116000000005</v>
      </c>
      <c r="DS579">
        <v>7.7932630000000003E-2</v>
      </c>
      <c r="DT579">
        <v>-0.79014932000000004</v>
      </c>
      <c r="DU579">
        <v>1.3610861400000001</v>
      </c>
      <c r="DV579" s="10">
        <v>-0.64824150000000003</v>
      </c>
      <c r="DW579" s="8" t="s">
        <v>3075</v>
      </c>
      <c r="DX579" t="s">
        <v>3076</v>
      </c>
      <c r="DY579" t="s">
        <v>5153</v>
      </c>
      <c r="DZ579" t="s">
        <v>5165</v>
      </c>
      <c r="EA579" t="s">
        <v>5355</v>
      </c>
      <c r="EB579" t="s">
        <v>5332</v>
      </c>
      <c r="EC579" t="s">
        <v>5265</v>
      </c>
      <c r="ED579" s="10" t="s">
        <v>554</v>
      </c>
      <c r="EE579" s="20">
        <v>36245</v>
      </c>
      <c r="EF579" s="21">
        <v>39925</v>
      </c>
      <c r="EG579" t="s">
        <v>3077</v>
      </c>
      <c r="EH579" t="s">
        <v>5146</v>
      </c>
      <c r="EI579" s="22">
        <v>44329</v>
      </c>
      <c r="EJ579" t="b">
        <f>F579=H579</f>
        <v>1</v>
      </c>
    </row>
    <row r="580" spans="1:140" x14ac:dyDescent="0.2">
      <c r="A580" s="8" t="s">
        <v>3078</v>
      </c>
      <c r="B580" s="8" t="s">
        <v>119</v>
      </c>
      <c r="C580" s="8" t="s">
        <v>154</v>
      </c>
      <c r="D580" s="2" t="s">
        <v>3079</v>
      </c>
      <c r="E580" s="4">
        <v>0.55385210423466402</v>
      </c>
      <c r="F580" s="28" t="b">
        <v>0</v>
      </c>
      <c r="G580" s="29">
        <f t="shared" si="17"/>
        <v>0.83176141404245396</v>
      </c>
      <c r="H580" s="5" t="b">
        <f t="shared" si="18"/>
        <v>1</v>
      </c>
      <c r="I580" s="8">
        <v>60</v>
      </c>
      <c r="J580">
        <v>3</v>
      </c>
      <c r="K580">
        <v>40</v>
      </c>
      <c r="L580">
        <v>3221</v>
      </c>
      <c r="M580">
        <v>6</v>
      </c>
      <c r="N580">
        <v>1</v>
      </c>
      <c r="O580">
        <v>58.592718783998698</v>
      </c>
      <c r="P580">
        <v>1</v>
      </c>
      <c r="Q580">
        <v>3</v>
      </c>
      <c r="R580">
        <v>1</v>
      </c>
      <c r="S580" s="10">
        <v>81.8</v>
      </c>
      <c r="T580" s="8">
        <v>0.63502206237506098</v>
      </c>
      <c r="U580">
        <v>2.03313292833161</v>
      </c>
      <c r="V580">
        <v>1.6819234379589401</v>
      </c>
      <c r="W580">
        <v>2.0082343252784098</v>
      </c>
      <c r="X580">
        <v>0.34522335867264098</v>
      </c>
      <c r="Y580">
        <v>-1.4044518876044501</v>
      </c>
      <c r="Z580">
        <v>0.27937143572497303</v>
      </c>
      <c r="AA580">
        <v>8.8725172209350497E-3</v>
      </c>
      <c r="AB580">
        <v>0.68128349962791002</v>
      </c>
      <c r="AC580">
        <v>-0.68484317603607703</v>
      </c>
      <c r="AD580" s="10">
        <v>1.53251071023409</v>
      </c>
      <c r="AE580" s="8">
        <v>0</v>
      </c>
      <c r="AF580">
        <v>0</v>
      </c>
      <c r="AG580">
        <v>0</v>
      </c>
      <c r="AH580">
        <v>0</v>
      </c>
      <c r="AI580">
        <v>0</v>
      </c>
      <c r="AJ580">
        <v>0</v>
      </c>
      <c r="AK580">
        <v>0</v>
      </c>
      <c r="AL580">
        <v>0</v>
      </c>
      <c r="AM580">
        <v>0</v>
      </c>
      <c r="AN580">
        <v>0</v>
      </c>
      <c r="AO580">
        <v>0</v>
      </c>
      <c r="AP580">
        <v>0</v>
      </c>
      <c r="AQ580">
        <v>0</v>
      </c>
      <c r="AR580">
        <v>0</v>
      </c>
      <c r="AS580">
        <v>0</v>
      </c>
      <c r="AT580">
        <v>0</v>
      </c>
      <c r="AU580">
        <v>1</v>
      </c>
      <c r="AV580">
        <v>0</v>
      </c>
      <c r="AW580">
        <v>0</v>
      </c>
      <c r="AX580">
        <v>0</v>
      </c>
      <c r="AY580">
        <v>0</v>
      </c>
      <c r="AZ580">
        <v>1</v>
      </c>
      <c r="BA580">
        <v>0</v>
      </c>
      <c r="BB580">
        <v>1</v>
      </c>
      <c r="BC580">
        <v>1</v>
      </c>
      <c r="BD580">
        <v>0</v>
      </c>
      <c r="BE580">
        <v>0</v>
      </c>
      <c r="BF580">
        <v>1</v>
      </c>
      <c r="BG580">
        <v>0</v>
      </c>
      <c r="BH580">
        <v>0</v>
      </c>
      <c r="BI580">
        <v>0</v>
      </c>
      <c r="BJ580">
        <v>1</v>
      </c>
      <c r="BK580">
        <v>0</v>
      </c>
      <c r="BL580">
        <v>0</v>
      </c>
      <c r="BM580">
        <v>1</v>
      </c>
      <c r="BN580">
        <v>0</v>
      </c>
      <c r="BO580">
        <v>0</v>
      </c>
      <c r="BP580">
        <v>0</v>
      </c>
      <c r="BQ580">
        <v>1</v>
      </c>
      <c r="BR580">
        <v>0</v>
      </c>
      <c r="BS580">
        <v>0</v>
      </c>
      <c r="BT580" s="10">
        <v>0</v>
      </c>
      <c r="BU580">
        <v>-4.2648743800000002</v>
      </c>
      <c r="BV580">
        <v>0.17994256</v>
      </c>
      <c r="BW580">
        <v>2.5512239999999999E-2</v>
      </c>
      <c r="BX580">
        <v>1.7140852600000001</v>
      </c>
      <c r="BY580">
        <v>1.2451467300000001</v>
      </c>
      <c r="BZ580">
        <v>4.38303536</v>
      </c>
      <c r="CA580">
        <v>1.0542348399999999</v>
      </c>
      <c r="CB580">
        <v>2.36271349</v>
      </c>
      <c r="CC580">
        <v>0</v>
      </c>
      <c r="CD580">
        <v>1.26633956</v>
      </c>
      <c r="CE580">
        <v>1.2966537600000001</v>
      </c>
      <c r="CF580">
        <v>-0.34830556000000001</v>
      </c>
      <c r="CG580">
        <v>0.60595251999999999</v>
      </c>
      <c r="CH580">
        <v>-0.27080598</v>
      </c>
      <c r="CI580">
        <v>0.69837139000000004</v>
      </c>
      <c r="CJ580">
        <v>2.3914729999999999E-2</v>
      </c>
      <c r="CK580">
        <v>-0.35324707</v>
      </c>
      <c r="CL580">
        <v>-4.8291489999999999E-2</v>
      </c>
      <c r="CM580">
        <v>0.58076517999999999</v>
      </c>
      <c r="CN580">
        <v>0.72541518999999999</v>
      </c>
      <c r="CO580">
        <v>-0.20022939000000001</v>
      </c>
      <c r="CP580">
        <v>-0.43475793000000001</v>
      </c>
      <c r="CQ580">
        <v>0.34422587999999998</v>
      </c>
      <c r="CR580">
        <v>-0.48495226000000002</v>
      </c>
      <c r="CS580">
        <v>0.18250256000000001</v>
      </c>
      <c r="CT580">
        <v>-0.16623276000000001</v>
      </c>
      <c r="CU580">
        <v>-9.4743999999999995E-2</v>
      </c>
      <c r="CV580">
        <v>-1.1689752</v>
      </c>
      <c r="CW580">
        <v>-0.52188942000000005</v>
      </c>
      <c r="CX580">
        <v>0.65815442999999996</v>
      </c>
      <c r="CY580">
        <v>9.3649330000000003E-2</v>
      </c>
      <c r="CZ580">
        <v>-0.16819777</v>
      </c>
      <c r="DA580">
        <v>-0.25450494000000001</v>
      </c>
      <c r="DB580">
        <v>0.25513289</v>
      </c>
      <c r="DC580">
        <v>2.5920289999999999E-2</v>
      </c>
      <c r="DD580">
        <v>-2.5292350000000002E-2</v>
      </c>
      <c r="DE580">
        <v>0.26950531</v>
      </c>
      <c r="DF580">
        <v>-0.26887736000000001</v>
      </c>
      <c r="DG580">
        <v>0.1029841</v>
      </c>
      <c r="DH580">
        <v>-0.10235616</v>
      </c>
      <c r="DI580">
        <v>-0.19042195000000001</v>
      </c>
      <c r="DJ580">
        <v>7.7531719999999998E-2</v>
      </c>
      <c r="DK580">
        <v>-0.19522661999999999</v>
      </c>
      <c r="DL580">
        <v>-0.13095082</v>
      </c>
      <c r="DM580">
        <v>-6.0513240000000003E-2</v>
      </c>
      <c r="DN580">
        <v>0.50020885000000004</v>
      </c>
      <c r="DO580">
        <v>0.35778246000000002</v>
      </c>
      <c r="DP580">
        <v>-0.64273818000000005</v>
      </c>
      <c r="DQ580">
        <v>0.94671483000000001</v>
      </c>
      <c r="DR580">
        <v>-0.66113116000000005</v>
      </c>
      <c r="DS580">
        <v>7.7932630000000003E-2</v>
      </c>
      <c r="DT580">
        <v>-0.79014932000000004</v>
      </c>
      <c r="DU580">
        <v>1.3610861400000001</v>
      </c>
      <c r="DV580" s="10">
        <v>-0.64824150000000003</v>
      </c>
      <c r="DW580" s="8" t="s">
        <v>3080</v>
      </c>
      <c r="DX580" t="s">
        <v>3081</v>
      </c>
      <c r="DY580" t="s">
        <v>5154</v>
      </c>
      <c r="DZ580" t="s">
        <v>5154</v>
      </c>
      <c r="EA580" t="s">
        <v>5166</v>
      </c>
      <c r="EB580" t="s">
        <v>5261</v>
      </c>
      <c r="EC580" t="s">
        <v>5201</v>
      </c>
      <c r="ED580" s="10" t="s">
        <v>379</v>
      </c>
      <c r="EE580" s="20">
        <v>37626</v>
      </c>
      <c r="EF580" s="21">
        <v>39782</v>
      </c>
      <c r="EG580" t="s">
        <v>3082</v>
      </c>
      <c r="EH580" t="s">
        <v>5144</v>
      </c>
      <c r="EI580" s="22">
        <v>44287</v>
      </c>
      <c r="EJ580" t="b">
        <f>F580=H580</f>
        <v>0</v>
      </c>
    </row>
    <row r="581" spans="1:140" x14ac:dyDescent="0.2">
      <c r="A581" s="8" t="s">
        <v>3083</v>
      </c>
      <c r="B581" s="8" t="s">
        <v>119</v>
      </c>
      <c r="C581" s="8" t="s">
        <v>363</v>
      </c>
      <c r="D581" s="2" t="s">
        <v>3084</v>
      </c>
      <c r="E581" s="4">
        <v>0.51539196686652</v>
      </c>
      <c r="F581" s="28" t="b">
        <v>0</v>
      </c>
      <c r="G581" s="29">
        <f t="shared" si="17"/>
        <v>8.6302888973100046E-7</v>
      </c>
      <c r="H581" s="5" t="b">
        <f t="shared" si="18"/>
        <v>0</v>
      </c>
      <c r="I581" s="8">
        <v>57</v>
      </c>
      <c r="J581">
        <v>1</v>
      </c>
      <c r="K581">
        <v>30</v>
      </c>
      <c r="L581">
        <v>1201</v>
      </c>
      <c r="M581">
        <v>2</v>
      </c>
      <c r="N581">
        <v>4</v>
      </c>
      <c r="O581">
        <v>12.6959834332601</v>
      </c>
      <c r="P581">
        <v>2</v>
      </c>
      <c r="Q581">
        <v>1</v>
      </c>
      <c r="R581">
        <v>4</v>
      </c>
      <c r="S581" s="10">
        <v>70.2</v>
      </c>
      <c r="T581" s="8">
        <v>0.35320753765240098</v>
      </c>
      <c r="U581">
        <v>7.5957643648752104E-3</v>
      </c>
      <c r="V581">
        <v>0.38987547332752898</v>
      </c>
      <c r="W581">
        <v>-0.34658375747122899</v>
      </c>
      <c r="X581">
        <v>-0.92748948436013701</v>
      </c>
      <c r="Y581">
        <v>0.68524713920936597</v>
      </c>
      <c r="Z581">
        <v>-1.2999671465062199</v>
      </c>
      <c r="AA581">
        <v>0.71867389489572897</v>
      </c>
      <c r="AB581">
        <v>-1.4988236991813999</v>
      </c>
      <c r="AC581">
        <v>-1.38724643350897</v>
      </c>
      <c r="AD581" s="10">
        <v>-0.97042828852908802</v>
      </c>
      <c r="AE581" s="8">
        <v>0</v>
      </c>
      <c r="AF581">
        <v>0</v>
      </c>
      <c r="AG581">
        <v>0</v>
      </c>
      <c r="AH581">
        <v>0</v>
      </c>
      <c r="AI581">
        <v>0</v>
      </c>
      <c r="AJ581">
        <v>0</v>
      </c>
      <c r="AK581">
        <v>0</v>
      </c>
      <c r="AL581">
        <v>1</v>
      </c>
      <c r="AM581">
        <v>0</v>
      </c>
      <c r="AN581">
        <v>0</v>
      </c>
      <c r="AO581">
        <v>0</v>
      </c>
      <c r="AP581">
        <v>0</v>
      </c>
      <c r="AQ581">
        <v>0</v>
      </c>
      <c r="AR581">
        <v>0</v>
      </c>
      <c r="AS581">
        <v>0</v>
      </c>
      <c r="AT581">
        <v>0</v>
      </c>
      <c r="AU581">
        <v>0</v>
      </c>
      <c r="AV581">
        <v>0</v>
      </c>
      <c r="AW581">
        <v>0</v>
      </c>
      <c r="AX581">
        <v>0</v>
      </c>
      <c r="AY581">
        <v>1</v>
      </c>
      <c r="AZ581">
        <v>0</v>
      </c>
      <c r="BA581">
        <v>1</v>
      </c>
      <c r="BB581">
        <v>0</v>
      </c>
      <c r="BC581">
        <v>0</v>
      </c>
      <c r="BD581">
        <v>1</v>
      </c>
      <c r="BE581">
        <v>0</v>
      </c>
      <c r="BF581">
        <v>1</v>
      </c>
      <c r="BG581">
        <v>0</v>
      </c>
      <c r="BH581">
        <v>0</v>
      </c>
      <c r="BI581">
        <v>0</v>
      </c>
      <c r="BJ581">
        <v>0</v>
      </c>
      <c r="BK581">
        <v>1</v>
      </c>
      <c r="BL581">
        <v>0</v>
      </c>
      <c r="BM581">
        <v>1</v>
      </c>
      <c r="BN581">
        <v>0</v>
      </c>
      <c r="BO581">
        <v>0</v>
      </c>
      <c r="BP581">
        <v>0</v>
      </c>
      <c r="BQ581">
        <v>0</v>
      </c>
      <c r="BR581">
        <v>0</v>
      </c>
      <c r="BS581">
        <v>0</v>
      </c>
      <c r="BT581" s="10">
        <v>1</v>
      </c>
      <c r="BU581">
        <v>-4.2648743800000002</v>
      </c>
      <c r="BV581">
        <v>0.17994256</v>
      </c>
      <c r="BW581">
        <v>2.5512239999999999E-2</v>
      </c>
      <c r="BX581">
        <v>1.7140852600000001</v>
      </c>
      <c r="BY581">
        <v>1.2451467300000001</v>
      </c>
      <c r="BZ581">
        <v>4.38303536</v>
      </c>
      <c r="CA581">
        <v>1.0542348399999999</v>
      </c>
      <c r="CB581">
        <v>2.36271349</v>
      </c>
      <c r="CC581">
        <v>0</v>
      </c>
      <c r="CD581">
        <v>1.26633956</v>
      </c>
      <c r="CE581">
        <v>1.2966537600000001</v>
      </c>
      <c r="CF581">
        <v>-0.34830556000000001</v>
      </c>
      <c r="CG581">
        <v>0.60595251999999999</v>
      </c>
      <c r="CH581">
        <v>-0.27080598</v>
      </c>
      <c r="CI581">
        <v>0.69837139000000004</v>
      </c>
      <c r="CJ581">
        <v>2.3914729999999999E-2</v>
      </c>
      <c r="CK581">
        <v>-0.35324707</v>
      </c>
      <c r="CL581">
        <v>-4.8291489999999999E-2</v>
      </c>
      <c r="CM581">
        <v>0.58076517999999999</v>
      </c>
      <c r="CN581">
        <v>0.72541518999999999</v>
      </c>
      <c r="CO581">
        <v>-0.20022939000000001</v>
      </c>
      <c r="CP581">
        <v>-0.43475793000000001</v>
      </c>
      <c r="CQ581">
        <v>0.34422587999999998</v>
      </c>
      <c r="CR581">
        <v>-0.48495226000000002</v>
      </c>
      <c r="CS581">
        <v>0.18250256000000001</v>
      </c>
      <c r="CT581">
        <v>-0.16623276000000001</v>
      </c>
      <c r="CU581">
        <v>-9.4743999999999995E-2</v>
      </c>
      <c r="CV581">
        <v>-1.1689752</v>
      </c>
      <c r="CW581">
        <v>-0.52188942000000005</v>
      </c>
      <c r="CX581">
        <v>0.65815442999999996</v>
      </c>
      <c r="CY581">
        <v>9.3649330000000003E-2</v>
      </c>
      <c r="CZ581">
        <v>-0.16819777</v>
      </c>
      <c r="DA581">
        <v>-0.25450494000000001</v>
      </c>
      <c r="DB581">
        <v>0.25513289</v>
      </c>
      <c r="DC581">
        <v>2.5920289999999999E-2</v>
      </c>
      <c r="DD581">
        <v>-2.5292350000000002E-2</v>
      </c>
      <c r="DE581">
        <v>0.26950531</v>
      </c>
      <c r="DF581">
        <v>-0.26887736000000001</v>
      </c>
      <c r="DG581">
        <v>0.1029841</v>
      </c>
      <c r="DH581">
        <v>-0.10235616</v>
      </c>
      <c r="DI581">
        <v>-0.19042195000000001</v>
      </c>
      <c r="DJ581">
        <v>7.7531719999999998E-2</v>
      </c>
      <c r="DK581">
        <v>-0.19522661999999999</v>
      </c>
      <c r="DL581">
        <v>-0.13095082</v>
      </c>
      <c r="DM581">
        <v>-6.0513240000000003E-2</v>
      </c>
      <c r="DN581">
        <v>0.50020885000000004</v>
      </c>
      <c r="DO581">
        <v>0.35778246000000002</v>
      </c>
      <c r="DP581">
        <v>-0.64273818000000005</v>
      </c>
      <c r="DQ581">
        <v>0.94671483000000001</v>
      </c>
      <c r="DR581">
        <v>-0.66113116000000005</v>
      </c>
      <c r="DS581">
        <v>7.7932630000000003E-2</v>
      </c>
      <c r="DT581">
        <v>-0.79014932000000004</v>
      </c>
      <c r="DU581">
        <v>1.3610861400000001</v>
      </c>
      <c r="DV581" s="10">
        <v>-0.64824150000000003</v>
      </c>
      <c r="DW581" s="8" t="s">
        <v>3085</v>
      </c>
      <c r="DX581" t="s">
        <v>3086</v>
      </c>
      <c r="DY581" t="s">
        <v>5154</v>
      </c>
      <c r="DZ581" t="s">
        <v>5165</v>
      </c>
      <c r="EA581" t="s">
        <v>5392</v>
      </c>
      <c r="EB581" t="s">
        <v>5408</v>
      </c>
      <c r="EC581" t="s">
        <v>5310</v>
      </c>
      <c r="ED581" s="10" t="s">
        <v>655</v>
      </c>
      <c r="EE581" s="20">
        <v>36828</v>
      </c>
      <c r="EF581" s="21">
        <v>37362</v>
      </c>
      <c r="EG581" t="s">
        <v>3087</v>
      </c>
      <c r="EH581" t="s">
        <v>5146</v>
      </c>
      <c r="EI581" s="22">
        <v>45065</v>
      </c>
      <c r="EJ581" t="b">
        <f>F581=H581</f>
        <v>1</v>
      </c>
    </row>
    <row r="582" spans="1:140" x14ac:dyDescent="0.2">
      <c r="A582" s="8" t="s">
        <v>3088</v>
      </c>
      <c r="B582" s="8" t="s">
        <v>119</v>
      </c>
      <c r="C582" s="8" t="s">
        <v>332</v>
      </c>
      <c r="D582" s="2" t="s">
        <v>3089</v>
      </c>
      <c r="E582" s="4">
        <v>0.53726317006644098</v>
      </c>
      <c r="F582" s="28" t="b">
        <v>0</v>
      </c>
      <c r="G582" s="29">
        <f t="shared" ref="G582:G645" si="19">1/(1+EXP(-(SUMPRODUCT(T582:BT582,BV582:DV582)+BU582)))</f>
        <v>0.11057533147344593</v>
      </c>
      <c r="H582" s="5" t="b">
        <f t="shared" si="18"/>
        <v>0</v>
      </c>
      <c r="I582" s="8">
        <v>61</v>
      </c>
      <c r="J582">
        <v>1</v>
      </c>
      <c r="K582">
        <v>38</v>
      </c>
      <c r="L582">
        <v>447</v>
      </c>
      <c r="M582">
        <v>5</v>
      </c>
      <c r="N582">
        <v>5</v>
      </c>
      <c r="O582">
        <v>88.439918366553997</v>
      </c>
      <c r="P582">
        <v>1</v>
      </c>
      <c r="Q582">
        <v>1</v>
      </c>
      <c r="R582">
        <v>4</v>
      </c>
      <c r="S582" s="10">
        <v>75.3</v>
      </c>
      <c r="T582" s="8">
        <v>0.72896023728261505</v>
      </c>
      <c r="U582">
        <v>7.5957643648752104E-3</v>
      </c>
      <c r="V582">
        <v>1.4235138450326601</v>
      </c>
      <c r="W582">
        <v>-1.2255604081609499</v>
      </c>
      <c r="X582">
        <v>2.70451479144465E-2</v>
      </c>
      <c r="Y582">
        <v>1.38181348148064</v>
      </c>
      <c r="Z582">
        <v>1.3064343305486199</v>
      </c>
      <c r="AA582">
        <v>-0.70092886045385905</v>
      </c>
      <c r="AB582">
        <v>-1.4988236991813999</v>
      </c>
      <c r="AC582">
        <v>1.7560081436822399E-2</v>
      </c>
      <c r="AD582" s="10">
        <v>0.13000178851334401</v>
      </c>
      <c r="AE582" s="8">
        <v>0</v>
      </c>
      <c r="AF582">
        <v>0</v>
      </c>
      <c r="AG582">
        <v>0</v>
      </c>
      <c r="AH582">
        <v>0</v>
      </c>
      <c r="AI582">
        <v>0</v>
      </c>
      <c r="AJ582">
        <v>0</v>
      </c>
      <c r="AK582">
        <v>0</v>
      </c>
      <c r="AL582">
        <v>0</v>
      </c>
      <c r="AM582">
        <v>0</v>
      </c>
      <c r="AN582">
        <v>0</v>
      </c>
      <c r="AO582">
        <v>0</v>
      </c>
      <c r="AP582">
        <v>0</v>
      </c>
      <c r="AQ582">
        <v>0</v>
      </c>
      <c r="AR582">
        <v>1</v>
      </c>
      <c r="AS582">
        <v>0</v>
      </c>
      <c r="AT582">
        <v>0</v>
      </c>
      <c r="AU582">
        <v>0</v>
      </c>
      <c r="AV582">
        <v>0</v>
      </c>
      <c r="AW582">
        <v>0</v>
      </c>
      <c r="AX582">
        <v>0</v>
      </c>
      <c r="AY582">
        <v>0</v>
      </c>
      <c r="AZ582">
        <v>1</v>
      </c>
      <c r="BA582">
        <v>0</v>
      </c>
      <c r="BB582">
        <v>1</v>
      </c>
      <c r="BC582">
        <v>0</v>
      </c>
      <c r="BD582">
        <v>1</v>
      </c>
      <c r="BE582">
        <v>1</v>
      </c>
      <c r="BF582">
        <v>0</v>
      </c>
      <c r="BG582">
        <v>0</v>
      </c>
      <c r="BH582">
        <v>0</v>
      </c>
      <c r="BI582">
        <v>1</v>
      </c>
      <c r="BJ582">
        <v>0</v>
      </c>
      <c r="BK582">
        <v>0</v>
      </c>
      <c r="BL582">
        <v>0</v>
      </c>
      <c r="BM582">
        <v>0</v>
      </c>
      <c r="BN582">
        <v>0</v>
      </c>
      <c r="BO582">
        <v>0</v>
      </c>
      <c r="BP582">
        <v>1</v>
      </c>
      <c r="BQ582">
        <v>0</v>
      </c>
      <c r="BR582">
        <v>0</v>
      </c>
      <c r="BS582">
        <v>0</v>
      </c>
      <c r="BT582" s="10">
        <v>1</v>
      </c>
      <c r="BU582">
        <v>-4.2648743800000002</v>
      </c>
      <c r="BV582">
        <v>0.17994256</v>
      </c>
      <c r="BW582">
        <v>2.5512239999999999E-2</v>
      </c>
      <c r="BX582">
        <v>1.7140852600000001</v>
      </c>
      <c r="BY582">
        <v>1.2451467300000001</v>
      </c>
      <c r="BZ582">
        <v>4.38303536</v>
      </c>
      <c r="CA582">
        <v>1.0542348399999999</v>
      </c>
      <c r="CB582">
        <v>2.36271349</v>
      </c>
      <c r="CC582">
        <v>0</v>
      </c>
      <c r="CD582">
        <v>1.26633956</v>
      </c>
      <c r="CE582">
        <v>1.2966537600000001</v>
      </c>
      <c r="CF582">
        <v>-0.34830556000000001</v>
      </c>
      <c r="CG582">
        <v>0.60595251999999999</v>
      </c>
      <c r="CH582">
        <v>-0.27080598</v>
      </c>
      <c r="CI582">
        <v>0.69837139000000004</v>
      </c>
      <c r="CJ582">
        <v>2.3914729999999999E-2</v>
      </c>
      <c r="CK582">
        <v>-0.35324707</v>
      </c>
      <c r="CL582">
        <v>-4.8291489999999999E-2</v>
      </c>
      <c r="CM582">
        <v>0.58076517999999999</v>
      </c>
      <c r="CN582">
        <v>0.72541518999999999</v>
      </c>
      <c r="CO582">
        <v>-0.20022939000000001</v>
      </c>
      <c r="CP582">
        <v>-0.43475793000000001</v>
      </c>
      <c r="CQ582">
        <v>0.34422587999999998</v>
      </c>
      <c r="CR582">
        <v>-0.48495226000000002</v>
      </c>
      <c r="CS582">
        <v>0.18250256000000001</v>
      </c>
      <c r="CT582">
        <v>-0.16623276000000001</v>
      </c>
      <c r="CU582">
        <v>-9.4743999999999995E-2</v>
      </c>
      <c r="CV582">
        <v>-1.1689752</v>
      </c>
      <c r="CW582">
        <v>-0.52188942000000005</v>
      </c>
      <c r="CX582">
        <v>0.65815442999999996</v>
      </c>
      <c r="CY582">
        <v>9.3649330000000003E-2</v>
      </c>
      <c r="CZ582">
        <v>-0.16819777</v>
      </c>
      <c r="DA582">
        <v>-0.25450494000000001</v>
      </c>
      <c r="DB582">
        <v>0.25513289</v>
      </c>
      <c r="DC582">
        <v>2.5920289999999999E-2</v>
      </c>
      <c r="DD582">
        <v>-2.5292350000000002E-2</v>
      </c>
      <c r="DE582">
        <v>0.26950531</v>
      </c>
      <c r="DF582">
        <v>-0.26887736000000001</v>
      </c>
      <c r="DG582">
        <v>0.1029841</v>
      </c>
      <c r="DH582">
        <v>-0.10235616</v>
      </c>
      <c r="DI582">
        <v>-0.19042195000000001</v>
      </c>
      <c r="DJ582">
        <v>7.7531719999999998E-2</v>
      </c>
      <c r="DK582">
        <v>-0.19522661999999999</v>
      </c>
      <c r="DL582">
        <v>-0.13095082</v>
      </c>
      <c r="DM582">
        <v>-6.0513240000000003E-2</v>
      </c>
      <c r="DN582">
        <v>0.50020885000000004</v>
      </c>
      <c r="DO582">
        <v>0.35778246000000002</v>
      </c>
      <c r="DP582">
        <v>-0.64273818000000005</v>
      </c>
      <c r="DQ582">
        <v>0.94671483000000001</v>
      </c>
      <c r="DR582">
        <v>-0.66113116000000005</v>
      </c>
      <c r="DS582">
        <v>7.7932630000000003E-2</v>
      </c>
      <c r="DT582">
        <v>-0.79014932000000004</v>
      </c>
      <c r="DU582">
        <v>1.3610861400000001</v>
      </c>
      <c r="DV582" s="10">
        <v>-0.64824150000000003</v>
      </c>
      <c r="DW582" s="8" t="s">
        <v>3090</v>
      </c>
      <c r="DX582" t="s">
        <v>3091</v>
      </c>
      <c r="DY582" t="s">
        <v>5165</v>
      </c>
      <c r="DZ582" t="s">
        <v>5165</v>
      </c>
      <c r="EA582" t="s">
        <v>5413</v>
      </c>
      <c r="EB582" t="s">
        <v>5173</v>
      </c>
      <c r="EC582" t="s">
        <v>5310</v>
      </c>
      <c r="ED582" s="10" t="s">
        <v>712</v>
      </c>
      <c r="EE582" s="20">
        <v>37061</v>
      </c>
      <c r="EF582" s="21">
        <v>39340</v>
      </c>
      <c r="EG582" t="s">
        <v>3092</v>
      </c>
      <c r="EH582" t="s">
        <v>5142</v>
      </c>
      <c r="EI582" s="22">
        <v>44855</v>
      </c>
      <c r="EJ582" t="b">
        <f>F582=H582</f>
        <v>1</v>
      </c>
    </row>
    <row r="583" spans="1:140" x14ac:dyDescent="0.2">
      <c r="A583" s="8" t="s">
        <v>3093</v>
      </c>
      <c r="B583" s="8" t="s">
        <v>168</v>
      </c>
      <c r="C583" s="8" t="s">
        <v>399</v>
      </c>
      <c r="D583" s="2" t="s">
        <v>3094</v>
      </c>
      <c r="E583" s="4">
        <v>0.338489549512757</v>
      </c>
      <c r="F583" s="28" t="b">
        <v>0</v>
      </c>
      <c r="G583" s="29">
        <f t="shared" si="19"/>
        <v>1.1614361776432309E-3</v>
      </c>
      <c r="H583" s="5" t="b">
        <f t="shared" si="18"/>
        <v>0</v>
      </c>
      <c r="I583" s="8">
        <v>42</v>
      </c>
      <c r="J583">
        <v>0</v>
      </c>
      <c r="K583">
        <v>33</v>
      </c>
      <c r="L583">
        <v>1225</v>
      </c>
      <c r="M583">
        <v>8</v>
      </c>
      <c r="N583">
        <v>3</v>
      </c>
      <c r="O583">
        <v>5.0781080897119599</v>
      </c>
      <c r="P583">
        <v>3</v>
      </c>
      <c r="Q583">
        <v>4</v>
      </c>
      <c r="R583">
        <v>1</v>
      </c>
      <c r="S583" s="10">
        <v>69.599999999999994</v>
      </c>
      <c r="T583" s="8">
        <v>-1.0558650859609</v>
      </c>
      <c r="U583">
        <v>-1.00517281761849</v>
      </c>
      <c r="V583">
        <v>0.77748986271695397</v>
      </c>
      <c r="W583">
        <v>-0.31860572084450101</v>
      </c>
      <c r="X583">
        <v>0.98157978018903103</v>
      </c>
      <c r="Y583">
        <v>-1.13192030619081E-2</v>
      </c>
      <c r="Z583">
        <v>-1.56210353491712</v>
      </c>
      <c r="AA583">
        <v>1.4284752725705201</v>
      </c>
      <c r="AB583">
        <v>-0.772121299578298</v>
      </c>
      <c r="AC583">
        <v>-1.38724643350897</v>
      </c>
      <c r="AD583" s="10">
        <v>-1.09989065053408</v>
      </c>
      <c r="AE583" s="8">
        <v>0</v>
      </c>
      <c r="AF583">
        <v>0</v>
      </c>
      <c r="AG583">
        <v>0</v>
      </c>
      <c r="AH583">
        <v>0</v>
      </c>
      <c r="AI583">
        <v>0</v>
      </c>
      <c r="AJ583">
        <v>0</v>
      </c>
      <c r="AK583">
        <v>0</v>
      </c>
      <c r="AL583">
        <v>0</v>
      </c>
      <c r="AM583">
        <v>0</v>
      </c>
      <c r="AN583">
        <v>0</v>
      </c>
      <c r="AO583">
        <v>0</v>
      </c>
      <c r="AP583">
        <v>0</v>
      </c>
      <c r="AQ583">
        <v>0</v>
      </c>
      <c r="AR583">
        <v>0</v>
      </c>
      <c r="AS583">
        <v>0</v>
      </c>
      <c r="AT583">
        <v>0</v>
      </c>
      <c r="AU583">
        <v>1</v>
      </c>
      <c r="AV583">
        <v>0</v>
      </c>
      <c r="AW583">
        <v>0</v>
      </c>
      <c r="AX583">
        <v>0</v>
      </c>
      <c r="AY583">
        <v>0</v>
      </c>
      <c r="AZ583">
        <v>1</v>
      </c>
      <c r="BA583">
        <v>0</v>
      </c>
      <c r="BB583">
        <v>1</v>
      </c>
      <c r="BC583">
        <v>0</v>
      </c>
      <c r="BD583">
        <v>1</v>
      </c>
      <c r="BE583">
        <v>0</v>
      </c>
      <c r="BF583">
        <v>1</v>
      </c>
      <c r="BG583">
        <v>1</v>
      </c>
      <c r="BH583">
        <v>0</v>
      </c>
      <c r="BI583">
        <v>0</v>
      </c>
      <c r="BJ583">
        <v>0</v>
      </c>
      <c r="BK583">
        <v>0</v>
      </c>
      <c r="BL583">
        <v>0</v>
      </c>
      <c r="BM583">
        <v>0</v>
      </c>
      <c r="BN583">
        <v>1</v>
      </c>
      <c r="BO583">
        <v>0</v>
      </c>
      <c r="BP583">
        <v>0</v>
      </c>
      <c r="BQ583">
        <v>1</v>
      </c>
      <c r="BR583">
        <v>0</v>
      </c>
      <c r="BS583">
        <v>0</v>
      </c>
      <c r="BT583" s="10">
        <v>0</v>
      </c>
      <c r="BU583">
        <v>-4.2648743800000002</v>
      </c>
      <c r="BV583">
        <v>0.17994256</v>
      </c>
      <c r="BW583">
        <v>2.5512239999999999E-2</v>
      </c>
      <c r="BX583">
        <v>1.7140852600000001</v>
      </c>
      <c r="BY583">
        <v>1.2451467300000001</v>
      </c>
      <c r="BZ583">
        <v>4.38303536</v>
      </c>
      <c r="CA583">
        <v>1.0542348399999999</v>
      </c>
      <c r="CB583">
        <v>2.36271349</v>
      </c>
      <c r="CC583">
        <v>0</v>
      </c>
      <c r="CD583">
        <v>1.26633956</v>
      </c>
      <c r="CE583">
        <v>1.2966537600000001</v>
      </c>
      <c r="CF583">
        <v>-0.34830556000000001</v>
      </c>
      <c r="CG583">
        <v>0.60595251999999999</v>
      </c>
      <c r="CH583">
        <v>-0.27080598</v>
      </c>
      <c r="CI583">
        <v>0.69837139000000004</v>
      </c>
      <c r="CJ583">
        <v>2.3914729999999999E-2</v>
      </c>
      <c r="CK583">
        <v>-0.35324707</v>
      </c>
      <c r="CL583">
        <v>-4.8291489999999999E-2</v>
      </c>
      <c r="CM583">
        <v>0.58076517999999999</v>
      </c>
      <c r="CN583">
        <v>0.72541518999999999</v>
      </c>
      <c r="CO583">
        <v>-0.20022939000000001</v>
      </c>
      <c r="CP583">
        <v>-0.43475793000000001</v>
      </c>
      <c r="CQ583">
        <v>0.34422587999999998</v>
      </c>
      <c r="CR583">
        <v>-0.48495226000000002</v>
      </c>
      <c r="CS583">
        <v>0.18250256000000001</v>
      </c>
      <c r="CT583">
        <v>-0.16623276000000001</v>
      </c>
      <c r="CU583">
        <v>-9.4743999999999995E-2</v>
      </c>
      <c r="CV583">
        <v>-1.1689752</v>
      </c>
      <c r="CW583">
        <v>-0.52188942000000005</v>
      </c>
      <c r="CX583">
        <v>0.65815442999999996</v>
      </c>
      <c r="CY583">
        <v>9.3649330000000003E-2</v>
      </c>
      <c r="CZ583">
        <v>-0.16819777</v>
      </c>
      <c r="DA583">
        <v>-0.25450494000000001</v>
      </c>
      <c r="DB583">
        <v>0.25513289</v>
      </c>
      <c r="DC583">
        <v>2.5920289999999999E-2</v>
      </c>
      <c r="DD583">
        <v>-2.5292350000000002E-2</v>
      </c>
      <c r="DE583">
        <v>0.26950531</v>
      </c>
      <c r="DF583">
        <v>-0.26887736000000001</v>
      </c>
      <c r="DG583">
        <v>0.1029841</v>
      </c>
      <c r="DH583">
        <v>-0.10235616</v>
      </c>
      <c r="DI583">
        <v>-0.19042195000000001</v>
      </c>
      <c r="DJ583">
        <v>7.7531719999999998E-2</v>
      </c>
      <c r="DK583">
        <v>-0.19522661999999999</v>
      </c>
      <c r="DL583">
        <v>-0.13095082</v>
      </c>
      <c r="DM583">
        <v>-6.0513240000000003E-2</v>
      </c>
      <c r="DN583">
        <v>0.50020885000000004</v>
      </c>
      <c r="DO583">
        <v>0.35778246000000002</v>
      </c>
      <c r="DP583">
        <v>-0.64273818000000005</v>
      </c>
      <c r="DQ583">
        <v>0.94671483000000001</v>
      </c>
      <c r="DR583">
        <v>-0.66113116000000005</v>
      </c>
      <c r="DS583">
        <v>7.7932630000000003E-2</v>
      </c>
      <c r="DT583">
        <v>-0.79014932000000004</v>
      </c>
      <c r="DU583">
        <v>1.3610861400000001</v>
      </c>
      <c r="DV583" s="10">
        <v>-0.64824150000000003</v>
      </c>
      <c r="DW583" s="8" t="s">
        <v>3095</v>
      </c>
      <c r="DX583" t="s">
        <v>3096</v>
      </c>
      <c r="DY583" t="s">
        <v>5158</v>
      </c>
      <c r="DZ583" t="s">
        <v>5154</v>
      </c>
      <c r="EA583" t="s">
        <v>5159</v>
      </c>
      <c r="EB583" t="s">
        <v>5446</v>
      </c>
      <c r="EC583" t="s">
        <v>5457</v>
      </c>
      <c r="ED583" s="10" t="s">
        <v>185</v>
      </c>
      <c r="EE583" s="20">
        <v>37967</v>
      </c>
      <c r="EF583" s="21">
        <v>38112</v>
      </c>
      <c r="EG583" t="s">
        <v>3097</v>
      </c>
      <c r="EH583" t="s">
        <v>5145</v>
      </c>
      <c r="EI583" s="22">
        <v>45480</v>
      </c>
      <c r="EJ583" t="b">
        <f>F583=H583</f>
        <v>1</v>
      </c>
    </row>
    <row r="584" spans="1:140" x14ac:dyDescent="0.2">
      <c r="A584" s="8" t="s">
        <v>3098</v>
      </c>
      <c r="B584" s="8" t="s">
        <v>127</v>
      </c>
      <c r="C584" s="8" t="s">
        <v>181</v>
      </c>
      <c r="D584" s="2" t="s">
        <v>3099</v>
      </c>
      <c r="E584" s="4">
        <v>0.69368132293819296</v>
      </c>
      <c r="F584" s="28" t="b">
        <v>1</v>
      </c>
      <c r="G584" s="29">
        <f t="shared" si="19"/>
        <v>0.20511714761813532</v>
      </c>
      <c r="H584" s="5" t="b">
        <f t="shared" si="18"/>
        <v>0</v>
      </c>
      <c r="I584" s="8">
        <v>53</v>
      </c>
      <c r="J584">
        <v>1</v>
      </c>
      <c r="K584">
        <v>28</v>
      </c>
      <c r="L584">
        <v>3119</v>
      </c>
      <c r="M584">
        <v>3</v>
      </c>
      <c r="N584">
        <v>4</v>
      </c>
      <c r="O584">
        <v>58.507328135763203</v>
      </c>
      <c r="P584">
        <v>4</v>
      </c>
      <c r="Q584">
        <v>1</v>
      </c>
      <c r="R584">
        <v>4</v>
      </c>
      <c r="S584" s="10">
        <v>75.599999999999994</v>
      </c>
      <c r="T584" s="8">
        <v>-2.2545161977812998E-2</v>
      </c>
      <c r="U584">
        <v>7.5957643648752104E-3</v>
      </c>
      <c r="V584">
        <v>0.13146588040124599</v>
      </c>
      <c r="W584">
        <v>1.88932766961482</v>
      </c>
      <c r="X584">
        <v>-0.60931127360194304</v>
      </c>
      <c r="Y584">
        <v>0.68524713920936597</v>
      </c>
      <c r="Z584">
        <v>0.27643308413439599</v>
      </c>
      <c r="AA584">
        <v>0.71867389489572897</v>
      </c>
      <c r="AB584">
        <v>1.4079858992310099</v>
      </c>
      <c r="AC584">
        <v>1.42236659638262</v>
      </c>
      <c r="AD584" s="10">
        <v>0.19473296951583999</v>
      </c>
      <c r="AE584" s="8">
        <v>0</v>
      </c>
      <c r="AF584">
        <v>0</v>
      </c>
      <c r="AG584">
        <v>0</v>
      </c>
      <c r="AH584">
        <v>0</v>
      </c>
      <c r="AI584">
        <v>0</v>
      </c>
      <c r="AJ584">
        <v>0</v>
      </c>
      <c r="AK584">
        <v>0</v>
      </c>
      <c r="AL584">
        <v>0</v>
      </c>
      <c r="AM584">
        <v>0</v>
      </c>
      <c r="AN584">
        <v>0</v>
      </c>
      <c r="AO584">
        <v>0</v>
      </c>
      <c r="AP584">
        <v>0</v>
      </c>
      <c r="AQ584">
        <v>0</v>
      </c>
      <c r="AR584">
        <v>0</v>
      </c>
      <c r="AS584">
        <v>0</v>
      </c>
      <c r="AT584">
        <v>0</v>
      </c>
      <c r="AU584">
        <v>0</v>
      </c>
      <c r="AV584">
        <v>0</v>
      </c>
      <c r="AW584">
        <v>1</v>
      </c>
      <c r="AX584">
        <v>0</v>
      </c>
      <c r="AY584">
        <v>1</v>
      </c>
      <c r="AZ584">
        <v>0</v>
      </c>
      <c r="BA584">
        <v>1</v>
      </c>
      <c r="BB584">
        <v>0</v>
      </c>
      <c r="BC584">
        <v>0</v>
      </c>
      <c r="BD584">
        <v>1</v>
      </c>
      <c r="BE584">
        <v>0</v>
      </c>
      <c r="BF584">
        <v>1</v>
      </c>
      <c r="BG584">
        <v>0</v>
      </c>
      <c r="BH584">
        <v>0</v>
      </c>
      <c r="BI584">
        <v>0</v>
      </c>
      <c r="BJ584">
        <v>1</v>
      </c>
      <c r="BK584">
        <v>0</v>
      </c>
      <c r="BL584">
        <v>0</v>
      </c>
      <c r="BM584">
        <v>0</v>
      </c>
      <c r="BN584">
        <v>1</v>
      </c>
      <c r="BO584">
        <v>0</v>
      </c>
      <c r="BP584">
        <v>0</v>
      </c>
      <c r="BQ584">
        <v>0</v>
      </c>
      <c r="BR584">
        <v>0</v>
      </c>
      <c r="BS584">
        <v>0</v>
      </c>
      <c r="BT584" s="10">
        <v>1</v>
      </c>
      <c r="BU584">
        <v>-4.2648743800000002</v>
      </c>
      <c r="BV584">
        <v>0.17994256</v>
      </c>
      <c r="BW584">
        <v>2.5512239999999999E-2</v>
      </c>
      <c r="BX584">
        <v>1.7140852600000001</v>
      </c>
      <c r="BY584">
        <v>1.2451467300000001</v>
      </c>
      <c r="BZ584">
        <v>4.38303536</v>
      </c>
      <c r="CA584">
        <v>1.0542348399999999</v>
      </c>
      <c r="CB584">
        <v>2.36271349</v>
      </c>
      <c r="CC584">
        <v>0</v>
      </c>
      <c r="CD584">
        <v>1.26633956</v>
      </c>
      <c r="CE584">
        <v>1.2966537600000001</v>
      </c>
      <c r="CF584">
        <v>-0.34830556000000001</v>
      </c>
      <c r="CG584">
        <v>0.60595251999999999</v>
      </c>
      <c r="CH584">
        <v>-0.27080598</v>
      </c>
      <c r="CI584">
        <v>0.69837139000000004</v>
      </c>
      <c r="CJ584">
        <v>2.3914729999999999E-2</v>
      </c>
      <c r="CK584">
        <v>-0.35324707</v>
      </c>
      <c r="CL584">
        <v>-4.8291489999999999E-2</v>
      </c>
      <c r="CM584">
        <v>0.58076517999999999</v>
      </c>
      <c r="CN584">
        <v>0.72541518999999999</v>
      </c>
      <c r="CO584">
        <v>-0.20022939000000001</v>
      </c>
      <c r="CP584">
        <v>-0.43475793000000001</v>
      </c>
      <c r="CQ584">
        <v>0.34422587999999998</v>
      </c>
      <c r="CR584">
        <v>-0.48495226000000002</v>
      </c>
      <c r="CS584">
        <v>0.18250256000000001</v>
      </c>
      <c r="CT584">
        <v>-0.16623276000000001</v>
      </c>
      <c r="CU584">
        <v>-9.4743999999999995E-2</v>
      </c>
      <c r="CV584">
        <v>-1.1689752</v>
      </c>
      <c r="CW584">
        <v>-0.52188942000000005</v>
      </c>
      <c r="CX584">
        <v>0.65815442999999996</v>
      </c>
      <c r="CY584">
        <v>9.3649330000000003E-2</v>
      </c>
      <c r="CZ584">
        <v>-0.16819777</v>
      </c>
      <c r="DA584">
        <v>-0.25450494000000001</v>
      </c>
      <c r="DB584">
        <v>0.25513289</v>
      </c>
      <c r="DC584">
        <v>2.5920289999999999E-2</v>
      </c>
      <c r="DD584">
        <v>-2.5292350000000002E-2</v>
      </c>
      <c r="DE584">
        <v>0.26950531</v>
      </c>
      <c r="DF584">
        <v>-0.26887736000000001</v>
      </c>
      <c r="DG584">
        <v>0.1029841</v>
      </c>
      <c r="DH584">
        <v>-0.10235616</v>
      </c>
      <c r="DI584">
        <v>-0.19042195000000001</v>
      </c>
      <c r="DJ584">
        <v>7.7531719999999998E-2</v>
      </c>
      <c r="DK584">
        <v>-0.19522661999999999</v>
      </c>
      <c r="DL584">
        <v>-0.13095082</v>
      </c>
      <c r="DM584">
        <v>-6.0513240000000003E-2</v>
      </c>
      <c r="DN584">
        <v>0.50020885000000004</v>
      </c>
      <c r="DO584">
        <v>0.35778246000000002</v>
      </c>
      <c r="DP584">
        <v>-0.64273818000000005</v>
      </c>
      <c r="DQ584">
        <v>0.94671483000000001</v>
      </c>
      <c r="DR584">
        <v>-0.66113116000000005</v>
      </c>
      <c r="DS584">
        <v>7.7932630000000003E-2</v>
      </c>
      <c r="DT584">
        <v>-0.79014932000000004</v>
      </c>
      <c r="DU584">
        <v>1.3610861400000001</v>
      </c>
      <c r="DV584" s="10">
        <v>-0.64824150000000003</v>
      </c>
      <c r="DW584" s="8" t="s">
        <v>3100</v>
      </c>
      <c r="DX584" t="s">
        <v>3101</v>
      </c>
      <c r="DY584" t="s">
        <v>5158</v>
      </c>
      <c r="DZ584" t="s">
        <v>5165</v>
      </c>
      <c r="EA584" t="s">
        <v>5297</v>
      </c>
      <c r="EB584" t="s">
        <v>5248</v>
      </c>
      <c r="EC584" t="s">
        <v>5310</v>
      </c>
      <c r="ED584" s="10" t="s">
        <v>2167</v>
      </c>
      <c r="EE584" s="20">
        <v>37365</v>
      </c>
      <c r="EF584" s="21">
        <v>37761</v>
      </c>
      <c r="EG584" t="s">
        <v>3102</v>
      </c>
      <c r="EH584" t="s">
        <v>5144</v>
      </c>
      <c r="EI584" s="22">
        <v>45289</v>
      </c>
      <c r="EJ584" t="b">
        <f>F584=H584</f>
        <v>0</v>
      </c>
    </row>
    <row r="585" spans="1:140" x14ac:dyDescent="0.2">
      <c r="A585" s="8" t="s">
        <v>3103</v>
      </c>
      <c r="B585" s="8" t="s">
        <v>127</v>
      </c>
      <c r="C585" s="8" t="s">
        <v>120</v>
      </c>
      <c r="D585" s="2" t="s">
        <v>3104</v>
      </c>
      <c r="E585" s="4">
        <v>0.34250301557613899</v>
      </c>
      <c r="F585" s="28" t="b">
        <v>0</v>
      </c>
      <c r="G585" s="29">
        <f t="shared" si="19"/>
        <v>0.17765315705586862</v>
      </c>
      <c r="H585" s="5" t="b">
        <f t="shared" si="18"/>
        <v>0</v>
      </c>
      <c r="I585" s="8">
        <v>67</v>
      </c>
      <c r="J585">
        <v>0</v>
      </c>
      <c r="K585">
        <v>19</v>
      </c>
      <c r="L585">
        <v>1805</v>
      </c>
      <c r="M585">
        <v>9</v>
      </c>
      <c r="N585">
        <v>2</v>
      </c>
      <c r="O585">
        <v>65.418174454736302</v>
      </c>
      <c r="P585">
        <v>5</v>
      </c>
      <c r="Q585">
        <v>1</v>
      </c>
      <c r="R585">
        <v>5</v>
      </c>
      <c r="S585" s="10">
        <v>81.8</v>
      </c>
      <c r="T585" s="8">
        <v>1.2925892867279301</v>
      </c>
      <c r="U585">
        <v>-1.00517281761849</v>
      </c>
      <c r="V585">
        <v>-1.03137728776702</v>
      </c>
      <c r="W585">
        <v>0.35753016430143703</v>
      </c>
      <c r="X585">
        <v>1.2997579909472201</v>
      </c>
      <c r="Y585">
        <v>-0.70788554533318204</v>
      </c>
      <c r="Z585">
        <v>0.51424011210744403</v>
      </c>
      <c r="AA585">
        <v>8.8725172209350497E-3</v>
      </c>
      <c r="AB585">
        <v>-4.5418899975194001E-2</v>
      </c>
      <c r="AC585">
        <v>1.7560081436822399E-2</v>
      </c>
      <c r="AD585" s="10">
        <v>1.53251071023409</v>
      </c>
      <c r="AE585" s="8">
        <v>0</v>
      </c>
      <c r="AF585">
        <v>0</v>
      </c>
      <c r="AG585">
        <v>0</v>
      </c>
      <c r="AH585">
        <v>0</v>
      </c>
      <c r="AI585">
        <v>0</v>
      </c>
      <c r="AJ585">
        <v>0</v>
      </c>
      <c r="AK585">
        <v>0</v>
      </c>
      <c r="AL585">
        <v>0</v>
      </c>
      <c r="AM585">
        <v>0</v>
      </c>
      <c r="AN585">
        <v>0</v>
      </c>
      <c r="AO585">
        <v>0</v>
      </c>
      <c r="AP585">
        <v>0</v>
      </c>
      <c r="AQ585">
        <v>0</v>
      </c>
      <c r="AR585">
        <v>1</v>
      </c>
      <c r="AS585">
        <v>0</v>
      </c>
      <c r="AT585">
        <v>0</v>
      </c>
      <c r="AU585">
        <v>0</v>
      </c>
      <c r="AV585">
        <v>0</v>
      </c>
      <c r="AW585">
        <v>0</v>
      </c>
      <c r="AX585">
        <v>0</v>
      </c>
      <c r="AY585">
        <v>0</v>
      </c>
      <c r="AZ585">
        <v>1</v>
      </c>
      <c r="BA585">
        <v>0</v>
      </c>
      <c r="BB585">
        <v>1</v>
      </c>
      <c r="BC585">
        <v>0</v>
      </c>
      <c r="BD585">
        <v>1</v>
      </c>
      <c r="BE585">
        <v>1</v>
      </c>
      <c r="BF585">
        <v>0</v>
      </c>
      <c r="BG585">
        <v>0</v>
      </c>
      <c r="BH585">
        <v>0</v>
      </c>
      <c r="BI585">
        <v>1</v>
      </c>
      <c r="BJ585">
        <v>0</v>
      </c>
      <c r="BK585">
        <v>0</v>
      </c>
      <c r="BL585">
        <v>0</v>
      </c>
      <c r="BM585">
        <v>0</v>
      </c>
      <c r="BN585">
        <v>0</v>
      </c>
      <c r="BO585">
        <v>0</v>
      </c>
      <c r="BP585">
        <v>1</v>
      </c>
      <c r="BQ585">
        <v>0</v>
      </c>
      <c r="BR585">
        <v>1</v>
      </c>
      <c r="BS585">
        <v>0</v>
      </c>
      <c r="BT585" s="10">
        <v>0</v>
      </c>
      <c r="BU585">
        <v>-4.2648743800000002</v>
      </c>
      <c r="BV585">
        <v>0.17994256</v>
      </c>
      <c r="BW585">
        <v>2.5512239999999999E-2</v>
      </c>
      <c r="BX585">
        <v>1.7140852600000001</v>
      </c>
      <c r="BY585">
        <v>1.2451467300000001</v>
      </c>
      <c r="BZ585">
        <v>4.38303536</v>
      </c>
      <c r="CA585">
        <v>1.0542348399999999</v>
      </c>
      <c r="CB585">
        <v>2.36271349</v>
      </c>
      <c r="CC585">
        <v>0</v>
      </c>
      <c r="CD585">
        <v>1.26633956</v>
      </c>
      <c r="CE585">
        <v>1.2966537600000001</v>
      </c>
      <c r="CF585">
        <v>-0.34830556000000001</v>
      </c>
      <c r="CG585">
        <v>0.60595251999999999</v>
      </c>
      <c r="CH585">
        <v>-0.27080598</v>
      </c>
      <c r="CI585">
        <v>0.69837139000000004</v>
      </c>
      <c r="CJ585">
        <v>2.3914729999999999E-2</v>
      </c>
      <c r="CK585">
        <v>-0.35324707</v>
      </c>
      <c r="CL585">
        <v>-4.8291489999999999E-2</v>
      </c>
      <c r="CM585">
        <v>0.58076517999999999</v>
      </c>
      <c r="CN585">
        <v>0.72541518999999999</v>
      </c>
      <c r="CO585">
        <v>-0.20022939000000001</v>
      </c>
      <c r="CP585">
        <v>-0.43475793000000001</v>
      </c>
      <c r="CQ585">
        <v>0.34422587999999998</v>
      </c>
      <c r="CR585">
        <v>-0.48495226000000002</v>
      </c>
      <c r="CS585">
        <v>0.18250256000000001</v>
      </c>
      <c r="CT585">
        <v>-0.16623276000000001</v>
      </c>
      <c r="CU585">
        <v>-9.4743999999999995E-2</v>
      </c>
      <c r="CV585">
        <v>-1.1689752</v>
      </c>
      <c r="CW585">
        <v>-0.52188942000000005</v>
      </c>
      <c r="CX585">
        <v>0.65815442999999996</v>
      </c>
      <c r="CY585">
        <v>9.3649330000000003E-2</v>
      </c>
      <c r="CZ585">
        <v>-0.16819777</v>
      </c>
      <c r="DA585">
        <v>-0.25450494000000001</v>
      </c>
      <c r="DB585">
        <v>0.25513289</v>
      </c>
      <c r="DC585">
        <v>2.5920289999999999E-2</v>
      </c>
      <c r="DD585">
        <v>-2.5292350000000002E-2</v>
      </c>
      <c r="DE585">
        <v>0.26950531</v>
      </c>
      <c r="DF585">
        <v>-0.26887736000000001</v>
      </c>
      <c r="DG585">
        <v>0.1029841</v>
      </c>
      <c r="DH585">
        <v>-0.10235616</v>
      </c>
      <c r="DI585">
        <v>-0.19042195000000001</v>
      </c>
      <c r="DJ585">
        <v>7.7531719999999998E-2</v>
      </c>
      <c r="DK585">
        <v>-0.19522661999999999</v>
      </c>
      <c r="DL585">
        <v>-0.13095082</v>
      </c>
      <c r="DM585">
        <v>-6.0513240000000003E-2</v>
      </c>
      <c r="DN585">
        <v>0.50020885000000004</v>
      </c>
      <c r="DO585">
        <v>0.35778246000000002</v>
      </c>
      <c r="DP585">
        <v>-0.64273818000000005</v>
      </c>
      <c r="DQ585">
        <v>0.94671483000000001</v>
      </c>
      <c r="DR585">
        <v>-0.66113116000000005</v>
      </c>
      <c r="DS585">
        <v>7.7932630000000003E-2</v>
      </c>
      <c r="DT585">
        <v>-0.79014932000000004</v>
      </c>
      <c r="DU585">
        <v>1.3610861400000001</v>
      </c>
      <c r="DV585" s="10">
        <v>-0.64824150000000003</v>
      </c>
      <c r="DW585" s="8" t="s">
        <v>3105</v>
      </c>
      <c r="DX585" t="s">
        <v>3106</v>
      </c>
      <c r="DY585" t="s">
        <v>5165</v>
      </c>
      <c r="DZ585" t="s">
        <v>5158</v>
      </c>
      <c r="EA585" t="s">
        <v>5171</v>
      </c>
      <c r="EB585" t="s">
        <v>5332</v>
      </c>
      <c r="EC585" t="s">
        <v>5364</v>
      </c>
      <c r="ED585" s="10" t="s">
        <v>329</v>
      </c>
      <c r="EE585" s="20">
        <v>34648</v>
      </c>
      <c r="EF585" s="21">
        <v>39214</v>
      </c>
      <c r="EG585" t="s">
        <v>3107</v>
      </c>
      <c r="EH585" t="s">
        <v>5142</v>
      </c>
      <c r="EI585" s="22">
        <v>44077</v>
      </c>
      <c r="EJ585" t="b">
        <f>F585=H585</f>
        <v>1</v>
      </c>
    </row>
    <row r="586" spans="1:140" x14ac:dyDescent="0.2">
      <c r="A586" s="8" t="s">
        <v>3108</v>
      </c>
      <c r="B586" s="8" t="s">
        <v>127</v>
      </c>
      <c r="C586" s="8" t="s">
        <v>195</v>
      </c>
      <c r="D586" s="2" t="s">
        <v>3109</v>
      </c>
      <c r="E586" s="4">
        <v>0.48630955482534</v>
      </c>
      <c r="F586" s="28" t="b">
        <v>0</v>
      </c>
      <c r="G586" s="29">
        <f t="shared" si="19"/>
        <v>0.62966441857232747</v>
      </c>
      <c r="H586" s="5" t="b">
        <f t="shared" si="18"/>
        <v>1</v>
      </c>
      <c r="I586" s="8">
        <v>63</v>
      </c>
      <c r="J586">
        <v>2</v>
      </c>
      <c r="K586">
        <v>34</v>
      </c>
      <c r="L586">
        <v>2060</v>
      </c>
      <c r="M586">
        <v>6</v>
      </c>
      <c r="N586">
        <v>1</v>
      </c>
      <c r="O586">
        <v>33.1547774126701</v>
      </c>
      <c r="P586">
        <v>5</v>
      </c>
      <c r="Q586">
        <v>2</v>
      </c>
      <c r="R586">
        <v>3</v>
      </c>
      <c r="S586" s="10">
        <v>69.400000000000006</v>
      </c>
      <c r="T586" s="8">
        <v>0.91683658709772198</v>
      </c>
      <c r="U586">
        <v>1.0203643463482399</v>
      </c>
      <c r="V586">
        <v>0.90669465918009495</v>
      </c>
      <c r="W586">
        <v>0.65479680346042701</v>
      </c>
      <c r="X586">
        <v>0.34522335867264098</v>
      </c>
      <c r="Y586">
        <v>-1.4044518876044501</v>
      </c>
      <c r="Z586">
        <v>-0.59596581763869005</v>
      </c>
      <c r="AA586">
        <v>-0.70092886045385905</v>
      </c>
      <c r="AB586">
        <v>-4.5418899975194001E-2</v>
      </c>
      <c r="AC586">
        <v>1.7560081436822399E-2</v>
      </c>
      <c r="AD586" s="10">
        <v>-1.1430447712024101</v>
      </c>
      <c r="AE586" s="8">
        <v>0</v>
      </c>
      <c r="AF586">
        <v>0</v>
      </c>
      <c r="AG586">
        <v>0</v>
      </c>
      <c r="AH586">
        <v>0</v>
      </c>
      <c r="AI586">
        <v>0</v>
      </c>
      <c r="AJ586">
        <v>0</v>
      </c>
      <c r="AK586">
        <v>1</v>
      </c>
      <c r="AL586">
        <v>0</v>
      </c>
      <c r="AM586">
        <v>0</v>
      </c>
      <c r="AN586">
        <v>0</v>
      </c>
      <c r="AO586">
        <v>0</v>
      </c>
      <c r="AP586">
        <v>0</v>
      </c>
      <c r="AQ586">
        <v>0</v>
      </c>
      <c r="AR586">
        <v>0</v>
      </c>
      <c r="AS586">
        <v>0</v>
      </c>
      <c r="AT586">
        <v>0</v>
      </c>
      <c r="AU586">
        <v>0</v>
      </c>
      <c r="AV586">
        <v>0</v>
      </c>
      <c r="AW586">
        <v>0</v>
      </c>
      <c r="AX586">
        <v>0</v>
      </c>
      <c r="AY586">
        <v>0</v>
      </c>
      <c r="AZ586">
        <v>1</v>
      </c>
      <c r="BA586">
        <v>0</v>
      </c>
      <c r="BB586">
        <v>1</v>
      </c>
      <c r="BC586">
        <v>0</v>
      </c>
      <c r="BD586">
        <v>1</v>
      </c>
      <c r="BE586">
        <v>0</v>
      </c>
      <c r="BF586">
        <v>1</v>
      </c>
      <c r="BG586">
        <v>0</v>
      </c>
      <c r="BH586">
        <v>0</v>
      </c>
      <c r="BI586">
        <v>0</v>
      </c>
      <c r="BJ586">
        <v>0</v>
      </c>
      <c r="BK586">
        <v>0</v>
      </c>
      <c r="BL586">
        <v>1</v>
      </c>
      <c r="BM586">
        <v>0</v>
      </c>
      <c r="BN586">
        <v>0</v>
      </c>
      <c r="BO586">
        <v>1</v>
      </c>
      <c r="BP586">
        <v>0</v>
      </c>
      <c r="BQ586">
        <v>0</v>
      </c>
      <c r="BR586">
        <v>0</v>
      </c>
      <c r="BS586">
        <v>1</v>
      </c>
      <c r="BT586" s="10">
        <v>0</v>
      </c>
      <c r="BU586">
        <v>-4.2648743800000002</v>
      </c>
      <c r="BV586">
        <v>0.17994256</v>
      </c>
      <c r="BW586">
        <v>2.5512239999999999E-2</v>
      </c>
      <c r="BX586">
        <v>1.7140852600000001</v>
      </c>
      <c r="BY586">
        <v>1.2451467300000001</v>
      </c>
      <c r="BZ586">
        <v>4.38303536</v>
      </c>
      <c r="CA586">
        <v>1.0542348399999999</v>
      </c>
      <c r="CB586">
        <v>2.36271349</v>
      </c>
      <c r="CC586">
        <v>0</v>
      </c>
      <c r="CD586">
        <v>1.26633956</v>
      </c>
      <c r="CE586">
        <v>1.2966537600000001</v>
      </c>
      <c r="CF586">
        <v>-0.34830556000000001</v>
      </c>
      <c r="CG586">
        <v>0.60595251999999999</v>
      </c>
      <c r="CH586">
        <v>-0.27080598</v>
      </c>
      <c r="CI586">
        <v>0.69837139000000004</v>
      </c>
      <c r="CJ586">
        <v>2.3914729999999999E-2</v>
      </c>
      <c r="CK586">
        <v>-0.35324707</v>
      </c>
      <c r="CL586">
        <v>-4.8291489999999999E-2</v>
      </c>
      <c r="CM586">
        <v>0.58076517999999999</v>
      </c>
      <c r="CN586">
        <v>0.72541518999999999</v>
      </c>
      <c r="CO586">
        <v>-0.20022939000000001</v>
      </c>
      <c r="CP586">
        <v>-0.43475793000000001</v>
      </c>
      <c r="CQ586">
        <v>0.34422587999999998</v>
      </c>
      <c r="CR586">
        <v>-0.48495226000000002</v>
      </c>
      <c r="CS586">
        <v>0.18250256000000001</v>
      </c>
      <c r="CT586">
        <v>-0.16623276000000001</v>
      </c>
      <c r="CU586">
        <v>-9.4743999999999995E-2</v>
      </c>
      <c r="CV586">
        <v>-1.1689752</v>
      </c>
      <c r="CW586">
        <v>-0.52188942000000005</v>
      </c>
      <c r="CX586">
        <v>0.65815442999999996</v>
      </c>
      <c r="CY586">
        <v>9.3649330000000003E-2</v>
      </c>
      <c r="CZ586">
        <v>-0.16819777</v>
      </c>
      <c r="DA586">
        <v>-0.25450494000000001</v>
      </c>
      <c r="DB586">
        <v>0.25513289</v>
      </c>
      <c r="DC586">
        <v>2.5920289999999999E-2</v>
      </c>
      <c r="DD586">
        <v>-2.5292350000000002E-2</v>
      </c>
      <c r="DE586">
        <v>0.26950531</v>
      </c>
      <c r="DF586">
        <v>-0.26887736000000001</v>
      </c>
      <c r="DG586">
        <v>0.1029841</v>
      </c>
      <c r="DH586">
        <v>-0.10235616</v>
      </c>
      <c r="DI586">
        <v>-0.19042195000000001</v>
      </c>
      <c r="DJ586">
        <v>7.7531719999999998E-2</v>
      </c>
      <c r="DK586">
        <v>-0.19522661999999999</v>
      </c>
      <c r="DL586">
        <v>-0.13095082</v>
      </c>
      <c r="DM586">
        <v>-6.0513240000000003E-2</v>
      </c>
      <c r="DN586">
        <v>0.50020885000000004</v>
      </c>
      <c r="DO586">
        <v>0.35778246000000002</v>
      </c>
      <c r="DP586">
        <v>-0.64273818000000005</v>
      </c>
      <c r="DQ586">
        <v>0.94671483000000001</v>
      </c>
      <c r="DR586">
        <v>-0.66113116000000005</v>
      </c>
      <c r="DS586">
        <v>7.7932630000000003E-2</v>
      </c>
      <c r="DT586">
        <v>-0.79014932000000004</v>
      </c>
      <c r="DU586">
        <v>1.3610861400000001</v>
      </c>
      <c r="DV586" s="10">
        <v>-0.64824150000000003</v>
      </c>
      <c r="DW586" s="8" t="s">
        <v>3110</v>
      </c>
      <c r="DX586" t="s">
        <v>3111</v>
      </c>
      <c r="DY586" t="s">
        <v>5153</v>
      </c>
      <c r="DZ586" t="s">
        <v>5153</v>
      </c>
      <c r="EA586" t="s">
        <v>5171</v>
      </c>
      <c r="EB586" t="s">
        <v>5211</v>
      </c>
      <c r="EC586" t="s">
        <v>5351</v>
      </c>
      <c r="ED586" s="10" t="s">
        <v>782</v>
      </c>
      <c r="EE586" s="20">
        <v>36498</v>
      </c>
      <c r="EF586" s="21">
        <v>38262</v>
      </c>
      <c r="EG586" t="s">
        <v>3112</v>
      </c>
      <c r="EH586" t="s">
        <v>5143</v>
      </c>
      <c r="EI586" s="22">
        <v>44639</v>
      </c>
      <c r="EJ586" t="b">
        <f>F586=H586</f>
        <v>0</v>
      </c>
    </row>
    <row r="587" spans="1:140" x14ac:dyDescent="0.2">
      <c r="A587" s="8" t="s">
        <v>3113</v>
      </c>
      <c r="B587" s="8" t="s">
        <v>127</v>
      </c>
      <c r="C587" s="8" t="s">
        <v>135</v>
      </c>
      <c r="D587" s="2" t="s">
        <v>3114</v>
      </c>
      <c r="E587" s="4">
        <v>0.56556355093716904</v>
      </c>
      <c r="F587" s="28" t="b">
        <v>0</v>
      </c>
      <c r="G587" s="29">
        <f t="shared" si="19"/>
        <v>0.2895116846834998</v>
      </c>
      <c r="H587" s="5" t="b">
        <f t="shared" si="18"/>
        <v>0</v>
      </c>
      <c r="I587" s="8">
        <v>38</v>
      </c>
      <c r="J587">
        <v>2</v>
      </c>
      <c r="K587">
        <v>35</v>
      </c>
      <c r="L587">
        <v>1534</v>
      </c>
      <c r="M587">
        <v>5</v>
      </c>
      <c r="N587">
        <v>4</v>
      </c>
      <c r="O587">
        <v>28.615108801917799</v>
      </c>
      <c r="P587">
        <v>2</v>
      </c>
      <c r="Q587">
        <v>1</v>
      </c>
      <c r="R587">
        <v>3</v>
      </c>
      <c r="S587" s="10">
        <v>69</v>
      </c>
      <c r="T587" s="8">
        <v>-1.4316177855911101</v>
      </c>
      <c r="U587">
        <v>1.0203643463482399</v>
      </c>
      <c r="V587">
        <v>1.0358994556432299</v>
      </c>
      <c r="W587">
        <v>4.1611500724627902E-2</v>
      </c>
      <c r="X587">
        <v>2.70451479144465E-2</v>
      </c>
      <c r="Y587">
        <v>0.68524713920936597</v>
      </c>
      <c r="Z587">
        <v>-0.75217897164005798</v>
      </c>
      <c r="AA587">
        <v>-1.4107302381286499</v>
      </c>
      <c r="AB587">
        <v>1.4079858992310099</v>
      </c>
      <c r="AC587">
        <v>1.42236659638262</v>
      </c>
      <c r="AD587" s="10">
        <v>-1.2293530125390699</v>
      </c>
      <c r="AE587" s="8">
        <v>0</v>
      </c>
      <c r="AF587">
        <v>0</v>
      </c>
      <c r="AG587">
        <v>0</v>
      </c>
      <c r="AH587">
        <v>0</v>
      </c>
      <c r="AI587">
        <v>0</v>
      </c>
      <c r="AJ587">
        <v>0</v>
      </c>
      <c r="AK587">
        <v>0</v>
      </c>
      <c r="AL587">
        <v>0</v>
      </c>
      <c r="AM587">
        <v>0</v>
      </c>
      <c r="AN587">
        <v>0</v>
      </c>
      <c r="AO587">
        <v>0</v>
      </c>
      <c r="AP587">
        <v>0</v>
      </c>
      <c r="AQ587">
        <v>1</v>
      </c>
      <c r="AR587">
        <v>0</v>
      </c>
      <c r="AS587">
        <v>0</v>
      </c>
      <c r="AT587">
        <v>0</v>
      </c>
      <c r="AU587">
        <v>0</v>
      </c>
      <c r="AV587">
        <v>0</v>
      </c>
      <c r="AW587">
        <v>0</v>
      </c>
      <c r="AX587">
        <v>0</v>
      </c>
      <c r="AY587">
        <v>0</v>
      </c>
      <c r="AZ587">
        <v>1</v>
      </c>
      <c r="BA587">
        <v>1</v>
      </c>
      <c r="BB587">
        <v>0</v>
      </c>
      <c r="BC587">
        <v>0</v>
      </c>
      <c r="BD587">
        <v>1</v>
      </c>
      <c r="BE587">
        <v>0</v>
      </c>
      <c r="BF587">
        <v>1</v>
      </c>
      <c r="BG587">
        <v>0</v>
      </c>
      <c r="BH587">
        <v>0</v>
      </c>
      <c r="BI587">
        <v>0</v>
      </c>
      <c r="BJ587">
        <v>1</v>
      </c>
      <c r="BK587">
        <v>0</v>
      </c>
      <c r="BL587">
        <v>0</v>
      </c>
      <c r="BM587">
        <v>0</v>
      </c>
      <c r="BN587">
        <v>0</v>
      </c>
      <c r="BO587">
        <v>0</v>
      </c>
      <c r="BP587">
        <v>1</v>
      </c>
      <c r="BQ587">
        <v>0</v>
      </c>
      <c r="BR587">
        <v>0</v>
      </c>
      <c r="BS587">
        <v>0</v>
      </c>
      <c r="BT587" s="10">
        <v>1</v>
      </c>
      <c r="BU587">
        <v>-4.2648743800000002</v>
      </c>
      <c r="BV587">
        <v>0.17994256</v>
      </c>
      <c r="BW587">
        <v>2.5512239999999999E-2</v>
      </c>
      <c r="BX587">
        <v>1.7140852600000001</v>
      </c>
      <c r="BY587">
        <v>1.2451467300000001</v>
      </c>
      <c r="BZ587">
        <v>4.38303536</v>
      </c>
      <c r="CA587">
        <v>1.0542348399999999</v>
      </c>
      <c r="CB587">
        <v>2.36271349</v>
      </c>
      <c r="CC587">
        <v>0</v>
      </c>
      <c r="CD587">
        <v>1.26633956</v>
      </c>
      <c r="CE587">
        <v>1.2966537600000001</v>
      </c>
      <c r="CF587">
        <v>-0.34830556000000001</v>
      </c>
      <c r="CG587">
        <v>0.60595251999999999</v>
      </c>
      <c r="CH587">
        <v>-0.27080598</v>
      </c>
      <c r="CI587">
        <v>0.69837139000000004</v>
      </c>
      <c r="CJ587">
        <v>2.3914729999999999E-2</v>
      </c>
      <c r="CK587">
        <v>-0.35324707</v>
      </c>
      <c r="CL587">
        <v>-4.8291489999999999E-2</v>
      </c>
      <c r="CM587">
        <v>0.58076517999999999</v>
      </c>
      <c r="CN587">
        <v>0.72541518999999999</v>
      </c>
      <c r="CO587">
        <v>-0.20022939000000001</v>
      </c>
      <c r="CP587">
        <v>-0.43475793000000001</v>
      </c>
      <c r="CQ587">
        <v>0.34422587999999998</v>
      </c>
      <c r="CR587">
        <v>-0.48495226000000002</v>
      </c>
      <c r="CS587">
        <v>0.18250256000000001</v>
      </c>
      <c r="CT587">
        <v>-0.16623276000000001</v>
      </c>
      <c r="CU587">
        <v>-9.4743999999999995E-2</v>
      </c>
      <c r="CV587">
        <v>-1.1689752</v>
      </c>
      <c r="CW587">
        <v>-0.52188942000000005</v>
      </c>
      <c r="CX587">
        <v>0.65815442999999996</v>
      </c>
      <c r="CY587">
        <v>9.3649330000000003E-2</v>
      </c>
      <c r="CZ587">
        <v>-0.16819777</v>
      </c>
      <c r="DA587">
        <v>-0.25450494000000001</v>
      </c>
      <c r="DB587">
        <v>0.25513289</v>
      </c>
      <c r="DC587">
        <v>2.5920289999999999E-2</v>
      </c>
      <c r="DD587">
        <v>-2.5292350000000002E-2</v>
      </c>
      <c r="DE587">
        <v>0.26950531</v>
      </c>
      <c r="DF587">
        <v>-0.26887736000000001</v>
      </c>
      <c r="DG587">
        <v>0.1029841</v>
      </c>
      <c r="DH587">
        <v>-0.10235616</v>
      </c>
      <c r="DI587">
        <v>-0.19042195000000001</v>
      </c>
      <c r="DJ587">
        <v>7.7531719999999998E-2</v>
      </c>
      <c r="DK587">
        <v>-0.19522661999999999</v>
      </c>
      <c r="DL587">
        <v>-0.13095082</v>
      </c>
      <c r="DM587">
        <v>-6.0513240000000003E-2</v>
      </c>
      <c r="DN587">
        <v>0.50020885000000004</v>
      </c>
      <c r="DO587">
        <v>0.35778246000000002</v>
      </c>
      <c r="DP587">
        <v>-0.64273818000000005</v>
      </c>
      <c r="DQ587">
        <v>0.94671483000000001</v>
      </c>
      <c r="DR587">
        <v>-0.66113116000000005</v>
      </c>
      <c r="DS587">
        <v>7.7932630000000003E-2</v>
      </c>
      <c r="DT587">
        <v>-0.79014932000000004</v>
      </c>
      <c r="DU587">
        <v>1.3610861400000001</v>
      </c>
      <c r="DV587" s="10">
        <v>-0.64824150000000003</v>
      </c>
      <c r="DW587" s="8" t="s">
        <v>3115</v>
      </c>
      <c r="DX587" t="s">
        <v>3116</v>
      </c>
      <c r="DY587" t="s">
        <v>5165</v>
      </c>
      <c r="DZ587" t="s">
        <v>5165</v>
      </c>
      <c r="EA587" t="s">
        <v>5355</v>
      </c>
      <c r="EB587" t="s">
        <v>5298</v>
      </c>
      <c r="EC587" t="s">
        <v>5263</v>
      </c>
      <c r="ED587" s="10" t="s">
        <v>915</v>
      </c>
      <c r="EE587" s="20">
        <v>36999</v>
      </c>
      <c r="EF587" s="21">
        <v>37934</v>
      </c>
      <c r="EG587" t="s">
        <v>3117</v>
      </c>
      <c r="EH587" t="s">
        <v>5144</v>
      </c>
      <c r="EI587" s="22">
        <v>44285</v>
      </c>
      <c r="EJ587" t="b">
        <f>F587=H587</f>
        <v>1</v>
      </c>
    </row>
    <row r="588" spans="1:140" x14ac:dyDescent="0.2">
      <c r="A588" s="8" t="s">
        <v>3118</v>
      </c>
      <c r="B588" s="8" t="s">
        <v>127</v>
      </c>
      <c r="C588" s="8" t="s">
        <v>216</v>
      </c>
      <c r="D588" s="2" t="s">
        <v>3119</v>
      </c>
      <c r="E588" s="4">
        <v>0.361835303889945</v>
      </c>
      <c r="F588" s="28" t="b">
        <v>0</v>
      </c>
      <c r="G588" s="29">
        <f t="shared" si="19"/>
        <v>6.0751873187340599E-4</v>
      </c>
      <c r="H588" s="5" t="b">
        <f t="shared" si="18"/>
        <v>0</v>
      </c>
      <c r="I588" s="8">
        <v>44</v>
      </c>
      <c r="J588">
        <v>2</v>
      </c>
      <c r="K588">
        <v>28</v>
      </c>
      <c r="L588">
        <v>447</v>
      </c>
      <c r="M588">
        <v>6</v>
      </c>
      <c r="N588">
        <v>1</v>
      </c>
      <c r="O588">
        <v>42.392651944972698</v>
      </c>
      <c r="P588">
        <v>4</v>
      </c>
      <c r="Q588">
        <v>1</v>
      </c>
      <c r="R588">
        <v>1</v>
      </c>
      <c r="S588" s="10">
        <v>78.2</v>
      </c>
      <c r="T588" s="8">
        <v>-0.86798873614579497</v>
      </c>
      <c r="U588">
        <v>1.0203643463482399</v>
      </c>
      <c r="V588">
        <v>0.13146588040124599</v>
      </c>
      <c r="W588">
        <v>-1.2255604081609499</v>
      </c>
      <c r="X588">
        <v>0.34522335867264098</v>
      </c>
      <c r="Y588">
        <v>-1.4044518876044501</v>
      </c>
      <c r="Z588">
        <v>-0.27808413051686798</v>
      </c>
      <c r="AA588">
        <v>1.4284752725705201</v>
      </c>
      <c r="AB588">
        <v>-0.772121299578298</v>
      </c>
      <c r="AC588">
        <v>-0.68484317603607703</v>
      </c>
      <c r="AD588" s="10">
        <v>0.755736538204141</v>
      </c>
      <c r="AE588" s="8">
        <v>1</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1</v>
      </c>
      <c r="BA588">
        <v>1</v>
      </c>
      <c r="BB588">
        <v>0</v>
      </c>
      <c r="BC588">
        <v>0</v>
      </c>
      <c r="BD588">
        <v>1</v>
      </c>
      <c r="BE588">
        <v>0</v>
      </c>
      <c r="BF588">
        <v>1</v>
      </c>
      <c r="BG588">
        <v>1</v>
      </c>
      <c r="BH588">
        <v>0</v>
      </c>
      <c r="BI588">
        <v>0</v>
      </c>
      <c r="BJ588">
        <v>0</v>
      </c>
      <c r="BK588">
        <v>0</v>
      </c>
      <c r="BL588">
        <v>0</v>
      </c>
      <c r="BM588">
        <v>0</v>
      </c>
      <c r="BN588">
        <v>1</v>
      </c>
      <c r="BO588">
        <v>0</v>
      </c>
      <c r="BP588">
        <v>0</v>
      </c>
      <c r="BQ588">
        <v>0</v>
      </c>
      <c r="BR588">
        <v>0</v>
      </c>
      <c r="BS588">
        <v>1</v>
      </c>
      <c r="BT588" s="10">
        <v>0</v>
      </c>
      <c r="BU588">
        <v>-4.2648743800000002</v>
      </c>
      <c r="BV588">
        <v>0.17994256</v>
      </c>
      <c r="BW588">
        <v>2.5512239999999999E-2</v>
      </c>
      <c r="BX588">
        <v>1.7140852600000001</v>
      </c>
      <c r="BY588">
        <v>1.2451467300000001</v>
      </c>
      <c r="BZ588">
        <v>4.38303536</v>
      </c>
      <c r="CA588">
        <v>1.0542348399999999</v>
      </c>
      <c r="CB588">
        <v>2.36271349</v>
      </c>
      <c r="CC588">
        <v>0</v>
      </c>
      <c r="CD588">
        <v>1.26633956</v>
      </c>
      <c r="CE588">
        <v>1.2966537600000001</v>
      </c>
      <c r="CF588">
        <v>-0.34830556000000001</v>
      </c>
      <c r="CG588">
        <v>0.60595251999999999</v>
      </c>
      <c r="CH588">
        <v>-0.27080598</v>
      </c>
      <c r="CI588">
        <v>0.69837139000000004</v>
      </c>
      <c r="CJ588">
        <v>2.3914729999999999E-2</v>
      </c>
      <c r="CK588">
        <v>-0.35324707</v>
      </c>
      <c r="CL588">
        <v>-4.8291489999999999E-2</v>
      </c>
      <c r="CM588">
        <v>0.58076517999999999</v>
      </c>
      <c r="CN588">
        <v>0.72541518999999999</v>
      </c>
      <c r="CO588">
        <v>-0.20022939000000001</v>
      </c>
      <c r="CP588">
        <v>-0.43475793000000001</v>
      </c>
      <c r="CQ588">
        <v>0.34422587999999998</v>
      </c>
      <c r="CR588">
        <v>-0.48495226000000002</v>
      </c>
      <c r="CS588">
        <v>0.18250256000000001</v>
      </c>
      <c r="CT588">
        <v>-0.16623276000000001</v>
      </c>
      <c r="CU588">
        <v>-9.4743999999999995E-2</v>
      </c>
      <c r="CV588">
        <v>-1.1689752</v>
      </c>
      <c r="CW588">
        <v>-0.52188942000000005</v>
      </c>
      <c r="CX588">
        <v>0.65815442999999996</v>
      </c>
      <c r="CY588">
        <v>9.3649330000000003E-2</v>
      </c>
      <c r="CZ588">
        <v>-0.16819777</v>
      </c>
      <c r="DA588">
        <v>-0.25450494000000001</v>
      </c>
      <c r="DB588">
        <v>0.25513289</v>
      </c>
      <c r="DC588">
        <v>2.5920289999999999E-2</v>
      </c>
      <c r="DD588">
        <v>-2.5292350000000002E-2</v>
      </c>
      <c r="DE588">
        <v>0.26950531</v>
      </c>
      <c r="DF588">
        <v>-0.26887736000000001</v>
      </c>
      <c r="DG588">
        <v>0.1029841</v>
      </c>
      <c r="DH588">
        <v>-0.10235616</v>
      </c>
      <c r="DI588">
        <v>-0.19042195000000001</v>
      </c>
      <c r="DJ588">
        <v>7.7531719999999998E-2</v>
      </c>
      <c r="DK588">
        <v>-0.19522661999999999</v>
      </c>
      <c r="DL588">
        <v>-0.13095082</v>
      </c>
      <c r="DM588">
        <v>-6.0513240000000003E-2</v>
      </c>
      <c r="DN588">
        <v>0.50020885000000004</v>
      </c>
      <c r="DO588">
        <v>0.35778246000000002</v>
      </c>
      <c r="DP588">
        <v>-0.64273818000000005</v>
      </c>
      <c r="DQ588">
        <v>0.94671483000000001</v>
      </c>
      <c r="DR588">
        <v>-0.66113116000000005</v>
      </c>
      <c r="DS588">
        <v>7.7932630000000003E-2</v>
      </c>
      <c r="DT588">
        <v>-0.79014932000000004</v>
      </c>
      <c r="DU588">
        <v>1.3610861400000001</v>
      </c>
      <c r="DV588" s="10">
        <v>-0.64824150000000003</v>
      </c>
      <c r="DW588" s="8" t="s">
        <v>3120</v>
      </c>
      <c r="DX588" t="s">
        <v>3121</v>
      </c>
      <c r="DY588" t="s">
        <v>5158</v>
      </c>
      <c r="DZ588" t="s">
        <v>5153</v>
      </c>
      <c r="EA588" t="s">
        <v>5162</v>
      </c>
      <c r="EB588" t="s">
        <v>5449</v>
      </c>
      <c r="EC588" t="s">
        <v>5409</v>
      </c>
      <c r="ED588" s="10" t="s">
        <v>1476</v>
      </c>
      <c r="EE588" s="20">
        <v>37897</v>
      </c>
      <c r="EF588" s="21">
        <v>39132</v>
      </c>
      <c r="EG588" t="s">
        <v>3122</v>
      </c>
      <c r="EH588" t="s">
        <v>5145</v>
      </c>
      <c r="EI588" s="22">
        <v>44526</v>
      </c>
      <c r="EJ588" t="b">
        <f>F588=H588</f>
        <v>1</v>
      </c>
    </row>
    <row r="589" spans="1:140" x14ac:dyDescent="0.2">
      <c r="A589" s="8" t="s">
        <v>3123</v>
      </c>
      <c r="B589" s="8" t="s">
        <v>168</v>
      </c>
      <c r="C589" s="8" t="s">
        <v>128</v>
      </c>
      <c r="D589" s="2" t="s">
        <v>3124</v>
      </c>
      <c r="E589" s="4">
        <v>0.54873660158848703</v>
      </c>
      <c r="F589" s="28" t="b">
        <v>0</v>
      </c>
      <c r="G589" s="29">
        <f t="shared" si="19"/>
        <v>1.4719134788354958E-3</v>
      </c>
      <c r="H589" s="5" t="b">
        <f t="shared" si="18"/>
        <v>0</v>
      </c>
      <c r="I589" s="8">
        <v>46</v>
      </c>
      <c r="J589">
        <v>1</v>
      </c>
      <c r="K589">
        <v>35</v>
      </c>
      <c r="L589">
        <v>2508</v>
      </c>
      <c r="M589">
        <v>4</v>
      </c>
      <c r="N589">
        <v>4</v>
      </c>
      <c r="O589">
        <v>41.868300794243602</v>
      </c>
      <c r="P589">
        <v>3</v>
      </c>
      <c r="Q589">
        <v>5</v>
      </c>
      <c r="R589">
        <v>2</v>
      </c>
      <c r="S589" s="10">
        <v>77.2</v>
      </c>
      <c r="T589" s="8">
        <v>-0.68011238633068705</v>
      </c>
      <c r="U589">
        <v>7.5957643648752104E-3</v>
      </c>
      <c r="V589">
        <v>1.0358994556432299</v>
      </c>
      <c r="W589">
        <v>1.1770534871593501</v>
      </c>
      <c r="X589">
        <v>-0.29113306284374801</v>
      </c>
      <c r="Y589">
        <v>0.68524713920936597</v>
      </c>
      <c r="Z589">
        <v>-0.29612741827264</v>
      </c>
      <c r="AA589">
        <v>1.4284752725705201</v>
      </c>
      <c r="AB589">
        <v>-0.772121299578298</v>
      </c>
      <c r="AC589">
        <v>-0.68484317603607703</v>
      </c>
      <c r="AD589" s="10">
        <v>0.53996593486248801</v>
      </c>
      <c r="AE589" s="8">
        <v>0</v>
      </c>
      <c r="AF589">
        <v>0</v>
      </c>
      <c r="AG589">
        <v>0</v>
      </c>
      <c r="AH589">
        <v>0</v>
      </c>
      <c r="AI589">
        <v>1</v>
      </c>
      <c r="AJ589">
        <v>0</v>
      </c>
      <c r="AK589">
        <v>0</v>
      </c>
      <c r="AL589">
        <v>0</v>
      </c>
      <c r="AM589">
        <v>0</v>
      </c>
      <c r="AN589">
        <v>0</v>
      </c>
      <c r="AO589">
        <v>0</v>
      </c>
      <c r="AP589">
        <v>0</v>
      </c>
      <c r="AQ589">
        <v>0</v>
      </c>
      <c r="AR589">
        <v>0</v>
      </c>
      <c r="AS589">
        <v>0</v>
      </c>
      <c r="AT589">
        <v>0</v>
      </c>
      <c r="AU589">
        <v>0</v>
      </c>
      <c r="AV589">
        <v>0</v>
      </c>
      <c r="AW589">
        <v>0</v>
      </c>
      <c r="AX589">
        <v>0</v>
      </c>
      <c r="AY589">
        <v>0</v>
      </c>
      <c r="AZ589">
        <v>1</v>
      </c>
      <c r="BA589">
        <v>1</v>
      </c>
      <c r="BB589">
        <v>0</v>
      </c>
      <c r="BC589">
        <v>0</v>
      </c>
      <c r="BD589">
        <v>1</v>
      </c>
      <c r="BE589">
        <v>0</v>
      </c>
      <c r="BF589">
        <v>1</v>
      </c>
      <c r="BG589">
        <v>1</v>
      </c>
      <c r="BH589">
        <v>0</v>
      </c>
      <c r="BI589">
        <v>0</v>
      </c>
      <c r="BJ589">
        <v>0</v>
      </c>
      <c r="BK589">
        <v>0</v>
      </c>
      <c r="BL589">
        <v>0</v>
      </c>
      <c r="BM589">
        <v>0</v>
      </c>
      <c r="BN589">
        <v>1</v>
      </c>
      <c r="BO589">
        <v>0</v>
      </c>
      <c r="BP589">
        <v>0</v>
      </c>
      <c r="BQ589">
        <v>0</v>
      </c>
      <c r="BR589">
        <v>1</v>
      </c>
      <c r="BS589">
        <v>0</v>
      </c>
      <c r="BT589" s="10">
        <v>0</v>
      </c>
      <c r="BU589">
        <v>-4.2648743800000002</v>
      </c>
      <c r="BV589">
        <v>0.17994256</v>
      </c>
      <c r="BW589">
        <v>2.5512239999999999E-2</v>
      </c>
      <c r="BX589">
        <v>1.7140852600000001</v>
      </c>
      <c r="BY589">
        <v>1.2451467300000001</v>
      </c>
      <c r="BZ589">
        <v>4.38303536</v>
      </c>
      <c r="CA589">
        <v>1.0542348399999999</v>
      </c>
      <c r="CB589">
        <v>2.36271349</v>
      </c>
      <c r="CC589">
        <v>0</v>
      </c>
      <c r="CD589">
        <v>1.26633956</v>
      </c>
      <c r="CE589">
        <v>1.2966537600000001</v>
      </c>
      <c r="CF589">
        <v>-0.34830556000000001</v>
      </c>
      <c r="CG589">
        <v>0.60595251999999999</v>
      </c>
      <c r="CH589">
        <v>-0.27080598</v>
      </c>
      <c r="CI589">
        <v>0.69837139000000004</v>
      </c>
      <c r="CJ589">
        <v>2.3914729999999999E-2</v>
      </c>
      <c r="CK589">
        <v>-0.35324707</v>
      </c>
      <c r="CL589">
        <v>-4.8291489999999999E-2</v>
      </c>
      <c r="CM589">
        <v>0.58076517999999999</v>
      </c>
      <c r="CN589">
        <v>0.72541518999999999</v>
      </c>
      <c r="CO589">
        <v>-0.20022939000000001</v>
      </c>
      <c r="CP589">
        <v>-0.43475793000000001</v>
      </c>
      <c r="CQ589">
        <v>0.34422587999999998</v>
      </c>
      <c r="CR589">
        <v>-0.48495226000000002</v>
      </c>
      <c r="CS589">
        <v>0.18250256000000001</v>
      </c>
      <c r="CT589">
        <v>-0.16623276000000001</v>
      </c>
      <c r="CU589">
        <v>-9.4743999999999995E-2</v>
      </c>
      <c r="CV589">
        <v>-1.1689752</v>
      </c>
      <c r="CW589">
        <v>-0.52188942000000005</v>
      </c>
      <c r="CX589">
        <v>0.65815442999999996</v>
      </c>
      <c r="CY589">
        <v>9.3649330000000003E-2</v>
      </c>
      <c r="CZ589">
        <v>-0.16819777</v>
      </c>
      <c r="DA589">
        <v>-0.25450494000000001</v>
      </c>
      <c r="DB589">
        <v>0.25513289</v>
      </c>
      <c r="DC589">
        <v>2.5920289999999999E-2</v>
      </c>
      <c r="DD589">
        <v>-2.5292350000000002E-2</v>
      </c>
      <c r="DE589">
        <v>0.26950531</v>
      </c>
      <c r="DF589">
        <v>-0.26887736000000001</v>
      </c>
      <c r="DG589">
        <v>0.1029841</v>
      </c>
      <c r="DH589">
        <v>-0.10235616</v>
      </c>
      <c r="DI589">
        <v>-0.19042195000000001</v>
      </c>
      <c r="DJ589">
        <v>7.7531719999999998E-2</v>
      </c>
      <c r="DK589">
        <v>-0.19522661999999999</v>
      </c>
      <c r="DL589">
        <v>-0.13095082</v>
      </c>
      <c r="DM589">
        <v>-6.0513240000000003E-2</v>
      </c>
      <c r="DN589">
        <v>0.50020885000000004</v>
      </c>
      <c r="DO589">
        <v>0.35778246000000002</v>
      </c>
      <c r="DP589">
        <v>-0.64273818000000005</v>
      </c>
      <c r="DQ589">
        <v>0.94671483000000001</v>
      </c>
      <c r="DR589">
        <v>-0.66113116000000005</v>
      </c>
      <c r="DS589">
        <v>7.7932630000000003E-2</v>
      </c>
      <c r="DT589">
        <v>-0.79014932000000004</v>
      </c>
      <c r="DU589">
        <v>1.3610861400000001</v>
      </c>
      <c r="DV589" s="10">
        <v>-0.64824150000000003</v>
      </c>
      <c r="DW589" s="8" t="s">
        <v>3125</v>
      </c>
      <c r="DX589" t="s">
        <v>3126</v>
      </c>
      <c r="DY589" t="s">
        <v>5158</v>
      </c>
      <c r="DZ589" t="s">
        <v>5158</v>
      </c>
      <c r="EA589" t="s">
        <v>5348</v>
      </c>
      <c r="EB589" t="s">
        <v>5176</v>
      </c>
      <c r="EC589" t="s">
        <v>5416</v>
      </c>
      <c r="ED589" s="10" t="s">
        <v>1645</v>
      </c>
      <c r="EE589" s="20">
        <v>35067</v>
      </c>
      <c r="EF589" s="21">
        <v>39412</v>
      </c>
      <c r="EG589" t="s">
        <v>3127</v>
      </c>
      <c r="EH589" t="s">
        <v>5145</v>
      </c>
      <c r="EI589" s="22">
        <v>43728</v>
      </c>
      <c r="EJ589" t="b">
        <f>F589=H589</f>
        <v>1</v>
      </c>
    </row>
    <row r="590" spans="1:140" x14ac:dyDescent="0.2">
      <c r="A590" s="8" t="s">
        <v>3128</v>
      </c>
      <c r="B590" s="8" t="s">
        <v>119</v>
      </c>
      <c r="C590" s="8" t="s">
        <v>188</v>
      </c>
      <c r="D590" s="2" t="s">
        <v>3129</v>
      </c>
      <c r="E590" s="4">
        <v>0.79717960353464901</v>
      </c>
      <c r="F590" s="28" t="b">
        <v>1</v>
      </c>
      <c r="G590" s="29">
        <f t="shared" si="19"/>
        <v>0.15666422028888319</v>
      </c>
      <c r="H590" s="5" t="b">
        <f t="shared" si="18"/>
        <v>0</v>
      </c>
      <c r="I590" s="8">
        <v>69</v>
      </c>
      <c r="J590">
        <v>2</v>
      </c>
      <c r="K590">
        <v>33</v>
      </c>
      <c r="L590">
        <v>2175</v>
      </c>
      <c r="M590">
        <v>2</v>
      </c>
      <c r="N590">
        <v>5</v>
      </c>
      <c r="O590">
        <v>59.423135100658101</v>
      </c>
      <c r="P590">
        <v>1</v>
      </c>
      <c r="Q590">
        <v>1</v>
      </c>
      <c r="R590">
        <v>1</v>
      </c>
      <c r="S590" s="10">
        <v>73.5</v>
      </c>
      <c r="T590" s="8">
        <v>1.48046563654304</v>
      </c>
      <c r="U590">
        <v>1.0203643463482399</v>
      </c>
      <c r="V590">
        <v>0.77748986271695397</v>
      </c>
      <c r="W590">
        <v>0.788858228963501</v>
      </c>
      <c r="X590">
        <v>-0.92748948436013701</v>
      </c>
      <c r="Y590">
        <v>1.38181348148064</v>
      </c>
      <c r="Z590">
        <v>0.30794663869294098</v>
      </c>
      <c r="AA590">
        <v>1.4284752725705201</v>
      </c>
      <c r="AB590">
        <v>-4.5418899975194001E-2</v>
      </c>
      <c r="AC590">
        <v>0.71996333890972197</v>
      </c>
      <c r="AD590" s="10">
        <v>-0.25838529750163097</v>
      </c>
      <c r="AE590" s="8">
        <v>0</v>
      </c>
      <c r="AF590">
        <v>0</v>
      </c>
      <c r="AG590">
        <v>0</v>
      </c>
      <c r="AH590">
        <v>0</v>
      </c>
      <c r="AI590">
        <v>0</v>
      </c>
      <c r="AJ590">
        <v>0</v>
      </c>
      <c r="AK590">
        <v>0</v>
      </c>
      <c r="AL590">
        <v>0</v>
      </c>
      <c r="AM590">
        <v>0</v>
      </c>
      <c r="AN590">
        <v>0</v>
      </c>
      <c r="AO590">
        <v>0</v>
      </c>
      <c r="AP590">
        <v>0</v>
      </c>
      <c r="AQ590">
        <v>0</v>
      </c>
      <c r="AR590">
        <v>0</v>
      </c>
      <c r="AS590">
        <v>0</v>
      </c>
      <c r="AT590">
        <v>0</v>
      </c>
      <c r="AU590">
        <v>1</v>
      </c>
      <c r="AV590">
        <v>0</v>
      </c>
      <c r="AW590">
        <v>0</v>
      </c>
      <c r="AX590">
        <v>0</v>
      </c>
      <c r="AY590">
        <v>1</v>
      </c>
      <c r="AZ590">
        <v>0</v>
      </c>
      <c r="BA590">
        <v>0</v>
      </c>
      <c r="BB590">
        <v>1</v>
      </c>
      <c r="BC590">
        <v>1</v>
      </c>
      <c r="BD590">
        <v>0</v>
      </c>
      <c r="BE590">
        <v>0</v>
      </c>
      <c r="BF590">
        <v>1</v>
      </c>
      <c r="BG590">
        <v>0</v>
      </c>
      <c r="BH590">
        <v>0</v>
      </c>
      <c r="BI590">
        <v>1</v>
      </c>
      <c r="BJ590">
        <v>0</v>
      </c>
      <c r="BK590">
        <v>0</v>
      </c>
      <c r="BL590">
        <v>0</v>
      </c>
      <c r="BM590">
        <v>1</v>
      </c>
      <c r="BN590">
        <v>0</v>
      </c>
      <c r="BO590">
        <v>0</v>
      </c>
      <c r="BP590">
        <v>0</v>
      </c>
      <c r="BQ590">
        <v>0</v>
      </c>
      <c r="BR590">
        <v>0</v>
      </c>
      <c r="BS590">
        <v>1</v>
      </c>
      <c r="BT590" s="10">
        <v>0</v>
      </c>
      <c r="BU590">
        <v>-4.2648743800000002</v>
      </c>
      <c r="BV590">
        <v>0.17994256</v>
      </c>
      <c r="BW590">
        <v>2.5512239999999999E-2</v>
      </c>
      <c r="BX590">
        <v>1.7140852600000001</v>
      </c>
      <c r="BY590">
        <v>1.2451467300000001</v>
      </c>
      <c r="BZ590">
        <v>4.38303536</v>
      </c>
      <c r="CA590">
        <v>1.0542348399999999</v>
      </c>
      <c r="CB590">
        <v>2.36271349</v>
      </c>
      <c r="CC590">
        <v>0</v>
      </c>
      <c r="CD590">
        <v>1.26633956</v>
      </c>
      <c r="CE590">
        <v>1.2966537600000001</v>
      </c>
      <c r="CF590">
        <v>-0.34830556000000001</v>
      </c>
      <c r="CG590">
        <v>0.60595251999999999</v>
      </c>
      <c r="CH590">
        <v>-0.27080598</v>
      </c>
      <c r="CI590">
        <v>0.69837139000000004</v>
      </c>
      <c r="CJ590">
        <v>2.3914729999999999E-2</v>
      </c>
      <c r="CK590">
        <v>-0.35324707</v>
      </c>
      <c r="CL590">
        <v>-4.8291489999999999E-2</v>
      </c>
      <c r="CM590">
        <v>0.58076517999999999</v>
      </c>
      <c r="CN590">
        <v>0.72541518999999999</v>
      </c>
      <c r="CO590">
        <v>-0.20022939000000001</v>
      </c>
      <c r="CP590">
        <v>-0.43475793000000001</v>
      </c>
      <c r="CQ590">
        <v>0.34422587999999998</v>
      </c>
      <c r="CR590">
        <v>-0.48495226000000002</v>
      </c>
      <c r="CS590">
        <v>0.18250256000000001</v>
      </c>
      <c r="CT590">
        <v>-0.16623276000000001</v>
      </c>
      <c r="CU590">
        <v>-9.4743999999999995E-2</v>
      </c>
      <c r="CV590">
        <v>-1.1689752</v>
      </c>
      <c r="CW590">
        <v>-0.52188942000000005</v>
      </c>
      <c r="CX590">
        <v>0.65815442999999996</v>
      </c>
      <c r="CY590">
        <v>9.3649330000000003E-2</v>
      </c>
      <c r="CZ590">
        <v>-0.16819777</v>
      </c>
      <c r="DA590">
        <v>-0.25450494000000001</v>
      </c>
      <c r="DB590">
        <v>0.25513289</v>
      </c>
      <c r="DC590">
        <v>2.5920289999999999E-2</v>
      </c>
      <c r="DD590">
        <v>-2.5292350000000002E-2</v>
      </c>
      <c r="DE590">
        <v>0.26950531</v>
      </c>
      <c r="DF590">
        <v>-0.26887736000000001</v>
      </c>
      <c r="DG590">
        <v>0.1029841</v>
      </c>
      <c r="DH590">
        <v>-0.10235616</v>
      </c>
      <c r="DI590">
        <v>-0.19042195000000001</v>
      </c>
      <c r="DJ590">
        <v>7.7531719999999998E-2</v>
      </c>
      <c r="DK590">
        <v>-0.19522661999999999</v>
      </c>
      <c r="DL590">
        <v>-0.13095082</v>
      </c>
      <c r="DM590">
        <v>-6.0513240000000003E-2</v>
      </c>
      <c r="DN590">
        <v>0.50020885000000004</v>
      </c>
      <c r="DO590">
        <v>0.35778246000000002</v>
      </c>
      <c r="DP590">
        <v>-0.64273818000000005</v>
      </c>
      <c r="DQ590">
        <v>0.94671483000000001</v>
      </c>
      <c r="DR590">
        <v>-0.66113116000000005</v>
      </c>
      <c r="DS590">
        <v>7.7932630000000003E-2</v>
      </c>
      <c r="DT590">
        <v>-0.79014932000000004</v>
      </c>
      <c r="DU590">
        <v>1.3610861400000001</v>
      </c>
      <c r="DV590" s="10">
        <v>-0.64824150000000003</v>
      </c>
      <c r="DW590" s="8" t="s">
        <v>3130</v>
      </c>
      <c r="DX590" t="s">
        <v>3131</v>
      </c>
      <c r="DY590" t="s">
        <v>5154</v>
      </c>
      <c r="DZ590" t="s">
        <v>5153</v>
      </c>
      <c r="EA590" t="s">
        <v>5499</v>
      </c>
      <c r="EB590" t="s">
        <v>5426</v>
      </c>
      <c r="EC590" t="s">
        <v>5370</v>
      </c>
      <c r="ED590" s="10" t="s">
        <v>761</v>
      </c>
      <c r="EE590" s="20">
        <v>34556</v>
      </c>
      <c r="EF590" s="21">
        <v>37031</v>
      </c>
      <c r="EG590" t="s">
        <v>3132</v>
      </c>
      <c r="EH590" t="s">
        <v>5142</v>
      </c>
      <c r="EI590" s="22">
        <v>44161</v>
      </c>
      <c r="EJ590" t="b">
        <f>F590=H590</f>
        <v>0</v>
      </c>
    </row>
    <row r="591" spans="1:140" x14ac:dyDescent="0.2">
      <c r="A591" s="8" t="s">
        <v>3133</v>
      </c>
      <c r="B591" s="8" t="s">
        <v>127</v>
      </c>
      <c r="C591" s="8" t="s">
        <v>216</v>
      </c>
      <c r="D591" s="2">
        <v>8875991004</v>
      </c>
      <c r="E591" s="4">
        <v>0.49368406643923102</v>
      </c>
      <c r="F591" s="28" t="b">
        <v>0</v>
      </c>
      <c r="G591" s="29">
        <f t="shared" si="19"/>
        <v>2.8554206934794761E-3</v>
      </c>
      <c r="H591" s="5" t="b">
        <f t="shared" si="18"/>
        <v>0</v>
      </c>
      <c r="I591" s="8">
        <v>64</v>
      </c>
      <c r="J591">
        <v>0</v>
      </c>
      <c r="K591">
        <v>36</v>
      </c>
      <c r="L591">
        <v>2016</v>
      </c>
      <c r="M591">
        <v>4</v>
      </c>
      <c r="N591">
        <v>5</v>
      </c>
      <c r="O591">
        <v>0.17536655294925199</v>
      </c>
      <c r="P591">
        <v>5</v>
      </c>
      <c r="Q591">
        <v>2</v>
      </c>
      <c r="R591">
        <v>3</v>
      </c>
      <c r="S591" s="10">
        <v>77.8</v>
      </c>
      <c r="T591" s="8">
        <v>1.0107747620052701</v>
      </c>
      <c r="U591">
        <v>-1.00517281761849</v>
      </c>
      <c r="V591">
        <v>1.1651042521063699</v>
      </c>
      <c r="W591">
        <v>0.60350373631142495</v>
      </c>
      <c r="X591">
        <v>-0.29113306284374801</v>
      </c>
      <c r="Y591">
        <v>1.38181348148064</v>
      </c>
      <c r="Z591">
        <v>-1.730810280801</v>
      </c>
      <c r="AA591">
        <v>-1.4107302381286499</v>
      </c>
      <c r="AB591">
        <v>-4.5418899975194001E-2</v>
      </c>
      <c r="AC591">
        <v>-1.38724643350897</v>
      </c>
      <c r="AD591" s="10">
        <v>0.66942829686747896</v>
      </c>
      <c r="AE591" s="8">
        <v>0</v>
      </c>
      <c r="AF591">
        <v>1</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1</v>
      </c>
      <c r="AZ591">
        <v>0</v>
      </c>
      <c r="BA591">
        <v>0</v>
      </c>
      <c r="BB591">
        <v>1</v>
      </c>
      <c r="BC591">
        <v>0</v>
      </c>
      <c r="BD591">
        <v>1</v>
      </c>
      <c r="BE591">
        <v>1</v>
      </c>
      <c r="BF591">
        <v>0</v>
      </c>
      <c r="BG591">
        <v>0</v>
      </c>
      <c r="BH591">
        <v>0</v>
      </c>
      <c r="BI591">
        <v>0</v>
      </c>
      <c r="BJ591">
        <v>0</v>
      </c>
      <c r="BK591">
        <v>0</v>
      </c>
      <c r="BL591">
        <v>1</v>
      </c>
      <c r="BM591">
        <v>1</v>
      </c>
      <c r="BN591">
        <v>0</v>
      </c>
      <c r="BO591">
        <v>0</v>
      </c>
      <c r="BP591">
        <v>0</v>
      </c>
      <c r="BQ591">
        <v>0</v>
      </c>
      <c r="BR591">
        <v>0</v>
      </c>
      <c r="BS591">
        <v>1</v>
      </c>
      <c r="BT591" s="10">
        <v>0</v>
      </c>
      <c r="BU591">
        <v>-4.2648743800000002</v>
      </c>
      <c r="BV591">
        <v>0.17994256</v>
      </c>
      <c r="BW591">
        <v>2.5512239999999999E-2</v>
      </c>
      <c r="BX591">
        <v>1.7140852600000001</v>
      </c>
      <c r="BY591">
        <v>1.2451467300000001</v>
      </c>
      <c r="BZ591">
        <v>4.38303536</v>
      </c>
      <c r="CA591">
        <v>1.0542348399999999</v>
      </c>
      <c r="CB591">
        <v>2.36271349</v>
      </c>
      <c r="CC591">
        <v>0</v>
      </c>
      <c r="CD591">
        <v>1.26633956</v>
      </c>
      <c r="CE591">
        <v>1.2966537600000001</v>
      </c>
      <c r="CF591">
        <v>-0.34830556000000001</v>
      </c>
      <c r="CG591">
        <v>0.60595251999999999</v>
      </c>
      <c r="CH591">
        <v>-0.27080598</v>
      </c>
      <c r="CI591">
        <v>0.69837139000000004</v>
      </c>
      <c r="CJ591">
        <v>2.3914729999999999E-2</v>
      </c>
      <c r="CK591">
        <v>-0.35324707</v>
      </c>
      <c r="CL591">
        <v>-4.8291489999999999E-2</v>
      </c>
      <c r="CM591">
        <v>0.58076517999999999</v>
      </c>
      <c r="CN591">
        <v>0.72541518999999999</v>
      </c>
      <c r="CO591">
        <v>-0.20022939000000001</v>
      </c>
      <c r="CP591">
        <v>-0.43475793000000001</v>
      </c>
      <c r="CQ591">
        <v>0.34422587999999998</v>
      </c>
      <c r="CR591">
        <v>-0.48495226000000002</v>
      </c>
      <c r="CS591">
        <v>0.18250256000000001</v>
      </c>
      <c r="CT591">
        <v>-0.16623276000000001</v>
      </c>
      <c r="CU591">
        <v>-9.4743999999999995E-2</v>
      </c>
      <c r="CV591">
        <v>-1.1689752</v>
      </c>
      <c r="CW591">
        <v>-0.52188942000000005</v>
      </c>
      <c r="CX591">
        <v>0.65815442999999996</v>
      </c>
      <c r="CY591">
        <v>9.3649330000000003E-2</v>
      </c>
      <c r="CZ591">
        <v>-0.16819777</v>
      </c>
      <c r="DA591">
        <v>-0.25450494000000001</v>
      </c>
      <c r="DB591">
        <v>0.25513289</v>
      </c>
      <c r="DC591">
        <v>2.5920289999999999E-2</v>
      </c>
      <c r="DD591">
        <v>-2.5292350000000002E-2</v>
      </c>
      <c r="DE591">
        <v>0.26950531</v>
      </c>
      <c r="DF591">
        <v>-0.26887736000000001</v>
      </c>
      <c r="DG591">
        <v>0.1029841</v>
      </c>
      <c r="DH591">
        <v>-0.10235616</v>
      </c>
      <c r="DI591">
        <v>-0.19042195000000001</v>
      </c>
      <c r="DJ591">
        <v>7.7531719999999998E-2</v>
      </c>
      <c r="DK591">
        <v>-0.19522661999999999</v>
      </c>
      <c r="DL591">
        <v>-0.13095082</v>
      </c>
      <c r="DM591">
        <v>-6.0513240000000003E-2</v>
      </c>
      <c r="DN591">
        <v>0.50020885000000004</v>
      </c>
      <c r="DO591">
        <v>0.35778246000000002</v>
      </c>
      <c r="DP591">
        <v>-0.64273818000000005</v>
      </c>
      <c r="DQ591">
        <v>0.94671483000000001</v>
      </c>
      <c r="DR591">
        <v>-0.66113116000000005</v>
      </c>
      <c r="DS591">
        <v>7.7932630000000003E-2</v>
      </c>
      <c r="DT591">
        <v>-0.79014932000000004</v>
      </c>
      <c r="DU591">
        <v>1.3610861400000001</v>
      </c>
      <c r="DV591" s="10">
        <v>-0.64824150000000003</v>
      </c>
      <c r="DW591" s="8" t="s">
        <v>3134</v>
      </c>
      <c r="DX591" t="s">
        <v>3135</v>
      </c>
      <c r="DY591" t="s">
        <v>5154</v>
      </c>
      <c r="DZ591" t="s">
        <v>5153</v>
      </c>
      <c r="EA591" s="52" t="s">
        <v>5513</v>
      </c>
      <c r="EB591" t="s">
        <v>5184</v>
      </c>
      <c r="EC591" t="s">
        <v>5388</v>
      </c>
      <c r="ED591" s="10" t="s">
        <v>1114</v>
      </c>
      <c r="EE591" s="20">
        <v>35442</v>
      </c>
      <c r="EF591" s="21">
        <v>37487</v>
      </c>
      <c r="EG591" s="52" t="s">
        <v>145</v>
      </c>
      <c r="EH591" t="s">
        <v>5143</v>
      </c>
      <c r="EI591" s="22">
        <v>44759</v>
      </c>
      <c r="EJ591" t="b">
        <f>F591=H591</f>
        <v>1</v>
      </c>
    </row>
    <row r="592" spans="1:140" x14ac:dyDescent="0.2">
      <c r="A592" s="8" t="s">
        <v>3136</v>
      </c>
      <c r="B592" s="8" t="s">
        <v>119</v>
      </c>
      <c r="C592" s="8" t="s">
        <v>363</v>
      </c>
      <c r="D592" s="2" t="s">
        <v>3137</v>
      </c>
      <c r="E592" s="4">
        <v>0.61930978282001803</v>
      </c>
      <c r="F592" s="28" t="b">
        <v>1</v>
      </c>
      <c r="G592" s="29">
        <f t="shared" si="19"/>
        <v>3.9583268795601349E-4</v>
      </c>
      <c r="H592" s="5" t="b">
        <f t="shared" si="18"/>
        <v>0</v>
      </c>
      <c r="I592" s="8">
        <v>46</v>
      </c>
      <c r="J592">
        <v>1</v>
      </c>
      <c r="K592">
        <v>16</v>
      </c>
      <c r="L592">
        <v>2994</v>
      </c>
      <c r="M592">
        <v>2</v>
      </c>
      <c r="N592">
        <v>3</v>
      </c>
      <c r="O592">
        <v>51.321558076676098</v>
      </c>
      <c r="P592">
        <v>2</v>
      </c>
      <c r="Q592">
        <v>1</v>
      </c>
      <c r="R592">
        <v>4</v>
      </c>
      <c r="S592" s="10">
        <v>80.3</v>
      </c>
      <c r="T592" s="8">
        <v>-0.68011238633068705</v>
      </c>
      <c r="U592">
        <v>7.5957643648752104E-3</v>
      </c>
      <c r="V592">
        <v>-1.4189916771564499</v>
      </c>
      <c r="W592">
        <v>1.7436087288506099</v>
      </c>
      <c r="X592">
        <v>-0.92748948436013701</v>
      </c>
      <c r="Y592">
        <v>-1.13192030619081E-2</v>
      </c>
      <c r="Z592">
        <v>2.91657390687458E-2</v>
      </c>
      <c r="AA592">
        <v>0.71867389489572897</v>
      </c>
      <c r="AB592">
        <v>-0.772121299578298</v>
      </c>
      <c r="AC592">
        <v>1.42236659638262</v>
      </c>
      <c r="AD592" s="10">
        <v>1.2088548052216099</v>
      </c>
      <c r="AE592" s="8">
        <v>0</v>
      </c>
      <c r="AF592">
        <v>0</v>
      </c>
      <c r="AG592">
        <v>0</v>
      </c>
      <c r="AH592">
        <v>1</v>
      </c>
      <c r="AI592">
        <v>0</v>
      </c>
      <c r="AJ592">
        <v>0</v>
      </c>
      <c r="AK592">
        <v>0</v>
      </c>
      <c r="AL592">
        <v>0</v>
      </c>
      <c r="AM592">
        <v>0</v>
      </c>
      <c r="AN592">
        <v>0</v>
      </c>
      <c r="AO592">
        <v>0</v>
      </c>
      <c r="AP592">
        <v>0</v>
      </c>
      <c r="AQ592">
        <v>0</v>
      </c>
      <c r="AR592">
        <v>0</v>
      </c>
      <c r="AS592">
        <v>0</v>
      </c>
      <c r="AT592">
        <v>0</v>
      </c>
      <c r="AU592">
        <v>0</v>
      </c>
      <c r="AV592">
        <v>0</v>
      </c>
      <c r="AW592">
        <v>0</v>
      </c>
      <c r="AX592">
        <v>0</v>
      </c>
      <c r="AY592">
        <v>1</v>
      </c>
      <c r="AZ592">
        <v>0</v>
      </c>
      <c r="BA592">
        <v>0</v>
      </c>
      <c r="BB592">
        <v>1</v>
      </c>
      <c r="BC592">
        <v>0</v>
      </c>
      <c r="BD592">
        <v>1</v>
      </c>
      <c r="BE592">
        <v>1</v>
      </c>
      <c r="BF592">
        <v>0</v>
      </c>
      <c r="BG592">
        <v>0</v>
      </c>
      <c r="BH592">
        <v>0</v>
      </c>
      <c r="BI592">
        <v>0</v>
      </c>
      <c r="BJ592">
        <v>0</v>
      </c>
      <c r="BK592">
        <v>0</v>
      </c>
      <c r="BL592">
        <v>1</v>
      </c>
      <c r="BM592">
        <v>0</v>
      </c>
      <c r="BN592">
        <v>0</v>
      </c>
      <c r="BO592">
        <v>1</v>
      </c>
      <c r="BP592">
        <v>0</v>
      </c>
      <c r="BQ592">
        <v>0</v>
      </c>
      <c r="BR592">
        <v>0</v>
      </c>
      <c r="BS592">
        <v>0</v>
      </c>
      <c r="BT592" s="10">
        <v>1</v>
      </c>
      <c r="BU592">
        <v>-4.2648743800000002</v>
      </c>
      <c r="BV592">
        <v>0.17994256</v>
      </c>
      <c r="BW592">
        <v>2.5512239999999999E-2</v>
      </c>
      <c r="BX592">
        <v>1.7140852600000001</v>
      </c>
      <c r="BY592">
        <v>1.2451467300000001</v>
      </c>
      <c r="BZ592">
        <v>4.38303536</v>
      </c>
      <c r="CA592">
        <v>1.0542348399999999</v>
      </c>
      <c r="CB592">
        <v>2.36271349</v>
      </c>
      <c r="CC592">
        <v>0</v>
      </c>
      <c r="CD592">
        <v>1.26633956</v>
      </c>
      <c r="CE592">
        <v>1.2966537600000001</v>
      </c>
      <c r="CF592">
        <v>-0.34830556000000001</v>
      </c>
      <c r="CG592">
        <v>0.60595251999999999</v>
      </c>
      <c r="CH592">
        <v>-0.27080598</v>
      </c>
      <c r="CI592">
        <v>0.69837139000000004</v>
      </c>
      <c r="CJ592">
        <v>2.3914729999999999E-2</v>
      </c>
      <c r="CK592">
        <v>-0.35324707</v>
      </c>
      <c r="CL592">
        <v>-4.8291489999999999E-2</v>
      </c>
      <c r="CM592">
        <v>0.58076517999999999</v>
      </c>
      <c r="CN592">
        <v>0.72541518999999999</v>
      </c>
      <c r="CO592">
        <v>-0.20022939000000001</v>
      </c>
      <c r="CP592">
        <v>-0.43475793000000001</v>
      </c>
      <c r="CQ592">
        <v>0.34422587999999998</v>
      </c>
      <c r="CR592">
        <v>-0.48495226000000002</v>
      </c>
      <c r="CS592">
        <v>0.18250256000000001</v>
      </c>
      <c r="CT592">
        <v>-0.16623276000000001</v>
      </c>
      <c r="CU592">
        <v>-9.4743999999999995E-2</v>
      </c>
      <c r="CV592">
        <v>-1.1689752</v>
      </c>
      <c r="CW592">
        <v>-0.52188942000000005</v>
      </c>
      <c r="CX592">
        <v>0.65815442999999996</v>
      </c>
      <c r="CY592">
        <v>9.3649330000000003E-2</v>
      </c>
      <c r="CZ592">
        <v>-0.16819777</v>
      </c>
      <c r="DA592">
        <v>-0.25450494000000001</v>
      </c>
      <c r="DB592">
        <v>0.25513289</v>
      </c>
      <c r="DC592">
        <v>2.5920289999999999E-2</v>
      </c>
      <c r="DD592">
        <v>-2.5292350000000002E-2</v>
      </c>
      <c r="DE592">
        <v>0.26950531</v>
      </c>
      <c r="DF592">
        <v>-0.26887736000000001</v>
      </c>
      <c r="DG592">
        <v>0.1029841</v>
      </c>
      <c r="DH592">
        <v>-0.10235616</v>
      </c>
      <c r="DI592">
        <v>-0.19042195000000001</v>
      </c>
      <c r="DJ592">
        <v>7.7531719999999998E-2</v>
      </c>
      <c r="DK592">
        <v>-0.19522661999999999</v>
      </c>
      <c r="DL592">
        <v>-0.13095082</v>
      </c>
      <c r="DM592">
        <v>-6.0513240000000003E-2</v>
      </c>
      <c r="DN592">
        <v>0.50020885000000004</v>
      </c>
      <c r="DO592">
        <v>0.35778246000000002</v>
      </c>
      <c r="DP592">
        <v>-0.64273818000000005</v>
      </c>
      <c r="DQ592">
        <v>0.94671483000000001</v>
      </c>
      <c r="DR592">
        <v>-0.66113116000000005</v>
      </c>
      <c r="DS592">
        <v>7.7932630000000003E-2</v>
      </c>
      <c r="DT592">
        <v>-0.79014932000000004</v>
      </c>
      <c r="DU592">
        <v>1.3610861400000001</v>
      </c>
      <c r="DV592" s="10">
        <v>-0.64824150000000003</v>
      </c>
      <c r="DW592" s="8" t="s">
        <v>3138</v>
      </c>
      <c r="DX592" t="s">
        <v>3139</v>
      </c>
      <c r="DY592" t="s">
        <v>5153</v>
      </c>
      <c r="DZ592" t="s">
        <v>5165</v>
      </c>
      <c r="EA592" t="s">
        <v>5498</v>
      </c>
      <c r="EB592" t="s">
        <v>5419</v>
      </c>
      <c r="EC592" t="s">
        <v>5202</v>
      </c>
      <c r="ED592" s="10" t="s">
        <v>904</v>
      </c>
      <c r="EE592" s="20">
        <v>37495</v>
      </c>
      <c r="EF592" s="21">
        <v>38588</v>
      </c>
      <c r="EG592" t="s">
        <v>3140</v>
      </c>
      <c r="EH592" t="s">
        <v>5143</v>
      </c>
      <c r="EI592" s="22">
        <v>43829</v>
      </c>
      <c r="EJ592" t="b">
        <f>F592=H592</f>
        <v>0</v>
      </c>
    </row>
    <row r="593" spans="1:140" x14ac:dyDescent="0.2">
      <c r="A593" s="8" t="s">
        <v>3141</v>
      </c>
      <c r="B593" s="8" t="s">
        <v>127</v>
      </c>
      <c r="C593" s="8" t="s">
        <v>181</v>
      </c>
      <c r="D593" s="2" t="s">
        <v>3142</v>
      </c>
      <c r="E593" s="4">
        <v>0.48960723664206202</v>
      </c>
      <c r="F593" s="28" t="b">
        <v>0</v>
      </c>
      <c r="G593" s="29">
        <f t="shared" si="19"/>
        <v>0.24129352718397062</v>
      </c>
      <c r="H593" s="5" t="b">
        <f t="shared" si="18"/>
        <v>0</v>
      </c>
      <c r="I593" s="8">
        <v>42</v>
      </c>
      <c r="J593">
        <v>1</v>
      </c>
      <c r="K593">
        <v>26</v>
      </c>
      <c r="L593">
        <v>2266</v>
      </c>
      <c r="M593">
        <v>6</v>
      </c>
      <c r="N593">
        <v>3</v>
      </c>
      <c r="O593">
        <v>79.803618321031394</v>
      </c>
      <c r="P593">
        <v>4</v>
      </c>
      <c r="Q593">
        <v>5</v>
      </c>
      <c r="R593">
        <v>5</v>
      </c>
      <c r="S593" s="10">
        <v>77.900000000000006</v>
      </c>
      <c r="T593" s="8">
        <v>-1.0558650859609</v>
      </c>
      <c r="U593">
        <v>7.5957643648752104E-3</v>
      </c>
      <c r="V593">
        <v>-0.126943712525036</v>
      </c>
      <c r="W593">
        <v>0.89494161783984705</v>
      </c>
      <c r="X593">
        <v>0.34522335867264098</v>
      </c>
      <c r="Y593">
        <v>-1.13192030619081E-2</v>
      </c>
      <c r="Z593">
        <v>1.00925323988092</v>
      </c>
      <c r="AA593">
        <v>-0.70092886045385905</v>
      </c>
      <c r="AB593">
        <v>-4.5418899975194001E-2</v>
      </c>
      <c r="AC593">
        <v>-1.38724643350897</v>
      </c>
      <c r="AD593" s="10">
        <v>0.69100535720164602</v>
      </c>
      <c r="AE593" s="8">
        <v>0</v>
      </c>
      <c r="AF593">
        <v>0</v>
      </c>
      <c r="AG593">
        <v>0</v>
      </c>
      <c r="AH593">
        <v>0</v>
      </c>
      <c r="AI593">
        <v>0</v>
      </c>
      <c r="AJ593">
        <v>1</v>
      </c>
      <c r="AK593">
        <v>0</v>
      </c>
      <c r="AL593">
        <v>0</v>
      </c>
      <c r="AM593">
        <v>0</v>
      </c>
      <c r="AN593">
        <v>0</v>
      </c>
      <c r="AO593">
        <v>0</v>
      </c>
      <c r="AP593">
        <v>0</v>
      </c>
      <c r="AQ593">
        <v>0</v>
      </c>
      <c r="AR593">
        <v>0</v>
      </c>
      <c r="AS593">
        <v>0</v>
      </c>
      <c r="AT593">
        <v>0</v>
      </c>
      <c r="AU593">
        <v>0</v>
      </c>
      <c r="AV593">
        <v>0</v>
      </c>
      <c r="AW593">
        <v>0</v>
      </c>
      <c r="AX593">
        <v>0</v>
      </c>
      <c r="AY593">
        <v>1</v>
      </c>
      <c r="AZ593">
        <v>0</v>
      </c>
      <c r="BA593">
        <v>1</v>
      </c>
      <c r="BB593">
        <v>0</v>
      </c>
      <c r="BC593">
        <v>1</v>
      </c>
      <c r="BD593">
        <v>0</v>
      </c>
      <c r="BE593">
        <v>1</v>
      </c>
      <c r="BF593">
        <v>0</v>
      </c>
      <c r="BG593">
        <v>1</v>
      </c>
      <c r="BH593">
        <v>0</v>
      </c>
      <c r="BI593">
        <v>0</v>
      </c>
      <c r="BJ593">
        <v>0</v>
      </c>
      <c r="BK593">
        <v>0</v>
      </c>
      <c r="BL593">
        <v>0</v>
      </c>
      <c r="BM593">
        <v>0</v>
      </c>
      <c r="BN593">
        <v>1</v>
      </c>
      <c r="BO593">
        <v>0</v>
      </c>
      <c r="BP593">
        <v>0</v>
      </c>
      <c r="BQ593">
        <v>0</v>
      </c>
      <c r="BR593">
        <v>0</v>
      </c>
      <c r="BS593">
        <v>1</v>
      </c>
      <c r="BT593" s="10">
        <v>0</v>
      </c>
      <c r="BU593">
        <v>-4.2648743800000002</v>
      </c>
      <c r="BV593">
        <v>0.17994256</v>
      </c>
      <c r="BW593">
        <v>2.5512239999999999E-2</v>
      </c>
      <c r="BX593">
        <v>1.7140852600000001</v>
      </c>
      <c r="BY593">
        <v>1.2451467300000001</v>
      </c>
      <c r="BZ593">
        <v>4.38303536</v>
      </c>
      <c r="CA593">
        <v>1.0542348399999999</v>
      </c>
      <c r="CB593">
        <v>2.36271349</v>
      </c>
      <c r="CC593">
        <v>0</v>
      </c>
      <c r="CD593">
        <v>1.26633956</v>
      </c>
      <c r="CE593">
        <v>1.2966537600000001</v>
      </c>
      <c r="CF593">
        <v>-0.34830556000000001</v>
      </c>
      <c r="CG593">
        <v>0.60595251999999999</v>
      </c>
      <c r="CH593">
        <v>-0.27080598</v>
      </c>
      <c r="CI593">
        <v>0.69837139000000004</v>
      </c>
      <c r="CJ593">
        <v>2.3914729999999999E-2</v>
      </c>
      <c r="CK593">
        <v>-0.35324707</v>
      </c>
      <c r="CL593">
        <v>-4.8291489999999999E-2</v>
      </c>
      <c r="CM593">
        <v>0.58076517999999999</v>
      </c>
      <c r="CN593">
        <v>0.72541518999999999</v>
      </c>
      <c r="CO593">
        <v>-0.20022939000000001</v>
      </c>
      <c r="CP593">
        <v>-0.43475793000000001</v>
      </c>
      <c r="CQ593">
        <v>0.34422587999999998</v>
      </c>
      <c r="CR593">
        <v>-0.48495226000000002</v>
      </c>
      <c r="CS593">
        <v>0.18250256000000001</v>
      </c>
      <c r="CT593">
        <v>-0.16623276000000001</v>
      </c>
      <c r="CU593">
        <v>-9.4743999999999995E-2</v>
      </c>
      <c r="CV593">
        <v>-1.1689752</v>
      </c>
      <c r="CW593">
        <v>-0.52188942000000005</v>
      </c>
      <c r="CX593">
        <v>0.65815442999999996</v>
      </c>
      <c r="CY593">
        <v>9.3649330000000003E-2</v>
      </c>
      <c r="CZ593">
        <v>-0.16819777</v>
      </c>
      <c r="DA593">
        <v>-0.25450494000000001</v>
      </c>
      <c r="DB593">
        <v>0.25513289</v>
      </c>
      <c r="DC593">
        <v>2.5920289999999999E-2</v>
      </c>
      <c r="DD593">
        <v>-2.5292350000000002E-2</v>
      </c>
      <c r="DE593">
        <v>0.26950531</v>
      </c>
      <c r="DF593">
        <v>-0.26887736000000001</v>
      </c>
      <c r="DG593">
        <v>0.1029841</v>
      </c>
      <c r="DH593">
        <v>-0.10235616</v>
      </c>
      <c r="DI593">
        <v>-0.19042195000000001</v>
      </c>
      <c r="DJ593">
        <v>7.7531719999999998E-2</v>
      </c>
      <c r="DK593">
        <v>-0.19522661999999999</v>
      </c>
      <c r="DL593">
        <v>-0.13095082</v>
      </c>
      <c r="DM593">
        <v>-6.0513240000000003E-2</v>
      </c>
      <c r="DN593">
        <v>0.50020885000000004</v>
      </c>
      <c r="DO593">
        <v>0.35778246000000002</v>
      </c>
      <c r="DP593">
        <v>-0.64273818000000005</v>
      </c>
      <c r="DQ593">
        <v>0.94671483000000001</v>
      </c>
      <c r="DR593">
        <v>-0.66113116000000005</v>
      </c>
      <c r="DS593">
        <v>7.7932630000000003E-2</v>
      </c>
      <c r="DT593">
        <v>-0.79014932000000004</v>
      </c>
      <c r="DU593">
        <v>1.3610861400000001</v>
      </c>
      <c r="DV593" s="10">
        <v>-0.64824150000000003</v>
      </c>
      <c r="DW593" s="8" t="s">
        <v>3143</v>
      </c>
      <c r="DX593" t="s">
        <v>3144</v>
      </c>
      <c r="DY593" t="s">
        <v>5158</v>
      </c>
      <c r="DZ593" t="s">
        <v>5153</v>
      </c>
      <c r="EA593" t="s">
        <v>5175</v>
      </c>
      <c r="EB593" t="s">
        <v>5447</v>
      </c>
      <c r="EC593" t="s">
        <v>5271</v>
      </c>
      <c r="ED593" s="10" t="s">
        <v>961</v>
      </c>
      <c r="EE593" s="20">
        <v>36761</v>
      </c>
      <c r="EF593" s="21">
        <v>37104</v>
      </c>
      <c r="EG593" t="s">
        <v>3145</v>
      </c>
      <c r="EH593" t="s">
        <v>5145</v>
      </c>
      <c r="EI593" s="22">
        <v>44359</v>
      </c>
      <c r="EJ593" t="b">
        <f>F593=H593</f>
        <v>1</v>
      </c>
    </row>
    <row r="594" spans="1:140" x14ac:dyDescent="0.2">
      <c r="A594" s="8" t="s">
        <v>3146</v>
      </c>
      <c r="B594" s="8" t="s">
        <v>168</v>
      </c>
      <c r="C594" s="8" t="s">
        <v>128</v>
      </c>
      <c r="D594" s="2" t="s">
        <v>3147</v>
      </c>
      <c r="E594" s="4">
        <v>0.44101617532947901</v>
      </c>
      <c r="F594" s="28" t="b">
        <v>0</v>
      </c>
      <c r="G594" s="29">
        <f t="shared" si="19"/>
        <v>0.31450320077779237</v>
      </c>
      <c r="H594" s="5" t="b">
        <f t="shared" si="18"/>
        <v>0</v>
      </c>
      <c r="I594" s="8">
        <v>60</v>
      </c>
      <c r="J594">
        <v>1</v>
      </c>
      <c r="K594">
        <v>26</v>
      </c>
      <c r="L594">
        <v>1733</v>
      </c>
      <c r="M594">
        <v>8</v>
      </c>
      <c r="N594">
        <v>5</v>
      </c>
      <c r="O594">
        <v>5.5080876647397199</v>
      </c>
      <c r="P594">
        <v>1</v>
      </c>
      <c r="Q594">
        <v>3</v>
      </c>
      <c r="R594">
        <v>5</v>
      </c>
      <c r="S594" s="10">
        <v>80.400000000000006</v>
      </c>
      <c r="T594" s="8">
        <v>0.63502206237506098</v>
      </c>
      <c r="U594">
        <v>7.5957643648752104E-3</v>
      </c>
      <c r="V594">
        <v>-0.126943712525036</v>
      </c>
      <c r="W594">
        <v>0.27359605442125101</v>
      </c>
      <c r="X594">
        <v>0.98157978018903103</v>
      </c>
      <c r="Y594">
        <v>1.38181348148064</v>
      </c>
      <c r="Z594">
        <v>-1.5473076387117899</v>
      </c>
      <c r="AA594">
        <v>1.4284752725705201</v>
      </c>
      <c r="AB594">
        <v>-0.772121299578298</v>
      </c>
      <c r="AC594">
        <v>1.42236659638262</v>
      </c>
      <c r="AD594" s="10">
        <v>1.23043186555578</v>
      </c>
      <c r="AE594" s="8">
        <v>0</v>
      </c>
      <c r="AF594">
        <v>0</v>
      </c>
      <c r="AG594">
        <v>0</v>
      </c>
      <c r="AH594">
        <v>0</v>
      </c>
      <c r="AI594">
        <v>0</v>
      </c>
      <c r="AJ594">
        <v>0</v>
      </c>
      <c r="AK594">
        <v>0</v>
      </c>
      <c r="AL594">
        <v>0</v>
      </c>
      <c r="AM594">
        <v>0</v>
      </c>
      <c r="AN594">
        <v>0</v>
      </c>
      <c r="AO594">
        <v>0</v>
      </c>
      <c r="AP594">
        <v>0</v>
      </c>
      <c r="AQ594">
        <v>0</v>
      </c>
      <c r="AR594">
        <v>0</v>
      </c>
      <c r="AS594">
        <v>1</v>
      </c>
      <c r="AT594">
        <v>0</v>
      </c>
      <c r="AU594">
        <v>0</v>
      </c>
      <c r="AV594">
        <v>0</v>
      </c>
      <c r="AW594">
        <v>0</v>
      </c>
      <c r="AX594">
        <v>0</v>
      </c>
      <c r="AY594">
        <v>1</v>
      </c>
      <c r="AZ594">
        <v>0</v>
      </c>
      <c r="BA594">
        <v>1</v>
      </c>
      <c r="BB594">
        <v>0</v>
      </c>
      <c r="BC594">
        <v>1</v>
      </c>
      <c r="BD594">
        <v>0</v>
      </c>
      <c r="BE594">
        <v>1</v>
      </c>
      <c r="BF594">
        <v>0</v>
      </c>
      <c r="BG594">
        <v>0</v>
      </c>
      <c r="BH594">
        <v>0</v>
      </c>
      <c r="BI594">
        <v>0</v>
      </c>
      <c r="BJ594">
        <v>0</v>
      </c>
      <c r="BK594">
        <v>1</v>
      </c>
      <c r="BL594">
        <v>0</v>
      </c>
      <c r="BM594">
        <v>0</v>
      </c>
      <c r="BN594">
        <v>1</v>
      </c>
      <c r="BO594">
        <v>0</v>
      </c>
      <c r="BP594">
        <v>0</v>
      </c>
      <c r="BQ594">
        <v>0</v>
      </c>
      <c r="BR594">
        <v>0</v>
      </c>
      <c r="BS594">
        <v>1</v>
      </c>
      <c r="BT594" s="10">
        <v>0</v>
      </c>
      <c r="BU594">
        <v>-4.2648743800000002</v>
      </c>
      <c r="BV594">
        <v>0.17994256</v>
      </c>
      <c r="BW594">
        <v>2.5512239999999999E-2</v>
      </c>
      <c r="BX594">
        <v>1.7140852600000001</v>
      </c>
      <c r="BY594">
        <v>1.2451467300000001</v>
      </c>
      <c r="BZ594">
        <v>4.38303536</v>
      </c>
      <c r="CA594">
        <v>1.0542348399999999</v>
      </c>
      <c r="CB594">
        <v>2.36271349</v>
      </c>
      <c r="CC594">
        <v>0</v>
      </c>
      <c r="CD594">
        <v>1.26633956</v>
      </c>
      <c r="CE594">
        <v>1.2966537600000001</v>
      </c>
      <c r="CF594">
        <v>-0.34830556000000001</v>
      </c>
      <c r="CG594">
        <v>0.60595251999999999</v>
      </c>
      <c r="CH594">
        <v>-0.27080598</v>
      </c>
      <c r="CI594">
        <v>0.69837139000000004</v>
      </c>
      <c r="CJ594">
        <v>2.3914729999999999E-2</v>
      </c>
      <c r="CK594">
        <v>-0.35324707</v>
      </c>
      <c r="CL594">
        <v>-4.8291489999999999E-2</v>
      </c>
      <c r="CM594">
        <v>0.58076517999999999</v>
      </c>
      <c r="CN594">
        <v>0.72541518999999999</v>
      </c>
      <c r="CO594">
        <v>-0.20022939000000001</v>
      </c>
      <c r="CP594">
        <v>-0.43475793000000001</v>
      </c>
      <c r="CQ594">
        <v>0.34422587999999998</v>
      </c>
      <c r="CR594">
        <v>-0.48495226000000002</v>
      </c>
      <c r="CS594">
        <v>0.18250256000000001</v>
      </c>
      <c r="CT594">
        <v>-0.16623276000000001</v>
      </c>
      <c r="CU594">
        <v>-9.4743999999999995E-2</v>
      </c>
      <c r="CV594">
        <v>-1.1689752</v>
      </c>
      <c r="CW594">
        <v>-0.52188942000000005</v>
      </c>
      <c r="CX594">
        <v>0.65815442999999996</v>
      </c>
      <c r="CY594">
        <v>9.3649330000000003E-2</v>
      </c>
      <c r="CZ594">
        <v>-0.16819777</v>
      </c>
      <c r="DA594">
        <v>-0.25450494000000001</v>
      </c>
      <c r="DB594">
        <v>0.25513289</v>
      </c>
      <c r="DC594">
        <v>2.5920289999999999E-2</v>
      </c>
      <c r="DD594">
        <v>-2.5292350000000002E-2</v>
      </c>
      <c r="DE594">
        <v>0.26950531</v>
      </c>
      <c r="DF594">
        <v>-0.26887736000000001</v>
      </c>
      <c r="DG594">
        <v>0.1029841</v>
      </c>
      <c r="DH594">
        <v>-0.10235616</v>
      </c>
      <c r="DI594">
        <v>-0.19042195000000001</v>
      </c>
      <c r="DJ594">
        <v>7.7531719999999998E-2</v>
      </c>
      <c r="DK594">
        <v>-0.19522661999999999</v>
      </c>
      <c r="DL594">
        <v>-0.13095082</v>
      </c>
      <c r="DM594">
        <v>-6.0513240000000003E-2</v>
      </c>
      <c r="DN594">
        <v>0.50020885000000004</v>
      </c>
      <c r="DO594">
        <v>0.35778246000000002</v>
      </c>
      <c r="DP594">
        <v>-0.64273818000000005</v>
      </c>
      <c r="DQ594">
        <v>0.94671483000000001</v>
      </c>
      <c r="DR594">
        <v>-0.66113116000000005</v>
      </c>
      <c r="DS594">
        <v>7.7932630000000003E-2</v>
      </c>
      <c r="DT594">
        <v>-0.79014932000000004</v>
      </c>
      <c r="DU594">
        <v>1.3610861400000001</v>
      </c>
      <c r="DV594" s="10">
        <v>-0.64824150000000003</v>
      </c>
      <c r="DW594" s="8" t="s">
        <v>3148</v>
      </c>
      <c r="DX594" t="s">
        <v>3149</v>
      </c>
      <c r="DY594" t="s">
        <v>5158</v>
      </c>
      <c r="DZ594" t="s">
        <v>5153</v>
      </c>
      <c r="EA594" t="s">
        <v>5456</v>
      </c>
      <c r="EB594" t="s">
        <v>5163</v>
      </c>
      <c r="EC594" t="s">
        <v>5482</v>
      </c>
      <c r="ED594" s="10" t="s">
        <v>804</v>
      </c>
      <c r="EE594" s="20">
        <v>36197</v>
      </c>
      <c r="EF594" s="21">
        <v>36309</v>
      </c>
      <c r="EG594" t="s">
        <v>3150</v>
      </c>
      <c r="EH594" t="s">
        <v>5146</v>
      </c>
      <c r="EI594" s="22">
        <v>45156</v>
      </c>
      <c r="EJ594" t="b">
        <f>F594=H594</f>
        <v>1</v>
      </c>
    </row>
    <row r="595" spans="1:140" x14ac:dyDescent="0.2">
      <c r="A595" s="8" t="s">
        <v>3151</v>
      </c>
      <c r="B595" s="8" t="s">
        <v>119</v>
      </c>
      <c r="C595" s="8" t="s">
        <v>128</v>
      </c>
      <c r="D595" s="2" t="s">
        <v>3152</v>
      </c>
      <c r="E595" s="4">
        <v>0.45650187266782899</v>
      </c>
      <c r="F595" s="28" t="b">
        <v>0</v>
      </c>
      <c r="G595" s="29">
        <f t="shared" si="19"/>
        <v>0.63379313716963792</v>
      </c>
      <c r="H595" s="5" t="b">
        <f t="shared" si="18"/>
        <v>1</v>
      </c>
      <c r="I595" s="8">
        <v>56</v>
      </c>
      <c r="J595">
        <v>1</v>
      </c>
      <c r="K595">
        <v>38</v>
      </c>
      <c r="L595">
        <v>725</v>
      </c>
      <c r="M595">
        <v>7</v>
      </c>
      <c r="N595">
        <v>3</v>
      </c>
      <c r="O595">
        <v>68.875936333914893</v>
      </c>
      <c r="P595">
        <v>1</v>
      </c>
      <c r="Q595">
        <v>2</v>
      </c>
      <c r="R595">
        <v>4</v>
      </c>
      <c r="S595" s="10">
        <v>66.8</v>
      </c>
      <c r="T595" s="8">
        <v>0.25926936274484702</v>
      </c>
      <c r="U595">
        <v>7.5957643648752104E-3</v>
      </c>
      <c r="V595">
        <v>1.4235138450326601</v>
      </c>
      <c r="W595">
        <v>-0.90148148390134497</v>
      </c>
      <c r="X595">
        <v>0.66340156943083595</v>
      </c>
      <c r="Y595">
        <v>-1.13192030619081E-2</v>
      </c>
      <c r="Z595">
        <v>0.63322410306503096</v>
      </c>
      <c r="AA595">
        <v>-1.4107302381286499</v>
      </c>
      <c r="AB595">
        <v>-4.5418899975194001E-2</v>
      </c>
      <c r="AC595">
        <v>-0.68484317603607703</v>
      </c>
      <c r="AD595" s="10">
        <v>-1.70404833989071</v>
      </c>
      <c r="AE595" s="8">
        <v>0</v>
      </c>
      <c r="AF595">
        <v>0</v>
      </c>
      <c r="AG595">
        <v>0</v>
      </c>
      <c r="AH595">
        <v>0</v>
      </c>
      <c r="AI595">
        <v>0</v>
      </c>
      <c r="AJ595">
        <v>0</v>
      </c>
      <c r="AK595">
        <v>0</v>
      </c>
      <c r="AL595">
        <v>0</v>
      </c>
      <c r="AM595">
        <v>0</v>
      </c>
      <c r="AN595">
        <v>0</v>
      </c>
      <c r="AO595">
        <v>0</v>
      </c>
      <c r="AP595">
        <v>0</v>
      </c>
      <c r="AQ595">
        <v>0</v>
      </c>
      <c r="AR595">
        <v>0</v>
      </c>
      <c r="AS595">
        <v>0</v>
      </c>
      <c r="AT595">
        <v>0</v>
      </c>
      <c r="AU595">
        <v>1</v>
      </c>
      <c r="AV595">
        <v>0</v>
      </c>
      <c r="AW595">
        <v>0</v>
      </c>
      <c r="AX595">
        <v>0</v>
      </c>
      <c r="AY595">
        <v>1</v>
      </c>
      <c r="AZ595">
        <v>0</v>
      </c>
      <c r="BA595">
        <v>1</v>
      </c>
      <c r="BB595">
        <v>0</v>
      </c>
      <c r="BC595">
        <v>1</v>
      </c>
      <c r="BD595">
        <v>0</v>
      </c>
      <c r="BE595">
        <v>1</v>
      </c>
      <c r="BF595">
        <v>0</v>
      </c>
      <c r="BG595">
        <v>0</v>
      </c>
      <c r="BH595">
        <v>1</v>
      </c>
      <c r="BI595">
        <v>0</v>
      </c>
      <c r="BJ595">
        <v>0</v>
      </c>
      <c r="BK595">
        <v>0</v>
      </c>
      <c r="BL595">
        <v>0</v>
      </c>
      <c r="BM595">
        <v>1</v>
      </c>
      <c r="BN595">
        <v>0</v>
      </c>
      <c r="BO595">
        <v>0</v>
      </c>
      <c r="BP595">
        <v>0</v>
      </c>
      <c r="BQ595">
        <v>0</v>
      </c>
      <c r="BR595">
        <v>0</v>
      </c>
      <c r="BS595">
        <v>0</v>
      </c>
      <c r="BT595" s="10">
        <v>1</v>
      </c>
      <c r="BU595">
        <v>-4.2648743800000002</v>
      </c>
      <c r="BV595">
        <v>0.17994256</v>
      </c>
      <c r="BW595">
        <v>2.5512239999999999E-2</v>
      </c>
      <c r="BX595">
        <v>1.7140852600000001</v>
      </c>
      <c r="BY595">
        <v>1.2451467300000001</v>
      </c>
      <c r="BZ595">
        <v>4.38303536</v>
      </c>
      <c r="CA595">
        <v>1.0542348399999999</v>
      </c>
      <c r="CB595">
        <v>2.36271349</v>
      </c>
      <c r="CC595">
        <v>0</v>
      </c>
      <c r="CD595">
        <v>1.26633956</v>
      </c>
      <c r="CE595">
        <v>1.2966537600000001</v>
      </c>
      <c r="CF595">
        <v>-0.34830556000000001</v>
      </c>
      <c r="CG595">
        <v>0.60595251999999999</v>
      </c>
      <c r="CH595">
        <v>-0.27080598</v>
      </c>
      <c r="CI595">
        <v>0.69837139000000004</v>
      </c>
      <c r="CJ595">
        <v>2.3914729999999999E-2</v>
      </c>
      <c r="CK595">
        <v>-0.35324707</v>
      </c>
      <c r="CL595">
        <v>-4.8291489999999999E-2</v>
      </c>
      <c r="CM595">
        <v>0.58076517999999999</v>
      </c>
      <c r="CN595">
        <v>0.72541518999999999</v>
      </c>
      <c r="CO595">
        <v>-0.20022939000000001</v>
      </c>
      <c r="CP595">
        <v>-0.43475793000000001</v>
      </c>
      <c r="CQ595">
        <v>0.34422587999999998</v>
      </c>
      <c r="CR595">
        <v>-0.48495226000000002</v>
      </c>
      <c r="CS595">
        <v>0.18250256000000001</v>
      </c>
      <c r="CT595">
        <v>-0.16623276000000001</v>
      </c>
      <c r="CU595">
        <v>-9.4743999999999995E-2</v>
      </c>
      <c r="CV595">
        <v>-1.1689752</v>
      </c>
      <c r="CW595">
        <v>-0.52188942000000005</v>
      </c>
      <c r="CX595">
        <v>0.65815442999999996</v>
      </c>
      <c r="CY595">
        <v>9.3649330000000003E-2</v>
      </c>
      <c r="CZ595">
        <v>-0.16819777</v>
      </c>
      <c r="DA595">
        <v>-0.25450494000000001</v>
      </c>
      <c r="DB595">
        <v>0.25513289</v>
      </c>
      <c r="DC595">
        <v>2.5920289999999999E-2</v>
      </c>
      <c r="DD595">
        <v>-2.5292350000000002E-2</v>
      </c>
      <c r="DE595">
        <v>0.26950531</v>
      </c>
      <c r="DF595">
        <v>-0.26887736000000001</v>
      </c>
      <c r="DG595">
        <v>0.1029841</v>
      </c>
      <c r="DH595">
        <v>-0.10235616</v>
      </c>
      <c r="DI595">
        <v>-0.19042195000000001</v>
      </c>
      <c r="DJ595">
        <v>7.7531719999999998E-2</v>
      </c>
      <c r="DK595">
        <v>-0.19522661999999999</v>
      </c>
      <c r="DL595">
        <v>-0.13095082</v>
      </c>
      <c r="DM595">
        <v>-6.0513240000000003E-2</v>
      </c>
      <c r="DN595">
        <v>0.50020885000000004</v>
      </c>
      <c r="DO595">
        <v>0.35778246000000002</v>
      </c>
      <c r="DP595">
        <v>-0.64273818000000005</v>
      </c>
      <c r="DQ595">
        <v>0.94671483000000001</v>
      </c>
      <c r="DR595">
        <v>-0.66113116000000005</v>
      </c>
      <c r="DS595">
        <v>7.7932630000000003E-2</v>
      </c>
      <c r="DT595">
        <v>-0.79014932000000004</v>
      </c>
      <c r="DU595">
        <v>1.3610861400000001</v>
      </c>
      <c r="DV595" s="10">
        <v>-0.64824150000000003</v>
      </c>
      <c r="DW595" s="8" t="s">
        <v>3153</v>
      </c>
      <c r="DX595" t="s">
        <v>3154</v>
      </c>
      <c r="DY595" t="s">
        <v>5154</v>
      </c>
      <c r="DZ595" t="s">
        <v>5165</v>
      </c>
      <c r="EA595" t="s">
        <v>5413</v>
      </c>
      <c r="EB595" t="s">
        <v>5237</v>
      </c>
      <c r="EC595" t="s">
        <v>5281</v>
      </c>
      <c r="ED595" s="10" t="s">
        <v>961</v>
      </c>
      <c r="EE595" s="20">
        <v>36984</v>
      </c>
      <c r="EF595" s="21">
        <v>37028</v>
      </c>
      <c r="EG595" t="s">
        <v>3155</v>
      </c>
      <c r="EH595" t="s">
        <v>5147</v>
      </c>
      <c r="EI595" s="22">
        <v>44902</v>
      </c>
      <c r="EJ595" t="b">
        <f>F595=H595</f>
        <v>0</v>
      </c>
    </row>
    <row r="596" spans="1:140" x14ac:dyDescent="0.2">
      <c r="A596" s="8" t="s">
        <v>3156</v>
      </c>
      <c r="B596" s="8" t="s">
        <v>119</v>
      </c>
      <c r="C596" s="8" t="s">
        <v>181</v>
      </c>
      <c r="D596" s="2" t="s">
        <v>3157</v>
      </c>
      <c r="E596" s="4">
        <v>0.58853380150823698</v>
      </c>
      <c r="F596" s="28" t="b">
        <v>0</v>
      </c>
      <c r="G596" s="29">
        <f t="shared" si="19"/>
        <v>0.99631112062516358</v>
      </c>
      <c r="H596" s="5" t="b">
        <f t="shared" si="18"/>
        <v>1</v>
      </c>
      <c r="I596" s="8">
        <v>69</v>
      </c>
      <c r="J596">
        <v>3</v>
      </c>
      <c r="K596">
        <v>38</v>
      </c>
      <c r="L596">
        <v>1160</v>
      </c>
      <c r="M596">
        <v>8</v>
      </c>
      <c r="N596">
        <v>4</v>
      </c>
      <c r="O596">
        <v>90.933567420785494</v>
      </c>
      <c r="P596">
        <v>5</v>
      </c>
      <c r="Q596">
        <v>4</v>
      </c>
      <c r="R596">
        <v>5</v>
      </c>
      <c r="S596" s="10">
        <v>83.7</v>
      </c>
      <c r="T596" s="8">
        <v>1.48046563654304</v>
      </c>
      <c r="U596">
        <v>2.03313292833161</v>
      </c>
      <c r="V596">
        <v>1.4235138450326601</v>
      </c>
      <c r="W596">
        <v>-0.394379570041891</v>
      </c>
      <c r="X596">
        <v>0.98157978018903103</v>
      </c>
      <c r="Y596">
        <v>0.68524713920936597</v>
      </c>
      <c r="Z596">
        <v>1.3922425287090301</v>
      </c>
      <c r="AA596">
        <v>-0.70092886045385905</v>
      </c>
      <c r="AB596">
        <v>-4.5418899975194001E-2</v>
      </c>
      <c r="AC596">
        <v>1.7560081436822399E-2</v>
      </c>
      <c r="AD596" s="10">
        <v>1.9424748565832299</v>
      </c>
      <c r="AE596" s="8">
        <v>0</v>
      </c>
      <c r="AF596">
        <v>0</v>
      </c>
      <c r="AG596">
        <v>0</v>
      </c>
      <c r="AH596">
        <v>0</v>
      </c>
      <c r="AI596">
        <v>0</v>
      </c>
      <c r="AJ596">
        <v>1</v>
      </c>
      <c r="AK596">
        <v>0</v>
      </c>
      <c r="AL596">
        <v>0</v>
      </c>
      <c r="AM596">
        <v>0</v>
      </c>
      <c r="AN596">
        <v>0</v>
      </c>
      <c r="AO596">
        <v>0</v>
      </c>
      <c r="AP596">
        <v>0</v>
      </c>
      <c r="AQ596">
        <v>0</v>
      </c>
      <c r="AR596">
        <v>0</v>
      </c>
      <c r="AS596">
        <v>0</v>
      </c>
      <c r="AT596">
        <v>0</v>
      </c>
      <c r="AU596">
        <v>0</v>
      </c>
      <c r="AV596">
        <v>0</v>
      </c>
      <c r="AW596">
        <v>0</v>
      </c>
      <c r="AX596">
        <v>0</v>
      </c>
      <c r="AY596">
        <v>1</v>
      </c>
      <c r="AZ596">
        <v>0</v>
      </c>
      <c r="BA596">
        <v>1</v>
      </c>
      <c r="BB596">
        <v>0</v>
      </c>
      <c r="BC596">
        <v>1</v>
      </c>
      <c r="BD596">
        <v>0</v>
      </c>
      <c r="BE596">
        <v>0</v>
      </c>
      <c r="BF596">
        <v>1</v>
      </c>
      <c r="BG596">
        <v>0</v>
      </c>
      <c r="BH596">
        <v>0</v>
      </c>
      <c r="BI596">
        <v>1</v>
      </c>
      <c r="BJ596">
        <v>0</v>
      </c>
      <c r="BK596">
        <v>0</v>
      </c>
      <c r="BL596">
        <v>0</v>
      </c>
      <c r="BM596">
        <v>0</v>
      </c>
      <c r="BN596">
        <v>0</v>
      </c>
      <c r="BO596">
        <v>1</v>
      </c>
      <c r="BP596">
        <v>0</v>
      </c>
      <c r="BQ596">
        <v>0</v>
      </c>
      <c r="BR596">
        <v>0</v>
      </c>
      <c r="BS596">
        <v>0</v>
      </c>
      <c r="BT596" s="10">
        <v>1</v>
      </c>
      <c r="BU596">
        <v>-4.2648743800000002</v>
      </c>
      <c r="BV596">
        <v>0.17994256</v>
      </c>
      <c r="BW596">
        <v>2.5512239999999999E-2</v>
      </c>
      <c r="BX596">
        <v>1.7140852600000001</v>
      </c>
      <c r="BY596">
        <v>1.2451467300000001</v>
      </c>
      <c r="BZ596">
        <v>4.38303536</v>
      </c>
      <c r="CA596">
        <v>1.0542348399999999</v>
      </c>
      <c r="CB596">
        <v>2.36271349</v>
      </c>
      <c r="CC596">
        <v>0</v>
      </c>
      <c r="CD596">
        <v>1.26633956</v>
      </c>
      <c r="CE596">
        <v>1.2966537600000001</v>
      </c>
      <c r="CF596">
        <v>-0.34830556000000001</v>
      </c>
      <c r="CG596">
        <v>0.60595251999999999</v>
      </c>
      <c r="CH596">
        <v>-0.27080598</v>
      </c>
      <c r="CI596">
        <v>0.69837139000000004</v>
      </c>
      <c r="CJ596">
        <v>2.3914729999999999E-2</v>
      </c>
      <c r="CK596">
        <v>-0.35324707</v>
      </c>
      <c r="CL596">
        <v>-4.8291489999999999E-2</v>
      </c>
      <c r="CM596">
        <v>0.58076517999999999</v>
      </c>
      <c r="CN596">
        <v>0.72541518999999999</v>
      </c>
      <c r="CO596">
        <v>-0.20022939000000001</v>
      </c>
      <c r="CP596">
        <v>-0.43475793000000001</v>
      </c>
      <c r="CQ596">
        <v>0.34422587999999998</v>
      </c>
      <c r="CR596">
        <v>-0.48495226000000002</v>
      </c>
      <c r="CS596">
        <v>0.18250256000000001</v>
      </c>
      <c r="CT596">
        <v>-0.16623276000000001</v>
      </c>
      <c r="CU596">
        <v>-9.4743999999999995E-2</v>
      </c>
      <c r="CV596">
        <v>-1.1689752</v>
      </c>
      <c r="CW596">
        <v>-0.52188942000000005</v>
      </c>
      <c r="CX596">
        <v>0.65815442999999996</v>
      </c>
      <c r="CY596">
        <v>9.3649330000000003E-2</v>
      </c>
      <c r="CZ596">
        <v>-0.16819777</v>
      </c>
      <c r="DA596">
        <v>-0.25450494000000001</v>
      </c>
      <c r="DB596">
        <v>0.25513289</v>
      </c>
      <c r="DC596">
        <v>2.5920289999999999E-2</v>
      </c>
      <c r="DD596">
        <v>-2.5292350000000002E-2</v>
      </c>
      <c r="DE596">
        <v>0.26950531</v>
      </c>
      <c r="DF596">
        <v>-0.26887736000000001</v>
      </c>
      <c r="DG596">
        <v>0.1029841</v>
      </c>
      <c r="DH596">
        <v>-0.10235616</v>
      </c>
      <c r="DI596">
        <v>-0.19042195000000001</v>
      </c>
      <c r="DJ596">
        <v>7.7531719999999998E-2</v>
      </c>
      <c r="DK596">
        <v>-0.19522661999999999</v>
      </c>
      <c r="DL596">
        <v>-0.13095082</v>
      </c>
      <c r="DM596">
        <v>-6.0513240000000003E-2</v>
      </c>
      <c r="DN596">
        <v>0.50020885000000004</v>
      </c>
      <c r="DO596">
        <v>0.35778246000000002</v>
      </c>
      <c r="DP596">
        <v>-0.64273818000000005</v>
      </c>
      <c r="DQ596">
        <v>0.94671483000000001</v>
      </c>
      <c r="DR596">
        <v>-0.66113116000000005</v>
      </c>
      <c r="DS596">
        <v>7.7932630000000003E-2</v>
      </c>
      <c r="DT596">
        <v>-0.79014932000000004</v>
      </c>
      <c r="DU596">
        <v>1.3610861400000001</v>
      </c>
      <c r="DV596" s="10">
        <v>-0.64824150000000003</v>
      </c>
      <c r="DW596" s="8" t="s">
        <v>3158</v>
      </c>
      <c r="DX596" t="s">
        <v>3159</v>
      </c>
      <c r="DY596" t="s">
        <v>5153</v>
      </c>
      <c r="DZ596" t="s">
        <v>5165</v>
      </c>
      <c r="EA596" t="s">
        <v>5353</v>
      </c>
      <c r="EB596" t="s">
        <v>5379</v>
      </c>
      <c r="EC596" t="s">
        <v>5323</v>
      </c>
      <c r="ED596" s="10" t="s">
        <v>830</v>
      </c>
      <c r="EE596" s="20">
        <v>36913</v>
      </c>
      <c r="EF596" s="21">
        <v>37595</v>
      </c>
      <c r="EG596" t="s">
        <v>3160</v>
      </c>
      <c r="EH596" t="s">
        <v>5142</v>
      </c>
      <c r="EI596" s="22">
        <v>44819</v>
      </c>
      <c r="EJ596" t="b">
        <f>F596=H596</f>
        <v>0</v>
      </c>
    </row>
    <row r="597" spans="1:140" x14ac:dyDescent="0.2">
      <c r="A597" s="8" t="s">
        <v>3161</v>
      </c>
      <c r="B597" s="8" t="s">
        <v>127</v>
      </c>
      <c r="C597" s="8" t="s">
        <v>332</v>
      </c>
      <c r="D597" s="2" t="s">
        <v>3162</v>
      </c>
      <c r="E597" s="4">
        <v>0.41942797881310401</v>
      </c>
      <c r="F597" s="28" t="b">
        <v>0</v>
      </c>
      <c r="G597" s="29">
        <f t="shared" si="19"/>
        <v>2.1687405104842299E-4</v>
      </c>
      <c r="H597" s="5" t="b">
        <f t="shared" si="18"/>
        <v>0</v>
      </c>
      <c r="I597" s="8">
        <v>42</v>
      </c>
      <c r="J597">
        <v>0</v>
      </c>
      <c r="K597">
        <v>20</v>
      </c>
      <c r="L597">
        <v>713</v>
      </c>
      <c r="M597">
        <v>5</v>
      </c>
      <c r="N597">
        <v>3</v>
      </c>
      <c r="O597">
        <v>17.905656073218999</v>
      </c>
      <c r="P597">
        <v>4</v>
      </c>
      <c r="Q597">
        <v>3</v>
      </c>
      <c r="R597">
        <v>2</v>
      </c>
      <c r="S597" s="10">
        <v>69.400000000000006</v>
      </c>
      <c r="T597" s="8">
        <v>-1.0558650859609</v>
      </c>
      <c r="U597">
        <v>-1.00517281761849</v>
      </c>
      <c r="V597">
        <v>-0.90217249130388599</v>
      </c>
      <c r="W597">
        <v>-0.91547050221470905</v>
      </c>
      <c r="X597">
        <v>2.70451479144465E-2</v>
      </c>
      <c r="Y597">
        <v>-1.13192030619081E-2</v>
      </c>
      <c r="Z597">
        <v>-1.1206986879066001</v>
      </c>
      <c r="AA597">
        <v>8.8725172209350497E-3</v>
      </c>
      <c r="AB597">
        <v>-4.5418899975194001E-2</v>
      </c>
      <c r="AC597">
        <v>0.71996333890972197</v>
      </c>
      <c r="AD597" s="10">
        <v>-1.1430447712024101</v>
      </c>
      <c r="AE597" s="8">
        <v>0</v>
      </c>
      <c r="AF597">
        <v>0</v>
      </c>
      <c r="AG597">
        <v>0</v>
      </c>
      <c r="AH597">
        <v>0</v>
      </c>
      <c r="AI597">
        <v>0</v>
      </c>
      <c r="AJ597">
        <v>0</v>
      </c>
      <c r="AK597">
        <v>0</v>
      </c>
      <c r="AL597">
        <v>0</v>
      </c>
      <c r="AM597">
        <v>0</v>
      </c>
      <c r="AN597">
        <v>0</v>
      </c>
      <c r="AO597">
        <v>1</v>
      </c>
      <c r="AP597">
        <v>0</v>
      </c>
      <c r="AQ597">
        <v>0</v>
      </c>
      <c r="AR597">
        <v>0</v>
      </c>
      <c r="AS597">
        <v>0</v>
      </c>
      <c r="AT597">
        <v>0</v>
      </c>
      <c r="AU597">
        <v>0</v>
      </c>
      <c r="AV597">
        <v>0</v>
      </c>
      <c r="AW597">
        <v>0</v>
      </c>
      <c r="AX597">
        <v>0</v>
      </c>
      <c r="AY597">
        <v>1</v>
      </c>
      <c r="AZ597">
        <v>0</v>
      </c>
      <c r="BA597">
        <v>0</v>
      </c>
      <c r="BB597">
        <v>1</v>
      </c>
      <c r="BC597">
        <v>0</v>
      </c>
      <c r="BD597">
        <v>1</v>
      </c>
      <c r="BE597">
        <v>0</v>
      </c>
      <c r="BF597">
        <v>1</v>
      </c>
      <c r="BG597">
        <v>0</v>
      </c>
      <c r="BH597">
        <v>0</v>
      </c>
      <c r="BI597">
        <v>0</v>
      </c>
      <c r="BJ597">
        <v>1</v>
      </c>
      <c r="BK597">
        <v>0</v>
      </c>
      <c r="BL597">
        <v>0</v>
      </c>
      <c r="BM597">
        <v>1</v>
      </c>
      <c r="BN597">
        <v>0</v>
      </c>
      <c r="BO597">
        <v>0</v>
      </c>
      <c r="BP597">
        <v>0</v>
      </c>
      <c r="BQ597">
        <v>1</v>
      </c>
      <c r="BR597">
        <v>0</v>
      </c>
      <c r="BS597">
        <v>0</v>
      </c>
      <c r="BT597" s="10">
        <v>0</v>
      </c>
      <c r="BU597">
        <v>-4.2648743800000002</v>
      </c>
      <c r="BV597">
        <v>0.17994256</v>
      </c>
      <c r="BW597">
        <v>2.5512239999999999E-2</v>
      </c>
      <c r="BX597">
        <v>1.7140852600000001</v>
      </c>
      <c r="BY597">
        <v>1.2451467300000001</v>
      </c>
      <c r="BZ597">
        <v>4.38303536</v>
      </c>
      <c r="CA597">
        <v>1.0542348399999999</v>
      </c>
      <c r="CB597">
        <v>2.36271349</v>
      </c>
      <c r="CC597">
        <v>0</v>
      </c>
      <c r="CD597">
        <v>1.26633956</v>
      </c>
      <c r="CE597">
        <v>1.2966537600000001</v>
      </c>
      <c r="CF597">
        <v>-0.34830556000000001</v>
      </c>
      <c r="CG597">
        <v>0.60595251999999999</v>
      </c>
      <c r="CH597">
        <v>-0.27080598</v>
      </c>
      <c r="CI597">
        <v>0.69837139000000004</v>
      </c>
      <c r="CJ597">
        <v>2.3914729999999999E-2</v>
      </c>
      <c r="CK597">
        <v>-0.35324707</v>
      </c>
      <c r="CL597">
        <v>-4.8291489999999999E-2</v>
      </c>
      <c r="CM597">
        <v>0.58076517999999999</v>
      </c>
      <c r="CN597">
        <v>0.72541518999999999</v>
      </c>
      <c r="CO597">
        <v>-0.20022939000000001</v>
      </c>
      <c r="CP597">
        <v>-0.43475793000000001</v>
      </c>
      <c r="CQ597">
        <v>0.34422587999999998</v>
      </c>
      <c r="CR597">
        <v>-0.48495226000000002</v>
      </c>
      <c r="CS597">
        <v>0.18250256000000001</v>
      </c>
      <c r="CT597">
        <v>-0.16623276000000001</v>
      </c>
      <c r="CU597">
        <v>-9.4743999999999995E-2</v>
      </c>
      <c r="CV597">
        <v>-1.1689752</v>
      </c>
      <c r="CW597">
        <v>-0.52188942000000005</v>
      </c>
      <c r="CX597">
        <v>0.65815442999999996</v>
      </c>
      <c r="CY597">
        <v>9.3649330000000003E-2</v>
      </c>
      <c r="CZ597">
        <v>-0.16819777</v>
      </c>
      <c r="DA597">
        <v>-0.25450494000000001</v>
      </c>
      <c r="DB597">
        <v>0.25513289</v>
      </c>
      <c r="DC597">
        <v>2.5920289999999999E-2</v>
      </c>
      <c r="DD597">
        <v>-2.5292350000000002E-2</v>
      </c>
      <c r="DE597">
        <v>0.26950531</v>
      </c>
      <c r="DF597">
        <v>-0.26887736000000001</v>
      </c>
      <c r="DG597">
        <v>0.1029841</v>
      </c>
      <c r="DH597">
        <v>-0.10235616</v>
      </c>
      <c r="DI597">
        <v>-0.19042195000000001</v>
      </c>
      <c r="DJ597">
        <v>7.7531719999999998E-2</v>
      </c>
      <c r="DK597">
        <v>-0.19522661999999999</v>
      </c>
      <c r="DL597">
        <v>-0.13095082</v>
      </c>
      <c r="DM597">
        <v>-6.0513240000000003E-2</v>
      </c>
      <c r="DN597">
        <v>0.50020885000000004</v>
      </c>
      <c r="DO597">
        <v>0.35778246000000002</v>
      </c>
      <c r="DP597">
        <v>-0.64273818000000005</v>
      </c>
      <c r="DQ597">
        <v>0.94671483000000001</v>
      </c>
      <c r="DR597">
        <v>-0.66113116000000005</v>
      </c>
      <c r="DS597">
        <v>7.7932630000000003E-2</v>
      </c>
      <c r="DT597">
        <v>-0.79014932000000004</v>
      </c>
      <c r="DU597">
        <v>1.3610861400000001</v>
      </c>
      <c r="DV597" s="10">
        <v>-0.64824150000000003</v>
      </c>
      <c r="DW597" s="8" t="s">
        <v>3163</v>
      </c>
      <c r="DX597" t="s">
        <v>3164</v>
      </c>
      <c r="DY597" t="s">
        <v>5154</v>
      </c>
      <c r="DZ597" t="s">
        <v>5154</v>
      </c>
      <c r="EA597" t="s">
        <v>5316</v>
      </c>
      <c r="EB597" t="s">
        <v>5336</v>
      </c>
      <c r="EC597" t="s">
        <v>5260</v>
      </c>
      <c r="ED597" s="10" t="s">
        <v>1408</v>
      </c>
      <c r="EE597" s="20">
        <v>36102</v>
      </c>
      <c r="EF597" s="21">
        <v>38996</v>
      </c>
      <c r="EG597" t="s">
        <v>3165</v>
      </c>
      <c r="EH597" t="s">
        <v>5144</v>
      </c>
      <c r="EI597" s="22">
        <v>43974</v>
      </c>
      <c r="EJ597" t="b">
        <f>F597=H597</f>
        <v>1</v>
      </c>
    </row>
    <row r="598" spans="1:140" x14ac:dyDescent="0.2">
      <c r="A598" s="8" t="s">
        <v>3166</v>
      </c>
      <c r="B598" s="8" t="s">
        <v>168</v>
      </c>
      <c r="C598" s="8" t="s">
        <v>209</v>
      </c>
      <c r="D598" s="2" t="s">
        <v>3167</v>
      </c>
      <c r="E598" s="4">
        <v>0.33442409576879301</v>
      </c>
      <c r="F598" s="28" t="b">
        <v>0</v>
      </c>
      <c r="G598" s="29">
        <f t="shared" si="19"/>
        <v>0.98047208291851329</v>
      </c>
      <c r="H598" s="5" t="b">
        <f t="shared" si="18"/>
        <v>1</v>
      </c>
      <c r="I598" s="8">
        <v>45</v>
      </c>
      <c r="J598">
        <v>2</v>
      </c>
      <c r="K598">
        <v>25</v>
      </c>
      <c r="L598">
        <v>2777</v>
      </c>
      <c r="M598">
        <v>10</v>
      </c>
      <c r="N598">
        <v>4</v>
      </c>
      <c r="O598">
        <v>38.045381217729897</v>
      </c>
      <c r="P598">
        <v>5</v>
      </c>
      <c r="Q598">
        <v>4</v>
      </c>
      <c r="R598">
        <v>4</v>
      </c>
      <c r="S598" s="10">
        <v>76.099999999999994</v>
      </c>
      <c r="T598" s="8">
        <v>-0.77405056123824101</v>
      </c>
      <c r="U598">
        <v>1.0203643463482399</v>
      </c>
      <c r="V598">
        <v>-0.25614850898817798</v>
      </c>
      <c r="W598">
        <v>1.49064064768394</v>
      </c>
      <c r="X598">
        <v>1.61793620170542</v>
      </c>
      <c r="Y598">
        <v>0.68524713920936597</v>
      </c>
      <c r="Z598">
        <v>-0.42767673954386898</v>
      </c>
      <c r="AA598">
        <v>-1.4107302381286499</v>
      </c>
      <c r="AB598">
        <v>-0.772121299578298</v>
      </c>
      <c r="AC598">
        <v>1.7560081436822399E-2</v>
      </c>
      <c r="AD598" s="10">
        <v>0.30261827118666701</v>
      </c>
      <c r="AE598" s="8">
        <v>0</v>
      </c>
      <c r="AF598">
        <v>0</v>
      </c>
      <c r="AG598">
        <v>0</v>
      </c>
      <c r="AH598">
        <v>0</v>
      </c>
      <c r="AI598">
        <v>0</v>
      </c>
      <c r="AJ598">
        <v>0</v>
      </c>
      <c r="AK598">
        <v>0</v>
      </c>
      <c r="AL598">
        <v>0</v>
      </c>
      <c r="AM598">
        <v>0</v>
      </c>
      <c r="AN598">
        <v>0</v>
      </c>
      <c r="AO598">
        <v>0</v>
      </c>
      <c r="AP598">
        <v>1</v>
      </c>
      <c r="AQ598">
        <v>0</v>
      </c>
      <c r="AR598">
        <v>0</v>
      </c>
      <c r="AS598">
        <v>0</v>
      </c>
      <c r="AT598">
        <v>0</v>
      </c>
      <c r="AU598">
        <v>0</v>
      </c>
      <c r="AV598">
        <v>0</v>
      </c>
      <c r="AW598">
        <v>0</v>
      </c>
      <c r="AX598">
        <v>0</v>
      </c>
      <c r="AY598">
        <v>1</v>
      </c>
      <c r="AZ598">
        <v>0</v>
      </c>
      <c r="BA598">
        <v>1</v>
      </c>
      <c r="BB598">
        <v>0</v>
      </c>
      <c r="BC598">
        <v>0</v>
      </c>
      <c r="BD598">
        <v>1</v>
      </c>
      <c r="BE598">
        <v>0</v>
      </c>
      <c r="BF598">
        <v>1</v>
      </c>
      <c r="BG598">
        <v>0</v>
      </c>
      <c r="BH598">
        <v>0</v>
      </c>
      <c r="BI598">
        <v>0</v>
      </c>
      <c r="BJ598">
        <v>0</v>
      </c>
      <c r="BK598">
        <v>0</v>
      </c>
      <c r="BL598">
        <v>1</v>
      </c>
      <c r="BM598">
        <v>1</v>
      </c>
      <c r="BN598">
        <v>0</v>
      </c>
      <c r="BO598">
        <v>0</v>
      </c>
      <c r="BP598">
        <v>0</v>
      </c>
      <c r="BQ598">
        <v>0</v>
      </c>
      <c r="BR598">
        <v>0</v>
      </c>
      <c r="BS598">
        <v>1</v>
      </c>
      <c r="BT598" s="10">
        <v>0</v>
      </c>
      <c r="BU598">
        <v>-4.2648743800000002</v>
      </c>
      <c r="BV598">
        <v>0.17994256</v>
      </c>
      <c r="BW598">
        <v>2.5512239999999999E-2</v>
      </c>
      <c r="BX598">
        <v>1.7140852600000001</v>
      </c>
      <c r="BY598">
        <v>1.2451467300000001</v>
      </c>
      <c r="BZ598">
        <v>4.38303536</v>
      </c>
      <c r="CA598">
        <v>1.0542348399999999</v>
      </c>
      <c r="CB598">
        <v>2.36271349</v>
      </c>
      <c r="CC598">
        <v>0</v>
      </c>
      <c r="CD598">
        <v>1.26633956</v>
      </c>
      <c r="CE598">
        <v>1.2966537600000001</v>
      </c>
      <c r="CF598">
        <v>-0.34830556000000001</v>
      </c>
      <c r="CG598">
        <v>0.60595251999999999</v>
      </c>
      <c r="CH598">
        <v>-0.27080598</v>
      </c>
      <c r="CI598">
        <v>0.69837139000000004</v>
      </c>
      <c r="CJ598">
        <v>2.3914729999999999E-2</v>
      </c>
      <c r="CK598">
        <v>-0.35324707</v>
      </c>
      <c r="CL598">
        <v>-4.8291489999999999E-2</v>
      </c>
      <c r="CM598">
        <v>0.58076517999999999</v>
      </c>
      <c r="CN598">
        <v>0.72541518999999999</v>
      </c>
      <c r="CO598">
        <v>-0.20022939000000001</v>
      </c>
      <c r="CP598">
        <v>-0.43475793000000001</v>
      </c>
      <c r="CQ598">
        <v>0.34422587999999998</v>
      </c>
      <c r="CR598">
        <v>-0.48495226000000002</v>
      </c>
      <c r="CS598">
        <v>0.18250256000000001</v>
      </c>
      <c r="CT598">
        <v>-0.16623276000000001</v>
      </c>
      <c r="CU598">
        <v>-9.4743999999999995E-2</v>
      </c>
      <c r="CV598">
        <v>-1.1689752</v>
      </c>
      <c r="CW598">
        <v>-0.52188942000000005</v>
      </c>
      <c r="CX598">
        <v>0.65815442999999996</v>
      </c>
      <c r="CY598">
        <v>9.3649330000000003E-2</v>
      </c>
      <c r="CZ598">
        <v>-0.16819777</v>
      </c>
      <c r="DA598">
        <v>-0.25450494000000001</v>
      </c>
      <c r="DB598">
        <v>0.25513289</v>
      </c>
      <c r="DC598">
        <v>2.5920289999999999E-2</v>
      </c>
      <c r="DD598">
        <v>-2.5292350000000002E-2</v>
      </c>
      <c r="DE598">
        <v>0.26950531</v>
      </c>
      <c r="DF598">
        <v>-0.26887736000000001</v>
      </c>
      <c r="DG598">
        <v>0.1029841</v>
      </c>
      <c r="DH598">
        <v>-0.10235616</v>
      </c>
      <c r="DI598">
        <v>-0.19042195000000001</v>
      </c>
      <c r="DJ598">
        <v>7.7531719999999998E-2</v>
      </c>
      <c r="DK598">
        <v>-0.19522661999999999</v>
      </c>
      <c r="DL598">
        <v>-0.13095082</v>
      </c>
      <c r="DM598">
        <v>-6.0513240000000003E-2</v>
      </c>
      <c r="DN598">
        <v>0.50020885000000004</v>
      </c>
      <c r="DO598">
        <v>0.35778246000000002</v>
      </c>
      <c r="DP598">
        <v>-0.64273818000000005</v>
      </c>
      <c r="DQ598">
        <v>0.94671483000000001</v>
      </c>
      <c r="DR598">
        <v>-0.66113116000000005</v>
      </c>
      <c r="DS598">
        <v>7.7932630000000003E-2</v>
      </c>
      <c r="DT598">
        <v>-0.79014932000000004</v>
      </c>
      <c r="DU598">
        <v>1.3610861400000001</v>
      </c>
      <c r="DV598" s="10">
        <v>-0.64824150000000003</v>
      </c>
      <c r="DW598" s="8" t="s">
        <v>3168</v>
      </c>
      <c r="DX598" t="s">
        <v>3169</v>
      </c>
      <c r="DY598" t="s">
        <v>5154</v>
      </c>
      <c r="DZ598" t="s">
        <v>5153</v>
      </c>
      <c r="EA598" t="s">
        <v>5207</v>
      </c>
      <c r="EB598" t="s">
        <v>5185</v>
      </c>
      <c r="EC598" t="s">
        <v>5202</v>
      </c>
      <c r="ED598" s="10" t="s">
        <v>255</v>
      </c>
      <c r="EE598" s="20">
        <v>36538</v>
      </c>
      <c r="EF598" s="21">
        <v>38871</v>
      </c>
      <c r="EG598" t="s">
        <v>3170</v>
      </c>
      <c r="EH598" t="s">
        <v>5143</v>
      </c>
      <c r="EI598" s="22">
        <v>45257</v>
      </c>
      <c r="EJ598" t="b">
        <f>F598=H598</f>
        <v>0</v>
      </c>
    </row>
    <row r="599" spans="1:140" x14ac:dyDescent="0.2">
      <c r="A599" s="8" t="s">
        <v>3171</v>
      </c>
      <c r="B599" s="8" t="s">
        <v>119</v>
      </c>
      <c r="C599" s="8" t="s">
        <v>161</v>
      </c>
      <c r="D599" s="2" t="s">
        <v>3172</v>
      </c>
      <c r="E599" s="4">
        <v>0.52567189290828498</v>
      </c>
      <c r="F599" s="28" t="b">
        <v>0</v>
      </c>
      <c r="G599" s="29">
        <f t="shared" si="19"/>
        <v>0.98452168575996446</v>
      </c>
      <c r="H599" s="5" t="b">
        <f t="shared" si="18"/>
        <v>1</v>
      </c>
      <c r="I599" s="8">
        <v>55</v>
      </c>
      <c r="J599">
        <v>2</v>
      </c>
      <c r="K599">
        <v>34</v>
      </c>
      <c r="L599">
        <v>1529</v>
      </c>
      <c r="M599">
        <v>8</v>
      </c>
      <c r="N599">
        <v>1</v>
      </c>
      <c r="O599">
        <v>61.169279787476</v>
      </c>
      <c r="P599">
        <v>3</v>
      </c>
      <c r="Q599">
        <v>1</v>
      </c>
      <c r="R599">
        <v>2</v>
      </c>
      <c r="S599" s="10">
        <v>81.5</v>
      </c>
      <c r="T599" s="8">
        <v>0.165331187837294</v>
      </c>
      <c r="U599">
        <v>1.0203643463482399</v>
      </c>
      <c r="V599">
        <v>0.90669465918009495</v>
      </c>
      <c r="W599">
        <v>3.5782743094059502E-2</v>
      </c>
      <c r="X599">
        <v>0.98157978018903103</v>
      </c>
      <c r="Y599">
        <v>-1.4044518876044501</v>
      </c>
      <c r="Z599">
        <v>0.36803269171991598</v>
      </c>
      <c r="AA599">
        <v>8.8725172209350497E-3</v>
      </c>
      <c r="AB599">
        <v>1.4079858992310099</v>
      </c>
      <c r="AC599">
        <v>1.7560081436822399E-2</v>
      </c>
      <c r="AD599" s="10">
        <v>1.4677795292315901</v>
      </c>
      <c r="AE599" s="8">
        <v>0</v>
      </c>
      <c r="AF599">
        <v>0</v>
      </c>
      <c r="AG599">
        <v>0</v>
      </c>
      <c r="AH599">
        <v>0</v>
      </c>
      <c r="AI599">
        <v>0</v>
      </c>
      <c r="AJ599">
        <v>0</v>
      </c>
      <c r="AK599">
        <v>1</v>
      </c>
      <c r="AL599">
        <v>0</v>
      </c>
      <c r="AM599">
        <v>0</v>
      </c>
      <c r="AN599">
        <v>0</v>
      </c>
      <c r="AO599">
        <v>0</v>
      </c>
      <c r="AP599">
        <v>0</v>
      </c>
      <c r="AQ599">
        <v>0</v>
      </c>
      <c r="AR599">
        <v>0</v>
      </c>
      <c r="AS599">
        <v>0</v>
      </c>
      <c r="AT599">
        <v>0</v>
      </c>
      <c r="AU599">
        <v>0</v>
      </c>
      <c r="AV599">
        <v>0</v>
      </c>
      <c r="AW599">
        <v>0</v>
      </c>
      <c r="AX599">
        <v>0</v>
      </c>
      <c r="AY599">
        <v>1</v>
      </c>
      <c r="AZ599">
        <v>0</v>
      </c>
      <c r="BA599">
        <v>1</v>
      </c>
      <c r="BB599">
        <v>0</v>
      </c>
      <c r="BC599">
        <v>0</v>
      </c>
      <c r="BD599">
        <v>1</v>
      </c>
      <c r="BE599">
        <v>0</v>
      </c>
      <c r="BF599">
        <v>1</v>
      </c>
      <c r="BG599">
        <v>0</v>
      </c>
      <c r="BH599">
        <v>1</v>
      </c>
      <c r="BI599">
        <v>0</v>
      </c>
      <c r="BJ599">
        <v>0</v>
      </c>
      <c r="BK599">
        <v>0</v>
      </c>
      <c r="BL599">
        <v>0</v>
      </c>
      <c r="BM599">
        <v>1</v>
      </c>
      <c r="BN599">
        <v>0</v>
      </c>
      <c r="BO599">
        <v>0</v>
      </c>
      <c r="BP599">
        <v>0</v>
      </c>
      <c r="BQ599">
        <v>0</v>
      </c>
      <c r="BR599">
        <v>0</v>
      </c>
      <c r="BS599">
        <v>1</v>
      </c>
      <c r="BT599" s="10">
        <v>0</v>
      </c>
      <c r="BU599">
        <v>-4.2648743800000002</v>
      </c>
      <c r="BV599">
        <v>0.17994256</v>
      </c>
      <c r="BW599">
        <v>2.5512239999999999E-2</v>
      </c>
      <c r="BX599">
        <v>1.7140852600000001</v>
      </c>
      <c r="BY599">
        <v>1.2451467300000001</v>
      </c>
      <c r="BZ599">
        <v>4.38303536</v>
      </c>
      <c r="CA599">
        <v>1.0542348399999999</v>
      </c>
      <c r="CB599">
        <v>2.36271349</v>
      </c>
      <c r="CC599">
        <v>0</v>
      </c>
      <c r="CD599">
        <v>1.26633956</v>
      </c>
      <c r="CE599">
        <v>1.2966537600000001</v>
      </c>
      <c r="CF599">
        <v>-0.34830556000000001</v>
      </c>
      <c r="CG599">
        <v>0.60595251999999999</v>
      </c>
      <c r="CH599">
        <v>-0.27080598</v>
      </c>
      <c r="CI599">
        <v>0.69837139000000004</v>
      </c>
      <c r="CJ599">
        <v>2.3914729999999999E-2</v>
      </c>
      <c r="CK599">
        <v>-0.35324707</v>
      </c>
      <c r="CL599">
        <v>-4.8291489999999999E-2</v>
      </c>
      <c r="CM599">
        <v>0.58076517999999999</v>
      </c>
      <c r="CN599">
        <v>0.72541518999999999</v>
      </c>
      <c r="CO599">
        <v>-0.20022939000000001</v>
      </c>
      <c r="CP599">
        <v>-0.43475793000000001</v>
      </c>
      <c r="CQ599">
        <v>0.34422587999999998</v>
      </c>
      <c r="CR599">
        <v>-0.48495226000000002</v>
      </c>
      <c r="CS599">
        <v>0.18250256000000001</v>
      </c>
      <c r="CT599">
        <v>-0.16623276000000001</v>
      </c>
      <c r="CU599">
        <v>-9.4743999999999995E-2</v>
      </c>
      <c r="CV599">
        <v>-1.1689752</v>
      </c>
      <c r="CW599">
        <v>-0.52188942000000005</v>
      </c>
      <c r="CX599">
        <v>0.65815442999999996</v>
      </c>
      <c r="CY599">
        <v>9.3649330000000003E-2</v>
      </c>
      <c r="CZ599">
        <v>-0.16819777</v>
      </c>
      <c r="DA599">
        <v>-0.25450494000000001</v>
      </c>
      <c r="DB599">
        <v>0.25513289</v>
      </c>
      <c r="DC599">
        <v>2.5920289999999999E-2</v>
      </c>
      <c r="DD599">
        <v>-2.5292350000000002E-2</v>
      </c>
      <c r="DE599">
        <v>0.26950531</v>
      </c>
      <c r="DF599">
        <v>-0.26887736000000001</v>
      </c>
      <c r="DG599">
        <v>0.1029841</v>
      </c>
      <c r="DH599">
        <v>-0.10235616</v>
      </c>
      <c r="DI599">
        <v>-0.19042195000000001</v>
      </c>
      <c r="DJ599">
        <v>7.7531719999999998E-2</v>
      </c>
      <c r="DK599">
        <v>-0.19522661999999999</v>
      </c>
      <c r="DL599">
        <v>-0.13095082</v>
      </c>
      <c r="DM599">
        <v>-6.0513240000000003E-2</v>
      </c>
      <c r="DN599">
        <v>0.50020885000000004</v>
      </c>
      <c r="DO599">
        <v>0.35778246000000002</v>
      </c>
      <c r="DP599">
        <v>-0.64273818000000005</v>
      </c>
      <c r="DQ599">
        <v>0.94671483000000001</v>
      </c>
      <c r="DR599">
        <v>-0.66113116000000005</v>
      </c>
      <c r="DS599">
        <v>7.7932630000000003E-2</v>
      </c>
      <c r="DT599">
        <v>-0.79014932000000004</v>
      </c>
      <c r="DU599">
        <v>1.3610861400000001</v>
      </c>
      <c r="DV599" s="10">
        <v>-0.64824150000000003</v>
      </c>
      <c r="DW599" s="8" t="s">
        <v>3173</v>
      </c>
      <c r="DX599" t="s">
        <v>3174</v>
      </c>
      <c r="DY599" t="s">
        <v>5154</v>
      </c>
      <c r="DZ599" t="s">
        <v>5153</v>
      </c>
      <c r="EA599" t="s">
        <v>5432</v>
      </c>
      <c r="EB599" t="s">
        <v>5423</v>
      </c>
      <c r="EC599" t="s">
        <v>5460</v>
      </c>
      <c r="ED599" s="10" t="s">
        <v>2285</v>
      </c>
      <c r="EE599" s="20">
        <v>34797</v>
      </c>
      <c r="EF599" s="21">
        <v>37033</v>
      </c>
      <c r="EG599" t="s">
        <v>3175</v>
      </c>
      <c r="EH599" t="s">
        <v>5147</v>
      </c>
      <c r="EI599" s="22">
        <v>45192</v>
      </c>
      <c r="EJ599" t="b">
        <f>F599=H599</f>
        <v>0</v>
      </c>
    </row>
    <row r="600" spans="1:140" x14ac:dyDescent="0.2">
      <c r="A600" s="8" t="s">
        <v>3176</v>
      </c>
      <c r="B600" s="8" t="s">
        <v>168</v>
      </c>
      <c r="C600" s="8" t="s">
        <v>188</v>
      </c>
      <c r="D600" s="2">
        <v>3138271138</v>
      </c>
      <c r="E600" s="4">
        <v>0.294187242346165</v>
      </c>
      <c r="F600" s="28" t="b">
        <v>0</v>
      </c>
      <c r="G600" s="29">
        <f t="shared" si="19"/>
        <v>4.8518732227094555E-3</v>
      </c>
      <c r="H600" s="5" t="b">
        <f t="shared" si="18"/>
        <v>0</v>
      </c>
      <c r="I600" s="8">
        <v>40</v>
      </c>
      <c r="J600">
        <v>1</v>
      </c>
      <c r="K600">
        <v>32</v>
      </c>
      <c r="L600">
        <v>247</v>
      </c>
      <c r="M600">
        <v>7</v>
      </c>
      <c r="N600">
        <v>2</v>
      </c>
      <c r="O600">
        <v>6.9019545064158603</v>
      </c>
      <c r="P600">
        <v>4</v>
      </c>
      <c r="Q600">
        <v>3</v>
      </c>
      <c r="R600">
        <v>4</v>
      </c>
      <c r="S600" s="10">
        <v>81.3</v>
      </c>
      <c r="T600" s="8">
        <v>-1.2437414357759999</v>
      </c>
      <c r="U600">
        <v>7.5957643648752104E-3</v>
      </c>
      <c r="V600">
        <v>0.64828506625381199</v>
      </c>
      <c r="W600">
        <v>-1.4587107133836801</v>
      </c>
      <c r="X600">
        <v>0.66340156943083595</v>
      </c>
      <c r="Y600">
        <v>-0.70788554533318204</v>
      </c>
      <c r="Z600">
        <v>-1.4993437113272201</v>
      </c>
      <c r="AA600">
        <v>8.8725172209350497E-3</v>
      </c>
      <c r="AB600">
        <v>0.68128349962791002</v>
      </c>
      <c r="AC600">
        <v>0.71996333890972197</v>
      </c>
      <c r="AD600" s="10">
        <v>1.4246254085632599</v>
      </c>
      <c r="AE600" s="8">
        <v>0</v>
      </c>
      <c r="AF600">
        <v>0</v>
      </c>
      <c r="AG600">
        <v>0</v>
      </c>
      <c r="AH600">
        <v>0</v>
      </c>
      <c r="AI600">
        <v>0</v>
      </c>
      <c r="AJ600">
        <v>1</v>
      </c>
      <c r="AK600">
        <v>0</v>
      </c>
      <c r="AL600">
        <v>0</v>
      </c>
      <c r="AM600">
        <v>0</v>
      </c>
      <c r="AN600">
        <v>0</v>
      </c>
      <c r="AO600">
        <v>0</v>
      </c>
      <c r="AP600">
        <v>0</v>
      </c>
      <c r="AQ600">
        <v>0</v>
      </c>
      <c r="AR600">
        <v>0</v>
      </c>
      <c r="AS600">
        <v>0</v>
      </c>
      <c r="AT600">
        <v>0</v>
      </c>
      <c r="AU600">
        <v>0</v>
      </c>
      <c r="AV600">
        <v>0</v>
      </c>
      <c r="AW600">
        <v>0</v>
      </c>
      <c r="AX600">
        <v>0</v>
      </c>
      <c r="AY600">
        <v>0</v>
      </c>
      <c r="AZ600">
        <v>1</v>
      </c>
      <c r="BA600">
        <v>0</v>
      </c>
      <c r="BB600">
        <v>1</v>
      </c>
      <c r="BC600">
        <v>0</v>
      </c>
      <c r="BD600">
        <v>1</v>
      </c>
      <c r="BE600">
        <v>1</v>
      </c>
      <c r="BF600">
        <v>0</v>
      </c>
      <c r="BG600">
        <v>0</v>
      </c>
      <c r="BH600">
        <v>0</v>
      </c>
      <c r="BI600">
        <v>0</v>
      </c>
      <c r="BJ600">
        <v>0</v>
      </c>
      <c r="BK600">
        <v>0</v>
      </c>
      <c r="BL600">
        <v>1</v>
      </c>
      <c r="BM600">
        <v>0</v>
      </c>
      <c r="BN600">
        <v>1</v>
      </c>
      <c r="BO600">
        <v>0</v>
      </c>
      <c r="BP600">
        <v>0</v>
      </c>
      <c r="BQ600">
        <v>1</v>
      </c>
      <c r="BR600">
        <v>0</v>
      </c>
      <c r="BS600">
        <v>0</v>
      </c>
      <c r="BT600" s="10">
        <v>0</v>
      </c>
      <c r="BU600">
        <v>-4.2648743800000002</v>
      </c>
      <c r="BV600">
        <v>0.17994256</v>
      </c>
      <c r="BW600">
        <v>2.5512239999999999E-2</v>
      </c>
      <c r="BX600">
        <v>1.7140852600000001</v>
      </c>
      <c r="BY600">
        <v>1.2451467300000001</v>
      </c>
      <c r="BZ600">
        <v>4.38303536</v>
      </c>
      <c r="CA600">
        <v>1.0542348399999999</v>
      </c>
      <c r="CB600">
        <v>2.36271349</v>
      </c>
      <c r="CC600">
        <v>0</v>
      </c>
      <c r="CD600">
        <v>1.26633956</v>
      </c>
      <c r="CE600">
        <v>1.2966537600000001</v>
      </c>
      <c r="CF600">
        <v>-0.34830556000000001</v>
      </c>
      <c r="CG600">
        <v>0.60595251999999999</v>
      </c>
      <c r="CH600">
        <v>-0.27080598</v>
      </c>
      <c r="CI600">
        <v>0.69837139000000004</v>
      </c>
      <c r="CJ600">
        <v>2.3914729999999999E-2</v>
      </c>
      <c r="CK600">
        <v>-0.35324707</v>
      </c>
      <c r="CL600">
        <v>-4.8291489999999999E-2</v>
      </c>
      <c r="CM600">
        <v>0.58076517999999999</v>
      </c>
      <c r="CN600">
        <v>0.72541518999999999</v>
      </c>
      <c r="CO600">
        <v>-0.20022939000000001</v>
      </c>
      <c r="CP600">
        <v>-0.43475793000000001</v>
      </c>
      <c r="CQ600">
        <v>0.34422587999999998</v>
      </c>
      <c r="CR600">
        <v>-0.48495226000000002</v>
      </c>
      <c r="CS600">
        <v>0.18250256000000001</v>
      </c>
      <c r="CT600">
        <v>-0.16623276000000001</v>
      </c>
      <c r="CU600">
        <v>-9.4743999999999995E-2</v>
      </c>
      <c r="CV600">
        <v>-1.1689752</v>
      </c>
      <c r="CW600">
        <v>-0.52188942000000005</v>
      </c>
      <c r="CX600">
        <v>0.65815442999999996</v>
      </c>
      <c r="CY600">
        <v>9.3649330000000003E-2</v>
      </c>
      <c r="CZ600">
        <v>-0.16819777</v>
      </c>
      <c r="DA600">
        <v>-0.25450494000000001</v>
      </c>
      <c r="DB600">
        <v>0.25513289</v>
      </c>
      <c r="DC600">
        <v>2.5920289999999999E-2</v>
      </c>
      <c r="DD600">
        <v>-2.5292350000000002E-2</v>
      </c>
      <c r="DE600">
        <v>0.26950531</v>
      </c>
      <c r="DF600">
        <v>-0.26887736000000001</v>
      </c>
      <c r="DG600">
        <v>0.1029841</v>
      </c>
      <c r="DH600">
        <v>-0.10235616</v>
      </c>
      <c r="DI600">
        <v>-0.19042195000000001</v>
      </c>
      <c r="DJ600">
        <v>7.7531719999999998E-2</v>
      </c>
      <c r="DK600">
        <v>-0.19522661999999999</v>
      </c>
      <c r="DL600">
        <v>-0.13095082</v>
      </c>
      <c r="DM600">
        <v>-6.0513240000000003E-2</v>
      </c>
      <c r="DN600">
        <v>0.50020885000000004</v>
      </c>
      <c r="DO600">
        <v>0.35778246000000002</v>
      </c>
      <c r="DP600">
        <v>-0.64273818000000005</v>
      </c>
      <c r="DQ600">
        <v>0.94671483000000001</v>
      </c>
      <c r="DR600">
        <v>-0.66113116000000005</v>
      </c>
      <c r="DS600">
        <v>7.7932630000000003E-2</v>
      </c>
      <c r="DT600">
        <v>-0.79014932000000004</v>
      </c>
      <c r="DU600">
        <v>1.3610861400000001</v>
      </c>
      <c r="DV600" s="10">
        <v>-0.64824150000000003</v>
      </c>
      <c r="DW600" s="8" t="s">
        <v>3177</v>
      </c>
      <c r="DX600" t="s">
        <v>3178</v>
      </c>
      <c r="DY600" t="s">
        <v>5158</v>
      </c>
      <c r="DZ600" t="s">
        <v>5154</v>
      </c>
      <c r="EA600" t="s">
        <v>5410</v>
      </c>
      <c r="EB600" t="s">
        <v>5163</v>
      </c>
      <c r="EC600" t="s">
        <v>5452</v>
      </c>
      <c r="ED600" s="10" t="s">
        <v>231</v>
      </c>
      <c r="EE600" s="20">
        <v>34553</v>
      </c>
      <c r="EF600" s="21">
        <v>38412</v>
      </c>
      <c r="EG600" t="s">
        <v>3179</v>
      </c>
      <c r="EH600" t="s">
        <v>5143</v>
      </c>
      <c r="EI600" s="22">
        <v>44695</v>
      </c>
      <c r="EJ600" t="b">
        <f>F600=H600</f>
        <v>1</v>
      </c>
    </row>
    <row r="601" spans="1:140" x14ac:dyDescent="0.2">
      <c r="A601" s="8" t="s">
        <v>3180</v>
      </c>
      <c r="B601" s="8" t="s">
        <v>119</v>
      </c>
      <c r="C601" s="8" t="s">
        <v>468</v>
      </c>
      <c r="D601" s="2" t="s">
        <v>3181</v>
      </c>
      <c r="E601" s="4">
        <v>0.284910983986501</v>
      </c>
      <c r="F601" s="28" t="b">
        <v>0</v>
      </c>
      <c r="G601" s="29">
        <f t="shared" si="19"/>
        <v>0.77623133927540511</v>
      </c>
      <c r="H601" s="5" t="b">
        <f t="shared" si="18"/>
        <v>1</v>
      </c>
      <c r="I601" s="8">
        <v>44</v>
      </c>
      <c r="J601">
        <v>3</v>
      </c>
      <c r="K601">
        <v>21</v>
      </c>
      <c r="L601">
        <v>641</v>
      </c>
      <c r="M601">
        <v>10</v>
      </c>
      <c r="N601">
        <v>1</v>
      </c>
      <c r="O601">
        <v>58.547158659917201</v>
      </c>
      <c r="P601">
        <v>3</v>
      </c>
      <c r="Q601">
        <v>2</v>
      </c>
      <c r="R601">
        <v>4</v>
      </c>
      <c r="S601" s="10">
        <v>71</v>
      </c>
      <c r="T601" s="8">
        <v>-0.86798873614579497</v>
      </c>
      <c r="U601">
        <v>2.03313292833161</v>
      </c>
      <c r="V601">
        <v>-0.77296769484074401</v>
      </c>
      <c r="W601">
        <v>-0.99940461209489395</v>
      </c>
      <c r="X601">
        <v>1.61793620170542</v>
      </c>
      <c r="Y601">
        <v>-1.4044518876044501</v>
      </c>
      <c r="Z601">
        <v>0.27780368017061002</v>
      </c>
      <c r="AA601">
        <v>-0.70092886045385905</v>
      </c>
      <c r="AB601">
        <v>1.4079858992310099</v>
      </c>
      <c r="AC601">
        <v>-0.68484317603607703</v>
      </c>
      <c r="AD601" s="10">
        <v>-0.79781180585576505</v>
      </c>
      <c r="AE601" s="8">
        <v>0</v>
      </c>
      <c r="AF601">
        <v>0</v>
      </c>
      <c r="AG601">
        <v>0</v>
      </c>
      <c r="AH601">
        <v>0</v>
      </c>
      <c r="AI601">
        <v>0</v>
      </c>
      <c r="AJ601">
        <v>0</v>
      </c>
      <c r="AK601">
        <v>0</v>
      </c>
      <c r="AL601">
        <v>0</v>
      </c>
      <c r="AM601">
        <v>0</v>
      </c>
      <c r="AN601">
        <v>0</v>
      </c>
      <c r="AO601">
        <v>0</v>
      </c>
      <c r="AP601">
        <v>0</v>
      </c>
      <c r="AQ601">
        <v>0</v>
      </c>
      <c r="AR601">
        <v>0</v>
      </c>
      <c r="AS601">
        <v>0</v>
      </c>
      <c r="AT601">
        <v>0</v>
      </c>
      <c r="AU601">
        <v>0</v>
      </c>
      <c r="AV601">
        <v>0</v>
      </c>
      <c r="AW601">
        <v>1</v>
      </c>
      <c r="AX601">
        <v>0</v>
      </c>
      <c r="AY601">
        <v>1</v>
      </c>
      <c r="AZ601">
        <v>0</v>
      </c>
      <c r="BA601">
        <v>1</v>
      </c>
      <c r="BB601">
        <v>0</v>
      </c>
      <c r="BC601">
        <v>1</v>
      </c>
      <c r="BD601">
        <v>0</v>
      </c>
      <c r="BE601">
        <v>1</v>
      </c>
      <c r="BF601">
        <v>0</v>
      </c>
      <c r="BG601">
        <v>0</v>
      </c>
      <c r="BH601">
        <v>0</v>
      </c>
      <c r="BI601">
        <v>1</v>
      </c>
      <c r="BJ601">
        <v>0</v>
      </c>
      <c r="BK601">
        <v>0</v>
      </c>
      <c r="BL601">
        <v>0</v>
      </c>
      <c r="BM601">
        <v>0</v>
      </c>
      <c r="BN601">
        <v>0</v>
      </c>
      <c r="BO601">
        <v>0</v>
      </c>
      <c r="BP601">
        <v>1</v>
      </c>
      <c r="BQ601">
        <v>0</v>
      </c>
      <c r="BR601">
        <v>0</v>
      </c>
      <c r="BS601">
        <v>1</v>
      </c>
      <c r="BT601" s="10">
        <v>0</v>
      </c>
      <c r="BU601">
        <v>-4.2648743800000002</v>
      </c>
      <c r="BV601">
        <v>0.17994256</v>
      </c>
      <c r="BW601">
        <v>2.5512239999999999E-2</v>
      </c>
      <c r="BX601">
        <v>1.7140852600000001</v>
      </c>
      <c r="BY601">
        <v>1.2451467300000001</v>
      </c>
      <c r="BZ601">
        <v>4.38303536</v>
      </c>
      <c r="CA601">
        <v>1.0542348399999999</v>
      </c>
      <c r="CB601">
        <v>2.36271349</v>
      </c>
      <c r="CC601">
        <v>0</v>
      </c>
      <c r="CD601">
        <v>1.26633956</v>
      </c>
      <c r="CE601">
        <v>1.2966537600000001</v>
      </c>
      <c r="CF601">
        <v>-0.34830556000000001</v>
      </c>
      <c r="CG601">
        <v>0.60595251999999999</v>
      </c>
      <c r="CH601">
        <v>-0.27080598</v>
      </c>
      <c r="CI601">
        <v>0.69837139000000004</v>
      </c>
      <c r="CJ601">
        <v>2.3914729999999999E-2</v>
      </c>
      <c r="CK601">
        <v>-0.35324707</v>
      </c>
      <c r="CL601">
        <v>-4.8291489999999999E-2</v>
      </c>
      <c r="CM601">
        <v>0.58076517999999999</v>
      </c>
      <c r="CN601">
        <v>0.72541518999999999</v>
      </c>
      <c r="CO601">
        <v>-0.20022939000000001</v>
      </c>
      <c r="CP601">
        <v>-0.43475793000000001</v>
      </c>
      <c r="CQ601">
        <v>0.34422587999999998</v>
      </c>
      <c r="CR601">
        <v>-0.48495226000000002</v>
      </c>
      <c r="CS601">
        <v>0.18250256000000001</v>
      </c>
      <c r="CT601">
        <v>-0.16623276000000001</v>
      </c>
      <c r="CU601">
        <v>-9.4743999999999995E-2</v>
      </c>
      <c r="CV601">
        <v>-1.1689752</v>
      </c>
      <c r="CW601">
        <v>-0.52188942000000005</v>
      </c>
      <c r="CX601">
        <v>0.65815442999999996</v>
      </c>
      <c r="CY601">
        <v>9.3649330000000003E-2</v>
      </c>
      <c r="CZ601">
        <v>-0.16819777</v>
      </c>
      <c r="DA601">
        <v>-0.25450494000000001</v>
      </c>
      <c r="DB601">
        <v>0.25513289</v>
      </c>
      <c r="DC601">
        <v>2.5920289999999999E-2</v>
      </c>
      <c r="DD601">
        <v>-2.5292350000000002E-2</v>
      </c>
      <c r="DE601">
        <v>0.26950531</v>
      </c>
      <c r="DF601">
        <v>-0.26887736000000001</v>
      </c>
      <c r="DG601">
        <v>0.1029841</v>
      </c>
      <c r="DH601">
        <v>-0.10235616</v>
      </c>
      <c r="DI601">
        <v>-0.19042195000000001</v>
      </c>
      <c r="DJ601">
        <v>7.7531719999999998E-2</v>
      </c>
      <c r="DK601">
        <v>-0.19522661999999999</v>
      </c>
      <c r="DL601">
        <v>-0.13095082</v>
      </c>
      <c r="DM601">
        <v>-6.0513240000000003E-2</v>
      </c>
      <c r="DN601">
        <v>0.50020885000000004</v>
      </c>
      <c r="DO601">
        <v>0.35778246000000002</v>
      </c>
      <c r="DP601">
        <v>-0.64273818000000005</v>
      </c>
      <c r="DQ601">
        <v>0.94671483000000001</v>
      </c>
      <c r="DR601">
        <v>-0.66113116000000005</v>
      </c>
      <c r="DS601">
        <v>7.7932630000000003E-2</v>
      </c>
      <c r="DT601">
        <v>-0.79014932000000004</v>
      </c>
      <c r="DU601">
        <v>1.3610861400000001</v>
      </c>
      <c r="DV601" s="10">
        <v>-0.64824150000000003</v>
      </c>
      <c r="DW601" s="8" t="s">
        <v>3182</v>
      </c>
      <c r="DX601" t="s">
        <v>3183</v>
      </c>
      <c r="DY601" t="s">
        <v>5165</v>
      </c>
      <c r="DZ601" t="s">
        <v>5153</v>
      </c>
      <c r="EA601" t="s">
        <v>5388</v>
      </c>
      <c r="EB601" t="s">
        <v>5390</v>
      </c>
      <c r="EC601" t="s">
        <v>5194</v>
      </c>
      <c r="ED601" s="10" t="s">
        <v>454</v>
      </c>
      <c r="EE601" s="20">
        <v>38122</v>
      </c>
      <c r="EF601" s="21">
        <v>39501</v>
      </c>
      <c r="EG601" t="s">
        <v>3184</v>
      </c>
      <c r="EH601" t="s">
        <v>5142</v>
      </c>
      <c r="EI601" s="22">
        <v>43962</v>
      </c>
      <c r="EJ601" t="b">
        <f>F601=H601</f>
        <v>0</v>
      </c>
    </row>
    <row r="602" spans="1:140" x14ac:dyDescent="0.2">
      <c r="A602" s="8" t="s">
        <v>3185</v>
      </c>
      <c r="B602" s="8" t="s">
        <v>168</v>
      </c>
      <c r="C602" s="8" t="s">
        <v>188</v>
      </c>
      <c r="D602" s="2" t="s">
        <v>3186</v>
      </c>
      <c r="E602" s="4">
        <v>0.76749071975222005</v>
      </c>
      <c r="F602" s="28" t="b">
        <v>1</v>
      </c>
      <c r="G602" s="29">
        <f t="shared" si="19"/>
        <v>0.96760828648564456</v>
      </c>
      <c r="H602" s="5" t="b">
        <f t="shared" si="18"/>
        <v>1</v>
      </c>
      <c r="I602" s="8">
        <v>53</v>
      </c>
      <c r="J602">
        <v>3</v>
      </c>
      <c r="K602">
        <v>37</v>
      </c>
      <c r="L602">
        <v>3246</v>
      </c>
      <c r="M602">
        <v>2</v>
      </c>
      <c r="N602">
        <v>3</v>
      </c>
      <c r="O602">
        <v>71.245359876110001</v>
      </c>
      <c r="P602">
        <v>4</v>
      </c>
      <c r="Q602">
        <v>5</v>
      </c>
      <c r="R602">
        <v>3</v>
      </c>
      <c r="S602" s="10">
        <v>74</v>
      </c>
      <c r="T602" s="8">
        <v>-2.2545161977812998E-2</v>
      </c>
      <c r="U602">
        <v>2.03313292833161</v>
      </c>
      <c r="V602">
        <v>1.2943090485695199</v>
      </c>
      <c r="W602">
        <v>2.0373781134312599</v>
      </c>
      <c r="X602">
        <v>-0.92748948436013701</v>
      </c>
      <c r="Y602">
        <v>-1.13192030619081E-2</v>
      </c>
      <c r="Z602">
        <v>0.71475761496383405</v>
      </c>
      <c r="AA602">
        <v>-0.70092886045385905</v>
      </c>
      <c r="AB602">
        <v>1.4079858992310099</v>
      </c>
      <c r="AC602">
        <v>1.42236659638262</v>
      </c>
      <c r="AD602" s="10">
        <v>-0.15049999583080401</v>
      </c>
      <c r="AE602" s="8">
        <v>0</v>
      </c>
      <c r="AF602">
        <v>0</v>
      </c>
      <c r="AG602">
        <v>0</v>
      </c>
      <c r="AH602">
        <v>0</v>
      </c>
      <c r="AI602">
        <v>0</v>
      </c>
      <c r="AJ602">
        <v>1</v>
      </c>
      <c r="AK602">
        <v>0</v>
      </c>
      <c r="AL602">
        <v>0</v>
      </c>
      <c r="AM602">
        <v>0</v>
      </c>
      <c r="AN602">
        <v>0</v>
      </c>
      <c r="AO602">
        <v>0</v>
      </c>
      <c r="AP602">
        <v>0</v>
      </c>
      <c r="AQ602">
        <v>0</v>
      </c>
      <c r="AR602">
        <v>0</v>
      </c>
      <c r="AS602">
        <v>0</v>
      </c>
      <c r="AT602">
        <v>0</v>
      </c>
      <c r="AU602">
        <v>0</v>
      </c>
      <c r="AV602">
        <v>0</v>
      </c>
      <c r="AW602">
        <v>0</v>
      </c>
      <c r="AX602">
        <v>0</v>
      </c>
      <c r="AY602">
        <v>0</v>
      </c>
      <c r="AZ602">
        <v>1</v>
      </c>
      <c r="BA602">
        <v>0</v>
      </c>
      <c r="BB602">
        <v>1</v>
      </c>
      <c r="BC602">
        <v>1</v>
      </c>
      <c r="BD602">
        <v>0</v>
      </c>
      <c r="BE602">
        <v>0</v>
      </c>
      <c r="BF602">
        <v>1</v>
      </c>
      <c r="BG602">
        <v>0</v>
      </c>
      <c r="BH602">
        <v>0</v>
      </c>
      <c r="BI602">
        <v>0</v>
      </c>
      <c r="BJ602">
        <v>0</v>
      </c>
      <c r="BK602">
        <v>0</v>
      </c>
      <c r="BL602">
        <v>1</v>
      </c>
      <c r="BM602">
        <v>0</v>
      </c>
      <c r="BN602">
        <v>1</v>
      </c>
      <c r="BO602">
        <v>0</v>
      </c>
      <c r="BP602">
        <v>0</v>
      </c>
      <c r="BQ602">
        <v>0</v>
      </c>
      <c r="BR602">
        <v>0</v>
      </c>
      <c r="BS602">
        <v>1</v>
      </c>
      <c r="BT602" s="10">
        <v>0</v>
      </c>
      <c r="BU602">
        <v>-4.2648743800000002</v>
      </c>
      <c r="BV602">
        <v>0.17994256</v>
      </c>
      <c r="BW602">
        <v>2.5512239999999999E-2</v>
      </c>
      <c r="BX602">
        <v>1.7140852600000001</v>
      </c>
      <c r="BY602">
        <v>1.2451467300000001</v>
      </c>
      <c r="BZ602">
        <v>4.38303536</v>
      </c>
      <c r="CA602">
        <v>1.0542348399999999</v>
      </c>
      <c r="CB602">
        <v>2.36271349</v>
      </c>
      <c r="CC602">
        <v>0</v>
      </c>
      <c r="CD602">
        <v>1.26633956</v>
      </c>
      <c r="CE602">
        <v>1.2966537600000001</v>
      </c>
      <c r="CF602">
        <v>-0.34830556000000001</v>
      </c>
      <c r="CG602">
        <v>0.60595251999999999</v>
      </c>
      <c r="CH602">
        <v>-0.27080598</v>
      </c>
      <c r="CI602">
        <v>0.69837139000000004</v>
      </c>
      <c r="CJ602">
        <v>2.3914729999999999E-2</v>
      </c>
      <c r="CK602">
        <v>-0.35324707</v>
      </c>
      <c r="CL602">
        <v>-4.8291489999999999E-2</v>
      </c>
      <c r="CM602">
        <v>0.58076517999999999</v>
      </c>
      <c r="CN602">
        <v>0.72541518999999999</v>
      </c>
      <c r="CO602">
        <v>-0.20022939000000001</v>
      </c>
      <c r="CP602">
        <v>-0.43475793000000001</v>
      </c>
      <c r="CQ602">
        <v>0.34422587999999998</v>
      </c>
      <c r="CR602">
        <v>-0.48495226000000002</v>
      </c>
      <c r="CS602">
        <v>0.18250256000000001</v>
      </c>
      <c r="CT602">
        <v>-0.16623276000000001</v>
      </c>
      <c r="CU602">
        <v>-9.4743999999999995E-2</v>
      </c>
      <c r="CV602">
        <v>-1.1689752</v>
      </c>
      <c r="CW602">
        <v>-0.52188942000000005</v>
      </c>
      <c r="CX602">
        <v>0.65815442999999996</v>
      </c>
      <c r="CY602">
        <v>9.3649330000000003E-2</v>
      </c>
      <c r="CZ602">
        <v>-0.16819777</v>
      </c>
      <c r="DA602">
        <v>-0.25450494000000001</v>
      </c>
      <c r="DB602">
        <v>0.25513289</v>
      </c>
      <c r="DC602">
        <v>2.5920289999999999E-2</v>
      </c>
      <c r="DD602">
        <v>-2.5292350000000002E-2</v>
      </c>
      <c r="DE602">
        <v>0.26950531</v>
      </c>
      <c r="DF602">
        <v>-0.26887736000000001</v>
      </c>
      <c r="DG602">
        <v>0.1029841</v>
      </c>
      <c r="DH602">
        <v>-0.10235616</v>
      </c>
      <c r="DI602">
        <v>-0.19042195000000001</v>
      </c>
      <c r="DJ602">
        <v>7.7531719999999998E-2</v>
      </c>
      <c r="DK602">
        <v>-0.19522661999999999</v>
      </c>
      <c r="DL602">
        <v>-0.13095082</v>
      </c>
      <c r="DM602">
        <v>-6.0513240000000003E-2</v>
      </c>
      <c r="DN602">
        <v>0.50020885000000004</v>
      </c>
      <c r="DO602">
        <v>0.35778246000000002</v>
      </c>
      <c r="DP602">
        <v>-0.64273818000000005</v>
      </c>
      <c r="DQ602">
        <v>0.94671483000000001</v>
      </c>
      <c r="DR602">
        <v>-0.66113116000000005</v>
      </c>
      <c r="DS602">
        <v>7.7932630000000003E-2</v>
      </c>
      <c r="DT602">
        <v>-0.79014932000000004</v>
      </c>
      <c r="DU602">
        <v>1.3610861400000001</v>
      </c>
      <c r="DV602" s="10">
        <v>-0.64824150000000003</v>
      </c>
      <c r="DW602" s="8" t="s">
        <v>3187</v>
      </c>
      <c r="DX602" t="s">
        <v>3188</v>
      </c>
      <c r="DY602" t="s">
        <v>5158</v>
      </c>
      <c r="DZ602" t="s">
        <v>5153</v>
      </c>
      <c r="EA602" t="s">
        <v>5168</v>
      </c>
      <c r="EB602" t="s">
        <v>5415</v>
      </c>
      <c r="EC602" t="s">
        <v>5174</v>
      </c>
      <c r="ED602" s="10" t="s">
        <v>1651</v>
      </c>
      <c r="EE602" s="20">
        <v>34600</v>
      </c>
      <c r="EF602" s="21">
        <v>34738</v>
      </c>
      <c r="EG602" t="s">
        <v>3189</v>
      </c>
      <c r="EH602" t="s">
        <v>5143</v>
      </c>
      <c r="EI602" s="22">
        <v>44843</v>
      </c>
      <c r="EJ602" t="b">
        <f>F602=H602</f>
        <v>1</v>
      </c>
    </row>
    <row r="603" spans="1:140" x14ac:dyDescent="0.2">
      <c r="A603" s="8" t="s">
        <v>3190</v>
      </c>
      <c r="B603" s="8" t="s">
        <v>127</v>
      </c>
      <c r="C603" s="8" t="s">
        <v>491</v>
      </c>
      <c r="D603" s="2" t="s">
        <v>3191</v>
      </c>
      <c r="E603" s="4">
        <v>0.45860218189765201</v>
      </c>
      <c r="F603" s="28" t="b">
        <v>0</v>
      </c>
      <c r="G603" s="29">
        <f t="shared" si="19"/>
        <v>1.7390912186746328E-4</v>
      </c>
      <c r="H603" s="5" t="b">
        <f t="shared" si="18"/>
        <v>0</v>
      </c>
      <c r="I603" s="8">
        <v>42</v>
      </c>
      <c r="J603">
        <v>0</v>
      </c>
      <c r="K603">
        <v>29</v>
      </c>
      <c r="L603">
        <v>3071</v>
      </c>
      <c r="M603">
        <v>3</v>
      </c>
      <c r="N603">
        <v>2</v>
      </c>
      <c r="O603">
        <v>28.4677576154928</v>
      </c>
      <c r="P603">
        <v>4</v>
      </c>
      <c r="Q603">
        <v>4</v>
      </c>
      <c r="R603">
        <v>5</v>
      </c>
      <c r="S603" s="10">
        <v>76.900000000000006</v>
      </c>
      <c r="T603" s="8">
        <v>-1.0558650859609</v>
      </c>
      <c r="U603">
        <v>-1.00517281761849</v>
      </c>
      <c r="V603">
        <v>0.260670676864387</v>
      </c>
      <c r="W603">
        <v>1.8333715963613599</v>
      </c>
      <c r="X603">
        <v>-0.60931127360194304</v>
      </c>
      <c r="Y603">
        <v>-0.70788554533318204</v>
      </c>
      <c r="Z603">
        <v>-0.75724942844009402</v>
      </c>
      <c r="AA603">
        <v>-1.4107302381286499</v>
      </c>
      <c r="AB603">
        <v>-0.772121299578298</v>
      </c>
      <c r="AC603">
        <v>0.71996333890972197</v>
      </c>
      <c r="AD603" s="10">
        <v>0.47523475385999198</v>
      </c>
      <c r="AE603" s="8">
        <v>0</v>
      </c>
      <c r="AF603">
        <v>0</v>
      </c>
      <c r="AG603">
        <v>0</v>
      </c>
      <c r="AH603">
        <v>0</v>
      </c>
      <c r="AI603">
        <v>0</v>
      </c>
      <c r="AJ603">
        <v>1</v>
      </c>
      <c r="AK603">
        <v>0</v>
      </c>
      <c r="AL603">
        <v>0</v>
      </c>
      <c r="AM603">
        <v>0</v>
      </c>
      <c r="AN603">
        <v>0</v>
      </c>
      <c r="AO603">
        <v>0</v>
      </c>
      <c r="AP603">
        <v>0</v>
      </c>
      <c r="AQ603">
        <v>0</v>
      </c>
      <c r="AR603">
        <v>0</v>
      </c>
      <c r="AS603">
        <v>0</v>
      </c>
      <c r="AT603">
        <v>0</v>
      </c>
      <c r="AU603">
        <v>0</v>
      </c>
      <c r="AV603">
        <v>0</v>
      </c>
      <c r="AW603">
        <v>0</v>
      </c>
      <c r="AX603">
        <v>0</v>
      </c>
      <c r="AY603">
        <v>1</v>
      </c>
      <c r="AZ603">
        <v>0</v>
      </c>
      <c r="BA603">
        <v>0</v>
      </c>
      <c r="BB603">
        <v>1</v>
      </c>
      <c r="BC603">
        <v>0</v>
      </c>
      <c r="BD603">
        <v>1</v>
      </c>
      <c r="BE603">
        <v>0</v>
      </c>
      <c r="BF603">
        <v>1</v>
      </c>
      <c r="BG603">
        <v>0</v>
      </c>
      <c r="BH603">
        <v>0</v>
      </c>
      <c r="BI603">
        <v>0</v>
      </c>
      <c r="BJ603">
        <v>0</v>
      </c>
      <c r="BK603">
        <v>0</v>
      </c>
      <c r="BL603">
        <v>1</v>
      </c>
      <c r="BM603">
        <v>0</v>
      </c>
      <c r="BN603">
        <v>1</v>
      </c>
      <c r="BO603">
        <v>0</v>
      </c>
      <c r="BP603">
        <v>0</v>
      </c>
      <c r="BQ603">
        <v>0</v>
      </c>
      <c r="BR603">
        <v>0</v>
      </c>
      <c r="BS603">
        <v>0</v>
      </c>
      <c r="BT603" s="10">
        <v>1</v>
      </c>
      <c r="BU603">
        <v>-4.2648743800000002</v>
      </c>
      <c r="BV603">
        <v>0.17994256</v>
      </c>
      <c r="BW603">
        <v>2.5512239999999999E-2</v>
      </c>
      <c r="BX603">
        <v>1.7140852600000001</v>
      </c>
      <c r="BY603">
        <v>1.2451467300000001</v>
      </c>
      <c r="BZ603">
        <v>4.38303536</v>
      </c>
      <c r="CA603">
        <v>1.0542348399999999</v>
      </c>
      <c r="CB603">
        <v>2.36271349</v>
      </c>
      <c r="CC603">
        <v>0</v>
      </c>
      <c r="CD603">
        <v>1.26633956</v>
      </c>
      <c r="CE603">
        <v>1.2966537600000001</v>
      </c>
      <c r="CF603">
        <v>-0.34830556000000001</v>
      </c>
      <c r="CG603">
        <v>0.60595251999999999</v>
      </c>
      <c r="CH603">
        <v>-0.27080598</v>
      </c>
      <c r="CI603">
        <v>0.69837139000000004</v>
      </c>
      <c r="CJ603">
        <v>2.3914729999999999E-2</v>
      </c>
      <c r="CK603">
        <v>-0.35324707</v>
      </c>
      <c r="CL603">
        <v>-4.8291489999999999E-2</v>
      </c>
      <c r="CM603">
        <v>0.58076517999999999</v>
      </c>
      <c r="CN603">
        <v>0.72541518999999999</v>
      </c>
      <c r="CO603">
        <v>-0.20022939000000001</v>
      </c>
      <c r="CP603">
        <v>-0.43475793000000001</v>
      </c>
      <c r="CQ603">
        <v>0.34422587999999998</v>
      </c>
      <c r="CR603">
        <v>-0.48495226000000002</v>
      </c>
      <c r="CS603">
        <v>0.18250256000000001</v>
      </c>
      <c r="CT603">
        <v>-0.16623276000000001</v>
      </c>
      <c r="CU603">
        <v>-9.4743999999999995E-2</v>
      </c>
      <c r="CV603">
        <v>-1.1689752</v>
      </c>
      <c r="CW603">
        <v>-0.52188942000000005</v>
      </c>
      <c r="CX603">
        <v>0.65815442999999996</v>
      </c>
      <c r="CY603">
        <v>9.3649330000000003E-2</v>
      </c>
      <c r="CZ603">
        <v>-0.16819777</v>
      </c>
      <c r="DA603">
        <v>-0.25450494000000001</v>
      </c>
      <c r="DB603">
        <v>0.25513289</v>
      </c>
      <c r="DC603">
        <v>2.5920289999999999E-2</v>
      </c>
      <c r="DD603">
        <v>-2.5292350000000002E-2</v>
      </c>
      <c r="DE603">
        <v>0.26950531</v>
      </c>
      <c r="DF603">
        <v>-0.26887736000000001</v>
      </c>
      <c r="DG603">
        <v>0.1029841</v>
      </c>
      <c r="DH603">
        <v>-0.10235616</v>
      </c>
      <c r="DI603">
        <v>-0.19042195000000001</v>
      </c>
      <c r="DJ603">
        <v>7.7531719999999998E-2</v>
      </c>
      <c r="DK603">
        <v>-0.19522661999999999</v>
      </c>
      <c r="DL603">
        <v>-0.13095082</v>
      </c>
      <c r="DM603">
        <v>-6.0513240000000003E-2</v>
      </c>
      <c r="DN603">
        <v>0.50020885000000004</v>
      </c>
      <c r="DO603">
        <v>0.35778246000000002</v>
      </c>
      <c r="DP603">
        <v>-0.64273818000000005</v>
      </c>
      <c r="DQ603">
        <v>0.94671483000000001</v>
      </c>
      <c r="DR603">
        <v>-0.66113116000000005</v>
      </c>
      <c r="DS603">
        <v>7.7932630000000003E-2</v>
      </c>
      <c r="DT603">
        <v>-0.79014932000000004</v>
      </c>
      <c r="DU603">
        <v>1.3610861400000001</v>
      </c>
      <c r="DV603" s="10">
        <v>-0.64824150000000003</v>
      </c>
      <c r="DW603" s="8" t="s">
        <v>3192</v>
      </c>
      <c r="DX603" t="s">
        <v>3193</v>
      </c>
      <c r="DY603" t="s">
        <v>5158</v>
      </c>
      <c r="DZ603" t="s">
        <v>5165</v>
      </c>
      <c r="EA603" t="s">
        <v>5202</v>
      </c>
      <c r="EB603" t="s">
        <v>5464</v>
      </c>
      <c r="EC603" t="s">
        <v>5323</v>
      </c>
      <c r="ED603" s="10" t="s">
        <v>249</v>
      </c>
      <c r="EE603" s="20">
        <v>37064</v>
      </c>
      <c r="EF603" s="21">
        <v>39422</v>
      </c>
      <c r="EG603" t="s">
        <v>3194</v>
      </c>
      <c r="EH603" t="s">
        <v>5143</v>
      </c>
      <c r="EI603" s="22">
        <v>44456</v>
      </c>
      <c r="EJ603" t="b">
        <f>F603=H603</f>
        <v>1</v>
      </c>
    </row>
    <row r="604" spans="1:140" x14ac:dyDescent="0.2">
      <c r="A604" s="8" t="s">
        <v>3195</v>
      </c>
      <c r="B604" s="8" t="s">
        <v>119</v>
      </c>
      <c r="C604" s="8" t="s">
        <v>363</v>
      </c>
      <c r="D604" s="2" t="s">
        <v>3196</v>
      </c>
      <c r="E604" s="4">
        <v>0.43928162161423201</v>
      </c>
      <c r="F604" s="28" t="b">
        <v>0</v>
      </c>
      <c r="G604" s="29">
        <f t="shared" si="19"/>
        <v>0.99566386794033768</v>
      </c>
      <c r="H604" s="5" t="b">
        <f t="shared" si="18"/>
        <v>1</v>
      </c>
      <c r="I604" s="8">
        <v>42</v>
      </c>
      <c r="J604">
        <v>2</v>
      </c>
      <c r="K604">
        <v>18</v>
      </c>
      <c r="L604">
        <v>2799</v>
      </c>
      <c r="M604">
        <v>9</v>
      </c>
      <c r="N604">
        <v>1</v>
      </c>
      <c r="O604">
        <v>86.307477473783095</v>
      </c>
      <c r="P604">
        <v>3</v>
      </c>
      <c r="Q604">
        <v>3</v>
      </c>
      <c r="R604">
        <v>5</v>
      </c>
      <c r="S604" s="10">
        <v>75.900000000000006</v>
      </c>
      <c r="T604" s="8">
        <v>-1.0558650859609</v>
      </c>
      <c r="U604">
        <v>1.0203643463482399</v>
      </c>
      <c r="V604">
        <v>-1.16058208423016</v>
      </c>
      <c r="W604">
        <v>1.51628718125844</v>
      </c>
      <c r="X604">
        <v>1.2997579909472201</v>
      </c>
      <c r="Y604">
        <v>-1.4044518876044501</v>
      </c>
      <c r="Z604">
        <v>1.23305555642571</v>
      </c>
      <c r="AA604">
        <v>8.8725172209350497E-3</v>
      </c>
      <c r="AB604">
        <v>1.4079858992310099</v>
      </c>
      <c r="AC604">
        <v>1.42236659638262</v>
      </c>
      <c r="AD604" s="10">
        <v>0.25946415051833799</v>
      </c>
      <c r="AE604" s="8">
        <v>0</v>
      </c>
      <c r="AF604">
        <v>0</v>
      </c>
      <c r="AG604">
        <v>0</v>
      </c>
      <c r="AH604">
        <v>0</v>
      </c>
      <c r="AI604">
        <v>0</v>
      </c>
      <c r="AJ604">
        <v>0</v>
      </c>
      <c r="AK604">
        <v>0</v>
      </c>
      <c r="AL604">
        <v>0</v>
      </c>
      <c r="AM604">
        <v>0</v>
      </c>
      <c r="AN604">
        <v>0</v>
      </c>
      <c r="AO604">
        <v>1</v>
      </c>
      <c r="AP604">
        <v>0</v>
      </c>
      <c r="AQ604">
        <v>0</v>
      </c>
      <c r="AR604">
        <v>0</v>
      </c>
      <c r="AS604">
        <v>0</v>
      </c>
      <c r="AT604">
        <v>0</v>
      </c>
      <c r="AU604">
        <v>0</v>
      </c>
      <c r="AV604">
        <v>0</v>
      </c>
      <c r="AW604">
        <v>0</v>
      </c>
      <c r="AX604">
        <v>0</v>
      </c>
      <c r="AY604">
        <v>0</v>
      </c>
      <c r="AZ604">
        <v>1</v>
      </c>
      <c r="BA604">
        <v>0</v>
      </c>
      <c r="BB604">
        <v>1</v>
      </c>
      <c r="BC604">
        <v>1</v>
      </c>
      <c r="BD604">
        <v>0</v>
      </c>
      <c r="BE604">
        <v>1</v>
      </c>
      <c r="BF604">
        <v>0</v>
      </c>
      <c r="BG604">
        <v>0</v>
      </c>
      <c r="BH604">
        <v>0</v>
      </c>
      <c r="BI604">
        <v>1</v>
      </c>
      <c r="BJ604">
        <v>0</v>
      </c>
      <c r="BK604">
        <v>0</v>
      </c>
      <c r="BL604">
        <v>0</v>
      </c>
      <c r="BM604">
        <v>0</v>
      </c>
      <c r="BN604">
        <v>0</v>
      </c>
      <c r="BO604">
        <v>0</v>
      </c>
      <c r="BP604">
        <v>1</v>
      </c>
      <c r="BQ604">
        <v>0</v>
      </c>
      <c r="BR604">
        <v>1</v>
      </c>
      <c r="BS604">
        <v>0</v>
      </c>
      <c r="BT604" s="10">
        <v>0</v>
      </c>
      <c r="BU604">
        <v>-4.2648743800000002</v>
      </c>
      <c r="BV604">
        <v>0.17994256</v>
      </c>
      <c r="BW604">
        <v>2.5512239999999999E-2</v>
      </c>
      <c r="BX604">
        <v>1.7140852600000001</v>
      </c>
      <c r="BY604">
        <v>1.2451467300000001</v>
      </c>
      <c r="BZ604">
        <v>4.38303536</v>
      </c>
      <c r="CA604">
        <v>1.0542348399999999</v>
      </c>
      <c r="CB604">
        <v>2.36271349</v>
      </c>
      <c r="CC604">
        <v>0</v>
      </c>
      <c r="CD604">
        <v>1.26633956</v>
      </c>
      <c r="CE604">
        <v>1.2966537600000001</v>
      </c>
      <c r="CF604">
        <v>-0.34830556000000001</v>
      </c>
      <c r="CG604">
        <v>0.60595251999999999</v>
      </c>
      <c r="CH604">
        <v>-0.27080598</v>
      </c>
      <c r="CI604">
        <v>0.69837139000000004</v>
      </c>
      <c r="CJ604">
        <v>2.3914729999999999E-2</v>
      </c>
      <c r="CK604">
        <v>-0.35324707</v>
      </c>
      <c r="CL604">
        <v>-4.8291489999999999E-2</v>
      </c>
      <c r="CM604">
        <v>0.58076517999999999</v>
      </c>
      <c r="CN604">
        <v>0.72541518999999999</v>
      </c>
      <c r="CO604">
        <v>-0.20022939000000001</v>
      </c>
      <c r="CP604">
        <v>-0.43475793000000001</v>
      </c>
      <c r="CQ604">
        <v>0.34422587999999998</v>
      </c>
      <c r="CR604">
        <v>-0.48495226000000002</v>
      </c>
      <c r="CS604">
        <v>0.18250256000000001</v>
      </c>
      <c r="CT604">
        <v>-0.16623276000000001</v>
      </c>
      <c r="CU604">
        <v>-9.4743999999999995E-2</v>
      </c>
      <c r="CV604">
        <v>-1.1689752</v>
      </c>
      <c r="CW604">
        <v>-0.52188942000000005</v>
      </c>
      <c r="CX604">
        <v>0.65815442999999996</v>
      </c>
      <c r="CY604">
        <v>9.3649330000000003E-2</v>
      </c>
      <c r="CZ604">
        <v>-0.16819777</v>
      </c>
      <c r="DA604">
        <v>-0.25450494000000001</v>
      </c>
      <c r="DB604">
        <v>0.25513289</v>
      </c>
      <c r="DC604">
        <v>2.5920289999999999E-2</v>
      </c>
      <c r="DD604">
        <v>-2.5292350000000002E-2</v>
      </c>
      <c r="DE604">
        <v>0.26950531</v>
      </c>
      <c r="DF604">
        <v>-0.26887736000000001</v>
      </c>
      <c r="DG604">
        <v>0.1029841</v>
      </c>
      <c r="DH604">
        <v>-0.10235616</v>
      </c>
      <c r="DI604">
        <v>-0.19042195000000001</v>
      </c>
      <c r="DJ604">
        <v>7.7531719999999998E-2</v>
      </c>
      <c r="DK604">
        <v>-0.19522661999999999</v>
      </c>
      <c r="DL604">
        <v>-0.13095082</v>
      </c>
      <c r="DM604">
        <v>-6.0513240000000003E-2</v>
      </c>
      <c r="DN604">
        <v>0.50020885000000004</v>
      </c>
      <c r="DO604">
        <v>0.35778246000000002</v>
      </c>
      <c r="DP604">
        <v>-0.64273818000000005</v>
      </c>
      <c r="DQ604">
        <v>0.94671483000000001</v>
      </c>
      <c r="DR604">
        <v>-0.66113116000000005</v>
      </c>
      <c r="DS604">
        <v>7.7932630000000003E-2</v>
      </c>
      <c r="DT604">
        <v>-0.79014932000000004</v>
      </c>
      <c r="DU604">
        <v>1.3610861400000001</v>
      </c>
      <c r="DV604" s="10">
        <v>-0.64824150000000003</v>
      </c>
      <c r="DW604" s="8" t="s">
        <v>3197</v>
      </c>
      <c r="DX604" t="s">
        <v>3198</v>
      </c>
      <c r="DY604" t="s">
        <v>5165</v>
      </c>
      <c r="DZ604" t="s">
        <v>5158</v>
      </c>
      <c r="EA604" t="s">
        <v>5262</v>
      </c>
      <c r="EB604" t="s">
        <v>5450</v>
      </c>
      <c r="EC604" t="s">
        <v>5284</v>
      </c>
      <c r="ED604" s="10" t="s">
        <v>879</v>
      </c>
      <c r="EE604" s="20">
        <v>37136</v>
      </c>
      <c r="EF604" s="21">
        <v>38468</v>
      </c>
      <c r="EG604" t="s">
        <v>3199</v>
      </c>
      <c r="EH604" t="s">
        <v>5142</v>
      </c>
      <c r="EI604" s="22">
        <v>45204</v>
      </c>
      <c r="EJ604" t="b">
        <f>F604=H604</f>
        <v>0</v>
      </c>
    </row>
    <row r="605" spans="1:140" x14ac:dyDescent="0.2">
      <c r="A605" s="8" t="s">
        <v>3200</v>
      </c>
      <c r="B605" s="8" t="s">
        <v>127</v>
      </c>
      <c r="C605" s="8" t="s">
        <v>491</v>
      </c>
      <c r="D605" s="2" t="s">
        <v>3201</v>
      </c>
      <c r="E605" s="4">
        <v>0.72382129533629702</v>
      </c>
      <c r="F605" s="28" t="b">
        <v>1</v>
      </c>
      <c r="G605" s="29">
        <f t="shared" si="19"/>
        <v>2.1011623721738131E-4</v>
      </c>
      <c r="H605" s="5" t="b">
        <f t="shared" si="18"/>
        <v>0</v>
      </c>
      <c r="I605" s="8">
        <v>64</v>
      </c>
      <c r="J605">
        <v>0</v>
      </c>
      <c r="K605">
        <v>36</v>
      </c>
      <c r="L605">
        <v>790</v>
      </c>
      <c r="M605">
        <v>0</v>
      </c>
      <c r="N605">
        <v>2</v>
      </c>
      <c r="O605">
        <v>87.660647668148499</v>
      </c>
      <c r="P605">
        <v>4</v>
      </c>
      <c r="Q605">
        <v>1</v>
      </c>
      <c r="R605">
        <v>5</v>
      </c>
      <c r="S605" s="10">
        <v>75.5</v>
      </c>
      <c r="T605" s="8">
        <v>1.0107747620052701</v>
      </c>
      <c r="U605">
        <v>-1.00517281761849</v>
      </c>
      <c r="V605">
        <v>1.1651042521063699</v>
      </c>
      <c r="W605">
        <v>-0.82570763470395503</v>
      </c>
      <c r="X605">
        <v>-1.5638459058765199</v>
      </c>
      <c r="Y605">
        <v>-0.70788554533318204</v>
      </c>
      <c r="Z605">
        <v>1.2796190838739001</v>
      </c>
      <c r="AA605">
        <v>8.8725172209350497E-3</v>
      </c>
      <c r="AB605">
        <v>-0.772121299578298</v>
      </c>
      <c r="AC605">
        <v>1.7560081436822399E-2</v>
      </c>
      <c r="AD605" s="10">
        <v>0.173155909181676</v>
      </c>
      <c r="AE605" s="8">
        <v>0</v>
      </c>
      <c r="AF605">
        <v>0</v>
      </c>
      <c r="AG605">
        <v>0</v>
      </c>
      <c r="AH605">
        <v>0</v>
      </c>
      <c r="AI605">
        <v>0</v>
      </c>
      <c r="AJ605">
        <v>0</v>
      </c>
      <c r="AK605">
        <v>0</v>
      </c>
      <c r="AL605">
        <v>0</v>
      </c>
      <c r="AM605">
        <v>0</v>
      </c>
      <c r="AN605">
        <v>0</v>
      </c>
      <c r="AO605">
        <v>0</v>
      </c>
      <c r="AP605">
        <v>1</v>
      </c>
      <c r="AQ605">
        <v>0</v>
      </c>
      <c r="AR605">
        <v>0</v>
      </c>
      <c r="AS605">
        <v>0</v>
      </c>
      <c r="AT605">
        <v>0</v>
      </c>
      <c r="AU605">
        <v>0</v>
      </c>
      <c r="AV605">
        <v>0</v>
      </c>
      <c r="AW605">
        <v>0</v>
      </c>
      <c r="AX605">
        <v>0</v>
      </c>
      <c r="AY605">
        <v>0</v>
      </c>
      <c r="AZ605">
        <v>1</v>
      </c>
      <c r="BA605">
        <v>1</v>
      </c>
      <c r="BB605">
        <v>0</v>
      </c>
      <c r="BC605">
        <v>1</v>
      </c>
      <c r="BD605">
        <v>0</v>
      </c>
      <c r="BE605">
        <v>1</v>
      </c>
      <c r="BF605">
        <v>0</v>
      </c>
      <c r="BG605">
        <v>0</v>
      </c>
      <c r="BH605">
        <v>0</v>
      </c>
      <c r="BI605">
        <v>0</v>
      </c>
      <c r="BJ605">
        <v>0</v>
      </c>
      <c r="BK605">
        <v>1</v>
      </c>
      <c r="BL605">
        <v>0</v>
      </c>
      <c r="BM605">
        <v>0</v>
      </c>
      <c r="BN605">
        <v>0</v>
      </c>
      <c r="BO605">
        <v>1</v>
      </c>
      <c r="BP605">
        <v>0</v>
      </c>
      <c r="BQ605">
        <v>0</v>
      </c>
      <c r="BR605">
        <v>1</v>
      </c>
      <c r="BS605">
        <v>0</v>
      </c>
      <c r="BT605" s="10">
        <v>0</v>
      </c>
      <c r="BU605">
        <v>-4.2648743800000002</v>
      </c>
      <c r="BV605">
        <v>0.17994256</v>
      </c>
      <c r="BW605">
        <v>2.5512239999999999E-2</v>
      </c>
      <c r="BX605">
        <v>1.7140852600000001</v>
      </c>
      <c r="BY605">
        <v>1.2451467300000001</v>
      </c>
      <c r="BZ605">
        <v>4.38303536</v>
      </c>
      <c r="CA605">
        <v>1.0542348399999999</v>
      </c>
      <c r="CB605">
        <v>2.36271349</v>
      </c>
      <c r="CC605">
        <v>0</v>
      </c>
      <c r="CD605">
        <v>1.26633956</v>
      </c>
      <c r="CE605">
        <v>1.2966537600000001</v>
      </c>
      <c r="CF605">
        <v>-0.34830556000000001</v>
      </c>
      <c r="CG605">
        <v>0.60595251999999999</v>
      </c>
      <c r="CH605">
        <v>-0.27080598</v>
      </c>
      <c r="CI605">
        <v>0.69837139000000004</v>
      </c>
      <c r="CJ605">
        <v>2.3914729999999999E-2</v>
      </c>
      <c r="CK605">
        <v>-0.35324707</v>
      </c>
      <c r="CL605">
        <v>-4.8291489999999999E-2</v>
      </c>
      <c r="CM605">
        <v>0.58076517999999999</v>
      </c>
      <c r="CN605">
        <v>0.72541518999999999</v>
      </c>
      <c r="CO605">
        <v>-0.20022939000000001</v>
      </c>
      <c r="CP605">
        <v>-0.43475793000000001</v>
      </c>
      <c r="CQ605">
        <v>0.34422587999999998</v>
      </c>
      <c r="CR605">
        <v>-0.48495226000000002</v>
      </c>
      <c r="CS605">
        <v>0.18250256000000001</v>
      </c>
      <c r="CT605">
        <v>-0.16623276000000001</v>
      </c>
      <c r="CU605">
        <v>-9.4743999999999995E-2</v>
      </c>
      <c r="CV605">
        <v>-1.1689752</v>
      </c>
      <c r="CW605">
        <v>-0.52188942000000005</v>
      </c>
      <c r="CX605">
        <v>0.65815442999999996</v>
      </c>
      <c r="CY605">
        <v>9.3649330000000003E-2</v>
      </c>
      <c r="CZ605">
        <v>-0.16819777</v>
      </c>
      <c r="DA605">
        <v>-0.25450494000000001</v>
      </c>
      <c r="DB605">
        <v>0.25513289</v>
      </c>
      <c r="DC605">
        <v>2.5920289999999999E-2</v>
      </c>
      <c r="DD605">
        <v>-2.5292350000000002E-2</v>
      </c>
      <c r="DE605">
        <v>0.26950531</v>
      </c>
      <c r="DF605">
        <v>-0.26887736000000001</v>
      </c>
      <c r="DG605">
        <v>0.1029841</v>
      </c>
      <c r="DH605">
        <v>-0.10235616</v>
      </c>
      <c r="DI605">
        <v>-0.19042195000000001</v>
      </c>
      <c r="DJ605">
        <v>7.7531719999999998E-2</v>
      </c>
      <c r="DK605">
        <v>-0.19522661999999999</v>
      </c>
      <c r="DL605">
        <v>-0.13095082</v>
      </c>
      <c r="DM605">
        <v>-6.0513240000000003E-2</v>
      </c>
      <c r="DN605">
        <v>0.50020885000000004</v>
      </c>
      <c r="DO605">
        <v>0.35778246000000002</v>
      </c>
      <c r="DP605">
        <v>-0.64273818000000005</v>
      </c>
      <c r="DQ605">
        <v>0.94671483000000001</v>
      </c>
      <c r="DR605">
        <v>-0.66113116000000005</v>
      </c>
      <c r="DS605">
        <v>7.7932630000000003E-2</v>
      </c>
      <c r="DT605">
        <v>-0.79014932000000004</v>
      </c>
      <c r="DU605">
        <v>1.3610861400000001</v>
      </c>
      <c r="DV605" s="10">
        <v>-0.64824150000000003</v>
      </c>
      <c r="DW605" s="8" t="s">
        <v>3202</v>
      </c>
      <c r="DX605" t="s">
        <v>3203</v>
      </c>
      <c r="DY605" t="s">
        <v>5153</v>
      </c>
      <c r="DZ605" t="s">
        <v>5158</v>
      </c>
      <c r="EA605" t="s">
        <v>5194</v>
      </c>
      <c r="EB605" t="s">
        <v>5338</v>
      </c>
      <c r="EC605" t="s">
        <v>5267</v>
      </c>
      <c r="ED605" s="10" t="s">
        <v>367</v>
      </c>
      <c r="EE605" s="20">
        <v>34984</v>
      </c>
      <c r="EF605" s="21">
        <v>39246</v>
      </c>
      <c r="EG605" t="s">
        <v>3204</v>
      </c>
      <c r="EH605" t="s">
        <v>5146</v>
      </c>
      <c r="EI605" s="22">
        <v>44564</v>
      </c>
      <c r="EJ605" t="b">
        <f>F605=H605</f>
        <v>0</v>
      </c>
    </row>
    <row r="606" spans="1:140" x14ac:dyDescent="0.2">
      <c r="A606" s="8" t="s">
        <v>3205</v>
      </c>
      <c r="B606" s="8" t="s">
        <v>119</v>
      </c>
      <c r="C606" s="8" t="s">
        <v>332</v>
      </c>
      <c r="D606" s="2" t="s">
        <v>3206</v>
      </c>
      <c r="E606" s="4">
        <v>0.467232923011207</v>
      </c>
      <c r="F606" s="28" t="b">
        <v>0</v>
      </c>
      <c r="G606" s="29">
        <f t="shared" si="19"/>
        <v>0.99651071859126827</v>
      </c>
      <c r="H606" s="5" t="b">
        <f t="shared" si="18"/>
        <v>1</v>
      </c>
      <c r="I606" s="8">
        <v>67</v>
      </c>
      <c r="J606">
        <v>0</v>
      </c>
      <c r="K606">
        <v>22</v>
      </c>
      <c r="L606">
        <v>2744</v>
      </c>
      <c r="M606">
        <v>8</v>
      </c>
      <c r="N606">
        <v>4</v>
      </c>
      <c r="O606">
        <v>58.616461505603603</v>
      </c>
      <c r="P606">
        <v>4</v>
      </c>
      <c r="Q606">
        <v>2</v>
      </c>
      <c r="R606">
        <v>3</v>
      </c>
      <c r="S606" s="10">
        <v>73.599999999999994</v>
      </c>
      <c r="T606" s="8">
        <v>1.2925892867279301</v>
      </c>
      <c r="U606">
        <v>-1.00517281761849</v>
      </c>
      <c r="V606">
        <v>-0.64376289837760303</v>
      </c>
      <c r="W606">
        <v>1.4521708473221799</v>
      </c>
      <c r="X606">
        <v>0.98157978018903103</v>
      </c>
      <c r="Y606">
        <v>0.68524713920936597</v>
      </c>
      <c r="Z606">
        <v>0.28018843928723702</v>
      </c>
      <c r="AA606">
        <v>-1.4107302381286499</v>
      </c>
      <c r="AB606">
        <v>1.4079858992310099</v>
      </c>
      <c r="AC606">
        <v>0.71996333890972197</v>
      </c>
      <c r="AD606" s="10">
        <v>-0.23680823716746699</v>
      </c>
      <c r="AE606" s="8">
        <v>1</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1</v>
      </c>
      <c r="BA606">
        <v>0</v>
      </c>
      <c r="BB606">
        <v>1</v>
      </c>
      <c r="BC606">
        <v>1</v>
      </c>
      <c r="BD606">
        <v>0</v>
      </c>
      <c r="BE606">
        <v>0</v>
      </c>
      <c r="BF606">
        <v>1</v>
      </c>
      <c r="BG606">
        <v>1</v>
      </c>
      <c r="BH606">
        <v>0</v>
      </c>
      <c r="BI606">
        <v>0</v>
      </c>
      <c r="BJ606">
        <v>0</v>
      </c>
      <c r="BK606">
        <v>0</v>
      </c>
      <c r="BL606">
        <v>0</v>
      </c>
      <c r="BM606">
        <v>1</v>
      </c>
      <c r="BN606">
        <v>0</v>
      </c>
      <c r="BO606">
        <v>0</v>
      </c>
      <c r="BP606">
        <v>0</v>
      </c>
      <c r="BQ606">
        <v>0</v>
      </c>
      <c r="BR606">
        <v>0</v>
      </c>
      <c r="BS606">
        <v>0</v>
      </c>
      <c r="BT606" s="10">
        <v>1</v>
      </c>
      <c r="BU606">
        <v>-4.2648743800000002</v>
      </c>
      <c r="BV606">
        <v>0.17994256</v>
      </c>
      <c r="BW606">
        <v>2.5512239999999999E-2</v>
      </c>
      <c r="BX606">
        <v>1.7140852600000001</v>
      </c>
      <c r="BY606">
        <v>1.2451467300000001</v>
      </c>
      <c r="BZ606">
        <v>4.38303536</v>
      </c>
      <c r="CA606">
        <v>1.0542348399999999</v>
      </c>
      <c r="CB606">
        <v>2.36271349</v>
      </c>
      <c r="CC606">
        <v>0</v>
      </c>
      <c r="CD606">
        <v>1.26633956</v>
      </c>
      <c r="CE606">
        <v>1.2966537600000001</v>
      </c>
      <c r="CF606">
        <v>-0.34830556000000001</v>
      </c>
      <c r="CG606">
        <v>0.60595251999999999</v>
      </c>
      <c r="CH606">
        <v>-0.27080598</v>
      </c>
      <c r="CI606">
        <v>0.69837139000000004</v>
      </c>
      <c r="CJ606">
        <v>2.3914729999999999E-2</v>
      </c>
      <c r="CK606">
        <v>-0.35324707</v>
      </c>
      <c r="CL606">
        <v>-4.8291489999999999E-2</v>
      </c>
      <c r="CM606">
        <v>0.58076517999999999</v>
      </c>
      <c r="CN606">
        <v>0.72541518999999999</v>
      </c>
      <c r="CO606">
        <v>-0.20022939000000001</v>
      </c>
      <c r="CP606">
        <v>-0.43475793000000001</v>
      </c>
      <c r="CQ606">
        <v>0.34422587999999998</v>
      </c>
      <c r="CR606">
        <v>-0.48495226000000002</v>
      </c>
      <c r="CS606">
        <v>0.18250256000000001</v>
      </c>
      <c r="CT606">
        <v>-0.16623276000000001</v>
      </c>
      <c r="CU606">
        <v>-9.4743999999999995E-2</v>
      </c>
      <c r="CV606">
        <v>-1.1689752</v>
      </c>
      <c r="CW606">
        <v>-0.52188942000000005</v>
      </c>
      <c r="CX606">
        <v>0.65815442999999996</v>
      </c>
      <c r="CY606">
        <v>9.3649330000000003E-2</v>
      </c>
      <c r="CZ606">
        <v>-0.16819777</v>
      </c>
      <c r="DA606">
        <v>-0.25450494000000001</v>
      </c>
      <c r="DB606">
        <v>0.25513289</v>
      </c>
      <c r="DC606">
        <v>2.5920289999999999E-2</v>
      </c>
      <c r="DD606">
        <v>-2.5292350000000002E-2</v>
      </c>
      <c r="DE606">
        <v>0.26950531</v>
      </c>
      <c r="DF606">
        <v>-0.26887736000000001</v>
      </c>
      <c r="DG606">
        <v>0.1029841</v>
      </c>
      <c r="DH606">
        <v>-0.10235616</v>
      </c>
      <c r="DI606">
        <v>-0.19042195000000001</v>
      </c>
      <c r="DJ606">
        <v>7.7531719999999998E-2</v>
      </c>
      <c r="DK606">
        <v>-0.19522661999999999</v>
      </c>
      <c r="DL606">
        <v>-0.13095082</v>
      </c>
      <c r="DM606">
        <v>-6.0513240000000003E-2</v>
      </c>
      <c r="DN606">
        <v>0.50020885000000004</v>
      </c>
      <c r="DO606">
        <v>0.35778246000000002</v>
      </c>
      <c r="DP606">
        <v>-0.64273818000000005</v>
      </c>
      <c r="DQ606">
        <v>0.94671483000000001</v>
      </c>
      <c r="DR606">
        <v>-0.66113116000000005</v>
      </c>
      <c r="DS606">
        <v>7.7932630000000003E-2</v>
      </c>
      <c r="DT606">
        <v>-0.79014932000000004</v>
      </c>
      <c r="DU606">
        <v>1.3610861400000001</v>
      </c>
      <c r="DV606" s="10">
        <v>-0.64824150000000003</v>
      </c>
      <c r="DW606" s="8" t="s">
        <v>3207</v>
      </c>
      <c r="DX606" t="s">
        <v>3208</v>
      </c>
      <c r="DY606" t="s">
        <v>5154</v>
      </c>
      <c r="DZ606" t="s">
        <v>5165</v>
      </c>
      <c r="EA606" t="s">
        <v>5175</v>
      </c>
      <c r="EB606" t="s">
        <v>5322</v>
      </c>
      <c r="EC606" t="s">
        <v>5236</v>
      </c>
      <c r="ED606" s="10" t="s">
        <v>1065</v>
      </c>
      <c r="EE606" s="20">
        <v>37271</v>
      </c>
      <c r="EF606" s="21">
        <v>39896</v>
      </c>
      <c r="EG606" t="s">
        <v>3209</v>
      </c>
      <c r="EH606" t="s">
        <v>5145</v>
      </c>
      <c r="EI606" s="22">
        <v>44752</v>
      </c>
      <c r="EJ606" t="b">
        <f>F606=H606</f>
        <v>0</v>
      </c>
    </row>
    <row r="607" spans="1:140" x14ac:dyDescent="0.2">
      <c r="A607" s="8" t="s">
        <v>3210</v>
      </c>
      <c r="B607" s="8" t="s">
        <v>168</v>
      </c>
      <c r="C607" s="8" t="s">
        <v>147</v>
      </c>
      <c r="D607" s="2" t="s">
        <v>3211</v>
      </c>
      <c r="E607" s="4">
        <v>0.53310145419906796</v>
      </c>
      <c r="F607" s="28" t="b">
        <v>0</v>
      </c>
      <c r="G607" s="29">
        <f t="shared" si="19"/>
        <v>3.0973644188443478E-2</v>
      </c>
      <c r="H607" s="5" t="b">
        <f t="shared" si="18"/>
        <v>0</v>
      </c>
      <c r="I607" s="8">
        <v>64</v>
      </c>
      <c r="J607">
        <v>0</v>
      </c>
      <c r="K607">
        <v>18</v>
      </c>
      <c r="L607">
        <v>102</v>
      </c>
      <c r="M607">
        <v>4</v>
      </c>
      <c r="N607">
        <v>4</v>
      </c>
      <c r="O607">
        <v>80.567393766200595</v>
      </c>
      <c r="P607">
        <v>3</v>
      </c>
      <c r="Q607">
        <v>2</v>
      </c>
      <c r="R607">
        <v>1</v>
      </c>
      <c r="S607" s="10">
        <v>80.7</v>
      </c>
      <c r="T607" s="8">
        <v>1.0107747620052701</v>
      </c>
      <c r="U607">
        <v>-1.00517281761849</v>
      </c>
      <c r="V607">
        <v>-1.16058208423016</v>
      </c>
      <c r="W607">
        <v>-1.62774468467017</v>
      </c>
      <c r="X607">
        <v>-0.29113306284374801</v>
      </c>
      <c r="Y607">
        <v>0.68524713920936597</v>
      </c>
      <c r="Z607">
        <v>1.03553528411563</v>
      </c>
      <c r="AA607">
        <v>0.71867389489572897</v>
      </c>
      <c r="AB607">
        <v>0.68128349962791002</v>
      </c>
      <c r="AC607">
        <v>0.71996333890972197</v>
      </c>
      <c r="AD607" s="10">
        <v>1.29516304655827</v>
      </c>
      <c r="AE607" s="8">
        <v>0</v>
      </c>
      <c r="AF607">
        <v>0</v>
      </c>
      <c r="AG607">
        <v>0</v>
      </c>
      <c r="AH607">
        <v>0</v>
      </c>
      <c r="AI607">
        <v>0</v>
      </c>
      <c r="AJ607">
        <v>0</v>
      </c>
      <c r="AK607">
        <v>1</v>
      </c>
      <c r="AL607">
        <v>0</v>
      </c>
      <c r="AM607">
        <v>0</v>
      </c>
      <c r="AN607">
        <v>0</v>
      </c>
      <c r="AO607">
        <v>0</v>
      </c>
      <c r="AP607">
        <v>0</v>
      </c>
      <c r="AQ607">
        <v>0</v>
      </c>
      <c r="AR607">
        <v>0</v>
      </c>
      <c r="AS607">
        <v>0</v>
      </c>
      <c r="AT607">
        <v>0</v>
      </c>
      <c r="AU607">
        <v>0</v>
      </c>
      <c r="AV607">
        <v>0</v>
      </c>
      <c r="AW607">
        <v>0</v>
      </c>
      <c r="AX607">
        <v>0</v>
      </c>
      <c r="AY607">
        <v>0</v>
      </c>
      <c r="AZ607">
        <v>1</v>
      </c>
      <c r="BA607">
        <v>0</v>
      </c>
      <c r="BB607">
        <v>1</v>
      </c>
      <c r="BC607">
        <v>0</v>
      </c>
      <c r="BD607">
        <v>1</v>
      </c>
      <c r="BE607">
        <v>1</v>
      </c>
      <c r="BF607">
        <v>0</v>
      </c>
      <c r="BG607">
        <v>0</v>
      </c>
      <c r="BH607">
        <v>0</v>
      </c>
      <c r="BI607">
        <v>0</v>
      </c>
      <c r="BJ607">
        <v>0</v>
      </c>
      <c r="BK607">
        <v>0</v>
      </c>
      <c r="BL607">
        <v>1</v>
      </c>
      <c r="BM607">
        <v>0</v>
      </c>
      <c r="BN607">
        <v>0</v>
      </c>
      <c r="BO607">
        <v>1</v>
      </c>
      <c r="BP607">
        <v>0</v>
      </c>
      <c r="BQ607">
        <v>0</v>
      </c>
      <c r="BR607">
        <v>0</v>
      </c>
      <c r="BS607">
        <v>0</v>
      </c>
      <c r="BT607" s="10">
        <v>1</v>
      </c>
      <c r="BU607">
        <v>-4.2648743800000002</v>
      </c>
      <c r="BV607">
        <v>0.17994256</v>
      </c>
      <c r="BW607">
        <v>2.5512239999999999E-2</v>
      </c>
      <c r="BX607">
        <v>1.7140852600000001</v>
      </c>
      <c r="BY607">
        <v>1.2451467300000001</v>
      </c>
      <c r="BZ607">
        <v>4.38303536</v>
      </c>
      <c r="CA607">
        <v>1.0542348399999999</v>
      </c>
      <c r="CB607">
        <v>2.36271349</v>
      </c>
      <c r="CC607">
        <v>0</v>
      </c>
      <c r="CD607">
        <v>1.26633956</v>
      </c>
      <c r="CE607">
        <v>1.2966537600000001</v>
      </c>
      <c r="CF607">
        <v>-0.34830556000000001</v>
      </c>
      <c r="CG607">
        <v>0.60595251999999999</v>
      </c>
      <c r="CH607">
        <v>-0.27080598</v>
      </c>
      <c r="CI607">
        <v>0.69837139000000004</v>
      </c>
      <c r="CJ607">
        <v>2.3914729999999999E-2</v>
      </c>
      <c r="CK607">
        <v>-0.35324707</v>
      </c>
      <c r="CL607">
        <v>-4.8291489999999999E-2</v>
      </c>
      <c r="CM607">
        <v>0.58076517999999999</v>
      </c>
      <c r="CN607">
        <v>0.72541518999999999</v>
      </c>
      <c r="CO607">
        <v>-0.20022939000000001</v>
      </c>
      <c r="CP607">
        <v>-0.43475793000000001</v>
      </c>
      <c r="CQ607">
        <v>0.34422587999999998</v>
      </c>
      <c r="CR607">
        <v>-0.48495226000000002</v>
      </c>
      <c r="CS607">
        <v>0.18250256000000001</v>
      </c>
      <c r="CT607">
        <v>-0.16623276000000001</v>
      </c>
      <c r="CU607">
        <v>-9.4743999999999995E-2</v>
      </c>
      <c r="CV607">
        <v>-1.1689752</v>
      </c>
      <c r="CW607">
        <v>-0.52188942000000005</v>
      </c>
      <c r="CX607">
        <v>0.65815442999999996</v>
      </c>
      <c r="CY607">
        <v>9.3649330000000003E-2</v>
      </c>
      <c r="CZ607">
        <v>-0.16819777</v>
      </c>
      <c r="DA607">
        <v>-0.25450494000000001</v>
      </c>
      <c r="DB607">
        <v>0.25513289</v>
      </c>
      <c r="DC607">
        <v>2.5920289999999999E-2</v>
      </c>
      <c r="DD607">
        <v>-2.5292350000000002E-2</v>
      </c>
      <c r="DE607">
        <v>0.26950531</v>
      </c>
      <c r="DF607">
        <v>-0.26887736000000001</v>
      </c>
      <c r="DG607">
        <v>0.1029841</v>
      </c>
      <c r="DH607">
        <v>-0.10235616</v>
      </c>
      <c r="DI607">
        <v>-0.19042195000000001</v>
      </c>
      <c r="DJ607">
        <v>7.7531719999999998E-2</v>
      </c>
      <c r="DK607">
        <v>-0.19522661999999999</v>
      </c>
      <c r="DL607">
        <v>-0.13095082</v>
      </c>
      <c r="DM607">
        <v>-6.0513240000000003E-2</v>
      </c>
      <c r="DN607">
        <v>0.50020885000000004</v>
      </c>
      <c r="DO607">
        <v>0.35778246000000002</v>
      </c>
      <c r="DP607">
        <v>-0.64273818000000005</v>
      </c>
      <c r="DQ607">
        <v>0.94671483000000001</v>
      </c>
      <c r="DR607">
        <v>-0.66113116000000005</v>
      </c>
      <c r="DS607">
        <v>7.7932630000000003E-2</v>
      </c>
      <c r="DT607">
        <v>-0.79014932000000004</v>
      </c>
      <c r="DU607">
        <v>1.3610861400000001</v>
      </c>
      <c r="DV607" s="10">
        <v>-0.64824150000000003</v>
      </c>
      <c r="DW607" s="8" t="s">
        <v>3212</v>
      </c>
      <c r="DX607" t="s">
        <v>3213</v>
      </c>
      <c r="DY607" t="s">
        <v>5153</v>
      </c>
      <c r="DZ607" t="s">
        <v>5165</v>
      </c>
      <c r="EA607" t="s">
        <v>5242</v>
      </c>
      <c r="EB607" t="s">
        <v>5390</v>
      </c>
      <c r="EC607" t="s">
        <v>5303</v>
      </c>
      <c r="ED607" s="10" t="s">
        <v>767</v>
      </c>
      <c r="EE607" s="20">
        <v>35818</v>
      </c>
      <c r="EF607" s="21">
        <v>39057</v>
      </c>
      <c r="EG607" t="s">
        <v>3214</v>
      </c>
      <c r="EH607" t="s">
        <v>5143</v>
      </c>
      <c r="EI607" s="22">
        <v>44863</v>
      </c>
      <c r="EJ607" t="b">
        <f>F607=H607</f>
        <v>1</v>
      </c>
    </row>
    <row r="608" spans="1:140" x14ac:dyDescent="0.2">
      <c r="A608" s="8" t="s">
        <v>3215</v>
      </c>
      <c r="B608" s="8" t="s">
        <v>127</v>
      </c>
      <c r="C608" s="8" t="s">
        <v>399</v>
      </c>
      <c r="D608" s="2" t="s">
        <v>3216</v>
      </c>
      <c r="E608" s="4">
        <v>0.74334453330573202</v>
      </c>
      <c r="F608" s="28" t="b">
        <v>1</v>
      </c>
      <c r="G608" s="29">
        <f t="shared" si="19"/>
        <v>1.0276734361898071E-3</v>
      </c>
      <c r="H608" s="5" t="b">
        <f t="shared" si="18"/>
        <v>0</v>
      </c>
      <c r="I608" s="8">
        <v>42</v>
      </c>
      <c r="J608">
        <v>0</v>
      </c>
      <c r="K608">
        <v>33</v>
      </c>
      <c r="L608">
        <v>919</v>
      </c>
      <c r="M608">
        <v>1</v>
      </c>
      <c r="N608">
        <v>1</v>
      </c>
      <c r="O608">
        <v>75.247266652866003</v>
      </c>
      <c r="P608">
        <v>5</v>
      </c>
      <c r="Q608">
        <v>5</v>
      </c>
      <c r="R608">
        <v>2</v>
      </c>
      <c r="S608" s="10">
        <v>68.400000000000006</v>
      </c>
      <c r="T608" s="8">
        <v>-1.0558650859609</v>
      </c>
      <c r="U608">
        <v>-1.00517281761849</v>
      </c>
      <c r="V608">
        <v>0.77748986271695397</v>
      </c>
      <c r="W608">
        <v>-0.67532568783528901</v>
      </c>
      <c r="X608">
        <v>-1.2456676951183301</v>
      </c>
      <c r="Y608">
        <v>-1.4044518876044501</v>
      </c>
      <c r="Z608">
        <v>0.85246601027176805</v>
      </c>
      <c r="AA608">
        <v>1.4284752725705201</v>
      </c>
      <c r="AB608">
        <v>-0.772121299578298</v>
      </c>
      <c r="AC608">
        <v>1.7560081436822399E-2</v>
      </c>
      <c r="AD608" s="10">
        <v>-1.3588153745440601</v>
      </c>
      <c r="AE608" s="8">
        <v>0</v>
      </c>
      <c r="AF608">
        <v>0</v>
      </c>
      <c r="AG608">
        <v>0</v>
      </c>
      <c r="AH608">
        <v>0</v>
      </c>
      <c r="AI608">
        <v>0</v>
      </c>
      <c r="AJ608">
        <v>1</v>
      </c>
      <c r="AK608">
        <v>0</v>
      </c>
      <c r="AL608">
        <v>0</v>
      </c>
      <c r="AM608">
        <v>0</v>
      </c>
      <c r="AN608">
        <v>0</v>
      </c>
      <c r="AO608">
        <v>0</v>
      </c>
      <c r="AP608">
        <v>0</v>
      </c>
      <c r="AQ608">
        <v>0</v>
      </c>
      <c r="AR608">
        <v>0</v>
      </c>
      <c r="AS608">
        <v>0</v>
      </c>
      <c r="AT608">
        <v>0</v>
      </c>
      <c r="AU608">
        <v>0</v>
      </c>
      <c r="AV608">
        <v>0</v>
      </c>
      <c r="AW608">
        <v>0</v>
      </c>
      <c r="AX608">
        <v>0</v>
      </c>
      <c r="AY608">
        <v>0</v>
      </c>
      <c r="AZ608">
        <v>1</v>
      </c>
      <c r="BA608">
        <v>1</v>
      </c>
      <c r="BB608">
        <v>0</v>
      </c>
      <c r="BC608">
        <v>1</v>
      </c>
      <c r="BD608">
        <v>0</v>
      </c>
      <c r="BE608">
        <v>0</v>
      </c>
      <c r="BF608">
        <v>1</v>
      </c>
      <c r="BG608">
        <v>1</v>
      </c>
      <c r="BH608">
        <v>0</v>
      </c>
      <c r="BI608">
        <v>0</v>
      </c>
      <c r="BJ608">
        <v>0</v>
      </c>
      <c r="BK608">
        <v>0</v>
      </c>
      <c r="BL608">
        <v>0</v>
      </c>
      <c r="BM608">
        <v>0</v>
      </c>
      <c r="BN608">
        <v>0</v>
      </c>
      <c r="BO608">
        <v>1</v>
      </c>
      <c r="BP608">
        <v>0</v>
      </c>
      <c r="BQ608">
        <v>0</v>
      </c>
      <c r="BR608">
        <v>0</v>
      </c>
      <c r="BS608">
        <v>1</v>
      </c>
      <c r="BT608" s="10">
        <v>0</v>
      </c>
      <c r="BU608">
        <v>-4.2648743800000002</v>
      </c>
      <c r="BV608">
        <v>0.17994256</v>
      </c>
      <c r="BW608">
        <v>2.5512239999999999E-2</v>
      </c>
      <c r="BX608">
        <v>1.7140852600000001</v>
      </c>
      <c r="BY608">
        <v>1.2451467300000001</v>
      </c>
      <c r="BZ608">
        <v>4.38303536</v>
      </c>
      <c r="CA608">
        <v>1.0542348399999999</v>
      </c>
      <c r="CB608">
        <v>2.36271349</v>
      </c>
      <c r="CC608">
        <v>0</v>
      </c>
      <c r="CD608">
        <v>1.26633956</v>
      </c>
      <c r="CE608">
        <v>1.2966537600000001</v>
      </c>
      <c r="CF608">
        <v>-0.34830556000000001</v>
      </c>
      <c r="CG608">
        <v>0.60595251999999999</v>
      </c>
      <c r="CH608">
        <v>-0.27080598</v>
      </c>
      <c r="CI608">
        <v>0.69837139000000004</v>
      </c>
      <c r="CJ608">
        <v>2.3914729999999999E-2</v>
      </c>
      <c r="CK608">
        <v>-0.35324707</v>
      </c>
      <c r="CL608">
        <v>-4.8291489999999999E-2</v>
      </c>
      <c r="CM608">
        <v>0.58076517999999999</v>
      </c>
      <c r="CN608">
        <v>0.72541518999999999</v>
      </c>
      <c r="CO608">
        <v>-0.20022939000000001</v>
      </c>
      <c r="CP608">
        <v>-0.43475793000000001</v>
      </c>
      <c r="CQ608">
        <v>0.34422587999999998</v>
      </c>
      <c r="CR608">
        <v>-0.48495226000000002</v>
      </c>
      <c r="CS608">
        <v>0.18250256000000001</v>
      </c>
      <c r="CT608">
        <v>-0.16623276000000001</v>
      </c>
      <c r="CU608">
        <v>-9.4743999999999995E-2</v>
      </c>
      <c r="CV608">
        <v>-1.1689752</v>
      </c>
      <c r="CW608">
        <v>-0.52188942000000005</v>
      </c>
      <c r="CX608">
        <v>0.65815442999999996</v>
      </c>
      <c r="CY608">
        <v>9.3649330000000003E-2</v>
      </c>
      <c r="CZ608">
        <v>-0.16819777</v>
      </c>
      <c r="DA608">
        <v>-0.25450494000000001</v>
      </c>
      <c r="DB608">
        <v>0.25513289</v>
      </c>
      <c r="DC608">
        <v>2.5920289999999999E-2</v>
      </c>
      <c r="DD608">
        <v>-2.5292350000000002E-2</v>
      </c>
      <c r="DE608">
        <v>0.26950531</v>
      </c>
      <c r="DF608">
        <v>-0.26887736000000001</v>
      </c>
      <c r="DG608">
        <v>0.1029841</v>
      </c>
      <c r="DH608">
        <v>-0.10235616</v>
      </c>
      <c r="DI608">
        <v>-0.19042195000000001</v>
      </c>
      <c r="DJ608">
        <v>7.7531719999999998E-2</v>
      </c>
      <c r="DK608">
        <v>-0.19522661999999999</v>
      </c>
      <c r="DL608">
        <v>-0.13095082</v>
      </c>
      <c r="DM608">
        <v>-6.0513240000000003E-2</v>
      </c>
      <c r="DN608">
        <v>0.50020885000000004</v>
      </c>
      <c r="DO608">
        <v>0.35778246000000002</v>
      </c>
      <c r="DP608">
        <v>-0.64273818000000005</v>
      </c>
      <c r="DQ608">
        <v>0.94671483000000001</v>
      </c>
      <c r="DR608">
        <v>-0.66113116000000005</v>
      </c>
      <c r="DS608">
        <v>7.7932630000000003E-2</v>
      </c>
      <c r="DT608">
        <v>-0.79014932000000004</v>
      </c>
      <c r="DU608">
        <v>1.3610861400000001</v>
      </c>
      <c r="DV608" s="10">
        <v>-0.64824150000000003</v>
      </c>
      <c r="DW608" s="8" t="s">
        <v>3217</v>
      </c>
      <c r="DX608" t="s">
        <v>3218</v>
      </c>
      <c r="DY608" t="s">
        <v>5153</v>
      </c>
      <c r="DZ608" t="s">
        <v>5153</v>
      </c>
      <c r="EA608" t="s">
        <v>5377</v>
      </c>
      <c r="EB608" t="s">
        <v>5312</v>
      </c>
      <c r="EC608" t="s">
        <v>5453</v>
      </c>
      <c r="ED608" s="10" t="s">
        <v>379</v>
      </c>
      <c r="EE608" s="20">
        <v>34713</v>
      </c>
      <c r="EF608" s="21">
        <v>39163</v>
      </c>
      <c r="EG608" t="s">
        <v>3219</v>
      </c>
      <c r="EH608" t="s">
        <v>5145</v>
      </c>
      <c r="EI608" s="22">
        <v>44706</v>
      </c>
      <c r="EJ608" t="b">
        <f>F608=H608</f>
        <v>0</v>
      </c>
    </row>
    <row r="609" spans="1:140" x14ac:dyDescent="0.2">
      <c r="A609" s="8" t="s">
        <v>3220</v>
      </c>
      <c r="B609" s="8" t="s">
        <v>168</v>
      </c>
      <c r="C609" s="8" t="s">
        <v>120</v>
      </c>
      <c r="D609" s="2" t="s">
        <v>3221</v>
      </c>
      <c r="E609" s="4">
        <v>0.67216772124466195</v>
      </c>
      <c r="F609" s="28" t="b">
        <v>1</v>
      </c>
      <c r="G609" s="29">
        <f t="shared" si="19"/>
        <v>1.4773386679247416E-5</v>
      </c>
      <c r="H609" s="5" t="b">
        <f t="shared" si="18"/>
        <v>0</v>
      </c>
      <c r="I609" s="8">
        <v>65</v>
      </c>
      <c r="J609">
        <v>3</v>
      </c>
      <c r="K609">
        <v>22</v>
      </c>
      <c r="L609">
        <v>1647</v>
      </c>
      <c r="M609">
        <v>1</v>
      </c>
      <c r="N609">
        <v>3</v>
      </c>
      <c r="O609">
        <v>64.417193955664601</v>
      </c>
      <c r="P609">
        <v>4</v>
      </c>
      <c r="Q609">
        <v>5</v>
      </c>
      <c r="R609">
        <v>3</v>
      </c>
      <c r="S609" s="10">
        <v>75.5</v>
      </c>
      <c r="T609" s="8">
        <v>1.1047129369128199</v>
      </c>
      <c r="U609">
        <v>2.03313292833161</v>
      </c>
      <c r="V609">
        <v>-0.64376289837760303</v>
      </c>
      <c r="W609">
        <v>0.17334142317547399</v>
      </c>
      <c r="X609">
        <v>-1.2456676951183301</v>
      </c>
      <c r="Y609">
        <v>-1.13192030619081E-2</v>
      </c>
      <c r="Z609">
        <v>0.47979567700407699</v>
      </c>
      <c r="AA609">
        <v>1.4284752725705201</v>
      </c>
      <c r="AB609">
        <v>1.4079858992310099</v>
      </c>
      <c r="AC609">
        <v>-1.38724643350897</v>
      </c>
      <c r="AD609" s="10">
        <v>0.173155909181676</v>
      </c>
      <c r="AE609" s="8">
        <v>0</v>
      </c>
      <c r="AF609">
        <v>0</v>
      </c>
      <c r="AG609">
        <v>0</v>
      </c>
      <c r="AH609">
        <v>0</v>
      </c>
      <c r="AI609">
        <v>0</v>
      </c>
      <c r="AJ609">
        <v>0</v>
      </c>
      <c r="AK609">
        <v>0</v>
      </c>
      <c r="AL609">
        <v>0</v>
      </c>
      <c r="AM609">
        <v>0</v>
      </c>
      <c r="AN609">
        <v>0</v>
      </c>
      <c r="AO609">
        <v>1</v>
      </c>
      <c r="AP609">
        <v>0</v>
      </c>
      <c r="AQ609">
        <v>0</v>
      </c>
      <c r="AR609">
        <v>0</v>
      </c>
      <c r="AS609">
        <v>0</v>
      </c>
      <c r="AT609">
        <v>0</v>
      </c>
      <c r="AU609">
        <v>0</v>
      </c>
      <c r="AV609">
        <v>0</v>
      </c>
      <c r="AW609">
        <v>0</v>
      </c>
      <c r="AX609">
        <v>0</v>
      </c>
      <c r="AY609">
        <v>1</v>
      </c>
      <c r="AZ609">
        <v>0</v>
      </c>
      <c r="BA609">
        <v>0</v>
      </c>
      <c r="BB609">
        <v>1</v>
      </c>
      <c r="BC609">
        <v>0</v>
      </c>
      <c r="BD609">
        <v>1</v>
      </c>
      <c r="BE609">
        <v>0</v>
      </c>
      <c r="BF609">
        <v>1</v>
      </c>
      <c r="BG609">
        <v>1</v>
      </c>
      <c r="BH609">
        <v>0</v>
      </c>
      <c r="BI609">
        <v>0</v>
      </c>
      <c r="BJ609">
        <v>0</v>
      </c>
      <c r="BK609">
        <v>0</v>
      </c>
      <c r="BL609">
        <v>0</v>
      </c>
      <c r="BM609">
        <v>0</v>
      </c>
      <c r="BN609">
        <v>0</v>
      </c>
      <c r="BO609">
        <v>0</v>
      </c>
      <c r="BP609">
        <v>1</v>
      </c>
      <c r="BQ609">
        <v>0</v>
      </c>
      <c r="BR609">
        <v>0</v>
      </c>
      <c r="BS609">
        <v>0</v>
      </c>
      <c r="BT609" s="10">
        <v>1</v>
      </c>
      <c r="BU609">
        <v>-4.2648743800000002</v>
      </c>
      <c r="BV609">
        <v>0.17994256</v>
      </c>
      <c r="BW609">
        <v>2.5512239999999999E-2</v>
      </c>
      <c r="BX609">
        <v>1.7140852600000001</v>
      </c>
      <c r="BY609">
        <v>1.2451467300000001</v>
      </c>
      <c r="BZ609">
        <v>4.38303536</v>
      </c>
      <c r="CA609">
        <v>1.0542348399999999</v>
      </c>
      <c r="CB609">
        <v>2.36271349</v>
      </c>
      <c r="CC609">
        <v>0</v>
      </c>
      <c r="CD609">
        <v>1.26633956</v>
      </c>
      <c r="CE609">
        <v>1.2966537600000001</v>
      </c>
      <c r="CF609">
        <v>-0.34830556000000001</v>
      </c>
      <c r="CG609">
        <v>0.60595251999999999</v>
      </c>
      <c r="CH609">
        <v>-0.27080598</v>
      </c>
      <c r="CI609">
        <v>0.69837139000000004</v>
      </c>
      <c r="CJ609">
        <v>2.3914729999999999E-2</v>
      </c>
      <c r="CK609">
        <v>-0.35324707</v>
      </c>
      <c r="CL609">
        <v>-4.8291489999999999E-2</v>
      </c>
      <c r="CM609">
        <v>0.58076517999999999</v>
      </c>
      <c r="CN609">
        <v>0.72541518999999999</v>
      </c>
      <c r="CO609">
        <v>-0.20022939000000001</v>
      </c>
      <c r="CP609">
        <v>-0.43475793000000001</v>
      </c>
      <c r="CQ609">
        <v>0.34422587999999998</v>
      </c>
      <c r="CR609">
        <v>-0.48495226000000002</v>
      </c>
      <c r="CS609">
        <v>0.18250256000000001</v>
      </c>
      <c r="CT609">
        <v>-0.16623276000000001</v>
      </c>
      <c r="CU609">
        <v>-9.4743999999999995E-2</v>
      </c>
      <c r="CV609">
        <v>-1.1689752</v>
      </c>
      <c r="CW609">
        <v>-0.52188942000000005</v>
      </c>
      <c r="CX609">
        <v>0.65815442999999996</v>
      </c>
      <c r="CY609">
        <v>9.3649330000000003E-2</v>
      </c>
      <c r="CZ609">
        <v>-0.16819777</v>
      </c>
      <c r="DA609">
        <v>-0.25450494000000001</v>
      </c>
      <c r="DB609">
        <v>0.25513289</v>
      </c>
      <c r="DC609">
        <v>2.5920289999999999E-2</v>
      </c>
      <c r="DD609">
        <v>-2.5292350000000002E-2</v>
      </c>
      <c r="DE609">
        <v>0.26950531</v>
      </c>
      <c r="DF609">
        <v>-0.26887736000000001</v>
      </c>
      <c r="DG609">
        <v>0.1029841</v>
      </c>
      <c r="DH609">
        <v>-0.10235616</v>
      </c>
      <c r="DI609">
        <v>-0.19042195000000001</v>
      </c>
      <c r="DJ609">
        <v>7.7531719999999998E-2</v>
      </c>
      <c r="DK609">
        <v>-0.19522661999999999</v>
      </c>
      <c r="DL609">
        <v>-0.13095082</v>
      </c>
      <c r="DM609">
        <v>-6.0513240000000003E-2</v>
      </c>
      <c r="DN609">
        <v>0.50020885000000004</v>
      </c>
      <c r="DO609">
        <v>0.35778246000000002</v>
      </c>
      <c r="DP609">
        <v>-0.64273818000000005</v>
      </c>
      <c r="DQ609">
        <v>0.94671483000000001</v>
      </c>
      <c r="DR609">
        <v>-0.66113116000000005</v>
      </c>
      <c r="DS609">
        <v>7.7932630000000003E-2</v>
      </c>
      <c r="DT609">
        <v>-0.79014932000000004</v>
      </c>
      <c r="DU609">
        <v>1.3610861400000001</v>
      </c>
      <c r="DV609" s="10">
        <v>-0.64824150000000003</v>
      </c>
      <c r="DW609" s="8" t="s">
        <v>3222</v>
      </c>
      <c r="DX609" t="s">
        <v>3223</v>
      </c>
      <c r="DY609" t="s">
        <v>5165</v>
      </c>
      <c r="DZ609" t="s">
        <v>5165</v>
      </c>
      <c r="EA609" t="s">
        <v>5452</v>
      </c>
      <c r="EB609" t="s">
        <v>5279</v>
      </c>
      <c r="EC609" t="s">
        <v>5247</v>
      </c>
      <c r="ED609" s="10" t="s">
        <v>728</v>
      </c>
      <c r="EE609" s="20">
        <v>38135</v>
      </c>
      <c r="EF609" s="21">
        <v>39780</v>
      </c>
      <c r="EG609" t="s">
        <v>3224</v>
      </c>
      <c r="EH609" t="s">
        <v>5145</v>
      </c>
      <c r="EI609" s="22">
        <v>45074</v>
      </c>
      <c r="EJ609" t="b">
        <f>F609=H609</f>
        <v>0</v>
      </c>
    </row>
    <row r="610" spans="1:140" x14ac:dyDescent="0.2">
      <c r="A610" s="8" t="s">
        <v>3225</v>
      </c>
      <c r="B610" s="8" t="s">
        <v>127</v>
      </c>
      <c r="C610" s="8" t="s">
        <v>216</v>
      </c>
      <c r="D610" s="2">
        <v>5118538509</v>
      </c>
      <c r="E610" s="4">
        <v>0.61451943431328404</v>
      </c>
      <c r="F610" s="28" t="b">
        <v>1</v>
      </c>
      <c r="G610" s="29">
        <f t="shared" si="19"/>
        <v>1.4655780683557249E-2</v>
      </c>
      <c r="H610" s="5" t="b">
        <f t="shared" si="18"/>
        <v>0</v>
      </c>
      <c r="I610" s="8">
        <v>66</v>
      </c>
      <c r="J610">
        <v>2</v>
      </c>
      <c r="K610">
        <v>26</v>
      </c>
      <c r="L610">
        <v>2795</v>
      </c>
      <c r="M610">
        <v>2</v>
      </c>
      <c r="N610">
        <v>5</v>
      </c>
      <c r="O610">
        <v>60.593050489975397</v>
      </c>
      <c r="P610">
        <v>1</v>
      </c>
      <c r="Q610">
        <v>5</v>
      </c>
      <c r="R610">
        <v>3</v>
      </c>
      <c r="S610" s="10">
        <v>76.8</v>
      </c>
      <c r="T610" s="8">
        <v>1.19865111182038</v>
      </c>
      <c r="U610">
        <v>1.0203643463482399</v>
      </c>
      <c r="V610">
        <v>-0.126943712525036</v>
      </c>
      <c r="W610">
        <v>1.5116241751539801</v>
      </c>
      <c r="X610">
        <v>-0.92748948436013701</v>
      </c>
      <c r="Y610">
        <v>1.38181348148064</v>
      </c>
      <c r="Z610">
        <v>0.34820424085516499</v>
      </c>
      <c r="AA610">
        <v>-1.4107302381286499</v>
      </c>
      <c r="AB610">
        <v>-1.4988236991813999</v>
      </c>
      <c r="AC610">
        <v>1.42236659638262</v>
      </c>
      <c r="AD610" s="10">
        <v>0.45365769352582502</v>
      </c>
      <c r="AE610" s="8">
        <v>0</v>
      </c>
      <c r="AF610">
        <v>0</v>
      </c>
      <c r="AG610">
        <v>0</v>
      </c>
      <c r="AH610">
        <v>0</v>
      </c>
      <c r="AI610">
        <v>0</v>
      </c>
      <c r="AJ610">
        <v>0</v>
      </c>
      <c r="AK610">
        <v>0</v>
      </c>
      <c r="AL610">
        <v>0</v>
      </c>
      <c r="AM610">
        <v>0</v>
      </c>
      <c r="AN610">
        <v>0</v>
      </c>
      <c r="AO610">
        <v>0</v>
      </c>
      <c r="AP610">
        <v>0</v>
      </c>
      <c r="AQ610">
        <v>0</v>
      </c>
      <c r="AR610">
        <v>0</v>
      </c>
      <c r="AS610">
        <v>0</v>
      </c>
      <c r="AT610">
        <v>0</v>
      </c>
      <c r="AU610">
        <v>0</v>
      </c>
      <c r="AV610">
        <v>1</v>
      </c>
      <c r="AW610">
        <v>0</v>
      </c>
      <c r="AX610">
        <v>0</v>
      </c>
      <c r="AY610">
        <v>1</v>
      </c>
      <c r="AZ610">
        <v>0</v>
      </c>
      <c r="BA610">
        <v>0</v>
      </c>
      <c r="BB610">
        <v>1</v>
      </c>
      <c r="BC610">
        <v>0</v>
      </c>
      <c r="BD610">
        <v>1</v>
      </c>
      <c r="BE610">
        <v>1</v>
      </c>
      <c r="BF610">
        <v>0</v>
      </c>
      <c r="BG610">
        <v>0</v>
      </c>
      <c r="BH610">
        <v>0</v>
      </c>
      <c r="BI610">
        <v>0</v>
      </c>
      <c r="BJ610">
        <v>0</v>
      </c>
      <c r="BK610">
        <v>0</v>
      </c>
      <c r="BL610">
        <v>1</v>
      </c>
      <c r="BM610">
        <v>0</v>
      </c>
      <c r="BN610">
        <v>1</v>
      </c>
      <c r="BO610">
        <v>0</v>
      </c>
      <c r="BP610">
        <v>0</v>
      </c>
      <c r="BQ610">
        <v>1</v>
      </c>
      <c r="BR610">
        <v>0</v>
      </c>
      <c r="BS610">
        <v>0</v>
      </c>
      <c r="BT610" s="10">
        <v>0</v>
      </c>
      <c r="BU610">
        <v>-4.2648743800000002</v>
      </c>
      <c r="BV610">
        <v>0.17994256</v>
      </c>
      <c r="BW610">
        <v>2.5512239999999999E-2</v>
      </c>
      <c r="BX610">
        <v>1.7140852600000001</v>
      </c>
      <c r="BY610">
        <v>1.2451467300000001</v>
      </c>
      <c r="BZ610">
        <v>4.38303536</v>
      </c>
      <c r="CA610">
        <v>1.0542348399999999</v>
      </c>
      <c r="CB610">
        <v>2.36271349</v>
      </c>
      <c r="CC610">
        <v>0</v>
      </c>
      <c r="CD610">
        <v>1.26633956</v>
      </c>
      <c r="CE610">
        <v>1.2966537600000001</v>
      </c>
      <c r="CF610">
        <v>-0.34830556000000001</v>
      </c>
      <c r="CG610">
        <v>0.60595251999999999</v>
      </c>
      <c r="CH610">
        <v>-0.27080598</v>
      </c>
      <c r="CI610">
        <v>0.69837139000000004</v>
      </c>
      <c r="CJ610">
        <v>2.3914729999999999E-2</v>
      </c>
      <c r="CK610">
        <v>-0.35324707</v>
      </c>
      <c r="CL610">
        <v>-4.8291489999999999E-2</v>
      </c>
      <c r="CM610">
        <v>0.58076517999999999</v>
      </c>
      <c r="CN610">
        <v>0.72541518999999999</v>
      </c>
      <c r="CO610">
        <v>-0.20022939000000001</v>
      </c>
      <c r="CP610">
        <v>-0.43475793000000001</v>
      </c>
      <c r="CQ610">
        <v>0.34422587999999998</v>
      </c>
      <c r="CR610">
        <v>-0.48495226000000002</v>
      </c>
      <c r="CS610">
        <v>0.18250256000000001</v>
      </c>
      <c r="CT610">
        <v>-0.16623276000000001</v>
      </c>
      <c r="CU610">
        <v>-9.4743999999999995E-2</v>
      </c>
      <c r="CV610">
        <v>-1.1689752</v>
      </c>
      <c r="CW610">
        <v>-0.52188942000000005</v>
      </c>
      <c r="CX610">
        <v>0.65815442999999996</v>
      </c>
      <c r="CY610">
        <v>9.3649330000000003E-2</v>
      </c>
      <c r="CZ610">
        <v>-0.16819777</v>
      </c>
      <c r="DA610">
        <v>-0.25450494000000001</v>
      </c>
      <c r="DB610">
        <v>0.25513289</v>
      </c>
      <c r="DC610">
        <v>2.5920289999999999E-2</v>
      </c>
      <c r="DD610">
        <v>-2.5292350000000002E-2</v>
      </c>
      <c r="DE610">
        <v>0.26950531</v>
      </c>
      <c r="DF610">
        <v>-0.26887736000000001</v>
      </c>
      <c r="DG610">
        <v>0.1029841</v>
      </c>
      <c r="DH610">
        <v>-0.10235616</v>
      </c>
      <c r="DI610">
        <v>-0.19042195000000001</v>
      </c>
      <c r="DJ610">
        <v>7.7531719999999998E-2</v>
      </c>
      <c r="DK610">
        <v>-0.19522661999999999</v>
      </c>
      <c r="DL610">
        <v>-0.13095082</v>
      </c>
      <c r="DM610">
        <v>-6.0513240000000003E-2</v>
      </c>
      <c r="DN610">
        <v>0.50020885000000004</v>
      </c>
      <c r="DO610">
        <v>0.35778246000000002</v>
      </c>
      <c r="DP610">
        <v>-0.64273818000000005</v>
      </c>
      <c r="DQ610">
        <v>0.94671483000000001</v>
      </c>
      <c r="DR610">
        <v>-0.66113116000000005</v>
      </c>
      <c r="DS610">
        <v>7.7932630000000003E-2</v>
      </c>
      <c r="DT610">
        <v>-0.79014932000000004</v>
      </c>
      <c r="DU610">
        <v>1.3610861400000001</v>
      </c>
      <c r="DV610" s="10">
        <v>-0.64824150000000003</v>
      </c>
      <c r="DW610" s="8" t="s">
        <v>3226</v>
      </c>
      <c r="DX610" t="s">
        <v>3227</v>
      </c>
      <c r="DY610" t="s">
        <v>5158</v>
      </c>
      <c r="DZ610" t="s">
        <v>5154</v>
      </c>
      <c r="EA610" t="s">
        <v>5506</v>
      </c>
      <c r="EB610" t="s">
        <v>5494</v>
      </c>
      <c r="EC610" t="s">
        <v>5234</v>
      </c>
      <c r="ED610" s="10" t="s">
        <v>318</v>
      </c>
      <c r="EE610" s="20">
        <v>36677</v>
      </c>
      <c r="EF610" s="21">
        <v>39130</v>
      </c>
      <c r="EG610" t="s">
        <v>3228</v>
      </c>
      <c r="EH610" t="s">
        <v>5143</v>
      </c>
      <c r="EI610" s="22">
        <v>45180</v>
      </c>
      <c r="EJ610" t="b">
        <f>F610=H610</f>
        <v>0</v>
      </c>
    </row>
    <row r="611" spans="1:140" x14ac:dyDescent="0.2">
      <c r="A611" s="8" t="s">
        <v>3229</v>
      </c>
      <c r="B611" s="8" t="s">
        <v>168</v>
      </c>
      <c r="C611" s="8" t="s">
        <v>491</v>
      </c>
      <c r="D611" s="2" t="s">
        <v>3230</v>
      </c>
      <c r="E611" s="4">
        <v>0.31113842433433703</v>
      </c>
      <c r="F611" s="28" t="b">
        <v>0</v>
      </c>
      <c r="G611" s="29">
        <f t="shared" si="19"/>
        <v>2.4477319938845228E-6</v>
      </c>
      <c r="H611" s="5" t="b">
        <f t="shared" si="18"/>
        <v>0</v>
      </c>
      <c r="I611" s="8">
        <v>47</v>
      </c>
      <c r="J611">
        <v>0</v>
      </c>
      <c r="K611">
        <v>22</v>
      </c>
      <c r="L611">
        <v>938</v>
      </c>
      <c r="M611">
        <v>5</v>
      </c>
      <c r="N611">
        <v>2</v>
      </c>
      <c r="O611">
        <v>35.219212167168799</v>
      </c>
      <c r="P611">
        <v>4</v>
      </c>
      <c r="Q611">
        <v>1</v>
      </c>
      <c r="R611">
        <v>4</v>
      </c>
      <c r="S611" s="10">
        <v>75.599999999999994</v>
      </c>
      <c r="T611" s="8">
        <v>-0.58617421142313397</v>
      </c>
      <c r="U611">
        <v>-1.00517281761849</v>
      </c>
      <c r="V611">
        <v>-0.64376289837760303</v>
      </c>
      <c r="W611">
        <v>-0.65317640883912897</v>
      </c>
      <c r="X611">
        <v>2.70451479144465E-2</v>
      </c>
      <c r="Y611">
        <v>-0.70788554533318204</v>
      </c>
      <c r="Z611">
        <v>-0.52492718202849198</v>
      </c>
      <c r="AA611">
        <v>-0.70092886045385905</v>
      </c>
      <c r="AB611">
        <v>-1.4988236991813999</v>
      </c>
      <c r="AC611">
        <v>-0.68484317603607703</v>
      </c>
      <c r="AD611" s="10">
        <v>0.19473296951583999</v>
      </c>
      <c r="AE611" s="8">
        <v>0</v>
      </c>
      <c r="AF611">
        <v>0</v>
      </c>
      <c r="AG611">
        <v>0</v>
      </c>
      <c r="AH611">
        <v>0</v>
      </c>
      <c r="AI611">
        <v>1</v>
      </c>
      <c r="AJ611">
        <v>0</v>
      </c>
      <c r="AK611">
        <v>0</v>
      </c>
      <c r="AL611">
        <v>0</v>
      </c>
      <c r="AM611">
        <v>0</v>
      </c>
      <c r="AN611">
        <v>0</v>
      </c>
      <c r="AO611">
        <v>0</v>
      </c>
      <c r="AP611">
        <v>0</v>
      </c>
      <c r="AQ611">
        <v>0</v>
      </c>
      <c r="AR611">
        <v>0</v>
      </c>
      <c r="AS611">
        <v>0</v>
      </c>
      <c r="AT611">
        <v>0</v>
      </c>
      <c r="AU611">
        <v>0</v>
      </c>
      <c r="AV611">
        <v>0</v>
      </c>
      <c r="AW611">
        <v>0</v>
      </c>
      <c r="AX611">
        <v>0</v>
      </c>
      <c r="AY611">
        <v>1</v>
      </c>
      <c r="AZ611">
        <v>0</v>
      </c>
      <c r="BA611">
        <v>1</v>
      </c>
      <c r="BB611">
        <v>0</v>
      </c>
      <c r="BC611">
        <v>0</v>
      </c>
      <c r="BD611">
        <v>1</v>
      </c>
      <c r="BE611">
        <v>0</v>
      </c>
      <c r="BF611">
        <v>1</v>
      </c>
      <c r="BG611">
        <v>0</v>
      </c>
      <c r="BH611">
        <v>0</v>
      </c>
      <c r="BI611">
        <v>0</v>
      </c>
      <c r="BJ611">
        <v>0</v>
      </c>
      <c r="BK611">
        <v>0</v>
      </c>
      <c r="BL611">
        <v>1</v>
      </c>
      <c r="BM611">
        <v>0</v>
      </c>
      <c r="BN611">
        <v>1</v>
      </c>
      <c r="BO611">
        <v>0</v>
      </c>
      <c r="BP611">
        <v>0</v>
      </c>
      <c r="BQ611">
        <v>0</v>
      </c>
      <c r="BR611">
        <v>1</v>
      </c>
      <c r="BS611">
        <v>0</v>
      </c>
      <c r="BT611" s="10">
        <v>0</v>
      </c>
      <c r="BU611">
        <v>-4.2648743800000002</v>
      </c>
      <c r="BV611">
        <v>0.17994256</v>
      </c>
      <c r="BW611">
        <v>2.5512239999999999E-2</v>
      </c>
      <c r="BX611">
        <v>1.7140852600000001</v>
      </c>
      <c r="BY611">
        <v>1.2451467300000001</v>
      </c>
      <c r="BZ611">
        <v>4.38303536</v>
      </c>
      <c r="CA611">
        <v>1.0542348399999999</v>
      </c>
      <c r="CB611">
        <v>2.36271349</v>
      </c>
      <c r="CC611">
        <v>0</v>
      </c>
      <c r="CD611">
        <v>1.26633956</v>
      </c>
      <c r="CE611">
        <v>1.2966537600000001</v>
      </c>
      <c r="CF611">
        <v>-0.34830556000000001</v>
      </c>
      <c r="CG611">
        <v>0.60595251999999999</v>
      </c>
      <c r="CH611">
        <v>-0.27080598</v>
      </c>
      <c r="CI611">
        <v>0.69837139000000004</v>
      </c>
      <c r="CJ611">
        <v>2.3914729999999999E-2</v>
      </c>
      <c r="CK611">
        <v>-0.35324707</v>
      </c>
      <c r="CL611">
        <v>-4.8291489999999999E-2</v>
      </c>
      <c r="CM611">
        <v>0.58076517999999999</v>
      </c>
      <c r="CN611">
        <v>0.72541518999999999</v>
      </c>
      <c r="CO611">
        <v>-0.20022939000000001</v>
      </c>
      <c r="CP611">
        <v>-0.43475793000000001</v>
      </c>
      <c r="CQ611">
        <v>0.34422587999999998</v>
      </c>
      <c r="CR611">
        <v>-0.48495226000000002</v>
      </c>
      <c r="CS611">
        <v>0.18250256000000001</v>
      </c>
      <c r="CT611">
        <v>-0.16623276000000001</v>
      </c>
      <c r="CU611">
        <v>-9.4743999999999995E-2</v>
      </c>
      <c r="CV611">
        <v>-1.1689752</v>
      </c>
      <c r="CW611">
        <v>-0.52188942000000005</v>
      </c>
      <c r="CX611">
        <v>0.65815442999999996</v>
      </c>
      <c r="CY611">
        <v>9.3649330000000003E-2</v>
      </c>
      <c r="CZ611">
        <v>-0.16819777</v>
      </c>
      <c r="DA611">
        <v>-0.25450494000000001</v>
      </c>
      <c r="DB611">
        <v>0.25513289</v>
      </c>
      <c r="DC611">
        <v>2.5920289999999999E-2</v>
      </c>
      <c r="DD611">
        <v>-2.5292350000000002E-2</v>
      </c>
      <c r="DE611">
        <v>0.26950531</v>
      </c>
      <c r="DF611">
        <v>-0.26887736000000001</v>
      </c>
      <c r="DG611">
        <v>0.1029841</v>
      </c>
      <c r="DH611">
        <v>-0.10235616</v>
      </c>
      <c r="DI611">
        <v>-0.19042195000000001</v>
      </c>
      <c r="DJ611">
        <v>7.7531719999999998E-2</v>
      </c>
      <c r="DK611">
        <v>-0.19522661999999999</v>
      </c>
      <c r="DL611">
        <v>-0.13095082</v>
      </c>
      <c r="DM611">
        <v>-6.0513240000000003E-2</v>
      </c>
      <c r="DN611">
        <v>0.50020885000000004</v>
      </c>
      <c r="DO611">
        <v>0.35778246000000002</v>
      </c>
      <c r="DP611">
        <v>-0.64273818000000005</v>
      </c>
      <c r="DQ611">
        <v>0.94671483000000001</v>
      </c>
      <c r="DR611">
        <v>-0.66113116000000005</v>
      </c>
      <c r="DS611">
        <v>7.7932630000000003E-2</v>
      </c>
      <c r="DT611">
        <v>-0.79014932000000004</v>
      </c>
      <c r="DU611">
        <v>1.3610861400000001</v>
      </c>
      <c r="DV611" s="10">
        <v>-0.64824150000000003</v>
      </c>
      <c r="DW611" s="8" t="s">
        <v>3231</v>
      </c>
      <c r="DX611" t="s">
        <v>3232</v>
      </c>
      <c r="DY611" t="s">
        <v>5158</v>
      </c>
      <c r="DZ611" t="s">
        <v>5158</v>
      </c>
      <c r="EA611" t="s">
        <v>5280</v>
      </c>
      <c r="EB611" t="s">
        <v>5173</v>
      </c>
      <c r="EC611" t="s">
        <v>5187</v>
      </c>
      <c r="ED611" s="10" t="s">
        <v>787</v>
      </c>
      <c r="EE611" s="20">
        <v>37168</v>
      </c>
      <c r="EF611" s="21">
        <v>38950</v>
      </c>
      <c r="EG611" t="s">
        <v>3233</v>
      </c>
      <c r="EH611" t="s">
        <v>5143</v>
      </c>
      <c r="EI611" s="22">
        <v>44142</v>
      </c>
      <c r="EJ611" t="b">
        <f>F611=H611</f>
        <v>1</v>
      </c>
    </row>
    <row r="612" spans="1:140" x14ac:dyDescent="0.2">
      <c r="A612" s="8" t="s">
        <v>3234</v>
      </c>
      <c r="B612" s="8" t="s">
        <v>168</v>
      </c>
      <c r="C612" s="8" t="s">
        <v>188</v>
      </c>
      <c r="D612" s="2" t="s">
        <v>3235</v>
      </c>
      <c r="E612" s="4">
        <v>0.239277935055004</v>
      </c>
      <c r="F612" s="28" t="b">
        <v>0</v>
      </c>
      <c r="G612" s="29">
        <f t="shared" si="19"/>
        <v>8.5483407531172242E-5</v>
      </c>
      <c r="H612" s="5" t="b">
        <f t="shared" si="18"/>
        <v>0</v>
      </c>
      <c r="I612" s="8">
        <v>50</v>
      </c>
      <c r="J612">
        <v>0</v>
      </c>
      <c r="K612">
        <v>15</v>
      </c>
      <c r="L612">
        <v>1269</v>
      </c>
      <c r="M612">
        <v>8</v>
      </c>
      <c r="N612">
        <v>2</v>
      </c>
      <c r="O612">
        <v>22.138967527502</v>
      </c>
      <c r="P612">
        <v>5</v>
      </c>
      <c r="Q612">
        <v>3</v>
      </c>
      <c r="R612">
        <v>1</v>
      </c>
      <c r="S612" s="10">
        <v>74.3</v>
      </c>
      <c r="T612" s="8">
        <v>-0.30435968670047298</v>
      </c>
      <c r="U612">
        <v>-1.00517281761849</v>
      </c>
      <c r="V612">
        <v>-1.5481964736195899</v>
      </c>
      <c r="W612">
        <v>-0.267312653695499</v>
      </c>
      <c r="X612">
        <v>0.98157978018903103</v>
      </c>
      <c r="Y612">
        <v>-0.70788554533318204</v>
      </c>
      <c r="Z612">
        <v>-0.97502749671495004</v>
      </c>
      <c r="AA612">
        <v>8.8725172209350497E-3</v>
      </c>
      <c r="AB612">
        <v>-0.772121299578298</v>
      </c>
      <c r="AC612">
        <v>-1.38724643350897</v>
      </c>
      <c r="AD612" s="10">
        <v>-8.5768814828309101E-2</v>
      </c>
      <c r="AE612" s="8">
        <v>0</v>
      </c>
      <c r="AF612">
        <v>0</v>
      </c>
      <c r="AG612">
        <v>0</v>
      </c>
      <c r="AH612">
        <v>0</v>
      </c>
      <c r="AI612">
        <v>0</v>
      </c>
      <c r="AJ612">
        <v>0</v>
      </c>
      <c r="AK612">
        <v>0</v>
      </c>
      <c r="AL612">
        <v>0</v>
      </c>
      <c r="AM612">
        <v>0</v>
      </c>
      <c r="AN612">
        <v>0</v>
      </c>
      <c r="AO612">
        <v>0</v>
      </c>
      <c r="AP612">
        <v>0</v>
      </c>
      <c r="AQ612">
        <v>0</v>
      </c>
      <c r="AR612">
        <v>0</v>
      </c>
      <c r="AS612">
        <v>0</v>
      </c>
      <c r="AT612">
        <v>0</v>
      </c>
      <c r="AU612">
        <v>0</v>
      </c>
      <c r="AV612">
        <v>0</v>
      </c>
      <c r="AW612">
        <v>1</v>
      </c>
      <c r="AX612">
        <v>0</v>
      </c>
      <c r="AY612">
        <v>1</v>
      </c>
      <c r="AZ612">
        <v>0</v>
      </c>
      <c r="BA612">
        <v>1</v>
      </c>
      <c r="BB612">
        <v>0</v>
      </c>
      <c r="BC612">
        <v>1</v>
      </c>
      <c r="BD612">
        <v>0</v>
      </c>
      <c r="BE612">
        <v>1</v>
      </c>
      <c r="BF612">
        <v>0</v>
      </c>
      <c r="BG612">
        <v>0</v>
      </c>
      <c r="BH612">
        <v>0</v>
      </c>
      <c r="BI612">
        <v>1</v>
      </c>
      <c r="BJ612">
        <v>0</v>
      </c>
      <c r="BK612">
        <v>0</v>
      </c>
      <c r="BL612">
        <v>0</v>
      </c>
      <c r="BM612">
        <v>0</v>
      </c>
      <c r="BN612">
        <v>0</v>
      </c>
      <c r="BO612">
        <v>0</v>
      </c>
      <c r="BP612">
        <v>1</v>
      </c>
      <c r="BQ612">
        <v>1</v>
      </c>
      <c r="BR612">
        <v>0</v>
      </c>
      <c r="BS612">
        <v>0</v>
      </c>
      <c r="BT612" s="10">
        <v>0</v>
      </c>
      <c r="BU612">
        <v>-4.2648743800000002</v>
      </c>
      <c r="BV612">
        <v>0.17994256</v>
      </c>
      <c r="BW612">
        <v>2.5512239999999999E-2</v>
      </c>
      <c r="BX612">
        <v>1.7140852600000001</v>
      </c>
      <c r="BY612">
        <v>1.2451467300000001</v>
      </c>
      <c r="BZ612">
        <v>4.38303536</v>
      </c>
      <c r="CA612">
        <v>1.0542348399999999</v>
      </c>
      <c r="CB612">
        <v>2.36271349</v>
      </c>
      <c r="CC612">
        <v>0</v>
      </c>
      <c r="CD612">
        <v>1.26633956</v>
      </c>
      <c r="CE612">
        <v>1.2966537600000001</v>
      </c>
      <c r="CF612">
        <v>-0.34830556000000001</v>
      </c>
      <c r="CG612">
        <v>0.60595251999999999</v>
      </c>
      <c r="CH612">
        <v>-0.27080598</v>
      </c>
      <c r="CI612">
        <v>0.69837139000000004</v>
      </c>
      <c r="CJ612">
        <v>2.3914729999999999E-2</v>
      </c>
      <c r="CK612">
        <v>-0.35324707</v>
      </c>
      <c r="CL612">
        <v>-4.8291489999999999E-2</v>
      </c>
      <c r="CM612">
        <v>0.58076517999999999</v>
      </c>
      <c r="CN612">
        <v>0.72541518999999999</v>
      </c>
      <c r="CO612">
        <v>-0.20022939000000001</v>
      </c>
      <c r="CP612">
        <v>-0.43475793000000001</v>
      </c>
      <c r="CQ612">
        <v>0.34422587999999998</v>
      </c>
      <c r="CR612">
        <v>-0.48495226000000002</v>
      </c>
      <c r="CS612">
        <v>0.18250256000000001</v>
      </c>
      <c r="CT612">
        <v>-0.16623276000000001</v>
      </c>
      <c r="CU612">
        <v>-9.4743999999999995E-2</v>
      </c>
      <c r="CV612">
        <v>-1.1689752</v>
      </c>
      <c r="CW612">
        <v>-0.52188942000000005</v>
      </c>
      <c r="CX612">
        <v>0.65815442999999996</v>
      </c>
      <c r="CY612">
        <v>9.3649330000000003E-2</v>
      </c>
      <c r="CZ612">
        <v>-0.16819777</v>
      </c>
      <c r="DA612">
        <v>-0.25450494000000001</v>
      </c>
      <c r="DB612">
        <v>0.25513289</v>
      </c>
      <c r="DC612">
        <v>2.5920289999999999E-2</v>
      </c>
      <c r="DD612">
        <v>-2.5292350000000002E-2</v>
      </c>
      <c r="DE612">
        <v>0.26950531</v>
      </c>
      <c r="DF612">
        <v>-0.26887736000000001</v>
      </c>
      <c r="DG612">
        <v>0.1029841</v>
      </c>
      <c r="DH612">
        <v>-0.10235616</v>
      </c>
      <c r="DI612">
        <v>-0.19042195000000001</v>
      </c>
      <c r="DJ612">
        <v>7.7531719999999998E-2</v>
      </c>
      <c r="DK612">
        <v>-0.19522661999999999</v>
      </c>
      <c r="DL612">
        <v>-0.13095082</v>
      </c>
      <c r="DM612">
        <v>-6.0513240000000003E-2</v>
      </c>
      <c r="DN612">
        <v>0.50020885000000004</v>
      </c>
      <c r="DO612">
        <v>0.35778246000000002</v>
      </c>
      <c r="DP612">
        <v>-0.64273818000000005</v>
      </c>
      <c r="DQ612">
        <v>0.94671483000000001</v>
      </c>
      <c r="DR612">
        <v>-0.66113116000000005</v>
      </c>
      <c r="DS612">
        <v>7.7932630000000003E-2</v>
      </c>
      <c r="DT612">
        <v>-0.79014932000000004</v>
      </c>
      <c r="DU612">
        <v>1.3610861400000001</v>
      </c>
      <c r="DV612" s="10">
        <v>-0.64824150000000003</v>
      </c>
      <c r="DW612" s="8" t="s">
        <v>3236</v>
      </c>
      <c r="DX612" t="s">
        <v>3237</v>
      </c>
      <c r="DY612" t="s">
        <v>5165</v>
      </c>
      <c r="DZ612" t="s">
        <v>5154</v>
      </c>
      <c r="EA612" t="s">
        <v>5399</v>
      </c>
      <c r="EB612" t="s">
        <v>5496</v>
      </c>
      <c r="EC612" t="s">
        <v>5239</v>
      </c>
      <c r="ED612" s="10" t="s">
        <v>249</v>
      </c>
      <c r="EE612" s="20">
        <v>34991</v>
      </c>
      <c r="EF612" s="21">
        <v>35125</v>
      </c>
      <c r="EG612" t="s">
        <v>3238</v>
      </c>
      <c r="EH612" t="s">
        <v>5142</v>
      </c>
      <c r="EI612" s="22">
        <v>45339</v>
      </c>
      <c r="EJ612" t="b">
        <f>F612=H612</f>
        <v>1</v>
      </c>
    </row>
    <row r="613" spans="1:140" x14ac:dyDescent="0.2">
      <c r="A613" s="8" t="s">
        <v>3239</v>
      </c>
      <c r="B613" s="8" t="s">
        <v>168</v>
      </c>
      <c r="C613" s="8" t="s">
        <v>147</v>
      </c>
      <c r="D613" s="2">
        <v>4984728543</v>
      </c>
      <c r="E613" s="4">
        <v>0.31912133487048799</v>
      </c>
      <c r="F613" s="28" t="b">
        <v>0</v>
      </c>
      <c r="G613" s="29">
        <f t="shared" si="19"/>
        <v>2.2292703431364812E-5</v>
      </c>
      <c r="H613" s="5" t="b">
        <f t="shared" si="18"/>
        <v>0</v>
      </c>
      <c r="I613" s="8">
        <v>65</v>
      </c>
      <c r="J613">
        <v>0</v>
      </c>
      <c r="K613">
        <v>19</v>
      </c>
      <c r="L613">
        <v>788</v>
      </c>
      <c r="M613">
        <v>5</v>
      </c>
      <c r="N613">
        <v>2</v>
      </c>
      <c r="O613">
        <v>21.2940007685776</v>
      </c>
      <c r="P613">
        <v>2</v>
      </c>
      <c r="Q613">
        <v>4</v>
      </c>
      <c r="R613">
        <v>2</v>
      </c>
      <c r="S613" s="10">
        <v>71.900000000000006</v>
      </c>
      <c r="T613" s="8">
        <v>1.1047129369128199</v>
      </c>
      <c r="U613">
        <v>-1.00517281761849</v>
      </c>
      <c r="V613">
        <v>-1.03137728776702</v>
      </c>
      <c r="W613">
        <v>-0.82803913775618199</v>
      </c>
      <c r="X613">
        <v>2.70451479144465E-2</v>
      </c>
      <c r="Y613">
        <v>-0.70788554533318204</v>
      </c>
      <c r="Z613">
        <v>-1.00410339052034</v>
      </c>
      <c r="AA613">
        <v>-0.70092886045385905</v>
      </c>
      <c r="AB613">
        <v>-4.5418899975194001E-2</v>
      </c>
      <c r="AC613">
        <v>-0.68484317603607703</v>
      </c>
      <c r="AD613" s="10">
        <v>-0.60361826284827602</v>
      </c>
      <c r="AE613" s="8">
        <v>0</v>
      </c>
      <c r="AF613">
        <v>0</v>
      </c>
      <c r="AG613">
        <v>0</v>
      </c>
      <c r="AH613">
        <v>0</v>
      </c>
      <c r="AI613">
        <v>0</v>
      </c>
      <c r="AJ613">
        <v>0</v>
      </c>
      <c r="AK613">
        <v>0</v>
      </c>
      <c r="AL613">
        <v>0</v>
      </c>
      <c r="AM613">
        <v>1</v>
      </c>
      <c r="AN613">
        <v>0</v>
      </c>
      <c r="AO613">
        <v>0</v>
      </c>
      <c r="AP613">
        <v>0</v>
      </c>
      <c r="AQ613">
        <v>0</v>
      </c>
      <c r="AR613">
        <v>0</v>
      </c>
      <c r="AS613">
        <v>0</v>
      </c>
      <c r="AT613">
        <v>0</v>
      </c>
      <c r="AU613">
        <v>0</v>
      </c>
      <c r="AV613">
        <v>0</v>
      </c>
      <c r="AW613">
        <v>0</v>
      </c>
      <c r="AX613">
        <v>0</v>
      </c>
      <c r="AY613">
        <v>0</v>
      </c>
      <c r="AZ613">
        <v>1</v>
      </c>
      <c r="BA613">
        <v>0</v>
      </c>
      <c r="BB613">
        <v>1</v>
      </c>
      <c r="BC613">
        <v>1</v>
      </c>
      <c r="BD613">
        <v>0</v>
      </c>
      <c r="BE613">
        <v>1</v>
      </c>
      <c r="BF613">
        <v>0</v>
      </c>
      <c r="BG613">
        <v>0</v>
      </c>
      <c r="BH613">
        <v>1</v>
      </c>
      <c r="BI613">
        <v>0</v>
      </c>
      <c r="BJ613">
        <v>0</v>
      </c>
      <c r="BK613">
        <v>0</v>
      </c>
      <c r="BL613">
        <v>0</v>
      </c>
      <c r="BM613">
        <v>0</v>
      </c>
      <c r="BN613">
        <v>1</v>
      </c>
      <c r="BO613">
        <v>0</v>
      </c>
      <c r="BP613">
        <v>0</v>
      </c>
      <c r="BQ613">
        <v>1</v>
      </c>
      <c r="BR613">
        <v>0</v>
      </c>
      <c r="BS613">
        <v>0</v>
      </c>
      <c r="BT613" s="10">
        <v>0</v>
      </c>
      <c r="BU613">
        <v>-4.2648743800000002</v>
      </c>
      <c r="BV613">
        <v>0.17994256</v>
      </c>
      <c r="BW613">
        <v>2.5512239999999999E-2</v>
      </c>
      <c r="BX613">
        <v>1.7140852600000001</v>
      </c>
      <c r="BY613">
        <v>1.2451467300000001</v>
      </c>
      <c r="BZ613">
        <v>4.38303536</v>
      </c>
      <c r="CA613">
        <v>1.0542348399999999</v>
      </c>
      <c r="CB613">
        <v>2.36271349</v>
      </c>
      <c r="CC613">
        <v>0</v>
      </c>
      <c r="CD613">
        <v>1.26633956</v>
      </c>
      <c r="CE613">
        <v>1.2966537600000001</v>
      </c>
      <c r="CF613">
        <v>-0.34830556000000001</v>
      </c>
      <c r="CG613">
        <v>0.60595251999999999</v>
      </c>
      <c r="CH613">
        <v>-0.27080598</v>
      </c>
      <c r="CI613">
        <v>0.69837139000000004</v>
      </c>
      <c r="CJ613">
        <v>2.3914729999999999E-2</v>
      </c>
      <c r="CK613">
        <v>-0.35324707</v>
      </c>
      <c r="CL613">
        <v>-4.8291489999999999E-2</v>
      </c>
      <c r="CM613">
        <v>0.58076517999999999</v>
      </c>
      <c r="CN613">
        <v>0.72541518999999999</v>
      </c>
      <c r="CO613">
        <v>-0.20022939000000001</v>
      </c>
      <c r="CP613">
        <v>-0.43475793000000001</v>
      </c>
      <c r="CQ613">
        <v>0.34422587999999998</v>
      </c>
      <c r="CR613">
        <v>-0.48495226000000002</v>
      </c>
      <c r="CS613">
        <v>0.18250256000000001</v>
      </c>
      <c r="CT613">
        <v>-0.16623276000000001</v>
      </c>
      <c r="CU613">
        <v>-9.4743999999999995E-2</v>
      </c>
      <c r="CV613">
        <v>-1.1689752</v>
      </c>
      <c r="CW613">
        <v>-0.52188942000000005</v>
      </c>
      <c r="CX613">
        <v>0.65815442999999996</v>
      </c>
      <c r="CY613">
        <v>9.3649330000000003E-2</v>
      </c>
      <c r="CZ613">
        <v>-0.16819777</v>
      </c>
      <c r="DA613">
        <v>-0.25450494000000001</v>
      </c>
      <c r="DB613">
        <v>0.25513289</v>
      </c>
      <c r="DC613">
        <v>2.5920289999999999E-2</v>
      </c>
      <c r="DD613">
        <v>-2.5292350000000002E-2</v>
      </c>
      <c r="DE613">
        <v>0.26950531</v>
      </c>
      <c r="DF613">
        <v>-0.26887736000000001</v>
      </c>
      <c r="DG613">
        <v>0.1029841</v>
      </c>
      <c r="DH613">
        <v>-0.10235616</v>
      </c>
      <c r="DI613">
        <v>-0.19042195000000001</v>
      </c>
      <c r="DJ613">
        <v>7.7531719999999998E-2</v>
      </c>
      <c r="DK613">
        <v>-0.19522661999999999</v>
      </c>
      <c r="DL613">
        <v>-0.13095082</v>
      </c>
      <c r="DM613">
        <v>-6.0513240000000003E-2</v>
      </c>
      <c r="DN613">
        <v>0.50020885000000004</v>
      </c>
      <c r="DO613">
        <v>0.35778246000000002</v>
      </c>
      <c r="DP613">
        <v>-0.64273818000000005</v>
      </c>
      <c r="DQ613">
        <v>0.94671483000000001</v>
      </c>
      <c r="DR613">
        <v>-0.66113116000000005</v>
      </c>
      <c r="DS613">
        <v>7.7932630000000003E-2</v>
      </c>
      <c r="DT613">
        <v>-0.79014932000000004</v>
      </c>
      <c r="DU613">
        <v>1.3610861400000001</v>
      </c>
      <c r="DV613" s="10">
        <v>-0.64824150000000003</v>
      </c>
      <c r="DW613" s="8" t="s">
        <v>3240</v>
      </c>
      <c r="DX613" t="s">
        <v>3241</v>
      </c>
      <c r="DY613" t="s">
        <v>5158</v>
      </c>
      <c r="DZ613" t="s">
        <v>5154</v>
      </c>
      <c r="EA613" t="s">
        <v>5344</v>
      </c>
      <c r="EB613" t="s">
        <v>5182</v>
      </c>
      <c r="EC613" t="s">
        <v>5221</v>
      </c>
      <c r="ED613" s="10" t="s">
        <v>1765</v>
      </c>
      <c r="EE613" s="20">
        <v>36706</v>
      </c>
      <c r="EF613" s="21">
        <v>38755</v>
      </c>
      <c r="EG613" t="s">
        <v>3242</v>
      </c>
      <c r="EH613" t="s">
        <v>5147</v>
      </c>
      <c r="EI613" s="22">
        <v>44299</v>
      </c>
      <c r="EJ613" t="b">
        <f>F613=H613</f>
        <v>1</v>
      </c>
    </row>
    <row r="614" spans="1:140" x14ac:dyDescent="0.2">
      <c r="A614" s="8" t="s">
        <v>3243</v>
      </c>
      <c r="B614" s="8" t="s">
        <v>127</v>
      </c>
      <c r="C614" s="8" t="s">
        <v>147</v>
      </c>
      <c r="D614" s="2" t="s">
        <v>3244</v>
      </c>
      <c r="E614" s="4">
        <v>0.330189353550642</v>
      </c>
      <c r="F614" s="28" t="b">
        <v>0</v>
      </c>
      <c r="G614" s="29">
        <f t="shared" si="19"/>
        <v>0.95283276557485652</v>
      </c>
      <c r="H614" s="5" t="b">
        <f t="shared" si="18"/>
        <v>1</v>
      </c>
      <c r="I614" s="8">
        <v>64</v>
      </c>
      <c r="J614">
        <v>1</v>
      </c>
      <c r="K614">
        <v>19</v>
      </c>
      <c r="L614">
        <v>463</v>
      </c>
      <c r="M614">
        <v>10</v>
      </c>
      <c r="N614">
        <v>2</v>
      </c>
      <c r="O614">
        <v>67.869676775321096</v>
      </c>
      <c r="P614">
        <v>5</v>
      </c>
      <c r="Q614">
        <v>3</v>
      </c>
      <c r="R614">
        <v>5</v>
      </c>
      <c r="S614" s="10">
        <v>78.900000000000006</v>
      </c>
      <c r="T614" s="8">
        <v>1.0107747620052701</v>
      </c>
      <c r="U614">
        <v>7.5957643648752104E-3</v>
      </c>
      <c r="V614">
        <v>-1.03137728776702</v>
      </c>
      <c r="W614">
        <v>-1.20690838374313</v>
      </c>
      <c r="X614">
        <v>1.61793620170542</v>
      </c>
      <c r="Y614">
        <v>-0.70788554533318204</v>
      </c>
      <c r="Z614">
        <v>0.59859801185219197</v>
      </c>
      <c r="AA614">
        <v>8.8725172209350497E-3</v>
      </c>
      <c r="AB614">
        <v>1.4079858992310099</v>
      </c>
      <c r="AC614">
        <v>0.71996333890972197</v>
      </c>
      <c r="AD614" s="10">
        <v>0.90677596054330001</v>
      </c>
      <c r="AE614" s="8">
        <v>0</v>
      </c>
      <c r="AF614">
        <v>0</v>
      </c>
      <c r="AG614">
        <v>0</v>
      </c>
      <c r="AH614">
        <v>0</v>
      </c>
      <c r="AI614">
        <v>0</v>
      </c>
      <c r="AJ614">
        <v>0</v>
      </c>
      <c r="AK614">
        <v>0</v>
      </c>
      <c r="AL614">
        <v>0</v>
      </c>
      <c r="AM614">
        <v>0</v>
      </c>
      <c r="AN614">
        <v>0</v>
      </c>
      <c r="AO614">
        <v>0</v>
      </c>
      <c r="AP614">
        <v>0</v>
      </c>
      <c r="AQ614">
        <v>0</v>
      </c>
      <c r="AR614">
        <v>1</v>
      </c>
      <c r="AS614">
        <v>0</v>
      </c>
      <c r="AT614">
        <v>0</v>
      </c>
      <c r="AU614">
        <v>0</v>
      </c>
      <c r="AV614">
        <v>0</v>
      </c>
      <c r="AW614">
        <v>0</v>
      </c>
      <c r="AX614">
        <v>0</v>
      </c>
      <c r="AY614">
        <v>0</v>
      </c>
      <c r="AZ614">
        <v>1</v>
      </c>
      <c r="BA614">
        <v>1</v>
      </c>
      <c r="BB614">
        <v>0</v>
      </c>
      <c r="BC614">
        <v>1</v>
      </c>
      <c r="BD614">
        <v>0</v>
      </c>
      <c r="BE614">
        <v>0</v>
      </c>
      <c r="BF614">
        <v>1</v>
      </c>
      <c r="BG614">
        <v>0</v>
      </c>
      <c r="BH614">
        <v>0</v>
      </c>
      <c r="BI614">
        <v>0</v>
      </c>
      <c r="BJ614">
        <v>0</v>
      </c>
      <c r="BK614">
        <v>0</v>
      </c>
      <c r="BL614">
        <v>1</v>
      </c>
      <c r="BM614">
        <v>0</v>
      </c>
      <c r="BN614">
        <v>0</v>
      </c>
      <c r="BO614">
        <v>0</v>
      </c>
      <c r="BP614">
        <v>1</v>
      </c>
      <c r="BQ614">
        <v>1</v>
      </c>
      <c r="BR614">
        <v>0</v>
      </c>
      <c r="BS614">
        <v>0</v>
      </c>
      <c r="BT614" s="10">
        <v>0</v>
      </c>
      <c r="BU614">
        <v>-4.2648743800000002</v>
      </c>
      <c r="BV614">
        <v>0.17994256</v>
      </c>
      <c r="BW614">
        <v>2.5512239999999999E-2</v>
      </c>
      <c r="BX614">
        <v>1.7140852600000001</v>
      </c>
      <c r="BY614">
        <v>1.2451467300000001</v>
      </c>
      <c r="BZ614">
        <v>4.38303536</v>
      </c>
      <c r="CA614">
        <v>1.0542348399999999</v>
      </c>
      <c r="CB614">
        <v>2.36271349</v>
      </c>
      <c r="CC614">
        <v>0</v>
      </c>
      <c r="CD614">
        <v>1.26633956</v>
      </c>
      <c r="CE614">
        <v>1.2966537600000001</v>
      </c>
      <c r="CF614">
        <v>-0.34830556000000001</v>
      </c>
      <c r="CG614">
        <v>0.60595251999999999</v>
      </c>
      <c r="CH614">
        <v>-0.27080598</v>
      </c>
      <c r="CI614">
        <v>0.69837139000000004</v>
      </c>
      <c r="CJ614">
        <v>2.3914729999999999E-2</v>
      </c>
      <c r="CK614">
        <v>-0.35324707</v>
      </c>
      <c r="CL614">
        <v>-4.8291489999999999E-2</v>
      </c>
      <c r="CM614">
        <v>0.58076517999999999</v>
      </c>
      <c r="CN614">
        <v>0.72541518999999999</v>
      </c>
      <c r="CO614">
        <v>-0.20022939000000001</v>
      </c>
      <c r="CP614">
        <v>-0.43475793000000001</v>
      </c>
      <c r="CQ614">
        <v>0.34422587999999998</v>
      </c>
      <c r="CR614">
        <v>-0.48495226000000002</v>
      </c>
      <c r="CS614">
        <v>0.18250256000000001</v>
      </c>
      <c r="CT614">
        <v>-0.16623276000000001</v>
      </c>
      <c r="CU614">
        <v>-9.4743999999999995E-2</v>
      </c>
      <c r="CV614">
        <v>-1.1689752</v>
      </c>
      <c r="CW614">
        <v>-0.52188942000000005</v>
      </c>
      <c r="CX614">
        <v>0.65815442999999996</v>
      </c>
      <c r="CY614">
        <v>9.3649330000000003E-2</v>
      </c>
      <c r="CZ614">
        <v>-0.16819777</v>
      </c>
      <c r="DA614">
        <v>-0.25450494000000001</v>
      </c>
      <c r="DB614">
        <v>0.25513289</v>
      </c>
      <c r="DC614">
        <v>2.5920289999999999E-2</v>
      </c>
      <c r="DD614">
        <v>-2.5292350000000002E-2</v>
      </c>
      <c r="DE614">
        <v>0.26950531</v>
      </c>
      <c r="DF614">
        <v>-0.26887736000000001</v>
      </c>
      <c r="DG614">
        <v>0.1029841</v>
      </c>
      <c r="DH614">
        <v>-0.10235616</v>
      </c>
      <c r="DI614">
        <v>-0.19042195000000001</v>
      </c>
      <c r="DJ614">
        <v>7.7531719999999998E-2</v>
      </c>
      <c r="DK614">
        <v>-0.19522661999999999</v>
      </c>
      <c r="DL614">
        <v>-0.13095082</v>
      </c>
      <c r="DM614">
        <v>-6.0513240000000003E-2</v>
      </c>
      <c r="DN614">
        <v>0.50020885000000004</v>
      </c>
      <c r="DO614">
        <v>0.35778246000000002</v>
      </c>
      <c r="DP614">
        <v>-0.64273818000000005</v>
      </c>
      <c r="DQ614">
        <v>0.94671483000000001</v>
      </c>
      <c r="DR614">
        <v>-0.66113116000000005</v>
      </c>
      <c r="DS614">
        <v>7.7932630000000003E-2</v>
      </c>
      <c r="DT614">
        <v>-0.79014932000000004</v>
      </c>
      <c r="DU614">
        <v>1.3610861400000001</v>
      </c>
      <c r="DV614" s="10">
        <v>-0.64824150000000003</v>
      </c>
      <c r="DW614" s="8" t="s">
        <v>3245</v>
      </c>
      <c r="DX614" t="s">
        <v>3246</v>
      </c>
      <c r="DY614" t="s">
        <v>5165</v>
      </c>
      <c r="DZ614" t="s">
        <v>5154</v>
      </c>
      <c r="EA614" t="s">
        <v>5215</v>
      </c>
      <c r="EB614" t="s">
        <v>5497</v>
      </c>
      <c r="EC614" t="s">
        <v>5273</v>
      </c>
      <c r="ED614" s="10" t="s">
        <v>482</v>
      </c>
      <c r="EE614" s="20">
        <v>36248</v>
      </c>
      <c r="EF614" s="21">
        <v>36924</v>
      </c>
      <c r="EG614" t="s">
        <v>3247</v>
      </c>
      <c r="EH614" t="s">
        <v>5143</v>
      </c>
      <c r="EI614" s="22">
        <v>45203</v>
      </c>
      <c r="EJ614" t="b">
        <f>F614=H614</f>
        <v>0</v>
      </c>
    </row>
    <row r="615" spans="1:140" x14ac:dyDescent="0.2">
      <c r="A615" s="8" t="s">
        <v>3248</v>
      </c>
      <c r="B615" s="8" t="s">
        <v>168</v>
      </c>
      <c r="C615" s="8" t="s">
        <v>275</v>
      </c>
      <c r="D615" s="2" t="s">
        <v>3249</v>
      </c>
      <c r="E615" s="4">
        <v>0.40064341074701498</v>
      </c>
      <c r="F615" s="28" t="b">
        <v>0</v>
      </c>
      <c r="G615" s="29">
        <f t="shared" si="19"/>
        <v>3.2775251734530144E-3</v>
      </c>
      <c r="H615" s="5" t="b">
        <f t="shared" si="18"/>
        <v>0</v>
      </c>
      <c r="I615" s="8">
        <v>64</v>
      </c>
      <c r="J615">
        <v>2</v>
      </c>
      <c r="K615">
        <v>14</v>
      </c>
      <c r="L615">
        <v>2672</v>
      </c>
      <c r="M615">
        <v>6</v>
      </c>
      <c r="N615">
        <v>1</v>
      </c>
      <c r="O615">
        <v>85.321705373507797</v>
      </c>
      <c r="P615">
        <v>5</v>
      </c>
      <c r="Q615">
        <v>5</v>
      </c>
      <c r="R615">
        <v>1</v>
      </c>
      <c r="S615" s="10">
        <v>82.5</v>
      </c>
      <c r="T615" s="8">
        <v>1.0107747620052701</v>
      </c>
      <c r="U615">
        <v>1.0203643463482399</v>
      </c>
      <c r="V615">
        <v>-1.6774012700827301</v>
      </c>
      <c r="W615">
        <v>1.3682367374419999</v>
      </c>
      <c r="X615">
        <v>0.34522335867264098</v>
      </c>
      <c r="Y615">
        <v>-1.4044518876044501</v>
      </c>
      <c r="Z615">
        <v>1.1991344529015799</v>
      </c>
      <c r="AA615">
        <v>8.8725172209350497E-3</v>
      </c>
      <c r="AB615">
        <v>-1.4988236991813999</v>
      </c>
      <c r="AC615">
        <v>-0.68484317603607703</v>
      </c>
      <c r="AD615" s="10">
        <v>1.68355013257325</v>
      </c>
      <c r="AE615" s="8">
        <v>0</v>
      </c>
      <c r="AF615">
        <v>0</v>
      </c>
      <c r="AG615">
        <v>0</v>
      </c>
      <c r="AH615">
        <v>0</v>
      </c>
      <c r="AI615">
        <v>0</v>
      </c>
      <c r="AJ615">
        <v>0</v>
      </c>
      <c r="AK615">
        <v>0</v>
      </c>
      <c r="AL615">
        <v>0</v>
      </c>
      <c r="AM615">
        <v>0</v>
      </c>
      <c r="AN615">
        <v>0</v>
      </c>
      <c r="AO615">
        <v>0</v>
      </c>
      <c r="AP615">
        <v>0</v>
      </c>
      <c r="AQ615">
        <v>0</v>
      </c>
      <c r="AR615">
        <v>1</v>
      </c>
      <c r="AS615">
        <v>0</v>
      </c>
      <c r="AT615">
        <v>0</v>
      </c>
      <c r="AU615">
        <v>0</v>
      </c>
      <c r="AV615">
        <v>0</v>
      </c>
      <c r="AW615">
        <v>0</v>
      </c>
      <c r="AX615">
        <v>0</v>
      </c>
      <c r="AY615">
        <v>0</v>
      </c>
      <c r="AZ615">
        <v>1</v>
      </c>
      <c r="BA615">
        <v>0</v>
      </c>
      <c r="BB615">
        <v>1</v>
      </c>
      <c r="BC615">
        <v>1</v>
      </c>
      <c r="BD615">
        <v>0</v>
      </c>
      <c r="BE615">
        <v>0</v>
      </c>
      <c r="BF615">
        <v>1</v>
      </c>
      <c r="BG615">
        <v>0</v>
      </c>
      <c r="BH615">
        <v>1</v>
      </c>
      <c r="BI615">
        <v>0</v>
      </c>
      <c r="BJ615">
        <v>0</v>
      </c>
      <c r="BK615">
        <v>0</v>
      </c>
      <c r="BL615">
        <v>0</v>
      </c>
      <c r="BM615">
        <v>1</v>
      </c>
      <c r="BN615">
        <v>0</v>
      </c>
      <c r="BO615">
        <v>0</v>
      </c>
      <c r="BP615">
        <v>0</v>
      </c>
      <c r="BQ615">
        <v>0</v>
      </c>
      <c r="BR615">
        <v>0</v>
      </c>
      <c r="BS615">
        <v>0</v>
      </c>
      <c r="BT615" s="10">
        <v>1</v>
      </c>
      <c r="BU615">
        <v>-4.2648743800000002</v>
      </c>
      <c r="BV615">
        <v>0.17994256</v>
      </c>
      <c r="BW615">
        <v>2.5512239999999999E-2</v>
      </c>
      <c r="BX615">
        <v>1.7140852600000001</v>
      </c>
      <c r="BY615">
        <v>1.2451467300000001</v>
      </c>
      <c r="BZ615">
        <v>4.38303536</v>
      </c>
      <c r="CA615">
        <v>1.0542348399999999</v>
      </c>
      <c r="CB615">
        <v>2.36271349</v>
      </c>
      <c r="CC615">
        <v>0</v>
      </c>
      <c r="CD615">
        <v>1.26633956</v>
      </c>
      <c r="CE615">
        <v>1.2966537600000001</v>
      </c>
      <c r="CF615">
        <v>-0.34830556000000001</v>
      </c>
      <c r="CG615">
        <v>0.60595251999999999</v>
      </c>
      <c r="CH615">
        <v>-0.27080598</v>
      </c>
      <c r="CI615">
        <v>0.69837139000000004</v>
      </c>
      <c r="CJ615">
        <v>2.3914729999999999E-2</v>
      </c>
      <c r="CK615">
        <v>-0.35324707</v>
      </c>
      <c r="CL615">
        <v>-4.8291489999999999E-2</v>
      </c>
      <c r="CM615">
        <v>0.58076517999999999</v>
      </c>
      <c r="CN615">
        <v>0.72541518999999999</v>
      </c>
      <c r="CO615">
        <v>-0.20022939000000001</v>
      </c>
      <c r="CP615">
        <v>-0.43475793000000001</v>
      </c>
      <c r="CQ615">
        <v>0.34422587999999998</v>
      </c>
      <c r="CR615">
        <v>-0.48495226000000002</v>
      </c>
      <c r="CS615">
        <v>0.18250256000000001</v>
      </c>
      <c r="CT615">
        <v>-0.16623276000000001</v>
      </c>
      <c r="CU615">
        <v>-9.4743999999999995E-2</v>
      </c>
      <c r="CV615">
        <v>-1.1689752</v>
      </c>
      <c r="CW615">
        <v>-0.52188942000000005</v>
      </c>
      <c r="CX615">
        <v>0.65815442999999996</v>
      </c>
      <c r="CY615">
        <v>9.3649330000000003E-2</v>
      </c>
      <c r="CZ615">
        <v>-0.16819777</v>
      </c>
      <c r="DA615">
        <v>-0.25450494000000001</v>
      </c>
      <c r="DB615">
        <v>0.25513289</v>
      </c>
      <c r="DC615">
        <v>2.5920289999999999E-2</v>
      </c>
      <c r="DD615">
        <v>-2.5292350000000002E-2</v>
      </c>
      <c r="DE615">
        <v>0.26950531</v>
      </c>
      <c r="DF615">
        <v>-0.26887736000000001</v>
      </c>
      <c r="DG615">
        <v>0.1029841</v>
      </c>
      <c r="DH615">
        <v>-0.10235616</v>
      </c>
      <c r="DI615">
        <v>-0.19042195000000001</v>
      </c>
      <c r="DJ615">
        <v>7.7531719999999998E-2</v>
      </c>
      <c r="DK615">
        <v>-0.19522661999999999</v>
      </c>
      <c r="DL615">
        <v>-0.13095082</v>
      </c>
      <c r="DM615">
        <v>-6.0513240000000003E-2</v>
      </c>
      <c r="DN615">
        <v>0.50020885000000004</v>
      </c>
      <c r="DO615">
        <v>0.35778246000000002</v>
      </c>
      <c r="DP615">
        <v>-0.64273818000000005</v>
      </c>
      <c r="DQ615">
        <v>0.94671483000000001</v>
      </c>
      <c r="DR615">
        <v>-0.66113116000000005</v>
      </c>
      <c r="DS615">
        <v>7.7932630000000003E-2</v>
      </c>
      <c r="DT615">
        <v>-0.79014932000000004</v>
      </c>
      <c r="DU615">
        <v>1.3610861400000001</v>
      </c>
      <c r="DV615" s="10">
        <v>-0.64824150000000003</v>
      </c>
      <c r="DW615" s="8" t="s">
        <v>3250</v>
      </c>
      <c r="DX615" t="s">
        <v>3251</v>
      </c>
      <c r="DY615" t="s">
        <v>5154</v>
      </c>
      <c r="DZ615" t="s">
        <v>5165</v>
      </c>
      <c r="EA615" t="s">
        <v>5177</v>
      </c>
      <c r="EB615" t="s">
        <v>5345</v>
      </c>
      <c r="EC615" t="s">
        <v>5303</v>
      </c>
      <c r="ED615" s="10" t="s">
        <v>673</v>
      </c>
      <c r="EE615" s="20">
        <v>36055</v>
      </c>
      <c r="EF615" s="21">
        <v>36674</v>
      </c>
      <c r="EG615" t="s">
        <v>3252</v>
      </c>
      <c r="EH615" t="s">
        <v>5147</v>
      </c>
      <c r="EI615" s="22">
        <v>45417</v>
      </c>
      <c r="EJ615" t="b">
        <f>F615=H615</f>
        <v>1</v>
      </c>
    </row>
    <row r="616" spans="1:140" x14ac:dyDescent="0.2">
      <c r="A616" s="8" t="s">
        <v>3253</v>
      </c>
      <c r="B616" s="8" t="s">
        <v>119</v>
      </c>
      <c r="C616" s="8" t="s">
        <v>128</v>
      </c>
      <c r="D616" s="2" t="s">
        <v>3254</v>
      </c>
      <c r="E616" s="4">
        <v>0.64428954495005097</v>
      </c>
      <c r="F616" s="28" t="b">
        <v>1</v>
      </c>
      <c r="G616" s="29">
        <f t="shared" si="19"/>
        <v>0.99243948590092312</v>
      </c>
      <c r="H616" s="5" t="b">
        <f t="shared" si="18"/>
        <v>1</v>
      </c>
      <c r="I616" s="8">
        <v>47</v>
      </c>
      <c r="J616">
        <v>1</v>
      </c>
      <c r="K616">
        <v>16</v>
      </c>
      <c r="L616">
        <v>2220</v>
      </c>
      <c r="M616">
        <v>7</v>
      </c>
      <c r="N616">
        <v>5</v>
      </c>
      <c r="O616">
        <v>82.144772475025405</v>
      </c>
      <c r="P616">
        <v>5</v>
      </c>
      <c r="Q616">
        <v>4</v>
      </c>
      <c r="R616">
        <v>4</v>
      </c>
      <c r="S616" s="10">
        <v>85.9</v>
      </c>
      <c r="T616" s="8">
        <v>-0.58617421142313397</v>
      </c>
      <c r="U616">
        <v>7.5957643648752104E-3</v>
      </c>
      <c r="V616">
        <v>-1.4189916771564499</v>
      </c>
      <c r="W616">
        <v>0.84131704763861703</v>
      </c>
      <c r="X616">
        <v>0.66340156943083595</v>
      </c>
      <c r="Y616">
        <v>1.38181348148064</v>
      </c>
      <c r="Z616">
        <v>1.08981398247183</v>
      </c>
      <c r="AA616">
        <v>0.71867389489572897</v>
      </c>
      <c r="AB616">
        <v>1.4079858992310099</v>
      </c>
      <c r="AC616">
        <v>0.71996333890972197</v>
      </c>
      <c r="AD616" s="10">
        <v>2.41717018393487</v>
      </c>
      <c r="AE616" s="8">
        <v>0</v>
      </c>
      <c r="AF616">
        <v>0</v>
      </c>
      <c r="AG616">
        <v>0</v>
      </c>
      <c r="AH616">
        <v>0</v>
      </c>
      <c r="AI616">
        <v>0</v>
      </c>
      <c r="AJ616">
        <v>0</v>
      </c>
      <c r="AK616">
        <v>0</v>
      </c>
      <c r="AL616">
        <v>0</v>
      </c>
      <c r="AM616">
        <v>0</v>
      </c>
      <c r="AN616">
        <v>0</v>
      </c>
      <c r="AO616">
        <v>0</v>
      </c>
      <c r="AP616">
        <v>0</v>
      </c>
      <c r="AQ616">
        <v>0</v>
      </c>
      <c r="AR616">
        <v>0</v>
      </c>
      <c r="AS616">
        <v>0</v>
      </c>
      <c r="AT616">
        <v>0</v>
      </c>
      <c r="AU616">
        <v>1</v>
      </c>
      <c r="AV616">
        <v>0</v>
      </c>
      <c r="AW616">
        <v>0</v>
      </c>
      <c r="AX616">
        <v>0</v>
      </c>
      <c r="AY616">
        <v>1</v>
      </c>
      <c r="AZ616">
        <v>0</v>
      </c>
      <c r="BA616">
        <v>0</v>
      </c>
      <c r="BB616">
        <v>1</v>
      </c>
      <c r="BC616">
        <v>1</v>
      </c>
      <c r="BD616">
        <v>0</v>
      </c>
      <c r="BE616">
        <v>1</v>
      </c>
      <c r="BF616">
        <v>0</v>
      </c>
      <c r="BG616">
        <v>0</v>
      </c>
      <c r="BH616">
        <v>0</v>
      </c>
      <c r="BI616">
        <v>0</v>
      </c>
      <c r="BJ616">
        <v>0</v>
      </c>
      <c r="BK616">
        <v>1</v>
      </c>
      <c r="BL616">
        <v>0</v>
      </c>
      <c r="BM616">
        <v>0</v>
      </c>
      <c r="BN616">
        <v>0</v>
      </c>
      <c r="BO616">
        <v>1</v>
      </c>
      <c r="BP616">
        <v>0</v>
      </c>
      <c r="BQ616">
        <v>0</v>
      </c>
      <c r="BR616">
        <v>0</v>
      </c>
      <c r="BS616">
        <v>1</v>
      </c>
      <c r="BT616" s="10">
        <v>0</v>
      </c>
      <c r="BU616">
        <v>-4.2648743800000002</v>
      </c>
      <c r="BV616">
        <v>0.17994256</v>
      </c>
      <c r="BW616">
        <v>2.5512239999999999E-2</v>
      </c>
      <c r="BX616">
        <v>1.7140852600000001</v>
      </c>
      <c r="BY616">
        <v>1.2451467300000001</v>
      </c>
      <c r="BZ616">
        <v>4.38303536</v>
      </c>
      <c r="CA616">
        <v>1.0542348399999999</v>
      </c>
      <c r="CB616">
        <v>2.36271349</v>
      </c>
      <c r="CC616">
        <v>0</v>
      </c>
      <c r="CD616">
        <v>1.26633956</v>
      </c>
      <c r="CE616">
        <v>1.2966537600000001</v>
      </c>
      <c r="CF616">
        <v>-0.34830556000000001</v>
      </c>
      <c r="CG616">
        <v>0.60595251999999999</v>
      </c>
      <c r="CH616">
        <v>-0.27080598</v>
      </c>
      <c r="CI616">
        <v>0.69837139000000004</v>
      </c>
      <c r="CJ616">
        <v>2.3914729999999999E-2</v>
      </c>
      <c r="CK616">
        <v>-0.35324707</v>
      </c>
      <c r="CL616">
        <v>-4.8291489999999999E-2</v>
      </c>
      <c r="CM616">
        <v>0.58076517999999999</v>
      </c>
      <c r="CN616">
        <v>0.72541518999999999</v>
      </c>
      <c r="CO616">
        <v>-0.20022939000000001</v>
      </c>
      <c r="CP616">
        <v>-0.43475793000000001</v>
      </c>
      <c r="CQ616">
        <v>0.34422587999999998</v>
      </c>
      <c r="CR616">
        <v>-0.48495226000000002</v>
      </c>
      <c r="CS616">
        <v>0.18250256000000001</v>
      </c>
      <c r="CT616">
        <v>-0.16623276000000001</v>
      </c>
      <c r="CU616">
        <v>-9.4743999999999995E-2</v>
      </c>
      <c r="CV616">
        <v>-1.1689752</v>
      </c>
      <c r="CW616">
        <v>-0.52188942000000005</v>
      </c>
      <c r="CX616">
        <v>0.65815442999999996</v>
      </c>
      <c r="CY616">
        <v>9.3649330000000003E-2</v>
      </c>
      <c r="CZ616">
        <v>-0.16819777</v>
      </c>
      <c r="DA616">
        <v>-0.25450494000000001</v>
      </c>
      <c r="DB616">
        <v>0.25513289</v>
      </c>
      <c r="DC616">
        <v>2.5920289999999999E-2</v>
      </c>
      <c r="DD616">
        <v>-2.5292350000000002E-2</v>
      </c>
      <c r="DE616">
        <v>0.26950531</v>
      </c>
      <c r="DF616">
        <v>-0.26887736000000001</v>
      </c>
      <c r="DG616">
        <v>0.1029841</v>
      </c>
      <c r="DH616">
        <v>-0.10235616</v>
      </c>
      <c r="DI616">
        <v>-0.19042195000000001</v>
      </c>
      <c r="DJ616">
        <v>7.7531719999999998E-2</v>
      </c>
      <c r="DK616">
        <v>-0.19522661999999999</v>
      </c>
      <c r="DL616">
        <v>-0.13095082</v>
      </c>
      <c r="DM616">
        <v>-6.0513240000000003E-2</v>
      </c>
      <c r="DN616">
        <v>0.50020885000000004</v>
      </c>
      <c r="DO616">
        <v>0.35778246000000002</v>
      </c>
      <c r="DP616">
        <v>-0.64273818000000005</v>
      </c>
      <c r="DQ616">
        <v>0.94671483000000001</v>
      </c>
      <c r="DR616">
        <v>-0.66113116000000005</v>
      </c>
      <c r="DS616">
        <v>7.7932630000000003E-2</v>
      </c>
      <c r="DT616">
        <v>-0.79014932000000004</v>
      </c>
      <c r="DU616">
        <v>1.3610861400000001</v>
      </c>
      <c r="DV616" s="10">
        <v>-0.64824150000000003</v>
      </c>
      <c r="DW616" s="8" t="s">
        <v>3255</v>
      </c>
      <c r="DX616" t="s">
        <v>3256</v>
      </c>
      <c r="DY616" t="s">
        <v>5153</v>
      </c>
      <c r="DZ616" t="s">
        <v>5153</v>
      </c>
      <c r="EA616" s="52" t="s">
        <v>5513</v>
      </c>
      <c r="EB616" t="s">
        <v>5156</v>
      </c>
      <c r="EC616" t="s">
        <v>5410</v>
      </c>
      <c r="ED616" s="10" t="s">
        <v>514</v>
      </c>
      <c r="EE616" s="20">
        <v>34951</v>
      </c>
      <c r="EF616" s="21">
        <v>38041</v>
      </c>
      <c r="EG616" s="52" t="s">
        <v>145</v>
      </c>
      <c r="EH616" t="s">
        <v>5146</v>
      </c>
      <c r="EI616" s="22">
        <v>44542</v>
      </c>
      <c r="EJ616" t="b">
        <f>F616=H616</f>
        <v>1</v>
      </c>
    </row>
    <row r="617" spans="1:140" x14ac:dyDescent="0.2">
      <c r="A617" s="8" t="s">
        <v>3257</v>
      </c>
      <c r="B617" s="8" t="s">
        <v>168</v>
      </c>
      <c r="C617" s="8" t="s">
        <v>491</v>
      </c>
      <c r="D617" s="2" t="s">
        <v>3258</v>
      </c>
      <c r="E617" s="4">
        <v>0.62643611047241698</v>
      </c>
      <c r="F617" s="28" t="b">
        <v>1</v>
      </c>
      <c r="G617" s="29">
        <f t="shared" si="19"/>
        <v>9.7398998271395927E-3</v>
      </c>
      <c r="H617" s="5" t="b">
        <f t="shared" si="18"/>
        <v>0</v>
      </c>
      <c r="I617" s="8">
        <v>37</v>
      </c>
      <c r="J617">
        <v>0</v>
      </c>
      <c r="K617">
        <v>34</v>
      </c>
      <c r="L617">
        <v>1507</v>
      </c>
      <c r="M617">
        <v>3</v>
      </c>
      <c r="N617">
        <v>1</v>
      </c>
      <c r="O617">
        <v>83.218055236208698</v>
      </c>
      <c r="P617">
        <v>3</v>
      </c>
      <c r="Q617">
        <v>3</v>
      </c>
      <c r="R617">
        <v>1</v>
      </c>
      <c r="S617" s="10">
        <v>70.400000000000006</v>
      </c>
      <c r="T617" s="8">
        <v>-1.5255559604986699</v>
      </c>
      <c r="U617">
        <v>-1.00517281761849</v>
      </c>
      <c r="V617">
        <v>0.90669465918009495</v>
      </c>
      <c r="W617">
        <v>1.01362095195584E-2</v>
      </c>
      <c r="X617">
        <v>-0.60931127360194304</v>
      </c>
      <c r="Y617">
        <v>-1.4044518876044501</v>
      </c>
      <c r="Z617">
        <v>1.12674638869695</v>
      </c>
      <c r="AA617">
        <v>8.8725172209350497E-3</v>
      </c>
      <c r="AB617">
        <v>-4.5418899975194001E-2</v>
      </c>
      <c r="AC617">
        <v>-0.68484317603607703</v>
      </c>
      <c r="AD617" s="10">
        <v>-0.927274167860757</v>
      </c>
      <c r="AE617" s="8">
        <v>0</v>
      </c>
      <c r="AF617">
        <v>0</v>
      </c>
      <c r="AG617">
        <v>0</v>
      </c>
      <c r="AH617">
        <v>0</v>
      </c>
      <c r="AI617">
        <v>0</v>
      </c>
      <c r="AJ617">
        <v>0</v>
      </c>
      <c r="AK617">
        <v>0</v>
      </c>
      <c r="AL617">
        <v>0</v>
      </c>
      <c r="AM617">
        <v>0</v>
      </c>
      <c r="AN617">
        <v>0</v>
      </c>
      <c r="AO617">
        <v>1</v>
      </c>
      <c r="AP617">
        <v>0</v>
      </c>
      <c r="AQ617">
        <v>0</v>
      </c>
      <c r="AR617">
        <v>0</v>
      </c>
      <c r="AS617">
        <v>0</v>
      </c>
      <c r="AT617">
        <v>0</v>
      </c>
      <c r="AU617">
        <v>0</v>
      </c>
      <c r="AV617">
        <v>0</v>
      </c>
      <c r="AW617">
        <v>0</v>
      </c>
      <c r="AX617">
        <v>0</v>
      </c>
      <c r="AY617">
        <v>0</v>
      </c>
      <c r="AZ617">
        <v>1</v>
      </c>
      <c r="BA617">
        <v>1</v>
      </c>
      <c r="BB617">
        <v>0</v>
      </c>
      <c r="BC617">
        <v>0</v>
      </c>
      <c r="BD617">
        <v>1</v>
      </c>
      <c r="BE617">
        <v>0</v>
      </c>
      <c r="BF617">
        <v>1</v>
      </c>
      <c r="BG617">
        <v>0</v>
      </c>
      <c r="BH617">
        <v>1</v>
      </c>
      <c r="BI617">
        <v>0</v>
      </c>
      <c r="BJ617">
        <v>0</v>
      </c>
      <c r="BK617">
        <v>0</v>
      </c>
      <c r="BL617">
        <v>0</v>
      </c>
      <c r="BM617">
        <v>0</v>
      </c>
      <c r="BN617">
        <v>0</v>
      </c>
      <c r="BO617">
        <v>1</v>
      </c>
      <c r="BP617">
        <v>0</v>
      </c>
      <c r="BQ617">
        <v>0</v>
      </c>
      <c r="BR617">
        <v>1</v>
      </c>
      <c r="BS617">
        <v>0</v>
      </c>
      <c r="BT617" s="10">
        <v>0</v>
      </c>
      <c r="BU617">
        <v>-4.2648743800000002</v>
      </c>
      <c r="BV617">
        <v>0.17994256</v>
      </c>
      <c r="BW617">
        <v>2.5512239999999999E-2</v>
      </c>
      <c r="BX617">
        <v>1.7140852600000001</v>
      </c>
      <c r="BY617">
        <v>1.2451467300000001</v>
      </c>
      <c r="BZ617">
        <v>4.38303536</v>
      </c>
      <c r="CA617">
        <v>1.0542348399999999</v>
      </c>
      <c r="CB617">
        <v>2.36271349</v>
      </c>
      <c r="CC617">
        <v>0</v>
      </c>
      <c r="CD617">
        <v>1.26633956</v>
      </c>
      <c r="CE617">
        <v>1.2966537600000001</v>
      </c>
      <c r="CF617">
        <v>-0.34830556000000001</v>
      </c>
      <c r="CG617">
        <v>0.60595251999999999</v>
      </c>
      <c r="CH617">
        <v>-0.27080598</v>
      </c>
      <c r="CI617">
        <v>0.69837139000000004</v>
      </c>
      <c r="CJ617">
        <v>2.3914729999999999E-2</v>
      </c>
      <c r="CK617">
        <v>-0.35324707</v>
      </c>
      <c r="CL617">
        <v>-4.8291489999999999E-2</v>
      </c>
      <c r="CM617">
        <v>0.58076517999999999</v>
      </c>
      <c r="CN617">
        <v>0.72541518999999999</v>
      </c>
      <c r="CO617">
        <v>-0.20022939000000001</v>
      </c>
      <c r="CP617">
        <v>-0.43475793000000001</v>
      </c>
      <c r="CQ617">
        <v>0.34422587999999998</v>
      </c>
      <c r="CR617">
        <v>-0.48495226000000002</v>
      </c>
      <c r="CS617">
        <v>0.18250256000000001</v>
      </c>
      <c r="CT617">
        <v>-0.16623276000000001</v>
      </c>
      <c r="CU617">
        <v>-9.4743999999999995E-2</v>
      </c>
      <c r="CV617">
        <v>-1.1689752</v>
      </c>
      <c r="CW617">
        <v>-0.52188942000000005</v>
      </c>
      <c r="CX617">
        <v>0.65815442999999996</v>
      </c>
      <c r="CY617">
        <v>9.3649330000000003E-2</v>
      </c>
      <c r="CZ617">
        <v>-0.16819777</v>
      </c>
      <c r="DA617">
        <v>-0.25450494000000001</v>
      </c>
      <c r="DB617">
        <v>0.25513289</v>
      </c>
      <c r="DC617">
        <v>2.5920289999999999E-2</v>
      </c>
      <c r="DD617">
        <v>-2.5292350000000002E-2</v>
      </c>
      <c r="DE617">
        <v>0.26950531</v>
      </c>
      <c r="DF617">
        <v>-0.26887736000000001</v>
      </c>
      <c r="DG617">
        <v>0.1029841</v>
      </c>
      <c r="DH617">
        <v>-0.10235616</v>
      </c>
      <c r="DI617">
        <v>-0.19042195000000001</v>
      </c>
      <c r="DJ617">
        <v>7.7531719999999998E-2</v>
      </c>
      <c r="DK617">
        <v>-0.19522661999999999</v>
      </c>
      <c r="DL617">
        <v>-0.13095082</v>
      </c>
      <c r="DM617">
        <v>-6.0513240000000003E-2</v>
      </c>
      <c r="DN617">
        <v>0.50020885000000004</v>
      </c>
      <c r="DO617">
        <v>0.35778246000000002</v>
      </c>
      <c r="DP617">
        <v>-0.64273818000000005</v>
      </c>
      <c r="DQ617">
        <v>0.94671483000000001</v>
      </c>
      <c r="DR617">
        <v>-0.66113116000000005</v>
      </c>
      <c r="DS617">
        <v>7.7932630000000003E-2</v>
      </c>
      <c r="DT617">
        <v>-0.79014932000000004</v>
      </c>
      <c r="DU617">
        <v>1.3610861400000001</v>
      </c>
      <c r="DV617" s="10">
        <v>-0.64824150000000003</v>
      </c>
      <c r="DW617" s="8" t="s">
        <v>3259</v>
      </c>
      <c r="DX617" t="s">
        <v>3260</v>
      </c>
      <c r="DY617" t="s">
        <v>5153</v>
      </c>
      <c r="DZ617" t="s">
        <v>5158</v>
      </c>
      <c r="EA617" t="s">
        <v>5305</v>
      </c>
      <c r="EB617" t="s">
        <v>5412</v>
      </c>
      <c r="EC617" t="s">
        <v>5226</v>
      </c>
      <c r="ED617" s="10" t="s">
        <v>460</v>
      </c>
      <c r="EE617" s="20">
        <v>35779</v>
      </c>
      <c r="EF617" s="21">
        <v>38148</v>
      </c>
      <c r="EG617" t="s">
        <v>3261</v>
      </c>
      <c r="EH617" t="s">
        <v>5147</v>
      </c>
      <c r="EI617" s="22">
        <v>44582</v>
      </c>
      <c r="EJ617" t="b">
        <f>F617=H617</f>
        <v>0</v>
      </c>
    </row>
    <row r="618" spans="1:140" x14ac:dyDescent="0.2">
      <c r="A618" s="8" t="s">
        <v>3262</v>
      </c>
      <c r="B618" s="8" t="s">
        <v>168</v>
      </c>
      <c r="C618" s="8" t="s">
        <v>135</v>
      </c>
      <c r="D618" s="2" t="s">
        <v>3263</v>
      </c>
      <c r="E618" s="4">
        <v>0.46274236571035698</v>
      </c>
      <c r="F618" s="28" t="b">
        <v>0</v>
      </c>
      <c r="G618" s="29">
        <f t="shared" si="19"/>
        <v>5.4729771329625856E-6</v>
      </c>
      <c r="H618" s="5" t="b">
        <f t="shared" si="18"/>
        <v>0</v>
      </c>
      <c r="I618" s="8">
        <v>36</v>
      </c>
      <c r="J618">
        <v>0</v>
      </c>
      <c r="K618">
        <v>18</v>
      </c>
      <c r="L618">
        <v>3240</v>
      </c>
      <c r="M618">
        <v>2</v>
      </c>
      <c r="N618">
        <v>3</v>
      </c>
      <c r="O618">
        <v>53.037849521845203</v>
      </c>
      <c r="P618">
        <v>1</v>
      </c>
      <c r="Q618">
        <v>5</v>
      </c>
      <c r="R618">
        <v>2</v>
      </c>
      <c r="S618" s="10">
        <v>69.099999999999994</v>
      </c>
      <c r="T618" s="8">
        <v>-1.61949413540622</v>
      </c>
      <c r="U618">
        <v>-1.00517281761849</v>
      </c>
      <c r="V618">
        <v>-1.16058208423016</v>
      </c>
      <c r="W618">
        <v>2.03038360427457</v>
      </c>
      <c r="X618">
        <v>-0.92748948436013701</v>
      </c>
      <c r="Y618">
        <v>-1.13192030619081E-2</v>
      </c>
      <c r="Z618">
        <v>8.8224521289196403E-2</v>
      </c>
      <c r="AA618">
        <v>-1.4107302381286499</v>
      </c>
      <c r="AB618">
        <v>-4.5418899975194001E-2</v>
      </c>
      <c r="AC618">
        <v>-1.38724643350897</v>
      </c>
      <c r="AD618" s="10">
        <v>-1.2077759522049001</v>
      </c>
      <c r="AE618" s="8">
        <v>0</v>
      </c>
      <c r="AF618">
        <v>0</v>
      </c>
      <c r="AG618">
        <v>0</v>
      </c>
      <c r="AH618">
        <v>0</v>
      </c>
      <c r="AI618">
        <v>0</v>
      </c>
      <c r="AJ618">
        <v>0</v>
      </c>
      <c r="AK618">
        <v>0</v>
      </c>
      <c r="AL618">
        <v>0</v>
      </c>
      <c r="AM618">
        <v>0</v>
      </c>
      <c r="AN618">
        <v>0</v>
      </c>
      <c r="AO618">
        <v>0</v>
      </c>
      <c r="AP618">
        <v>0</v>
      </c>
      <c r="AQ618">
        <v>0</v>
      </c>
      <c r="AR618">
        <v>0</v>
      </c>
      <c r="AS618">
        <v>0</v>
      </c>
      <c r="AT618">
        <v>0</v>
      </c>
      <c r="AU618">
        <v>1</v>
      </c>
      <c r="AV618">
        <v>0</v>
      </c>
      <c r="AW618">
        <v>0</v>
      </c>
      <c r="AX618">
        <v>0</v>
      </c>
      <c r="AY618">
        <v>1</v>
      </c>
      <c r="AZ618">
        <v>0</v>
      </c>
      <c r="BA618">
        <v>1</v>
      </c>
      <c r="BB618">
        <v>0</v>
      </c>
      <c r="BC618">
        <v>0</v>
      </c>
      <c r="BD618">
        <v>1</v>
      </c>
      <c r="BE618">
        <v>0</v>
      </c>
      <c r="BF618">
        <v>1</v>
      </c>
      <c r="BG618">
        <v>0</v>
      </c>
      <c r="BH618">
        <v>0</v>
      </c>
      <c r="BI618">
        <v>1</v>
      </c>
      <c r="BJ618">
        <v>0</v>
      </c>
      <c r="BK618">
        <v>0</v>
      </c>
      <c r="BL618">
        <v>0</v>
      </c>
      <c r="BM618">
        <v>0</v>
      </c>
      <c r="BN618">
        <v>0</v>
      </c>
      <c r="BO618">
        <v>0</v>
      </c>
      <c r="BP618">
        <v>1</v>
      </c>
      <c r="BQ618">
        <v>0</v>
      </c>
      <c r="BR618">
        <v>1</v>
      </c>
      <c r="BS618">
        <v>0</v>
      </c>
      <c r="BT618" s="10">
        <v>0</v>
      </c>
      <c r="BU618">
        <v>-4.2648743800000002</v>
      </c>
      <c r="BV618">
        <v>0.17994256</v>
      </c>
      <c r="BW618">
        <v>2.5512239999999999E-2</v>
      </c>
      <c r="BX618">
        <v>1.7140852600000001</v>
      </c>
      <c r="BY618">
        <v>1.2451467300000001</v>
      </c>
      <c r="BZ618">
        <v>4.38303536</v>
      </c>
      <c r="CA618">
        <v>1.0542348399999999</v>
      </c>
      <c r="CB618">
        <v>2.36271349</v>
      </c>
      <c r="CC618">
        <v>0</v>
      </c>
      <c r="CD618">
        <v>1.26633956</v>
      </c>
      <c r="CE618">
        <v>1.2966537600000001</v>
      </c>
      <c r="CF618">
        <v>-0.34830556000000001</v>
      </c>
      <c r="CG618">
        <v>0.60595251999999999</v>
      </c>
      <c r="CH618">
        <v>-0.27080598</v>
      </c>
      <c r="CI618">
        <v>0.69837139000000004</v>
      </c>
      <c r="CJ618">
        <v>2.3914729999999999E-2</v>
      </c>
      <c r="CK618">
        <v>-0.35324707</v>
      </c>
      <c r="CL618">
        <v>-4.8291489999999999E-2</v>
      </c>
      <c r="CM618">
        <v>0.58076517999999999</v>
      </c>
      <c r="CN618">
        <v>0.72541518999999999</v>
      </c>
      <c r="CO618">
        <v>-0.20022939000000001</v>
      </c>
      <c r="CP618">
        <v>-0.43475793000000001</v>
      </c>
      <c r="CQ618">
        <v>0.34422587999999998</v>
      </c>
      <c r="CR618">
        <v>-0.48495226000000002</v>
      </c>
      <c r="CS618">
        <v>0.18250256000000001</v>
      </c>
      <c r="CT618">
        <v>-0.16623276000000001</v>
      </c>
      <c r="CU618">
        <v>-9.4743999999999995E-2</v>
      </c>
      <c r="CV618">
        <v>-1.1689752</v>
      </c>
      <c r="CW618">
        <v>-0.52188942000000005</v>
      </c>
      <c r="CX618">
        <v>0.65815442999999996</v>
      </c>
      <c r="CY618">
        <v>9.3649330000000003E-2</v>
      </c>
      <c r="CZ618">
        <v>-0.16819777</v>
      </c>
      <c r="DA618">
        <v>-0.25450494000000001</v>
      </c>
      <c r="DB618">
        <v>0.25513289</v>
      </c>
      <c r="DC618">
        <v>2.5920289999999999E-2</v>
      </c>
      <c r="DD618">
        <v>-2.5292350000000002E-2</v>
      </c>
      <c r="DE618">
        <v>0.26950531</v>
      </c>
      <c r="DF618">
        <v>-0.26887736000000001</v>
      </c>
      <c r="DG618">
        <v>0.1029841</v>
      </c>
      <c r="DH618">
        <v>-0.10235616</v>
      </c>
      <c r="DI618">
        <v>-0.19042195000000001</v>
      </c>
      <c r="DJ618">
        <v>7.7531719999999998E-2</v>
      </c>
      <c r="DK618">
        <v>-0.19522661999999999</v>
      </c>
      <c r="DL618">
        <v>-0.13095082</v>
      </c>
      <c r="DM618">
        <v>-6.0513240000000003E-2</v>
      </c>
      <c r="DN618">
        <v>0.50020885000000004</v>
      </c>
      <c r="DO618">
        <v>0.35778246000000002</v>
      </c>
      <c r="DP618">
        <v>-0.64273818000000005</v>
      </c>
      <c r="DQ618">
        <v>0.94671483000000001</v>
      </c>
      <c r="DR618">
        <v>-0.66113116000000005</v>
      </c>
      <c r="DS618">
        <v>7.7932630000000003E-2</v>
      </c>
      <c r="DT618">
        <v>-0.79014932000000004</v>
      </c>
      <c r="DU618">
        <v>1.3610861400000001</v>
      </c>
      <c r="DV618" s="10">
        <v>-0.64824150000000003</v>
      </c>
      <c r="DW618" s="8" t="s">
        <v>3264</v>
      </c>
      <c r="DX618" t="s">
        <v>3265</v>
      </c>
      <c r="DY618" t="s">
        <v>5165</v>
      </c>
      <c r="DZ618" t="s">
        <v>5158</v>
      </c>
      <c r="EA618" t="s">
        <v>5422</v>
      </c>
      <c r="EB618" t="s">
        <v>5389</v>
      </c>
      <c r="EC618" t="s">
        <v>5453</v>
      </c>
      <c r="ED618" s="10" t="s">
        <v>1156</v>
      </c>
      <c r="EE618" s="20">
        <v>35773</v>
      </c>
      <c r="EF618" s="21">
        <v>38930</v>
      </c>
      <c r="EG618" t="s">
        <v>3266</v>
      </c>
      <c r="EH618" t="s">
        <v>5142</v>
      </c>
      <c r="EI618" s="22">
        <v>44642</v>
      </c>
      <c r="EJ618" t="b">
        <f>F618=H618</f>
        <v>1</v>
      </c>
    </row>
    <row r="619" spans="1:140" x14ac:dyDescent="0.2">
      <c r="A619" s="8" t="s">
        <v>3267</v>
      </c>
      <c r="B619" s="8" t="s">
        <v>119</v>
      </c>
      <c r="C619" s="8" t="s">
        <v>154</v>
      </c>
      <c r="D619" s="2" t="s">
        <v>3268</v>
      </c>
      <c r="E619" s="4">
        <v>0.75105243254854903</v>
      </c>
      <c r="F619" s="28" t="b">
        <v>1</v>
      </c>
      <c r="G619" s="29">
        <f t="shared" si="19"/>
        <v>2.1835780595543773E-3</v>
      </c>
      <c r="H619" s="5" t="b">
        <f t="shared" si="18"/>
        <v>0</v>
      </c>
      <c r="I619" s="8">
        <v>45</v>
      </c>
      <c r="J619">
        <v>0</v>
      </c>
      <c r="K619">
        <v>20</v>
      </c>
      <c r="L619">
        <v>2039</v>
      </c>
      <c r="M619">
        <v>1</v>
      </c>
      <c r="N619">
        <v>5</v>
      </c>
      <c r="O619">
        <v>62.192882940941303</v>
      </c>
      <c r="P619">
        <v>4</v>
      </c>
      <c r="Q619">
        <v>5</v>
      </c>
      <c r="R619">
        <v>4</v>
      </c>
      <c r="S619" s="10">
        <v>64.900000000000006</v>
      </c>
      <c r="T619" s="8">
        <v>-0.77405056123824101</v>
      </c>
      <c r="U619">
        <v>-1.00517281761849</v>
      </c>
      <c r="V619">
        <v>-0.90217249130388599</v>
      </c>
      <c r="W619">
        <v>0.63031602141204002</v>
      </c>
      <c r="X619">
        <v>-1.2456676951183301</v>
      </c>
      <c r="Y619">
        <v>1.38181348148064</v>
      </c>
      <c r="Z619">
        <v>0.40325558809385598</v>
      </c>
      <c r="AA619">
        <v>1.4284752725705201</v>
      </c>
      <c r="AB619">
        <v>1.4079858992310099</v>
      </c>
      <c r="AC619">
        <v>-0.68484317603607703</v>
      </c>
      <c r="AD619" s="10">
        <v>-2.1140124862398499</v>
      </c>
      <c r="AE619" s="8">
        <v>0</v>
      </c>
      <c r="AF619">
        <v>0</v>
      </c>
      <c r="AG619">
        <v>0</v>
      </c>
      <c r="AH619">
        <v>0</v>
      </c>
      <c r="AI619">
        <v>0</v>
      </c>
      <c r="AJ619">
        <v>0</v>
      </c>
      <c r="AK619">
        <v>0</v>
      </c>
      <c r="AL619">
        <v>0</v>
      </c>
      <c r="AM619">
        <v>0</v>
      </c>
      <c r="AN619">
        <v>0</v>
      </c>
      <c r="AO619">
        <v>0</v>
      </c>
      <c r="AP619">
        <v>0</v>
      </c>
      <c r="AQ619">
        <v>0</v>
      </c>
      <c r="AR619">
        <v>0</v>
      </c>
      <c r="AS619">
        <v>0</v>
      </c>
      <c r="AT619">
        <v>0</v>
      </c>
      <c r="AU619">
        <v>0</v>
      </c>
      <c r="AV619">
        <v>0</v>
      </c>
      <c r="AW619">
        <v>1</v>
      </c>
      <c r="AX619">
        <v>0</v>
      </c>
      <c r="AY619">
        <v>1</v>
      </c>
      <c r="AZ619">
        <v>0</v>
      </c>
      <c r="BA619">
        <v>0</v>
      </c>
      <c r="BB619">
        <v>1</v>
      </c>
      <c r="BC619">
        <v>1</v>
      </c>
      <c r="BD619">
        <v>0</v>
      </c>
      <c r="BE619">
        <v>0</v>
      </c>
      <c r="BF619">
        <v>1</v>
      </c>
      <c r="BG619">
        <v>0</v>
      </c>
      <c r="BH619">
        <v>0</v>
      </c>
      <c r="BI619">
        <v>1</v>
      </c>
      <c r="BJ619">
        <v>0</v>
      </c>
      <c r="BK619">
        <v>0</v>
      </c>
      <c r="BL619">
        <v>0</v>
      </c>
      <c r="BM619">
        <v>0</v>
      </c>
      <c r="BN619">
        <v>0</v>
      </c>
      <c r="BO619">
        <v>0</v>
      </c>
      <c r="BP619">
        <v>1</v>
      </c>
      <c r="BQ619">
        <v>0</v>
      </c>
      <c r="BR619">
        <v>0</v>
      </c>
      <c r="BS619">
        <v>1</v>
      </c>
      <c r="BT619" s="10">
        <v>0</v>
      </c>
      <c r="BU619">
        <v>-4.2648743800000002</v>
      </c>
      <c r="BV619">
        <v>0.17994256</v>
      </c>
      <c r="BW619">
        <v>2.5512239999999999E-2</v>
      </c>
      <c r="BX619">
        <v>1.7140852600000001</v>
      </c>
      <c r="BY619">
        <v>1.2451467300000001</v>
      </c>
      <c r="BZ619">
        <v>4.38303536</v>
      </c>
      <c r="CA619">
        <v>1.0542348399999999</v>
      </c>
      <c r="CB619">
        <v>2.36271349</v>
      </c>
      <c r="CC619">
        <v>0</v>
      </c>
      <c r="CD619">
        <v>1.26633956</v>
      </c>
      <c r="CE619">
        <v>1.2966537600000001</v>
      </c>
      <c r="CF619">
        <v>-0.34830556000000001</v>
      </c>
      <c r="CG619">
        <v>0.60595251999999999</v>
      </c>
      <c r="CH619">
        <v>-0.27080598</v>
      </c>
      <c r="CI619">
        <v>0.69837139000000004</v>
      </c>
      <c r="CJ619">
        <v>2.3914729999999999E-2</v>
      </c>
      <c r="CK619">
        <v>-0.35324707</v>
      </c>
      <c r="CL619">
        <v>-4.8291489999999999E-2</v>
      </c>
      <c r="CM619">
        <v>0.58076517999999999</v>
      </c>
      <c r="CN619">
        <v>0.72541518999999999</v>
      </c>
      <c r="CO619">
        <v>-0.20022939000000001</v>
      </c>
      <c r="CP619">
        <v>-0.43475793000000001</v>
      </c>
      <c r="CQ619">
        <v>0.34422587999999998</v>
      </c>
      <c r="CR619">
        <v>-0.48495226000000002</v>
      </c>
      <c r="CS619">
        <v>0.18250256000000001</v>
      </c>
      <c r="CT619">
        <v>-0.16623276000000001</v>
      </c>
      <c r="CU619">
        <v>-9.4743999999999995E-2</v>
      </c>
      <c r="CV619">
        <v>-1.1689752</v>
      </c>
      <c r="CW619">
        <v>-0.52188942000000005</v>
      </c>
      <c r="CX619">
        <v>0.65815442999999996</v>
      </c>
      <c r="CY619">
        <v>9.3649330000000003E-2</v>
      </c>
      <c r="CZ619">
        <v>-0.16819777</v>
      </c>
      <c r="DA619">
        <v>-0.25450494000000001</v>
      </c>
      <c r="DB619">
        <v>0.25513289</v>
      </c>
      <c r="DC619">
        <v>2.5920289999999999E-2</v>
      </c>
      <c r="DD619">
        <v>-2.5292350000000002E-2</v>
      </c>
      <c r="DE619">
        <v>0.26950531</v>
      </c>
      <c r="DF619">
        <v>-0.26887736000000001</v>
      </c>
      <c r="DG619">
        <v>0.1029841</v>
      </c>
      <c r="DH619">
        <v>-0.10235616</v>
      </c>
      <c r="DI619">
        <v>-0.19042195000000001</v>
      </c>
      <c r="DJ619">
        <v>7.7531719999999998E-2</v>
      </c>
      <c r="DK619">
        <v>-0.19522661999999999</v>
      </c>
      <c r="DL619">
        <v>-0.13095082</v>
      </c>
      <c r="DM619">
        <v>-6.0513240000000003E-2</v>
      </c>
      <c r="DN619">
        <v>0.50020885000000004</v>
      </c>
      <c r="DO619">
        <v>0.35778246000000002</v>
      </c>
      <c r="DP619">
        <v>-0.64273818000000005</v>
      </c>
      <c r="DQ619">
        <v>0.94671483000000001</v>
      </c>
      <c r="DR619">
        <v>-0.66113116000000005</v>
      </c>
      <c r="DS619">
        <v>7.7932630000000003E-2</v>
      </c>
      <c r="DT619">
        <v>-0.79014932000000004</v>
      </c>
      <c r="DU619">
        <v>1.3610861400000001</v>
      </c>
      <c r="DV619" s="10">
        <v>-0.64824150000000003</v>
      </c>
      <c r="DW619" s="8" t="s">
        <v>3269</v>
      </c>
      <c r="DX619" t="s">
        <v>3270</v>
      </c>
      <c r="DY619" t="s">
        <v>5165</v>
      </c>
      <c r="DZ619" t="s">
        <v>5153</v>
      </c>
      <c r="EA619" t="s">
        <v>5216</v>
      </c>
      <c r="EB619" t="s">
        <v>5345</v>
      </c>
      <c r="EC619" t="s">
        <v>5187</v>
      </c>
      <c r="ED619" s="10" t="s">
        <v>178</v>
      </c>
      <c r="EE619" s="20">
        <v>35544</v>
      </c>
      <c r="EF619" s="21">
        <v>35989</v>
      </c>
      <c r="EG619" t="s">
        <v>3271</v>
      </c>
      <c r="EH619" t="s">
        <v>5142</v>
      </c>
      <c r="EI619" s="22">
        <v>45339</v>
      </c>
      <c r="EJ619" t="b">
        <f>F619=H619</f>
        <v>0</v>
      </c>
    </row>
    <row r="620" spans="1:140" x14ac:dyDescent="0.2">
      <c r="A620" s="8" t="s">
        <v>3272</v>
      </c>
      <c r="B620" s="8" t="s">
        <v>119</v>
      </c>
      <c r="C620" s="8" t="s">
        <v>209</v>
      </c>
      <c r="D620" s="2" t="s">
        <v>3273</v>
      </c>
      <c r="E620" s="4">
        <v>0.54573646503991102</v>
      </c>
      <c r="F620" s="28" t="b">
        <v>0</v>
      </c>
      <c r="G620" s="29">
        <f t="shared" si="19"/>
        <v>0.26489143733222692</v>
      </c>
      <c r="H620" s="5" t="b">
        <f t="shared" si="18"/>
        <v>0</v>
      </c>
      <c r="I620" s="8">
        <v>70</v>
      </c>
      <c r="J620">
        <v>0</v>
      </c>
      <c r="K620">
        <v>24</v>
      </c>
      <c r="L620">
        <v>1669</v>
      </c>
      <c r="M620">
        <v>5</v>
      </c>
      <c r="N620">
        <v>5</v>
      </c>
      <c r="O620">
        <v>37.868232519955498</v>
      </c>
      <c r="P620">
        <v>3</v>
      </c>
      <c r="Q620">
        <v>5</v>
      </c>
      <c r="R620">
        <v>3</v>
      </c>
      <c r="S620" s="10">
        <v>75.400000000000006</v>
      </c>
      <c r="T620" s="8">
        <v>1.5744038114505901</v>
      </c>
      <c r="U620">
        <v>-1.00517281761849</v>
      </c>
      <c r="V620">
        <v>-0.38535330545132002</v>
      </c>
      <c r="W620">
        <v>0.19898795674997499</v>
      </c>
      <c r="X620">
        <v>2.70451479144465E-2</v>
      </c>
      <c r="Y620">
        <v>1.38181348148064</v>
      </c>
      <c r="Z620">
        <v>-0.433772549432071</v>
      </c>
      <c r="AA620">
        <v>-0.70092886045385905</v>
      </c>
      <c r="AB620">
        <v>1.4079858992310099</v>
      </c>
      <c r="AC620">
        <v>1.7560081436822399E-2</v>
      </c>
      <c r="AD620" s="10">
        <v>0.15157884884751099</v>
      </c>
      <c r="AE620" s="8">
        <v>0</v>
      </c>
      <c r="AF620">
        <v>0</v>
      </c>
      <c r="AG620">
        <v>0</v>
      </c>
      <c r="AH620">
        <v>0</v>
      </c>
      <c r="AI620">
        <v>0</v>
      </c>
      <c r="AJ620">
        <v>0</v>
      </c>
      <c r="AK620">
        <v>0</v>
      </c>
      <c r="AL620">
        <v>0</v>
      </c>
      <c r="AM620">
        <v>0</v>
      </c>
      <c r="AN620">
        <v>0</v>
      </c>
      <c r="AO620">
        <v>0</v>
      </c>
      <c r="AP620">
        <v>0</v>
      </c>
      <c r="AQ620">
        <v>0</v>
      </c>
      <c r="AR620">
        <v>0</v>
      </c>
      <c r="AS620">
        <v>0</v>
      </c>
      <c r="AT620">
        <v>0</v>
      </c>
      <c r="AU620">
        <v>0</v>
      </c>
      <c r="AV620">
        <v>1</v>
      </c>
      <c r="AW620">
        <v>0</v>
      </c>
      <c r="AX620">
        <v>0</v>
      </c>
      <c r="AY620">
        <v>0</v>
      </c>
      <c r="AZ620">
        <v>1</v>
      </c>
      <c r="BA620">
        <v>1</v>
      </c>
      <c r="BB620">
        <v>0</v>
      </c>
      <c r="BC620">
        <v>0</v>
      </c>
      <c r="BD620">
        <v>1</v>
      </c>
      <c r="BE620">
        <v>0</v>
      </c>
      <c r="BF620">
        <v>1</v>
      </c>
      <c r="BG620">
        <v>1</v>
      </c>
      <c r="BH620">
        <v>0</v>
      </c>
      <c r="BI620">
        <v>0</v>
      </c>
      <c r="BJ620">
        <v>0</v>
      </c>
      <c r="BK620">
        <v>0</v>
      </c>
      <c r="BL620">
        <v>0</v>
      </c>
      <c r="BM620">
        <v>0</v>
      </c>
      <c r="BN620">
        <v>1</v>
      </c>
      <c r="BO620">
        <v>0</v>
      </c>
      <c r="BP620">
        <v>0</v>
      </c>
      <c r="BQ620">
        <v>0</v>
      </c>
      <c r="BR620">
        <v>0</v>
      </c>
      <c r="BS620">
        <v>1</v>
      </c>
      <c r="BT620" s="10">
        <v>0</v>
      </c>
      <c r="BU620">
        <v>-4.2648743800000002</v>
      </c>
      <c r="BV620">
        <v>0.17994256</v>
      </c>
      <c r="BW620">
        <v>2.5512239999999999E-2</v>
      </c>
      <c r="BX620">
        <v>1.7140852600000001</v>
      </c>
      <c r="BY620">
        <v>1.2451467300000001</v>
      </c>
      <c r="BZ620">
        <v>4.38303536</v>
      </c>
      <c r="CA620">
        <v>1.0542348399999999</v>
      </c>
      <c r="CB620">
        <v>2.36271349</v>
      </c>
      <c r="CC620">
        <v>0</v>
      </c>
      <c r="CD620">
        <v>1.26633956</v>
      </c>
      <c r="CE620">
        <v>1.2966537600000001</v>
      </c>
      <c r="CF620">
        <v>-0.34830556000000001</v>
      </c>
      <c r="CG620">
        <v>0.60595251999999999</v>
      </c>
      <c r="CH620">
        <v>-0.27080598</v>
      </c>
      <c r="CI620">
        <v>0.69837139000000004</v>
      </c>
      <c r="CJ620">
        <v>2.3914729999999999E-2</v>
      </c>
      <c r="CK620">
        <v>-0.35324707</v>
      </c>
      <c r="CL620">
        <v>-4.8291489999999999E-2</v>
      </c>
      <c r="CM620">
        <v>0.58076517999999999</v>
      </c>
      <c r="CN620">
        <v>0.72541518999999999</v>
      </c>
      <c r="CO620">
        <v>-0.20022939000000001</v>
      </c>
      <c r="CP620">
        <v>-0.43475793000000001</v>
      </c>
      <c r="CQ620">
        <v>0.34422587999999998</v>
      </c>
      <c r="CR620">
        <v>-0.48495226000000002</v>
      </c>
      <c r="CS620">
        <v>0.18250256000000001</v>
      </c>
      <c r="CT620">
        <v>-0.16623276000000001</v>
      </c>
      <c r="CU620">
        <v>-9.4743999999999995E-2</v>
      </c>
      <c r="CV620">
        <v>-1.1689752</v>
      </c>
      <c r="CW620">
        <v>-0.52188942000000005</v>
      </c>
      <c r="CX620">
        <v>0.65815442999999996</v>
      </c>
      <c r="CY620">
        <v>9.3649330000000003E-2</v>
      </c>
      <c r="CZ620">
        <v>-0.16819777</v>
      </c>
      <c r="DA620">
        <v>-0.25450494000000001</v>
      </c>
      <c r="DB620">
        <v>0.25513289</v>
      </c>
      <c r="DC620">
        <v>2.5920289999999999E-2</v>
      </c>
      <c r="DD620">
        <v>-2.5292350000000002E-2</v>
      </c>
      <c r="DE620">
        <v>0.26950531</v>
      </c>
      <c r="DF620">
        <v>-0.26887736000000001</v>
      </c>
      <c r="DG620">
        <v>0.1029841</v>
      </c>
      <c r="DH620">
        <v>-0.10235616</v>
      </c>
      <c r="DI620">
        <v>-0.19042195000000001</v>
      </c>
      <c r="DJ620">
        <v>7.7531719999999998E-2</v>
      </c>
      <c r="DK620">
        <v>-0.19522661999999999</v>
      </c>
      <c r="DL620">
        <v>-0.13095082</v>
      </c>
      <c r="DM620">
        <v>-6.0513240000000003E-2</v>
      </c>
      <c r="DN620">
        <v>0.50020885000000004</v>
      </c>
      <c r="DO620">
        <v>0.35778246000000002</v>
      </c>
      <c r="DP620">
        <v>-0.64273818000000005</v>
      </c>
      <c r="DQ620">
        <v>0.94671483000000001</v>
      </c>
      <c r="DR620">
        <v>-0.66113116000000005</v>
      </c>
      <c r="DS620">
        <v>7.7932630000000003E-2</v>
      </c>
      <c r="DT620">
        <v>-0.79014932000000004</v>
      </c>
      <c r="DU620">
        <v>1.3610861400000001</v>
      </c>
      <c r="DV620" s="10">
        <v>-0.64824150000000003</v>
      </c>
      <c r="DW620" s="8" t="s">
        <v>3274</v>
      </c>
      <c r="DX620" t="s">
        <v>3275</v>
      </c>
      <c r="DY620" t="s">
        <v>5158</v>
      </c>
      <c r="DZ620" t="s">
        <v>5153</v>
      </c>
      <c r="EA620" t="s">
        <v>5247</v>
      </c>
      <c r="EB620" t="s">
        <v>5354</v>
      </c>
      <c r="EC620" t="s">
        <v>5327</v>
      </c>
      <c r="ED620" s="10" t="s">
        <v>414</v>
      </c>
      <c r="EE620" s="20">
        <v>34738</v>
      </c>
      <c r="EF620" s="21">
        <v>36995</v>
      </c>
      <c r="EG620" t="s">
        <v>3276</v>
      </c>
      <c r="EH620" t="s">
        <v>5145</v>
      </c>
      <c r="EI620" s="22">
        <v>44817</v>
      </c>
      <c r="EJ620" t="b">
        <f>F620=H620</f>
        <v>1</v>
      </c>
    </row>
    <row r="621" spans="1:140" x14ac:dyDescent="0.2">
      <c r="A621" s="8" t="s">
        <v>3277</v>
      </c>
      <c r="B621" s="8" t="s">
        <v>127</v>
      </c>
      <c r="C621" s="8" t="s">
        <v>120</v>
      </c>
      <c r="D621" s="2" t="s">
        <v>3278</v>
      </c>
      <c r="E621" s="4">
        <v>0.518998140707982</v>
      </c>
      <c r="F621" s="28" t="b">
        <v>0</v>
      </c>
      <c r="G621" s="29">
        <f t="shared" si="19"/>
        <v>0.56695838105178109</v>
      </c>
      <c r="H621" s="5" t="b">
        <f t="shared" si="18"/>
        <v>1</v>
      </c>
      <c r="I621" s="8">
        <v>53</v>
      </c>
      <c r="J621">
        <v>0</v>
      </c>
      <c r="K621">
        <v>28</v>
      </c>
      <c r="L621">
        <v>1949</v>
      </c>
      <c r="M621">
        <v>6</v>
      </c>
      <c r="N621">
        <v>1</v>
      </c>
      <c r="O621">
        <v>99.499070353991399</v>
      </c>
      <c r="P621">
        <v>3</v>
      </c>
      <c r="Q621">
        <v>4</v>
      </c>
      <c r="R621">
        <v>5</v>
      </c>
      <c r="S621" s="10">
        <v>70.8</v>
      </c>
      <c r="T621" s="8">
        <v>-2.2545161977812998E-2</v>
      </c>
      <c r="U621">
        <v>-1.00517281761849</v>
      </c>
      <c r="V621">
        <v>0.13146588040124599</v>
      </c>
      <c r="W621">
        <v>0.52539838406180805</v>
      </c>
      <c r="X621">
        <v>0.34522335867264098</v>
      </c>
      <c r="Y621">
        <v>-1.4044518876044501</v>
      </c>
      <c r="Z621">
        <v>1.6869874415061601</v>
      </c>
      <c r="AA621">
        <v>8.8725172209350497E-3</v>
      </c>
      <c r="AB621">
        <v>-0.772121299578298</v>
      </c>
      <c r="AC621">
        <v>-0.68484317603607703</v>
      </c>
      <c r="AD621" s="10">
        <v>-0.84096592652409696</v>
      </c>
      <c r="AE621" s="8">
        <v>0</v>
      </c>
      <c r="AF621">
        <v>0</v>
      </c>
      <c r="AG621">
        <v>0</v>
      </c>
      <c r="AH621">
        <v>0</v>
      </c>
      <c r="AI621">
        <v>0</v>
      </c>
      <c r="AJ621">
        <v>0</v>
      </c>
      <c r="AK621">
        <v>0</v>
      </c>
      <c r="AL621">
        <v>0</v>
      </c>
      <c r="AM621">
        <v>0</v>
      </c>
      <c r="AN621">
        <v>0</v>
      </c>
      <c r="AO621">
        <v>0</v>
      </c>
      <c r="AP621">
        <v>0</v>
      </c>
      <c r="AQ621">
        <v>0</v>
      </c>
      <c r="AR621">
        <v>0</v>
      </c>
      <c r="AS621">
        <v>1</v>
      </c>
      <c r="AT621">
        <v>0</v>
      </c>
      <c r="AU621">
        <v>0</v>
      </c>
      <c r="AV621">
        <v>0</v>
      </c>
      <c r="AW621">
        <v>0</v>
      </c>
      <c r="AX621">
        <v>0</v>
      </c>
      <c r="AY621">
        <v>0</v>
      </c>
      <c r="AZ621">
        <v>1</v>
      </c>
      <c r="BA621">
        <v>1</v>
      </c>
      <c r="BB621">
        <v>0</v>
      </c>
      <c r="BC621">
        <v>0</v>
      </c>
      <c r="BD621">
        <v>1</v>
      </c>
      <c r="BE621">
        <v>1</v>
      </c>
      <c r="BF621">
        <v>0</v>
      </c>
      <c r="BG621">
        <v>0</v>
      </c>
      <c r="BH621">
        <v>0</v>
      </c>
      <c r="BI621">
        <v>0</v>
      </c>
      <c r="BJ621">
        <v>0</v>
      </c>
      <c r="BK621">
        <v>0</v>
      </c>
      <c r="BL621">
        <v>1</v>
      </c>
      <c r="BM621">
        <v>0</v>
      </c>
      <c r="BN621">
        <v>1</v>
      </c>
      <c r="BO621">
        <v>0</v>
      </c>
      <c r="BP621">
        <v>0</v>
      </c>
      <c r="BQ621">
        <v>0</v>
      </c>
      <c r="BR621">
        <v>0</v>
      </c>
      <c r="BS621">
        <v>1</v>
      </c>
      <c r="BT621" s="10">
        <v>0</v>
      </c>
      <c r="BU621">
        <v>-4.2648743800000002</v>
      </c>
      <c r="BV621">
        <v>0.17994256</v>
      </c>
      <c r="BW621">
        <v>2.5512239999999999E-2</v>
      </c>
      <c r="BX621">
        <v>1.7140852600000001</v>
      </c>
      <c r="BY621">
        <v>1.2451467300000001</v>
      </c>
      <c r="BZ621">
        <v>4.38303536</v>
      </c>
      <c r="CA621">
        <v>1.0542348399999999</v>
      </c>
      <c r="CB621">
        <v>2.36271349</v>
      </c>
      <c r="CC621">
        <v>0</v>
      </c>
      <c r="CD621">
        <v>1.26633956</v>
      </c>
      <c r="CE621">
        <v>1.2966537600000001</v>
      </c>
      <c r="CF621">
        <v>-0.34830556000000001</v>
      </c>
      <c r="CG621">
        <v>0.60595251999999999</v>
      </c>
      <c r="CH621">
        <v>-0.27080598</v>
      </c>
      <c r="CI621">
        <v>0.69837139000000004</v>
      </c>
      <c r="CJ621">
        <v>2.3914729999999999E-2</v>
      </c>
      <c r="CK621">
        <v>-0.35324707</v>
      </c>
      <c r="CL621">
        <v>-4.8291489999999999E-2</v>
      </c>
      <c r="CM621">
        <v>0.58076517999999999</v>
      </c>
      <c r="CN621">
        <v>0.72541518999999999</v>
      </c>
      <c r="CO621">
        <v>-0.20022939000000001</v>
      </c>
      <c r="CP621">
        <v>-0.43475793000000001</v>
      </c>
      <c r="CQ621">
        <v>0.34422587999999998</v>
      </c>
      <c r="CR621">
        <v>-0.48495226000000002</v>
      </c>
      <c r="CS621">
        <v>0.18250256000000001</v>
      </c>
      <c r="CT621">
        <v>-0.16623276000000001</v>
      </c>
      <c r="CU621">
        <v>-9.4743999999999995E-2</v>
      </c>
      <c r="CV621">
        <v>-1.1689752</v>
      </c>
      <c r="CW621">
        <v>-0.52188942000000005</v>
      </c>
      <c r="CX621">
        <v>0.65815442999999996</v>
      </c>
      <c r="CY621">
        <v>9.3649330000000003E-2</v>
      </c>
      <c r="CZ621">
        <v>-0.16819777</v>
      </c>
      <c r="DA621">
        <v>-0.25450494000000001</v>
      </c>
      <c r="DB621">
        <v>0.25513289</v>
      </c>
      <c r="DC621">
        <v>2.5920289999999999E-2</v>
      </c>
      <c r="DD621">
        <v>-2.5292350000000002E-2</v>
      </c>
      <c r="DE621">
        <v>0.26950531</v>
      </c>
      <c r="DF621">
        <v>-0.26887736000000001</v>
      </c>
      <c r="DG621">
        <v>0.1029841</v>
      </c>
      <c r="DH621">
        <v>-0.10235616</v>
      </c>
      <c r="DI621">
        <v>-0.19042195000000001</v>
      </c>
      <c r="DJ621">
        <v>7.7531719999999998E-2</v>
      </c>
      <c r="DK621">
        <v>-0.19522661999999999</v>
      </c>
      <c r="DL621">
        <v>-0.13095082</v>
      </c>
      <c r="DM621">
        <v>-6.0513240000000003E-2</v>
      </c>
      <c r="DN621">
        <v>0.50020885000000004</v>
      </c>
      <c r="DO621">
        <v>0.35778246000000002</v>
      </c>
      <c r="DP621">
        <v>-0.64273818000000005</v>
      </c>
      <c r="DQ621">
        <v>0.94671483000000001</v>
      </c>
      <c r="DR621">
        <v>-0.66113116000000005</v>
      </c>
      <c r="DS621">
        <v>7.7932630000000003E-2</v>
      </c>
      <c r="DT621">
        <v>-0.79014932000000004</v>
      </c>
      <c r="DU621">
        <v>1.3610861400000001</v>
      </c>
      <c r="DV621" s="10">
        <v>-0.64824150000000003</v>
      </c>
      <c r="DW621" s="8" t="s">
        <v>3279</v>
      </c>
      <c r="DX621" t="s">
        <v>3280</v>
      </c>
      <c r="DY621" t="s">
        <v>5158</v>
      </c>
      <c r="DZ621" t="s">
        <v>5153</v>
      </c>
      <c r="EA621" t="s">
        <v>5174</v>
      </c>
      <c r="EB621" t="s">
        <v>5275</v>
      </c>
      <c r="EC621" t="s">
        <v>5207</v>
      </c>
      <c r="ED621" s="10" t="s">
        <v>1429</v>
      </c>
      <c r="EE621" s="20">
        <v>36156</v>
      </c>
      <c r="EF621" s="21">
        <v>38496</v>
      </c>
      <c r="EG621" t="s">
        <v>3281</v>
      </c>
      <c r="EH621" t="s">
        <v>5143</v>
      </c>
      <c r="EI621" s="22">
        <v>45103</v>
      </c>
      <c r="EJ621" t="b">
        <f>F621=H621</f>
        <v>0</v>
      </c>
    </row>
    <row r="622" spans="1:140" x14ac:dyDescent="0.2">
      <c r="A622" s="8" t="s">
        <v>3282</v>
      </c>
      <c r="B622" s="8" t="s">
        <v>119</v>
      </c>
      <c r="C622" s="8" t="s">
        <v>181</v>
      </c>
      <c r="D622" s="2">
        <v>5155187678</v>
      </c>
      <c r="E622" s="4">
        <v>0.47807316273038802</v>
      </c>
      <c r="F622" s="28" t="b">
        <v>0</v>
      </c>
      <c r="G622" s="29">
        <f t="shared" si="19"/>
        <v>1.028977262351008E-3</v>
      </c>
      <c r="H622" s="5" t="b">
        <f t="shared" si="18"/>
        <v>0</v>
      </c>
      <c r="I622" s="8">
        <v>51</v>
      </c>
      <c r="J622">
        <v>1</v>
      </c>
      <c r="K622">
        <v>22</v>
      </c>
      <c r="L622">
        <v>543</v>
      </c>
      <c r="M622">
        <v>5</v>
      </c>
      <c r="N622">
        <v>5</v>
      </c>
      <c r="O622">
        <v>51.644914698527401</v>
      </c>
      <c r="P622">
        <v>5</v>
      </c>
      <c r="Q622">
        <v>2</v>
      </c>
      <c r="R622">
        <v>4</v>
      </c>
      <c r="S622" s="10">
        <v>74.2</v>
      </c>
      <c r="T622" s="8">
        <v>-0.21042151179292001</v>
      </c>
      <c r="U622">
        <v>7.5957643648752104E-3</v>
      </c>
      <c r="V622">
        <v>-0.64376289837760303</v>
      </c>
      <c r="W622">
        <v>-1.11364826165403</v>
      </c>
      <c r="X622">
        <v>2.70451479144465E-2</v>
      </c>
      <c r="Y622">
        <v>1.38181348148064</v>
      </c>
      <c r="Z622">
        <v>4.0292665304501298E-2</v>
      </c>
      <c r="AA622">
        <v>0.71867389489572897</v>
      </c>
      <c r="AB622">
        <v>-1.4988236991813999</v>
      </c>
      <c r="AC622">
        <v>1.42236659638262</v>
      </c>
      <c r="AD622" s="10">
        <v>-0.107345875162473</v>
      </c>
      <c r="AE622" s="8">
        <v>0</v>
      </c>
      <c r="AF622">
        <v>0</v>
      </c>
      <c r="AG622">
        <v>0</v>
      </c>
      <c r="AH622">
        <v>0</v>
      </c>
      <c r="AI622">
        <v>0</v>
      </c>
      <c r="AJ622">
        <v>0</v>
      </c>
      <c r="AK622">
        <v>0</v>
      </c>
      <c r="AL622">
        <v>0</v>
      </c>
      <c r="AM622">
        <v>0</v>
      </c>
      <c r="AN622">
        <v>0</v>
      </c>
      <c r="AO622">
        <v>0</v>
      </c>
      <c r="AP622">
        <v>1</v>
      </c>
      <c r="AQ622">
        <v>0</v>
      </c>
      <c r="AR622">
        <v>0</v>
      </c>
      <c r="AS622">
        <v>0</v>
      </c>
      <c r="AT622">
        <v>0</v>
      </c>
      <c r="AU622">
        <v>0</v>
      </c>
      <c r="AV622">
        <v>0</v>
      </c>
      <c r="AW622">
        <v>0</v>
      </c>
      <c r="AX622">
        <v>0</v>
      </c>
      <c r="AY622">
        <v>0</v>
      </c>
      <c r="AZ622">
        <v>1</v>
      </c>
      <c r="BA622">
        <v>1</v>
      </c>
      <c r="BB622">
        <v>0</v>
      </c>
      <c r="BC622">
        <v>0</v>
      </c>
      <c r="BD622">
        <v>1</v>
      </c>
      <c r="BE622">
        <v>1</v>
      </c>
      <c r="BF622">
        <v>0</v>
      </c>
      <c r="BG622">
        <v>0</v>
      </c>
      <c r="BH622">
        <v>0</v>
      </c>
      <c r="BI622">
        <v>0</v>
      </c>
      <c r="BJ622">
        <v>0</v>
      </c>
      <c r="BK622">
        <v>1</v>
      </c>
      <c r="BL622">
        <v>0</v>
      </c>
      <c r="BM622">
        <v>0</v>
      </c>
      <c r="BN622">
        <v>0</v>
      </c>
      <c r="BO622">
        <v>0</v>
      </c>
      <c r="BP622">
        <v>1</v>
      </c>
      <c r="BQ622">
        <v>0</v>
      </c>
      <c r="BR622">
        <v>0</v>
      </c>
      <c r="BS622">
        <v>0</v>
      </c>
      <c r="BT622" s="10">
        <v>1</v>
      </c>
      <c r="BU622">
        <v>-4.2648743800000002</v>
      </c>
      <c r="BV622">
        <v>0.17994256</v>
      </c>
      <c r="BW622">
        <v>2.5512239999999999E-2</v>
      </c>
      <c r="BX622">
        <v>1.7140852600000001</v>
      </c>
      <c r="BY622">
        <v>1.2451467300000001</v>
      </c>
      <c r="BZ622">
        <v>4.38303536</v>
      </c>
      <c r="CA622">
        <v>1.0542348399999999</v>
      </c>
      <c r="CB622">
        <v>2.36271349</v>
      </c>
      <c r="CC622">
        <v>0</v>
      </c>
      <c r="CD622">
        <v>1.26633956</v>
      </c>
      <c r="CE622">
        <v>1.2966537600000001</v>
      </c>
      <c r="CF622">
        <v>-0.34830556000000001</v>
      </c>
      <c r="CG622">
        <v>0.60595251999999999</v>
      </c>
      <c r="CH622">
        <v>-0.27080598</v>
      </c>
      <c r="CI622">
        <v>0.69837139000000004</v>
      </c>
      <c r="CJ622">
        <v>2.3914729999999999E-2</v>
      </c>
      <c r="CK622">
        <v>-0.35324707</v>
      </c>
      <c r="CL622">
        <v>-4.8291489999999999E-2</v>
      </c>
      <c r="CM622">
        <v>0.58076517999999999</v>
      </c>
      <c r="CN622">
        <v>0.72541518999999999</v>
      </c>
      <c r="CO622">
        <v>-0.20022939000000001</v>
      </c>
      <c r="CP622">
        <v>-0.43475793000000001</v>
      </c>
      <c r="CQ622">
        <v>0.34422587999999998</v>
      </c>
      <c r="CR622">
        <v>-0.48495226000000002</v>
      </c>
      <c r="CS622">
        <v>0.18250256000000001</v>
      </c>
      <c r="CT622">
        <v>-0.16623276000000001</v>
      </c>
      <c r="CU622">
        <v>-9.4743999999999995E-2</v>
      </c>
      <c r="CV622">
        <v>-1.1689752</v>
      </c>
      <c r="CW622">
        <v>-0.52188942000000005</v>
      </c>
      <c r="CX622">
        <v>0.65815442999999996</v>
      </c>
      <c r="CY622">
        <v>9.3649330000000003E-2</v>
      </c>
      <c r="CZ622">
        <v>-0.16819777</v>
      </c>
      <c r="DA622">
        <v>-0.25450494000000001</v>
      </c>
      <c r="DB622">
        <v>0.25513289</v>
      </c>
      <c r="DC622">
        <v>2.5920289999999999E-2</v>
      </c>
      <c r="DD622">
        <v>-2.5292350000000002E-2</v>
      </c>
      <c r="DE622">
        <v>0.26950531</v>
      </c>
      <c r="DF622">
        <v>-0.26887736000000001</v>
      </c>
      <c r="DG622">
        <v>0.1029841</v>
      </c>
      <c r="DH622">
        <v>-0.10235616</v>
      </c>
      <c r="DI622">
        <v>-0.19042195000000001</v>
      </c>
      <c r="DJ622">
        <v>7.7531719999999998E-2</v>
      </c>
      <c r="DK622">
        <v>-0.19522661999999999</v>
      </c>
      <c r="DL622">
        <v>-0.13095082</v>
      </c>
      <c r="DM622">
        <v>-6.0513240000000003E-2</v>
      </c>
      <c r="DN622">
        <v>0.50020885000000004</v>
      </c>
      <c r="DO622">
        <v>0.35778246000000002</v>
      </c>
      <c r="DP622">
        <v>-0.64273818000000005</v>
      </c>
      <c r="DQ622">
        <v>0.94671483000000001</v>
      </c>
      <c r="DR622">
        <v>-0.66113116000000005</v>
      </c>
      <c r="DS622">
        <v>7.7932630000000003E-2</v>
      </c>
      <c r="DT622">
        <v>-0.79014932000000004</v>
      </c>
      <c r="DU622">
        <v>1.3610861400000001</v>
      </c>
      <c r="DV622" s="10">
        <v>-0.64824150000000003</v>
      </c>
      <c r="DW622" s="8" t="s">
        <v>3283</v>
      </c>
      <c r="DX622" t="s">
        <v>3284</v>
      </c>
      <c r="DY622" t="s">
        <v>5165</v>
      </c>
      <c r="DZ622" t="s">
        <v>5165</v>
      </c>
      <c r="EA622" t="s">
        <v>5271</v>
      </c>
      <c r="EB622" t="s">
        <v>5241</v>
      </c>
      <c r="EC622" t="s">
        <v>5440</v>
      </c>
      <c r="ED622" s="10" t="s">
        <v>390</v>
      </c>
      <c r="EE622" s="20">
        <v>34761</v>
      </c>
      <c r="EF622" s="21">
        <v>38274</v>
      </c>
      <c r="EG622" t="s">
        <v>3285</v>
      </c>
      <c r="EH622" t="s">
        <v>5146</v>
      </c>
      <c r="EI622" s="22">
        <v>44025</v>
      </c>
      <c r="EJ622" t="b">
        <f>F622=H622</f>
        <v>1</v>
      </c>
    </row>
    <row r="623" spans="1:140" x14ac:dyDescent="0.2">
      <c r="A623" s="8" t="s">
        <v>3286</v>
      </c>
      <c r="B623" s="8" t="s">
        <v>119</v>
      </c>
      <c r="C623" s="8" t="s">
        <v>188</v>
      </c>
      <c r="D623" s="2" t="s">
        <v>3287</v>
      </c>
      <c r="E623" s="4">
        <v>0.67379307115876697</v>
      </c>
      <c r="F623" s="28" t="b">
        <v>1</v>
      </c>
      <c r="G623" s="29">
        <f t="shared" si="19"/>
        <v>1.9890237420001828E-5</v>
      </c>
      <c r="H623" s="5" t="b">
        <f t="shared" si="18"/>
        <v>0</v>
      </c>
      <c r="I623" s="8">
        <v>44</v>
      </c>
      <c r="J623">
        <v>0</v>
      </c>
      <c r="K623">
        <v>22</v>
      </c>
      <c r="L623">
        <v>1736</v>
      </c>
      <c r="M623">
        <v>0</v>
      </c>
      <c r="N623">
        <v>2</v>
      </c>
      <c r="O623">
        <v>66.896535579383794</v>
      </c>
      <c r="P623">
        <v>4</v>
      </c>
      <c r="Q623">
        <v>5</v>
      </c>
      <c r="R623">
        <v>3</v>
      </c>
      <c r="S623" s="10">
        <v>77.3</v>
      </c>
      <c r="T623" s="8">
        <v>-0.86798873614579497</v>
      </c>
      <c r="U623">
        <v>-1.00517281761849</v>
      </c>
      <c r="V623">
        <v>-0.64376289837760303</v>
      </c>
      <c r="W623">
        <v>0.277093308999592</v>
      </c>
      <c r="X623">
        <v>-1.5638459058765199</v>
      </c>
      <c r="Y623">
        <v>-0.70788554533318204</v>
      </c>
      <c r="Z623">
        <v>0.56511154653048101</v>
      </c>
      <c r="AA623">
        <v>0.71867389489572897</v>
      </c>
      <c r="AB623">
        <v>-4.5418899975194001E-2</v>
      </c>
      <c r="AC623">
        <v>1.42236659638262</v>
      </c>
      <c r="AD623" s="10">
        <v>0.56154299519665196</v>
      </c>
      <c r="AE623" s="8">
        <v>0</v>
      </c>
      <c r="AF623">
        <v>0</v>
      </c>
      <c r="AG623">
        <v>0</v>
      </c>
      <c r="AH623">
        <v>1</v>
      </c>
      <c r="AI623">
        <v>0</v>
      </c>
      <c r="AJ623">
        <v>0</v>
      </c>
      <c r="AK623">
        <v>0</v>
      </c>
      <c r="AL623">
        <v>0</v>
      </c>
      <c r="AM623">
        <v>0</v>
      </c>
      <c r="AN623">
        <v>0</v>
      </c>
      <c r="AO623">
        <v>0</v>
      </c>
      <c r="AP623">
        <v>0</v>
      </c>
      <c r="AQ623">
        <v>0</v>
      </c>
      <c r="AR623">
        <v>0</v>
      </c>
      <c r="AS623">
        <v>0</v>
      </c>
      <c r="AT623">
        <v>0</v>
      </c>
      <c r="AU623">
        <v>0</v>
      </c>
      <c r="AV623">
        <v>0</v>
      </c>
      <c r="AW623">
        <v>0</v>
      </c>
      <c r="AX623">
        <v>0</v>
      </c>
      <c r="AY623">
        <v>0</v>
      </c>
      <c r="AZ623">
        <v>1</v>
      </c>
      <c r="BA623">
        <v>1</v>
      </c>
      <c r="BB623">
        <v>0</v>
      </c>
      <c r="BC623">
        <v>1</v>
      </c>
      <c r="BD623">
        <v>0</v>
      </c>
      <c r="BE623">
        <v>1</v>
      </c>
      <c r="BF623">
        <v>0</v>
      </c>
      <c r="BG623">
        <v>1</v>
      </c>
      <c r="BH623">
        <v>0</v>
      </c>
      <c r="BI623">
        <v>0</v>
      </c>
      <c r="BJ623">
        <v>0</v>
      </c>
      <c r="BK623">
        <v>0</v>
      </c>
      <c r="BL623">
        <v>0</v>
      </c>
      <c r="BM623">
        <v>0</v>
      </c>
      <c r="BN623">
        <v>1</v>
      </c>
      <c r="BO623">
        <v>0</v>
      </c>
      <c r="BP623">
        <v>0</v>
      </c>
      <c r="BQ623">
        <v>0</v>
      </c>
      <c r="BR623">
        <v>1</v>
      </c>
      <c r="BS623">
        <v>0</v>
      </c>
      <c r="BT623" s="10">
        <v>0</v>
      </c>
      <c r="BU623">
        <v>-4.2648743800000002</v>
      </c>
      <c r="BV623">
        <v>0.17994256</v>
      </c>
      <c r="BW623">
        <v>2.5512239999999999E-2</v>
      </c>
      <c r="BX623">
        <v>1.7140852600000001</v>
      </c>
      <c r="BY623">
        <v>1.2451467300000001</v>
      </c>
      <c r="BZ623">
        <v>4.38303536</v>
      </c>
      <c r="CA623">
        <v>1.0542348399999999</v>
      </c>
      <c r="CB623">
        <v>2.36271349</v>
      </c>
      <c r="CC623">
        <v>0</v>
      </c>
      <c r="CD623">
        <v>1.26633956</v>
      </c>
      <c r="CE623">
        <v>1.2966537600000001</v>
      </c>
      <c r="CF623">
        <v>-0.34830556000000001</v>
      </c>
      <c r="CG623">
        <v>0.60595251999999999</v>
      </c>
      <c r="CH623">
        <v>-0.27080598</v>
      </c>
      <c r="CI623">
        <v>0.69837139000000004</v>
      </c>
      <c r="CJ623">
        <v>2.3914729999999999E-2</v>
      </c>
      <c r="CK623">
        <v>-0.35324707</v>
      </c>
      <c r="CL623">
        <v>-4.8291489999999999E-2</v>
      </c>
      <c r="CM623">
        <v>0.58076517999999999</v>
      </c>
      <c r="CN623">
        <v>0.72541518999999999</v>
      </c>
      <c r="CO623">
        <v>-0.20022939000000001</v>
      </c>
      <c r="CP623">
        <v>-0.43475793000000001</v>
      </c>
      <c r="CQ623">
        <v>0.34422587999999998</v>
      </c>
      <c r="CR623">
        <v>-0.48495226000000002</v>
      </c>
      <c r="CS623">
        <v>0.18250256000000001</v>
      </c>
      <c r="CT623">
        <v>-0.16623276000000001</v>
      </c>
      <c r="CU623">
        <v>-9.4743999999999995E-2</v>
      </c>
      <c r="CV623">
        <v>-1.1689752</v>
      </c>
      <c r="CW623">
        <v>-0.52188942000000005</v>
      </c>
      <c r="CX623">
        <v>0.65815442999999996</v>
      </c>
      <c r="CY623">
        <v>9.3649330000000003E-2</v>
      </c>
      <c r="CZ623">
        <v>-0.16819777</v>
      </c>
      <c r="DA623">
        <v>-0.25450494000000001</v>
      </c>
      <c r="DB623">
        <v>0.25513289</v>
      </c>
      <c r="DC623">
        <v>2.5920289999999999E-2</v>
      </c>
      <c r="DD623">
        <v>-2.5292350000000002E-2</v>
      </c>
      <c r="DE623">
        <v>0.26950531</v>
      </c>
      <c r="DF623">
        <v>-0.26887736000000001</v>
      </c>
      <c r="DG623">
        <v>0.1029841</v>
      </c>
      <c r="DH623">
        <v>-0.10235616</v>
      </c>
      <c r="DI623">
        <v>-0.19042195000000001</v>
      </c>
      <c r="DJ623">
        <v>7.7531719999999998E-2</v>
      </c>
      <c r="DK623">
        <v>-0.19522661999999999</v>
      </c>
      <c r="DL623">
        <v>-0.13095082</v>
      </c>
      <c r="DM623">
        <v>-6.0513240000000003E-2</v>
      </c>
      <c r="DN623">
        <v>0.50020885000000004</v>
      </c>
      <c r="DO623">
        <v>0.35778246000000002</v>
      </c>
      <c r="DP623">
        <v>-0.64273818000000005</v>
      </c>
      <c r="DQ623">
        <v>0.94671483000000001</v>
      </c>
      <c r="DR623">
        <v>-0.66113116000000005</v>
      </c>
      <c r="DS623">
        <v>7.7932630000000003E-2</v>
      </c>
      <c r="DT623">
        <v>-0.79014932000000004</v>
      </c>
      <c r="DU623">
        <v>1.3610861400000001</v>
      </c>
      <c r="DV623" s="10">
        <v>-0.64824150000000003</v>
      </c>
      <c r="DW623" s="8" t="s">
        <v>3288</v>
      </c>
      <c r="DX623" t="s">
        <v>3289</v>
      </c>
      <c r="DY623" t="s">
        <v>5158</v>
      </c>
      <c r="DZ623" t="s">
        <v>5158</v>
      </c>
      <c r="EA623" t="s">
        <v>5168</v>
      </c>
      <c r="EB623" t="s">
        <v>5196</v>
      </c>
      <c r="EC623" t="s">
        <v>5274</v>
      </c>
      <c r="ED623" s="10" t="s">
        <v>158</v>
      </c>
      <c r="EE623" s="20">
        <v>37190</v>
      </c>
      <c r="EF623" s="21">
        <v>39716</v>
      </c>
      <c r="EG623" t="s">
        <v>3290</v>
      </c>
      <c r="EH623" t="s">
        <v>5145</v>
      </c>
      <c r="EI623" s="22">
        <v>45301</v>
      </c>
      <c r="EJ623" t="b">
        <f>F623=H623</f>
        <v>0</v>
      </c>
    </row>
    <row r="624" spans="1:140" x14ac:dyDescent="0.2">
      <c r="A624" s="8" t="s">
        <v>3291</v>
      </c>
      <c r="B624" s="8" t="s">
        <v>119</v>
      </c>
      <c r="C624" s="8" t="s">
        <v>275</v>
      </c>
      <c r="D624" s="2" t="s">
        <v>3292</v>
      </c>
      <c r="E624" s="4">
        <v>0.54545675771616298</v>
      </c>
      <c r="F624" s="28" t="b">
        <v>0</v>
      </c>
      <c r="G624" s="29">
        <f t="shared" si="19"/>
        <v>6.899030475820149E-2</v>
      </c>
      <c r="H624" s="5" t="b">
        <f t="shared" si="18"/>
        <v>0</v>
      </c>
      <c r="I624" s="8">
        <v>43</v>
      </c>
      <c r="J624">
        <v>2</v>
      </c>
      <c r="K624">
        <v>39</v>
      </c>
      <c r="L624">
        <v>3167</v>
      </c>
      <c r="M624">
        <v>5</v>
      </c>
      <c r="N624">
        <v>3</v>
      </c>
      <c r="O624">
        <v>30.228378858081498</v>
      </c>
      <c r="P624">
        <v>5</v>
      </c>
      <c r="Q624">
        <v>1</v>
      </c>
      <c r="R624">
        <v>4</v>
      </c>
      <c r="S624" s="10">
        <v>70.8</v>
      </c>
      <c r="T624" s="8">
        <v>-0.96192691105334804</v>
      </c>
      <c r="U624">
        <v>1.0203643463482399</v>
      </c>
      <c r="V624">
        <v>1.5527186414958001</v>
      </c>
      <c r="W624">
        <v>1.9452837428682701</v>
      </c>
      <c r="X624">
        <v>2.70451479144465E-2</v>
      </c>
      <c r="Y624">
        <v>-1.13192030619081E-2</v>
      </c>
      <c r="Z624">
        <v>-0.69666522706134704</v>
      </c>
      <c r="AA624">
        <v>0.71867389489572897</v>
      </c>
      <c r="AB624">
        <v>-1.4988236991813999</v>
      </c>
      <c r="AC624">
        <v>0.71996333890972197</v>
      </c>
      <c r="AD624" s="10">
        <v>-0.84096592652409696</v>
      </c>
      <c r="AE624" s="8">
        <v>0</v>
      </c>
      <c r="AF624">
        <v>0</v>
      </c>
      <c r="AG624">
        <v>0</v>
      </c>
      <c r="AH624">
        <v>0</v>
      </c>
      <c r="AI624">
        <v>0</v>
      </c>
      <c r="AJ624">
        <v>0</v>
      </c>
      <c r="AK624">
        <v>0</v>
      </c>
      <c r="AL624">
        <v>0</v>
      </c>
      <c r="AM624">
        <v>0</v>
      </c>
      <c r="AN624">
        <v>0</v>
      </c>
      <c r="AO624">
        <v>0</v>
      </c>
      <c r="AP624">
        <v>0</v>
      </c>
      <c r="AQ624">
        <v>0</v>
      </c>
      <c r="AR624">
        <v>0</v>
      </c>
      <c r="AS624">
        <v>0</v>
      </c>
      <c r="AT624">
        <v>0</v>
      </c>
      <c r="AU624">
        <v>0</v>
      </c>
      <c r="AV624">
        <v>0</v>
      </c>
      <c r="AW624">
        <v>1</v>
      </c>
      <c r="AX624">
        <v>0</v>
      </c>
      <c r="AY624">
        <v>1</v>
      </c>
      <c r="AZ624">
        <v>0</v>
      </c>
      <c r="BA624">
        <v>0</v>
      </c>
      <c r="BB624">
        <v>1</v>
      </c>
      <c r="BC624">
        <v>0</v>
      </c>
      <c r="BD624">
        <v>1</v>
      </c>
      <c r="BE624">
        <v>0</v>
      </c>
      <c r="BF624">
        <v>1</v>
      </c>
      <c r="BG624">
        <v>0</v>
      </c>
      <c r="BH624">
        <v>1</v>
      </c>
      <c r="BI624">
        <v>0</v>
      </c>
      <c r="BJ624">
        <v>0</v>
      </c>
      <c r="BK624">
        <v>0</v>
      </c>
      <c r="BL624">
        <v>0</v>
      </c>
      <c r="BM624">
        <v>0</v>
      </c>
      <c r="BN624">
        <v>0</v>
      </c>
      <c r="BO624">
        <v>0</v>
      </c>
      <c r="BP624">
        <v>1</v>
      </c>
      <c r="BQ624">
        <v>1</v>
      </c>
      <c r="BR624">
        <v>0</v>
      </c>
      <c r="BS624">
        <v>0</v>
      </c>
      <c r="BT624" s="10">
        <v>0</v>
      </c>
      <c r="BU624">
        <v>-4.2648743800000002</v>
      </c>
      <c r="BV624">
        <v>0.17994256</v>
      </c>
      <c r="BW624">
        <v>2.5512239999999999E-2</v>
      </c>
      <c r="BX624">
        <v>1.7140852600000001</v>
      </c>
      <c r="BY624">
        <v>1.2451467300000001</v>
      </c>
      <c r="BZ624">
        <v>4.38303536</v>
      </c>
      <c r="CA624">
        <v>1.0542348399999999</v>
      </c>
      <c r="CB624">
        <v>2.36271349</v>
      </c>
      <c r="CC624">
        <v>0</v>
      </c>
      <c r="CD624">
        <v>1.26633956</v>
      </c>
      <c r="CE624">
        <v>1.2966537600000001</v>
      </c>
      <c r="CF624">
        <v>-0.34830556000000001</v>
      </c>
      <c r="CG624">
        <v>0.60595251999999999</v>
      </c>
      <c r="CH624">
        <v>-0.27080598</v>
      </c>
      <c r="CI624">
        <v>0.69837139000000004</v>
      </c>
      <c r="CJ624">
        <v>2.3914729999999999E-2</v>
      </c>
      <c r="CK624">
        <v>-0.35324707</v>
      </c>
      <c r="CL624">
        <v>-4.8291489999999999E-2</v>
      </c>
      <c r="CM624">
        <v>0.58076517999999999</v>
      </c>
      <c r="CN624">
        <v>0.72541518999999999</v>
      </c>
      <c r="CO624">
        <v>-0.20022939000000001</v>
      </c>
      <c r="CP624">
        <v>-0.43475793000000001</v>
      </c>
      <c r="CQ624">
        <v>0.34422587999999998</v>
      </c>
      <c r="CR624">
        <v>-0.48495226000000002</v>
      </c>
      <c r="CS624">
        <v>0.18250256000000001</v>
      </c>
      <c r="CT624">
        <v>-0.16623276000000001</v>
      </c>
      <c r="CU624">
        <v>-9.4743999999999995E-2</v>
      </c>
      <c r="CV624">
        <v>-1.1689752</v>
      </c>
      <c r="CW624">
        <v>-0.52188942000000005</v>
      </c>
      <c r="CX624">
        <v>0.65815442999999996</v>
      </c>
      <c r="CY624">
        <v>9.3649330000000003E-2</v>
      </c>
      <c r="CZ624">
        <v>-0.16819777</v>
      </c>
      <c r="DA624">
        <v>-0.25450494000000001</v>
      </c>
      <c r="DB624">
        <v>0.25513289</v>
      </c>
      <c r="DC624">
        <v>2.5920289999999999E-2</v>
      </c>
      <c r="DD624">
        <v>-2.5292350000000002E-2</v>
      </c>
      <c r="DE624">
        <v>0.26950531</v>
      </c>
      <c r="DF624">
        <v>-0.26887736000000001</v>
      </c>
      <c r="DG624">
        <v>0.1029841</v>
      </c>
      <c r="DH624">
        <v>-0.10235616</v>
      </c>
      <c r="DI624">
        <v>-0.19042195000000001</v>
      </c>
      <c r="DJ624">
        <v>7.7531719999999998E-2</v>
      </c>
      <c r="DK624">
        <v>-0.19522661999999999</v>
      </c>
      <c r="DL624">
        <v>-0.13095082</v>
      </c>
      <c r="DM624">
        <v>-6.0513240000000003E-2</v>
      </c>
      <c r="DN624">
        <v>0.50020885000000004</v>
      </c>
      <c r="DO624">
        <v>0.35778246000000002</v>
      </c>
      <c r="DP624">
        <v>-0.64273818000000005</v>
      </c>
      <c r="DQ624">
        <v>0.94671483000000001</v>
      </c>
      <c r="DR624">
        <v>-0.66113116000000005</v>
      </c>
      <c r="DS624">
        <v>7.7932630000000003E-2</v>
      </c>
      <c r="DT624">
        <v>-0.79014932000000004</v>
      </c>
      <c r="DU624">
        <v>1.3610861400000001</v>
      </c>
      <c r="DV624" s="10">
        <v>-0.64824150000000003</v>
      </c>
      <c r="DW624" s="8" t="s">
        <v>3293</v>
      </c>
      <c r="DX624" t="s">
        <v>3294</v>
      </c>
      <c r="DY624" t="s">
        <v>5165</v>
      </c>
      <c r="DZ624" t="s">
        <v>5154</v>
      </c>
      <c r="EA624" t="s">
        <v>5210</v>
      </c>
      <c r="EB624" t="s">
        <v>5365</v>
      </c>
      <c r="EC624" t="s">
        <v>5202</v>
      </c>
      <c r="ED624" s="10" t="s">
        <v>1822</v>
      </c>
      <c r="EE624" s="20">
        <v>37125</v>
      </c>
      <c r="EF624" s="21">
        <v>37985</v>
      </c>
      <c r="EG624" t="s">
        <v>3295</v>
      </c>
      <c r="EH624" t="s">
        <v>5147</v>
      </c>
      <c r="EI624" s="22">
        <v>45339</v>
      </c>
      <c r="EJ624" t="b">
        <f>F624=H624</f>
        <v>1</v>
      </c>
    </row>
    <row r="625" spans="1:140" x14ac:dyDescent="0.2">
      <c r="A625" s="8" t="s">
        <v>3296</v>
      </c>
      <c r="B625" s="8" t="s">
        <v>127</v>
      </c>
      <c r="C625" s="8" t="s">
        <v>363</v>
      </c>
      <c r="D625" s="2" t="s">
        <v>3297</v>
      </c>
      <c r="E625" s="4">
        <v>0.66510704517012398</v>
      </c>
      <c r="F625" s="28" t="b">
        <v>1</v>
      </c>
      <c r="G625" s="29">
        <f t="shared" si="19"/>
        <v>5.4175586203124865E-3</v>
      </c>
      <c r="H625" s="5" t="b">
        <f t="shared" si="18"/>
        <v>0</v>
      </c>
      <c r="I625" s="8">
        <v>53</v>
      </c>
      <c r="J625">
        <v>1</v>
      </c>
      <c r="K625">
        <v>29</v>
      </c>
      <c r="L625">
        <v>736</v>
      </c>
      <c r="M625">
        <v>2</v>
      </c>
      <c r="N625">
        <v>5</v>
      </c>
      <c r="O625">
        <v>51.520189251728702</v>
      </c>
      <c r="P625">
        <v>4</v>
      </c>
      <c r="Q625">
        <v>2</v>
      </c>
      <c r="R625">
        <v>3</v>
      </c>
      <c r="S625" s="10">
        <v>65.3</v>
      </c>
      <c r="T625" s="8">
        <v>-2.2545161977812998E-2</v>
      </c>
      <c r="U625">
        <v>7.5957643648752104E-3</v>
      </c>
      <c r="V625">
        <v>0.260670676864387</v>
      </c>
      <c r="W625">
        <v>-0.88865821711409398</v>
      </c>
      <c r="X625">
        <v>-0.92748948436013701</v>
      </c>
      <c r="Y625">
        <v>1.38181348148064</v>
      </c>
      <c r="Z625">
        <v>3.6000775940043798E-2</v>
      </c>
      <c r="AA625">
        <v>0.71867389489572897</v>
      </c>
      <c r="AB625">
        <v>1.4079858992310099</v>
      </c>
      <c r="AC625">
        <v>-1.38724643350897</v>
      </c>
      <c r="AD625" s="10">
        <v>-2.0277042449031901</v>
      </c>
      <c r="AE625" s="8">
        <v>0</v>
      </c>
      <c r="AF625">
        <v>0</v>
      </c>
      <c r="AG625">
        <v>0</v>
      </c>
      <c r="AH625">
        <v>0</v>
      </c>
      <c r="AI625">
        <v>0</v>
      </c>
      <c r="AJ625">
        <v>0</v>
      </c>
      <c r="AK625">
        <v>0</v>
      </c>
      <c r="AL625">
        <v>1</v>
      </c>
      <c r="AM625">
        <v>0</v>
      </c>
      <c r="AN625">
        <v>0</v>
      </c>
      <c r="AO625">
        <v>0</v>
      </c>
      <c r="AP625">
        <v>0</v>
      </c>
      <c r="AQ625">
        <v>0</v>
      </c>
      <c r="AR625">
        <v>0</v>
      </c>
      <c r="AS625">
        <v>0</v>
      </c>
      <c r="AT625">
        <v>0</v>
      </c>
      <c r="AU625">
        <v>0</v>
      </c>
      <c r="AV625">
        <v>0</v>
      </c>
      <c r="AW625">
        <v>0</v>
      </c>
      <c r="AX625">
        <v>0</v>
      </c>
      <c r="AY625">
        <v>1</v>
      </c>
      <c r="AZ625">
        <v>0</v>
      </c>
      <c r="BA625">
        <v>0</v>
      </c>
      <c r="BB625">
        <v>1</v>
      </c>
      <c r="BC625">
        <v>1</v>
      </c>
      <c r="BD625">
        <v>0</v>
      </c>
      <c r="BE625">
        <v>0</v>
      </c>
      <c r="BF625">
        <v>1</v>
      </c>
      <c r="BG625">
        <v>0</v>
      </c>
      <c r="BH625">
        <v>0</v>
      </c>
      <c r="BI625">
        <v>0</v>
      </c>
      <c r="BJ625">
        <v>0</v>
      </c>
      <c r="BK625">
        <v>0</v>
      </c>
      <c r="BL625">
        <v>1</v>
      </c>
      <c r="BM625">
        <v>1</v>
      </c>
      <c r="BN625">
        <v>0</v>
      </c>
      <c r="BO625">
        <v>0</v>
      </c>
      <c r="BP625">
        <v>0</v>
      </c>
      <c r="BQ625">
        <v>1</v>
      </c>
      <c r="BR625">
        <v>0</v>
      </c>
      <c r="BS625">
        <v>0</v>
      </c>
      <c r="BT625" s="10">
        <v>0</v>
      </c>
      <c r="BU625">
        <v>-4.2648743800000002</v>
      </c>
      <c r="BV625">
        <v>0.17994256</v>
      </c>
      <c r="BW625">
        <v>2.5512239999999999E-2</v>
      </c>
      <c r="BX625">
        <v>1.7140852600000001</v>
      </c>
      <c r="BY625">
        <v>1.2451467300000001</v>
      </c>
      <c r="BZ625">
        <v>4.38303536</v>
      </c>
      <c r="CA625">
        <v>1.0542348399999999</v>
      </c>
      <c r="CB625">
        <v>2.36271349</v>
      </c>
      <c r="CC625">
        <v>0</v>
      </c>
      <c r="CD625">
        <v>1.26633956</v>
      </c>
      <c r="CE625">
        <v>1.2966537600000001</v>
      </c>
      <c r="CF625">
        <v>-0.34830556000000001</v>
      </c>
      <c r="CG625">
        <v>0.60595251999999999</v>
      </c>
      <c r="CH625">
        <v>-0.27080598</v>
      </c>
      <c r="CI625">
        <v>0.69837139000000004</v>
      </c>
      <c r="CJ625">
        <v>2.3914729999999999E-2</v>
      </c>
      <c r="CK625">
        <v>-0.35324707</v>
      </c>
      <c r="CL625">
        <v>-4.8291489999999999E-2</v>
      </c>
      <c r="CM625">
        <v>0.58076517999999999</v>
      </c>
      <c r="CN625">
        <v>0.72541518999999999</v>
      </c>
      <c r="CO625">
        <v>-0.20022939000000001</v>
      </c>
      <c r="CP625">
        <v>-0.43475793000000001</v>
      </c>
      <c r="CQ625">
        <v>0.34422587999999998</v>
      </c>
      <c r="CR625">
        <v>-0.48495226000000002</v>
      </c>
      <c r="CS625">
        <v>0.18250256000000001</v>
      </c>
      <c r="CT625">
        <v>-0.16623276000000001</v>
      </c>
      <c r="CU625">
        <v>-9.4743999999999995E-2</v>
      </c>
      <c r="CV625">
        <v>-1.1689752</v>
      </c>
      <c r="CW625">
        <v>-0.52188942000000005</v>
      </c>
      <c r="CX625">
        <v>0.65815442999999996</v>
      </c>
      <c r="CY625">
        <v>9.3649330000000003E-2</v>
      </c>
      <c r="CZ625">
        <v>-0.16819777</v>
      </c>
      <c r="DA625">
        <v>-0.25450494000000001</v>
      </c>
      <c r="DB625">
        <v>0.25513289</v>
      </c>
      <c r="DC625">
        <v>2.5920289999999999E-2</v>
      </c>
      <c r="DD625">
        <v>-2.5292350000000002E-2</v>
      </c>
      <c r="DE625">
        <v>0.26950531</v>
      </c>
      <c r="DF625">
        <v>-0.26887736000000001</v>
      </c>
      <c r="DG625">
        <v>0.1029841</v>
      </c>
      <c r="DH625">
        <v>-0.10235616</v>
      </c>
      <c r="DI625">
        <v>-0.19042195000000001</v>
      </c>
      <c r="DJ625">
        <v>7.7531719999999998E-2</v>
      </c>
      <c r="DK625">
        <v>-0.19522661999999999</v>
      </c>
      <c r="DL625">
        <v>-0.13095082</v>
      </c>
      <c r="DM625">
        <v>-6.0513240000000003E-2</v>
      </c>
      <c r="DN625">
        <v>0.50020885000000004</v>
      </c>
      <c r="DO625">
        <v>0.35778246000000002</v>
      </c>
      <c r="DP625">
        <v>-0.64273818000000005</v>
      </c>
      <c r="DQ625">
        <v>0.94671483000000001</v>
      </c>
      <c r="DR625">
        <v>-0.66113116000000005</v>
      </c>
      <c r="DS625">
        <v>7.7932630000000003E-2</v>
      </c>
      <c r="DT625">
        <v>-0.79014932000000004</v>
      </c>
      <c r="DU625">
        <v>1.3610861400000001</v>
      </c>
      <c r="DV625" s="10">
        <v>-0.64824150000000003</v>
      </c>
      <c r="DW625" s="8" t="s">
        <v>3298</v>
      </c>
      <c r="DX625" t="s">
        <v>3299</v>
      </c>
      <c r="DY625" t="s">
        <v>5154</v>
      </c>
      <c r="DZ625" t="s">
        <v>5154</v>
      </c>
      <c r="EA625" t="s">
        <v>5162</v>
      </c>
      <c r="EB625" t="s">
        <v>5272</v>
      </c>
      <c r="EC625" t="s">
        <v>5181</v>
      </c>
      <c r="ED625" s="10" t="s">
        <v>2100</v>
      </c>
      <c r="EE625" s="20">
        <v>35771</v>
      </c>
      <c r="EF625" s="21">
        <v>36185</v>
      </c>
      <c r="EG625" t="s">
        <v>3300</v>
      </c>
      <c r="EH625" t="s">
        <v>5143</v>
      </c>
      <c r="EI625" s="22">
        <v>43918</v>
      </c>
      <c r="EJ625" t="b">
        <f>F625=H625</f>
        <v>0</v>
      </c>
    </row>
    <row r="626" spans="1:140" x14ac:dyDescent="0.2">
      <c r="A626" s="8" t="s">
        <v>3301</v>
      </c>
      <c r="B626" s="8" t="s">
        <v>119</v>
      </c>
      <c r="C626" s="8" t="s">
        <v>275</v>
      </c>
      <c r="D626" s="2" t="s">
        <v>3302</v>
      </c>
      <c r="E626" s="4">
        <v>0.29485316888268898</v>
      </c>
      <c r="F626" s="28" t="b">
        <v>0</v>
      </c>
      <c r="G626" s="29">
        <f t="shared" si="19"/>
        <v>1.0990408766729251E-2</v>
      </c>
      <c r="H626" s="5" t="b">
        <f t="shared" si="18"/>
        <v>0</v>
      </c>
      <c r="I626" s="8">
        <v>47</v>
      </c>
      <c r="J626">
        <v>2</v>
      </c>
      <c r="K626">
        <v>30</v>
      </c>
      <c r="L626">
        <v>727</v>
      </c>
      <c r="M626">
        <v>8</v>
      </c>
      <c r="N626">
        <v>3</v>
      </c>
      <c r="O626">
        <v>51.234917774678202</v>
      </c>
      <c r="P626">
        <v>1</v>
      </c>
      <c r="Q626">
        <v>1</v>
      </c>
      <c r="R626">
        <v>1</v>
      </c>
      <c r="S626" s="10">
        <v>79.2</v>
      </c>
      <c r="T626" s="8">
        <v>-0.58617421142313397</v>
      </c>
      <c r="U626">
        <v>1.0203643463482399</v>
      </c>
      <c r="V626">
        <v>0.38987547332752898</v>
      </c>
      <c r="W626">
        <v>-0.89914998084911701</v>
      </c>
      <c r="X626">
        <v>0.98157978018903103</v>
      </c>
      <c r="Y626">
        <v>-1.13192030619081E-2</v>
      </c>
      <c r="Z626">
        <v>2.6184386023135699E-2</v>
      </c>
      <c r="AA626">
        <v>-1.4107302381286499</v>
      </c>
      <c r="AB626">
        <v>-1.4988236991813999</v>
      </c>
      <c r="AC626">
        <v>-0.68484317603607703</v>
      </c>
      <c r="AD626" s="10">
        <v>0.97150714154579498</v>
      </c>
      <c r="AE626" s="8">
        <v>0</v>
      </c>
      <c r="AF626">
        <v>0</v>
      </c>
      <c r="AG626">
        <v>0</v>
      </c>
      <c r="AH626">
        <v>0</v>
      </c>
      <c r="AI626">
        <v>0</v>
      </c>
      <c r="AJ626">
        <v>0</v>
      </c>
      <c r="AK626">
        <v>0</v>
      </c>
      <c r="AL626">
        <v>0</v>
      </c>
      <c r="AM626">
        <v>0</v>
      </c>
      <c r="AN626">
        <v>0</v>
      </c>
      <c r="AO626">
        <v>0</v>
      </c>
      <c r="AP626">
        <v>0</v>
      </c>
      <c r="AQ626">
        <v>0</v>
      </c>
      <c r="AR626">
        <v>0</v>
      </c>
      <c r="AS626">
        <v>1</v>
      </c>
      <c r="AT626">
        <v>0</v>
      </c>
      <c r="AU626">
        <v>0</v>
      </c>
      <c r="AV626">
        <v>0</v>
      </c>
      <c r="AW626">
        <v>0</v>
      </c>
      <c r="AX626">
        <v>0</v>
      </c>
      <c r="AY626">
        <v>0</v>
      </c>
      <c r="AZ626">
        <v>1</v>
      </c>
      <c r="BA626">
        <v>0</v>
      </c>
      <c r="BB626">
        <v>1</v>
      </c>
      <c r="BC626">
        <v>0</v>
      </c>
      <c r="BD626">
        <v>1</v>
      </c>
      <c r="BE626">
        <v>0</v>
      </c>
      <c r="BF626">
        <v>1</v>
      </c>
      <c r="BG626">
        <v>0</v>
      </c>
      <c r="BH626">
        <v>0</v>
      </c>
      <c r="BI626">
        <v>0</v>
      </c>
      <c r="BJ626">
        <v>1</v>
      </c>
      <c r="BK626">
        <v>0</v>
      </c>
      <c r="BL626">
        <v>0</v>
      </c>
      <c r="BM626">
        <v>0</v>
      </c>
      <c r="BN626">
        <v>1</v>
      </c>
      <c r="BO626">
        <v>0</v>
      </c>
      <c r="BP626">
        <v>0</v>
      </c>
      <c r="BQ626">
        <v>1</v>
      </c>
      <c r="BR626">
        <v>0</v>
      </c>
      <c r="BS626">
        <v>0</v>
      </c>
      <c r="BT626" s="10">
        <v>0</v>
      </c>
      <c r="BU626">
        <v>-4.2648743800000002</v>
      </c>
      <c r="BV626">
        <v>0.17994256</v>
      </c>
      <c r="BW626">
        <v>2.5512239999999999E-2</v>
      </c>
      <c r="BX626">
        <v>1.7140852600000001</v>
      </c>
      <c r="BY626">
        <v>1.2451467300000001</v>
      </c>
      <c r="BZ626">
        <v>4.38303536</v>
      </c>
      <c r="CA626">
        <v>1.0542348399999999</v>
      </c>
      <c r="CB626">
        <v>2.36271349</v>
      </c>
      <c r="CC626">
        <v>0</v>
      </c>
      <c r="CD626">
        <v>1.26633956</v>
      </c>
      <c r="CE626">
        <v>1.2966537600000001</v>
      </c>
      <c r="CF626">
        <v>-0.34830556000000001</v>
      </c>
      <c r="CG626">
        <v>0.60595251999999999</v>
      </c>
      <c r="CH626">
        <v>-0.27080598</v>
      </c>
      <c r="CI626">
        <v>0.69837139000000004</v>
      </c>
      <c r="CJ626">
        <v>2.3914729999999999E-2</v>
      </c>
      <c r="CK626">
        <v>-0.35324707</v>
      </c>
      <c r="CL626">
        <v>-4.8291489999999999E-2</v>
      </c>
      <c r="CM626">
        <v>0.58076517999999999</v>
      </c>
      <c r="CN626">
        <v>0.72541518999999999</v>
      </c>
      <c r="CO626">
        <v>-0.20022939000000001</v>
      </c>
      <c r="CP626">
        <v>-0.43475793000000001</v>
      </c>
      <c r="CQ626">
        <v>0.34422587999999998</v>
      </c>
      <c r="CR626">
        <v>-0.48495226000000002</v>
      </c>
      <c r="CS626">
        <v>0.18250256000000001</v>
      </c>
      <c r="CT626">
        <v>-0.16623276000000001</v>
      </c>
      <c r="CU626">
        <v>-9.4743999999999995E-2</v>
      </c>
      <c r="CV626">
        <v>-1.1689752</v>
      </c>
      <c r="CW626">
        <v>-0.52188942000000005</v>
      </c>
      <c r="CX626">
        <v>0.65815442999999996</v>
      </c>
      <c r="CY626">
        <v>9.3649330000000003E-2</v>
      </c>
      <c r="CZ626">
        <v>-0.16819777</v>
      </c>
      <c r="DA626">
        <v>-0.25450494000000001</v>
      </c>
      <c r="DB626">
        <v>0.25513289</v>
      </c>
      <c r="DC626">
        <v>2.5920289999999999E-2</v>
      </c>
      <c r="DD626">
        <v>-2.5292350000000002E-2</v>
      </c>
      <c r="DE626">
        <v>0.26950531</v>
      </c>
      <c r="DF626">
        <v>-0.26887736000000001</v>
      </c>
      <c r="DG626">
        <v>0.1029841</v>
      </c>
      <c r="DH626">
        <v>-0.10235616</v>
      </c>
      <c r="DI626">
        <v>-0.19042195000000001</v>
      </c>
      <c r="DJ626">
        <v>7.7531719999999998E-2</v>
      </c>
      <c r="DK626">
        <v>-0.19522661999999999</v>
      </c>
      <c r="DL626">
        <v>-0.13095082</v>
      </c>
      <c r="DM626">
        <v>-6.0513240000000003E-2</v>
      </c>
      <c r="DN626">
        <v>0.50020885000000004</v>
      </c>
      <c r="DO626">
        <v>0.35778246000000002</v>
      </c>
      <c r="DP626">
        <v>-0.64273818000000005</v>
      </c>
      <c r="DQ626">
        <v>0.94671483000000001</v>
      </c>
      <c r="DR626">
        <v>-0.66113116000000005</v>
      </c>
      <c r="DS626">
        <v>7.7932630000000003E-2</v>
      </c>
      <c r="DT626">
        <v>-0.79014932000000004</v>
      </c>
      <c r="DU626">
        <v>1.3610861400000001</v>
      </c>
      <c r="DV626" s="10">
        <v>-0.64824150000000003</v>
      </c>
      <c r="DW626" s="8" t="s">
        <v>3303</v>
      </c>
      <c r="DX626" t="s">
        <v>3304</v>
      </c>
      <c r="DY626" t="s">
        <v>5158</v>
      </c>
      <c r="DZ626" t="s">
        <v>5154</v>
      </c>
      <c r="EA626" t="s">
        <v>5448</v>
      </c>
      <c r="EB626" t="s">
        <v>5307</v>
      </c>
      <c r="EC626" t="s">
        <v>5479</v>
      </c>
      <c r="ED626" s="10" t="s">
        <v>1408</v>
      </c>
      <c r="EE626" s="20">
        <v>35316</v>
      </c>
      <c r="EF626" s="21">
        <v>37789</v>
      </c>
      <c r="EG626" t="s">
        <v>3305</v>
      </c>
      <c r="EH626" t="s">
        <v>5144</v>
      </c>
      <c r="EI626" s="22">
        <v>44096</v>
      </c>
      <c r="EJ626" t="b">
        <f>F626=H626</f>
        <v>1</v>
      </c>
    </row>
    <row r="627" spans="1:140" x14ac:dyDescent="0.2">
      <c r="A627" s="8" t="s">
        <v>3306</v>
      </c>
      <c r="B627" s="8" t="s">
        <v>127</v>
      </c>
      <c r="C627" s="8" t="s">
        <v>181</v>
      </c>
      <c r="D627" s="2" t="s">
        <v>3307</v>
      </c>
      <c r="E627" s="4">
        <v>0.72132694576121004</v>
      </c>
      <c r="F627" s="28" t="b">
        <v>1</v>
      </c>
      <c r="G627" s="29">
        <f t="shared" si="19"/>
        <v>3.1090691529006109E-4</v>
      </c>
      <c r="H627" s="5" t="b">
        <f t="shared" si="18"/>
        <v>0</v>
      </c>
      <c r="I627" s="8">
        <v>61</v>
      </c>
      <c r="J627">
        <v>0</v>
      </c>
      <c r="K627">
        <v>38</v>
      </c>
      <c r="L627">
        <v>1484</v>
      </c>
      <c r="M627">
        <v>0</v>
      </c>
      <c r="N627">
        <v>4</v>
      </c>
      <c r="O627">
        <v>25.663472880605099</v>
      </c>
      <c r="P627">
        <v>2</v>
      </c>
      <c r="Q627">
        <v>4</v>
      </c>
      <c r="R627">
        <v>1</v>
      </c>
      <c r="S627" s="10">
        <v>83.8</v>
      </c>
      <c r="T627" s="8">
        <v>0.72896023728261505</v>
      </c>
      <c r="U627">
        <v>-1.00517281761849</v>
      </c>
      <c r="V627">
        <v>1.4235138450326601</v>
      </c>
      <c r="W627">
        <v>-1.6676075581056299E-2</v>
      </c>
      <c r="X627">
        <v>-1.5638459058765199</v>
      </c>
      <c r="Y627">
        <v>0.68524713920936597</v>
      </c>
      <c r="Z627">
        <v>-0.85374681640298</v>
      </c>
      <c r="AA627">
        <v>-0.70092886045385905</v>
      </c>
      <c r="AB627">
        <v>-4.5418899975194001E-2</v>
      </c>
      <c r="AC627">
        <v>1.42236659638262</v>
      </c>
      <c r="AD627" s="10">
        <v>1.9640519169174</v>
      </c>
      <c r="AE627" s="8">
        <v>0</v>
      </c>
      <c r="AF627">
        <v>0</v>
      </c>
      <c r="AG627">
        <v>0</v>
      </c>
      <c r="AH627">
        <v>0</v>
      </c>
      <c r="AI627">
        <v>0</v>
      </c>
      <c r="AJ627">
        <v>0</v>
      </c>
      <c r="AK627">
        <v>0</v>
      </c>
      <c r="AL627">
        <v>0</v>
      </c>
      <c r="AM627">
        <v>1</v>
      </c>
      <c r="AN627">
        <v>0</v>
      </c>
      <c r="AO627">
        <v>0</v>
      </c>
      <c r="AP627">
        <v>0</v>
      </c>
      <c r="AQ627">
        <v>0</v>
      </c>
      <c r="AR627">
        <v>0</v>
      </c>
      <c r="AS627">
        <v>0</v>
      </c>
      <c r="AT627">
        <v>0</v>
      </c>
      <c r="AU627">
        <v>0</v>
      </c>
      <c r="AV627">
        <v>0</v>
      </c>
      <c r="AW627">
        <v>0</v>
      </c>
      <c r="AX627">
        <v>0</v>
      </c>
      <c r="AY627">
        <v>0</v>
      </c>
      <c r="AZ627">
        <v>1</v>
      </c>
      <c r="BA627">
        <v>1</v>
      </c>
      <c r="BB627">
        <v>0</v>
      </c>
      <c r="BC627">
        <v>0</v>
      </c>
      <c r="BD627">
        <v>1</v>
      </c>
      <c r="BE627">
        <v>1</v>
      </c>
      <c r="BF627">
        <v>0</v>
      </c>
      <c r="BG627">
        <v>0</v>
      </c>
      <c r="BH627">
        <v>1</v>
      </c>
      <c r="BI627">
        <v>0</v>
      </c>
      <c r="BJ627">
        <v>0</v>
      </c>
      <c r="BK627">
        <v>0</v>
      </c>
      <c r="BL627">
        <v>0</v>
      </c>
      <c r="BM627">
        <v>0</v>
      </c>
      <c r="BN627">
        <v>1</v>
      </c>
      <c r="BO627">
        <v>0</v>
      </c>
      <c r="BP627">
        <v>0</v>
      </c>
      <c r="BQ627">
        <v>0</v>
      </c>
      <c r="BR627">
        <v>0</v>
      </c>
      <c r="BS627">
        <v>1</v>
      </c>
      <c r="BT627" s="10">
        <v>0</v>
      </c>
      <c r="BU627">
        <v>-4.2648743800000002</v>
      </c>
      <c r="BV627">
        <v>0.17994256</v>
      </c>
      <c r="BW627">
        <v>2.5512239999999999E-2</v>
      </c>
      <c r="BX627">
        <v>1.7140852600000001</v>
      </c>
      <c r="BY627">
        <v>1.2451467300000001</v>
      </c>
      <c r="BZ627">
        <v>4.38303536</v>
      </c>
      <c r="CA627">
        <v>1.0542348399999999</v>
      </c>
      <c r="CB627">
        <v>2.36271349</v>
      </c>
      <c r="CC627">
        <v>0</v>
      </c>
      <c r="CD627">
        <v>1.26633956</v>
      </c>
      <c r="CE627">
        <v>1.2966537600000001</v>
      </c>
      <c r="CF627">
        <v>-0.34830556000000001</v>
      </c>
      <c r="CG627">
        <v>0.60595251999999999</v>
      </c>
      <c r="CH627">
        <v>-0.27080598</v>
      </c>
      <c r="CI627">
        <v>0.69837139000000004</v>
      </c>
      <c r="CJ627">
        <v>2.3914729999999999E-2</v>
      </c>
      <c r="CK627">
        <v>-0.35324707</v>
      </c>
      <c r="CL627">
        <v>-4.8291489999999999E-2</v>
      </c>
      <c r="CM627">
        <v>0.58076517999999999</v>
      </c>
      <c r="CN627">
        <v>0.72541518999999999</v>
      </c>
      <c r="CO627">
        <v>-0.20022939000000001</v>
      </c>
      <c r="CP627">
        <v>-0.43475793000000001</v>
      </c>
      <c r="CQ627">
        <v>0.34422587999999998</v>
      </c>
      <c r="CR627">
        <v>-0.48495226000000002</v>
      </c>
      <c r="CS627">
        <v>0.18250256000000001</v>
      </c>
      <c r="CT627">
        <v>-0.16623276000000001</v>
      </c>
      <c r="CU627">
        <v>-9.4743999999999995E-2</v>
      </c>
      <c r="CV627">
        <v>-1.1689752</v>
      </c>
      <c r="CW627">
        <v>-0.52188942000000005</v>
      </c>
      <c r="CX627">
        <v>0.65815442999999996</v>
      </c>
      <c r="CY627">
        <v>9.3649330000000003E-2</v>
      </c>
      <c r="CZ627">
        <v>-0.16819777</v>
      </c>
      <c r="DA627">
        <v>-0.25450494000000001</v>
      </c>
      <c r="DB627">
        <v>0.25513289</v>
      </c>
      <c r="DC627">
        <v>2.5920289999999999E-2</v>
      </c>
      <c r="DD627">
        <v>-2.5292350000000002E-2</v>
      </c>
      <c r="DE627">
        <v>0.26950531</v>
      </c>
      <c r="DF627">
        <v>-0.26887736000000001</v>
      </c>
      <c r="DG627">
        <v>0.1029841</v>
      </c>
      <c r="DH627">
        <v>-0.10235616</v>
      </c>
      <c r="DI627">
        <v>-0.19042195000000001</v>
      </c>
      <c r="DJ627">
        <v>7.7531719999999998E-2</v>
      </c>
      <c r="DK627">
        <v>-0.19522661999999999</v>
      </c>
      <c r="DL627">
        <v>-0.13095082</v>
      </c>
      <c r="DM627">
        <v>-6.0513240000000003E-2</v>
      </c>
      <c r="DN627">
        <v>0.50020885000000004</v>
      </c>
      <c r="DO627">
        <v>0.35778246000000002</v>
      </c>
      <c r="DP627">
        <v>-0.64273818000000005</v>
      </c>
      <c r="DQ627">
        <v>0.94671483000000001</v>
      </c>
      <c r="DR627">
        <v>-0.66113116000000005</v>
      </c>
      <c r="DS627">
        <v>7.7932630000000003E-2</v>
      </c>
      <c r="DT627">
        <v>-0.79014932000000004</v>
      </c>
      <c r="DU627">
        <v>1.3610861400000001</v>
      </c>
      <c r="DV627" s="10">
        <v>-0.64824150000000003</v>
      </c>
      <c r="DW627" s="8" t="s">
        <v>3308</v>
      </c>
      <c r="DX627" t="s">
        <v>3309</v>
      </c>
      <c r="DY627" t="s">
        <v>5158</v>
      </c>
      <c r="DZ627" t="s">
        <v>5153</v>
      </c>
      <c r="EA627" t="s">
        <v>5230</v>
      </c>
      <c r="EB627" t="s">
        <v>5190</v>
      </c>
      <c r="EC627" t="s">
        <v>5253</v>
      </c>
      <c r="ED627" s="10" t="s">
        <v>348</v>
      </c>
      <c r="EE627" s="20">
        <v>36920</v>
      </c>
      <c r="EF627" s="21">
        <v>37548</v>
      </c>
      <c r="EG627" t="s">
        <v>3310</v>
      </c>
      <c r="EH627" t="s">
        <v>5147</v>
      </c>
      <c r="EI627" s="22">
        <v>44896</v>
      </c>
      <c r="EJ627" t="b">
        <f>F627=H627</f>
        <v>0</v>
      </c>
    </row>
    <row r="628" spans="1:140" x14ac:dyDescent="0.2">
      <c r="A628" s="8" t="s">
        <v>3311</v>
      </c>
      <c r="B628" s="8" t="s">
        <v>168</v>
      </c>
      <c r="C628" s="8" t="s">
        <v>332</v>
      </c>
      <c r="D628" s="2" t="s">
        <v>3312</v>
      </c>
      <c r="E628" s="4">
        <v>0.54878270483985603</v>
      </c>
      <c r="F628" s="28" t="b">
        <v>0</v>
      </c>
      <c r="G628" s="29">
        <f t="shared" si="19"/>
        <v>1.8789543697679866E-7</v>
      </c>
      <c r="H628" s="5" t="b">
        <f t="shared" si="18"/>
        <v>0</v>
      </c>
      <c r="I628" s="8">
        <v>69</v>
      </c>
      <c r="J628">
        <v>0</v>
      </c>
      <c r="K628">
        <v>22</v>
      </c>
      <c r="L628">
        <v>717</v>
      </c>
      <c r="M628">
        <v>1</v>
      </c>
      <c r="N628">
        <v>3</v>
      </c>
      <c r="O628">
        <v>7.2830190865950097</v>
      </c>
      <c r="P628">
        <v>5</v>
      </c>
      <c r="Q628">
        <v>4</v>
      </c>
      <c r="R628">
        <v>1</v>
      </c>
      <c r="S628" s="10">
        <v>82.6</v>
      </c>
      <c r="T628" s="8">
        <v>1.48046563654304</v>
      </c>
      <c r="U628">
        <v>-1.00517281761849</v>
      </c>
      <c r="V628">
        <v>-0.64376289837760303</v>
      </c>
      <c r="W628">
        <v>-0.91080749611025402</v>
      </c>
      <c r="X628">
        <v>-1.2456676951183301</v>
      </c>
      <c r="Y628">
        <v>-1.13192030619081E-2</v>
      </c>
      <c r="Z628">
        <v>-1.4862310141124899</v>
      </c>
      <c r="AA628">
        <v>8.8725172209350497E-3</v>
      </c>
      <c r="AB628">
        <v>0.68128349962791002</v>
      </c>
      <c r="AC628">
        <v>0.71996333890972197</v>
      </c>
      <c r="AD628" s="10">
        <v>1.7051271929074101</v>
      </c>
      <c r="AE628" s="8">
        <v>0</v>
      </c>
      <c r="AF628">
        <v>0</v>
      </c>
      <c r="AG628">
        <v>0</v>
      </c>
      <c r="AH628">
        <v>0</v>
      </c>
      <c r="AI628">
        <v>0</v>
      </c>
      <c r="AJ628">
        <v>0</v>
      </c>
      <c r="AK628">
        <v>0</v>
      </c>
      <c r="AL628">
        <v>0</v>
      </c>
      <c r="AM628">
        <v>0</v>
      </c>
      <c r="AN628">
        <v>0</v>
      </c>
      <c r="AO628">
        <v>0</v>
      </c>
      <c r="AP628">
        <v>0</v>
      </c>
      <c r="AQ628">
        <v>0</v>
      </c>
      <c r="AR628">
        <v>0</v>
      </c>
      <c r="AS628">
        <v>0</v>
      </c>
      <c r="AT628">
        <v>1</v>
      </c>
      <c r="AU628">
        <v>0</v>
      </c>
      <c r="AV628">
        <v>0</v>
      </c>
      <c r="AW628">
        <v>0</v>
      </c>
      <c r="AX628">
        <v>0</v>
      </c>
      <c r="AY628">
        <v>1</v>
      </c>
      <c r="AZ628">
        <v>0</v>
      </c>
      <c r="BA628">
        <v>0</v>
      </c>
      <c r="BB628">
        <v>1</v>
      </c>
      <c r="BC628">
        <v>0</v>
      </c>
      <c r="BD628">
        <v>1</v>
      </c>
      <c r="BE628">
        <v>0</v>
      </c>
      <c r="BF628">
        <v>1</v>
      </c>
      <c r="BG628">
        <v>0</v>
      </c>
      <c r="BH628">
        <v>0</v>
      </c>
      <c r="BI628">
        <v>0</v>
      </c>
      <c r="BJ628">
        <v>0</v>
      </c>
      <c r="BK628">
        <v>1</v>
      </c>
      <c r="BL628">
        <v>0</v>
      </c>
      <c r="BM628">
        <v>1</v>
      </c>
      <c r="BN628">
        <v>0</v>
      </c>
      <c r="BO628">
        <v>0</v>
      </c>
      <c r="BP628">
        <v>0</v>
      </c>
      <c r="BQ628">
        <v>1</v>
      </c>
      <c r="BR628">
        <v>0</v>
      </c>
      <c r="BS628">
        <v>0</v>
      </c>
      <c r="BT628" s="10">
        <v>0</v>
      </c>
      <c r="BU628">
        <v>-4.2648743800000002</v>
      </c>
      <c r="BV628">
        <v>0.17994256</v>
      </c>
      <c r="BW628">
        <v>2.5512239999999999E-2</v>
      </c>
      <c r="BX628">
        <v>1.7140852600000001</v>
      </c>
      <c r="BY628">
        <v>1.2451467300000001</v>
      </c>
      <c r="BZ628">
        <v>4.38303536</v>
      </c>
      <c r="CA628">
        <v>1.0542348399999999</v>
      </c>
      <c r="CB628">
        <v>2.36271349</v>
      </c>
      <c r="CC628">
        <v>0</v>
      </c>
      <c r="CD628">
        <v>1.26633956</v>
      </c>
      <c r="CE628">
        <v>1.2966537600000001</v>
      </c>
      <c r="CF628">
        <v>-0.34830556000000001</v>
      </c>
      <c r="CG628">
        <v>0.60595251999999999</v>
      </c>
      <c r="CH628">
        <v>-0.27080598</v>
      </c>
      <c r="CI628">
        <v>0.69837139000000004</v>
      </c>
      <c r="CJ628">
        <v>2.3914729999999999E-2</v>
      </c>
      <c r="CK628">
        <v>-0.35324707</v>
      </c>
      <c r="CL628">
        <v>-4.8291489999999999E-2</v>
      </c>
      <c r="CM628">
        <v>0.58076517999999999</v>
      </c>
      <c r="CN628">
        <v>0.72541518999999999</v>
      </c>
      <c r="CO628">
        <v>-0.20022939000000001</v>
      </c>
      <c r="CP628">
        <v>-0.43475793000000001</v>
      </c>
      <c r="CQ628">
        <v>0.34422587999999998</v>
      </c>
      <c r="CR628">
        <v>-0.48495226000000002</v>
      </c>
      <c r="CS628">
        <v>0.18250256000000001</v>
      </c>
      <c r="CT628">
        <v>-0.16623276000000001</v>
      </c>
      <c r="CU628">
        <v>-9.4743999999999995E-2</v>
      </c>
      <c r="CV628">
        <v>-1.1689752</v>
      </c>
      <c r="CW628">
        <v>-0.52188942000000005</v>
      </c>
      <c r="CX628">
        <v>0.65815442999999996</v>
      </c>
      <c r="CY628">
        <v>9.3649330000000003E-2</v>
      </c>
      <c r="CZ628">
        <v>-0.16819777</v>
      </c>
      <c r="DA628">
        <v>-0.25450494000000001</v>
      </c>
      <c r="DB628">
        <v>0.25513289</v>
      </c>
      <c r="DC628">
        <v>2.5920289999999999E-2</v>
      </c>
      <c r="DD628">
        <v>-2.5292350000000002E-2</v>
      </c>
      <c r="DE628">
        <v>0.26950531</v>
      </c>
      <c r="DF628">
        <v>-0.26887736000000001</v>
      </c>
      <c r="DG628">
        <v>0.1029841</v>
      </c>
      <c r="DH628">
        <v>-0.10235616</v>
      </c>
      <c r="DI628">
        <v>-0.19042195000000001</v>
      </c>
      <c r="DJ628">
        <v>7.7531719999999998E-2</v>
      </c>
      <c r="DK628">
        <v>-0.19522661999999999</v>
      </c>
      <c r="DL628">
        <v>-0.13095082</v>
      </c>
      <c r="DM628">
        <v>-6.0513240000000003E-2</v>
      </c>
      <c r="DN628">
        <v>0.50020885000000004</v>
      </c>
      <c r="DO628">
        <v>0.35778246000000002</v>
      </c>
      <c r="DP628">
        <v>-0.64273818000000005</v>
      </c>
      <c r="DQ628">
        <v>0.94671483000000001</v>
      </c>
      <c r="DR628">
        <v>-0.66113116000000005</v>
      </c>
      <c r="DS628">
        <v>7.7932630000000003E-2</v>
      </c>
      <c r="DT628">
        <v>-0.79014932000000004</v>
      </c>
      <c r="DU628">
        <v>1.3610861400000001</v>
      </c>
      <c r="DV628" s="10">
        <v>-0.64824150000000003</v>
      </c>
      <c r="DW628" s="8" t="s">
        <v>3313</v>
      </c>
      <c r="DX628" t="s">
        <v>3314</v>
      </c>
      <c r="DY628" t="s">
        <v>5154</v>
      </c>
      <c r="DZ628" t="s">
        <v>5154</v>
      </c>
      <c r="EA628" t="s">
        <v>5218</v>
      </c>
      <c r="EB628" t="s">
        <v>5193</v>
      </c>
      <c r="EC628" t="s">
        <v>5457</v>
      </c>
      <c r="ED628" s="10" t="s">
        <v>1156</v>
      </c>
      <c r="EE628" s="20">
        <v>38164</v>
      </c>
      <c r="EF628" s="21">
        <v>38186</v>
      </c>
      <c r="EG628" t="s">
        <v>3315</v>
      </c>
      <c r="EH628" t="s">
        <v>5146</v>
      </c>
      <c r="EI628" s="22">
        <v>45315</v>
      </c>
      <c r="EJ628" t="b">
        <f>F628=H628</f>
        <v>1</v>
      </c>
    </row>
    <row r="629" spans="1:140" x14ac:dyDescent="0.2">
      <c r="A629" s="8" t="s">
        <v>3316</v>
      </c>
      <c r="B629" s="8" t="s">
        <v>119</v>
      </c>
      <c r="C629" s="8" t="s">
        <v>363</v>
      </c>
      <c r="D629" s="2" t="s">
        <v>3317</v>
      </c>
      <c r="E629" s="4">
        <v>0.55144324294682801</v>
      </c>
      <c r="F629" s="28" t="b">
        <v>0</v>
      </c>
      <c r="G629" s="29">
        <f t="shared" si="19"/>
        <v>3.7781957831529212E-2</v>
      </c>
      <c r="H629" s="5" t="b">
        <f t="shared" si="18"/>
        <v>0</v>
      </c>
      <c r="I629" s="8">
        <v>47</v>
      </c>
      <c r="J629">
        <v>1</v>
      </c>
      <c r="K629">
        <v>29</v>
      </c>
      <c r="L629">
        <v>1175</v>
      </c>
      <c r="M629">
        <v>5</v>
      </c>
      <c r="N629">
        <v>5</v>
      </c>
      <c r="O629">
        <v>9.8882881400810998</v>
      </c>
      <c r="P629">
        <v>1</v>
      </c>
      <c r="Q629">
        <v>1</v>
      </c>
      <c r="R629">
        <v>4</v>
      </c>
      <c r="S629" s="10">
        <v>72.2</v>
      </c>
      <c r="T629" s="8">
        <v>-0.58617421142313397</v>
      </c>
      <c r="U629">
        <v>7.5957643648752104E-3</v>
      </c>
      <c r="V629">
        <v>0.260670676864387</v>
      </c>
      <c r="W629">
        <v>-0.37689329715018499</v>
      </c>
      <c r="X629">
        <v>2.70451479144465E-2</v>
      </c>
      <c r="Y629">
        <v>1.38181348148064</v>
      </c>
      <c r="Z629">
        <v>-1.39658189415178</v>
      </c>
      <c r="AA629">
        <v>8.8725172209350497E-3</v>
      </c>
      <c r="AB629">
        <v>0.68128349962791002</v>
      </c>
      <c r="AC629">
        <v>0.71996333890972197</v>
      </c>
      <c r="AD629" s="10">
        <v>-0.53888708184578005</v>
      </c>
      <c r="AE629" s="8">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0</v>
      </c>
      <c r="AZ629">
        <v>1</v>
      </c>
      <c r="BA629">
        <v>1</v>
      </c>
      <c r="BB629">
        <v>0</v>
      </c>
      <c r="BC629">
        <v>1</v>
      </c>
      <c r="BD629">
        <v>0</v>
      </c>
      <c r="BE629">
        <v>0</v>
      </c>
      <c r="BF629">
        <v>1</v>
      </c>
      <c r="BG629">
        <v>0</v>
      </c>
      <c r="BH629">
        <v>0</v>
      </c>
      <c r="BI629">
        <v>1</v>
      </c>
      <c r="BJ629">
        <v>0</v>
      </c>
      <c r="BK629">
        <v>0</v>
      </c>
      <c r="BL629">
        <v>0</v>
      </c>
      <c r="BM629">
        <v>0</v>
      </c>
      <c r="BN629">
        <v>0</v>
      </c>
      <c r="BO629">
        <v>1</v>
      </c>
      <c r="BP629">
        <v>0</v>
      </c>
      <c r="BQ629">
        <v>0</v>
      </c>
      <c r="BR629">
        <v>0</v>
      </c>
      <c r="BS629">
        <v>0</v>
      </c>
      <c r="BT629" s="10">
        <v>1</v>
      </c>
      <c r="BU629">
        <v>-4.2648743800000002</v>
      </c>
      <c r="BV629">
        <v>0.17994256</v>
      </c>
      <c r="BW629">
        <v>2.5512239999999999E-2</v>
      </c>
      <c r="BX629">
        <v>1.7140852600000001</v>
      </c>
      <c r="BY629">
        <v>1.2451467300000001</v>
      </c>
      <c r="BZ629">
        <v>4.38303536</v>
      </c>
      <c r="CA629">
        <v>1.0542348399999999</v>
      </c>
      <c r="CB629">
        <v>2.36271349</v>
      </c>
      <c r="CC629">
        <v>0</v>
      </c>
      <c r="CD629">
        <v>1.26633956</v>
      </c>
      <c r="CE629">
        <v>1.2966537600000001</v>
      </c>
      <c r="CF629">
        <v>-0.34830556000000001</v>
      </c>
      <c r="CG629">
        <v>0.60595251999999999</v>
      </c>
      <c r="CH629">
        <v>-0.27080598</v>
      </c>
      <c r="CI629">
        <v>0.69837139000000004</v>
      </c>
      <c r="CJ629">
        <v>2.3914729999999999E-2</v>
      </c>
      <c r="CK629">
        <v>-0.35324707</v>
      </c>
      <c r="CL629">
        <v>-4.8291489999999999E-2</v>
      </c>
      <c r="CM629">
        <v>0.58076517999999999</v>
      </c>
      <c r="CN629">
        <v>0.72541518999999999</v>
      </c>
      <c r="CO629">
        <v>-0.20022939000000001</v>
      </c>
      <c r="CP629">
        <v>-0.43475793000000001</v>
      </c>
      <c r="CQ629">
        <v>0.34422587999999998</v>
      </c>
      <c r="CR629">
        <v>-0.48495226000000002</v>
      </c>
      <c r="CS629">
        <v>0.18250256000000001</v>
      </c>
      <c r="CT629">
        <v>-0.16623276000000001</v>
      </c>
      <c r="CU629">
        <v>-9.4743999999999995E-2</v>
      </c>
      <c r="CV629">
        <v>-1.1689752</v>
      </c>
      <c r="CW629">
        <v>-0.52188942000000005</v>
      </c>
      <c r="CX629">
        <v>0.65815442999999996</v>
      </c>
      <c r="CY629">
        <v>9.3649330000000003E-2</v>
      </c>
      <c r="CZ629">
        <v>-0.16819777</v>
      </c>
      <c r="DA629">
        <v>-0.25450494000000001</v>
      </c>
      <c r="DB629">
        <v>0.25513289</v>
      </c>
      <c r="DC629">
        <v>2.5920289999999999E-2</v>
      </c>
      <c r="DD629">
        <v>-2.5292350000000002E-2</v>
      </c>
      <c r="DE629">
        <v>0.26950531</v>
      </c>
      <c r="DF629">
        <v>-0.26887736000000001</v>
      </c>
      <c r="DG629">
        <v>0.1029841</v>
      </c>
      <c r="DH629">
        <v>-0.10235616</v>
      </c>
      <c r="DI629">
        <v>-0.19042195000000001</v>
      </c>
      <c r="DJ629">
        <v>7.7531719999999998E-2</v>
      </c>
      <c r="DK629">
        <v>-0.19522661999999999</v>
      </c>
      <c r="DL629">
        <v>-0.13095082</v>
      </c>
      <c r="DM629">
        <v>-6.0513240000000003E-2</v>
      </c>
      <c r="DN629">
        <v>0.50020885000000004</v>
      </c>
      <c r="DO629">
        <v>0.35778246000000002</v>
      </c>
      <c r="DP629">
        <v>-0.64273818000000005</v>
      </c>
      <c r="DQ629">
        <v>0.94671483000000001</v>
      </c>
      <c r="DR629">
        <v>-0.66113116000000005</v>
      </c>
      <c r="DS629">
        <v>7.7932630000000003E-2</v>
      </c>
      <c r="DT629">
        <v>-0.79014932000000004</v>
      </c>
      <c r="DU629">
        <v>1.3610861400000001</v>
      </c>
      <c r="DV629" s="10">
        <v>-0.64824150000000003</v>
      </c>
      <c r="DW629" s="8" t="s">
        <v>3318</v>
      </c>
      <c r="DX629" t="s">
        <v>3319</v>
      </c>
      <c r="DY629" t="s">
        <v>5153</v>
      </c>
      <c r="DZ629" t="s">
        <v>5165</v>
      </c>
      <c r="EA629" t="s">
        <v>5286</v>
      </c>
      <c r="EB629" t="s">
        <v>5374</v>
      </c>
      <c r="EC629" t="s">
        <v>5280</v>
      </c>
      <c r="ED629" s="10" t="s">
        <v>1343</v>
      </c>
      <c r="EE629" s="20">
        <v>35237</v>
      </c>
      <c r="EF629" s="21">
        <v>38152</v>
      </c>
      <c r="EG629" t="s">
        <v>3320</v>
      </c>
      <c r="EH629" t="s">
        <v>5142</v>
      </c>
      <c r="EI629" s="22">
        <v>44455</v>
      </c>
      <c r="EJ629" t="b">
        <f>F629=H629</f>
        <v>1</v>
      </c>
    </row>
    <row r="630" spans="1:140" x14ac:dyDescent="0.2">
      <c r="A630" s="8" t="s">
        <v>3321</v>
      </c>
      <c r="B630" s="8" t="s">
        <v>119</v>
      </c>
      <c r="C630" s="8" t="s">
        <v>209</v>
      </c>
      <c r="D630" s="2" t="s">
        <v>3322</v>
      </c>
      <c r="E630" s="4">
        <v>0.43076261199441002</v>
      </c>
      <c r="F630" s="28" t="b">
        <v>0</v>
      </c>
      <c r="G630" s="29">
        <f t="shared" si="19"/>
        <v>1.3343487468291685E-4</v>
      </c>
      <c r="H630" s="5" t="b">
        <f t="shared" si="18"/>
        <v>0</v>
      </c>
      <c r="I630" s="8">
        <v>41</v>
      </c>
      <c r="J630">
        <v>0</v>
      </c>
      <c r="K630">
        <v>37</v>
      </c>
      <c r="L630">
        <v>1490</v>
      </c>
      <c r="M630">
        <v>5</v>
      </c>
      <c r="N630">
        <v>1</v>
      </c>
      <c r="O630">
        <v>32.881305997205097</v>
      </c>
      <c r="P630">
        <v>3</v>
      </c>
      <c r="Q630">
        <v>3</v>
      </c>
      <c r="R630">
        <v>4</v>
      </c>
      <c r="S630" s="10">
        <v>70.8</v>
      </c>
      <c r="T630" s="8">
        <v>-1.1498032608684501</v>
      </c>
      <c r="U630">
        <v>-1.00517281761849</v>
      </c>
      <c r="V630">
        <v>1.2943090485695199</v>
      </c>
      <c r="W630">
        <v>-9.6815664243742397E-3</v>
      </c>
      <c r="X630">
        <v>2.70451479144465E-2</v>
      </c>
      <c r="Y630">
        <v>-1.4044518876044501</v>
      </c>
      <c r="Z630">
        <v>-0.60537615923010502</v>
      </c>
      <c r="AA630">
        <v>1.4284752725705201</v>
      </c>
      <c r="AB630">
        <v>-1.4988236991813999</v>
      </c>
      <c r="AC630">
        <v>-0.68484317603607703</v>
      </c>
      <c r="AD630" s="10">
        <v>-0.84096592652409696</v>
      </c>
      <c r="AE630" s="8">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1</v>
      </c>
      <c r="AZ630">
        <v>0</v>
      </c>
      <c r="BA630">
        <v>1</v>
      </c>
      <c r="BB630">
        <v>0</v>
      </c>
      <c r="BC630">
        <v>1</v>
      </c>
      <c r="BD630">
        <v>0</v>
      </c>
      <c r="BE630">
        <v>0</v>
      </c>
      <c r="BF630">
        <v>1</v>
      </c>
      <c r="BG630">
        <v>0</v>
      </c>
      <c r="BH630">
        <v>0</v>
      </c>
      <c r="BI630">
        <v>1</v>
      </c>
      <c r="BJ630">
        <v>0</v>
      </c>
      <c r="BK630">
        <v>0</v>
      </c>
      <c r="BL630">
        <v>0</v>
      </c>
      <c r="BM630">
        <v>0</v>
      </c>
      <c r="BN630">
        <v>1</v>
      </c>
      <c r="BO630">
        <v>0</v>
      </c>
      <c r="BP630">
        <v>0</v>
      </c>
      <c r="BQ630">
        <v>0</v>
      </c>
      <c r="BR630">
        <v>1</v>
      </c>
      <c r="BS630">
        <v>0</v>
      </c>
      <c r="BT630" s="10">
        <v>0</v>
      </c>
      <c r="BU630">
        <v>-4.2648743800000002</v>
      </c>
      <c r="BV630">
        <v>0.17994256</v>
      </c>
      <c r="BW630">
        <v>2.5512239999999999E-2</v>
      </c>
      <c r="BX630">
        <v>1.7140852600000001</v>
      </c>
      <c r="BY630">
        <v>1.2451467300000001</v>
      </c>
      <c r="BZ630">
        <v>4.38303536</v>
      </c>
      <c r="CA630">
        <v>1.0542348399999999</v>
      </c>
      <c r="CB630">
        <v>2.36271349</v>
      </c>
      <c r="CC630">
        <v>0</v>
      </c>
      <c r="CD630">
        <v>1.26633956</v>
      </c>
      <c r="CE630">
        <v>1.2966537600000001</v>
      </c>
      <c r="CF630">
        <v>-0.34830556000000001</v>
      </c>
      <c r="CG630">
        <v>0.60595251999999999</v>
      </c>
      <c r="CH630">
        <v>-0.27080598</v>
      </c>
      <c r="CI630">
        <v>0.69837139000000004</v>
      </c>
      <c r="CJ630">
        <v>2.3914729999999999E-2</v>
      </c>
      <c r="CK630">
        <v>-0.35324707</v>
      </c>
      <c r="CL630">
        <v>-4.8291489999999999E-2</v>
      </c>
      <c r="CM630">
        <v>0.58076517999999999</v>
      </c>
      <c r="CN630">
        <v>0.72541518999999999</v>
      </c>
      <c r="CO630">
        <v>-0.20022939000000001</v>
      </c>
      <c r="CP630">
        <v>-0.43475793000000001</v>
      </c>
      <c r="CQ630">
        <v>0.34422587999999998</v>
      </c>
      <c r="CR630">
        <v>-0.48495226000000002</v>
      </c>
      <c r="CS630">
        <v>0.18250256000000001</v>
      </c>
      <c r="CT630">
        <v>-0.16623276000000001</v>
      </c>
      <c r="CU630">
        <v>-9.4743999999999995E-2</v>
      </c>
      <c r="CV630">
        <v>-1.1689752</v>
      </c>
      <c r="CW630">
        <v>-0.52188942000000005</v>
      </c>
      <c r="CX630">
        <v>0.65815442999999996</v>
      </c>
      <c r="CY630">
        <v>9.3649330000000003E-2</v>
      </c>
      <c r="CZ630">
        <v>-0.16819777</v>
      </c>
      <c r="DA630">
        <v>-0.25450494000000001</v>
      </c>
      <c r="DB630">
        <v>0.25513289</v>
      </c>
      <c r="DC630">
        <v>2.5920289999999999E-2</v>
      </c>
      <c r="DD630">
        <v>-2.5292350000000002E-2</v>
      </c>
      <c r="DE630">
        <v>0.26950531</v>
      </c>
      <c r="DF630">
        <v>-0.26887736000000001</v>
      </c>
      <c r="DG630">
        <v>0.1029841</v>
      </c>
      <c r="DH630">
        <v>-0.10235616</v>
      </c>
      <c r="DI630">
        <v>-0.19042195000000001</v>
      </c>
      <c r="DJ630">
        <v>7.7531719999999998E-2</v>
      </c>
      <c r="DK630">
        <v>-0.19522661999999999</v>
      </c>
      <c r="DL630">
        <v>-0.13095082</v>
      </c>
      <c r="DM630">
        <v>-6.0513240000000003E-2</v>
      </c>
      <c r="DN630">
        <v>0.50020885000000004</v>
      </c>
      <c r="DO630">
        <v>0.35778246000000002</v>
      </c>
      <c r="DP630">
        <v>-0.64273818000000005</v>
      </c>
      <c r="DQ630">
        <v>0.94671483000000001</v>
      </c>
      <c r="DR630">
        <v>-0.66113116000000005</v>
      </c>
      <c r="DS630">
        <v>7.7932630000000003E-2</v>
      </c>
      <c r="DT630">
        <v>-0.79014932000000004</v>
      </c>
      <c r="DU630">
        <v>1.3610861400000001</v>
      </c>
      <c r="DV630" s="10">
        <v>-0.64824150000000003</v>
      </c>
      <c r="DW630" s="8" t="s">
        <v>3323</v>
      </c>
      <c r="DX630" t="s">
        <v>3324</v>
      </c>
      <c r="DY630" t="s">
        <v>5158</v>
      </c>
      <c r="DZ630" t="s">
        <v>5158</v>
      </c>
      <c r="EA630" t="s">
        <v>5372</v>
      </c>
      <c r="EB630" t="s">
        <v>5383</v>
      </c>
      <c r="EC630" t="s">
        <v>5400</v>
      </c>
      <c r="ED630" s="10" t="s">
        <v>1476</v>
      </c>
      <c r="EE630" s="20">
        <v>36810</v>
      </c>
      <c r="EF630" s="21">
        <v>38111</v>
      </c>
      <c r="EG630" t="s">
        <v>3325</v>
      </c>
      <c r="EH630" t="s">
        <v>5142</v>
      </c>
      <c r="EI630" s="22">
        <v>43953</v>
      </c>
      <c r="EJ630" t="b">
        <f>F630=H630</f>
        <v>1</v>
      </c>
    </row>
    <row r="631" spans="1:140" x14ac:dyDescent="0.2">
      <c r="A631" s="8" t="s">
        <v>3326</v>
      </c>
      <c r="B631" s="8" t="s">
        <v>119</v>
      </c>
      <c r="C631" s="8" t="s">
        <v>399</v>
      </c>
      <c r="D631" s="2" t="s">
        <v>3327</v>
      </c>
      <c r="E631" s="4">
        <v>0.65893358415620695</v>
      </c>
      <c r="F631" s="28" t="b">
        <v>1</v>
      </c>
      <c r="G631" s="29">
        <f t="shared" si="19"/>
        <v>1.9299979043670695E-5</v>
      </c>
      <c r="H631" s="5" t="b">
        <f t="shared" si="18"/>
        <v>0</v>
      </c>
      <c r="I631" s="8">
        <v>51</v>
      </c>
      <c r="J631">
        <v>3</v>
      </c>
      <c r="K631">
        <v>36</v>
      </c>
      <c r="L631">
        <v>1293</v>
      </c>
      <c r="M631">
        <v>0</v>
      </c>
      <c r="N631">
        <v>2</v>
      </c>
      <c r="O631">
        <v>57.800125411436802</v>
      </c>
      <c r="P631">
        <v>4</v>
      </c>
      <c r="Q631">
        <v>3</v>
      </c>
      <c r="R631">
        <v>4</v>
      </c>
      <c r="S631" s="10">
        <v>76.099999999999994</v>
      </c>
      <c r="T631" s="8">
        <v>-0.21042151179292001</v>
      </c>
      <c r="U631">
        <v>2.03313292833161</v>
      </c>
      <c r="V631">
        <v>1.1651042521063699</v>
      </c>
      <c r="W631">
        <v>-0.23933461706876999</v>
      </c>
      <c r="X631">
        <v>-1.5638459058765199</v>
      </c>
      <c r="Y631">
        <v>-0.70788554533318204</v>
      </c>
      <c r="Z631">
        <v>0.25209774656730399</v>
      </c>
      <c r="AA631">
        <v>-0.70092886045385905</v>
      </c>
      <c r="AB631">
        <v>-4.5418899975194001E-2</v>
      </c>
      <c r="AC631">
        <v>-0.68484317603607703</v>
      </c>
      <c r="AD631" s="10">
        <v>0.30261827118666701</v>
      </c>
      <c r="AE631" s="8">
        <v>0</v>
      </c>
      <c r="AF631">
        <v>0</v>
      </c>
      <c r="AG631">
        <v>0</v>
      </c>
      <c r="AH631">
        <v>0</v>
      </c>
      <c r="AI631">
        <v>0</v>
      </c>
      <c r="AJ631">
        <v>0</v>
      </c>
      <c r="AK631">
        <v>0</v>
      </c>
      <c r="AL631">
        <v>0</v>
      </c>
      <c r="AM631">
        <v>0</v>
      </c>
      <c r="AN631">
        <v>0</v>
      </c>
      <c r="AO631">
        <v>0</v>
      </c>
      <c r="AP631">
        <v>0</v>
      </c>
      <c r="AQ631">
        <v>0</v>
      </c>
      <c r="AR631">
        <v>0</v>
      </c>
      <c r="AS631">
        <v>1</v>
      </c>
      <c r="AT631">
        <v>0</v>
      </c>
      <c r="AU631">
        <v>0</v>
      </c>
      <c r="AV631">
        <v>0</v>
      </c>
      <c r="AW631">
        <v>0</v>
      </c>
      <c r="AX631">
        <v>0</v>
      </c>
      <c r="AY631">
        <v>0</v>
      </c>
      <c r="AZ631">
        <v>1</v>
      </c>
      <c r="BA631">
        <v>0</v>
      </c>
      <c r="BB631">
        <v>1</v>
      </c>
      <c r="BC631">
        <v>1</v>
      </c>
      <c r="BD631">
        <v>0</v>
      </c>
      <c r="BE631">
        <v>1</v>
      </c>
      <c r="BF631">
        <v>0</v>
      </c>
      <c r="BG631">
        <v>1</v>
      </c>
      <c r="BH631">
        <v>0</v>
      </c>
      <c r="BI631">
        <v>0</v>
      </c>
      <c r="BJ631">
        <v>0</v>
      </c>
      <c r="BK631">
        <v>0</v>
      </c>
      <c r="BL631">
        <v>0</v>
      </c>
      <c r="BM631">
        <v>0</v>
      </c>
      <c r="BN631">
        <v>1</v>
      </c>
      <c r="BO631">
        <v>0</v>
      </c>
      <c r="BP631">
        <v>0</v>
      </c>
      <c r="BQ631">
        <v>1</v>
      </c>
      <c r="BR631">
        <v>0</v>
      </c>
      <c r="BS631">
        <v>0</v>
      </c>
      <c r="BT631" s="10">
        <v>0</v>
      </c>
      <c r="BU631">
        <v>-4.2648743800000002</v>
      </c>
      <c r="BV631">
        <v>0.17994256</v>
      </c>
      <c r="BW631">
        <v>2.5512239999999999E-2</v>
      </c>
      <c r="BX631">
        <v>1.7140852600000001</v>
      </c>
      <c r="BY631">
        <v>1.2451467300000001</v>
      </c>
      <c r="BZ631">
        <v>4.38303536</v>
      </c>
      <c r="CA631">
        <v>1.0542348399999999</v>
      </c>
      <c r="CB631">
        <v>2.36271349</v>
      </c>
      <c r="CC631">
        <v>0</v>
      </c>
      <c r="CD631">
        <v>1.26633956</v>
      </c>
      <c r="CE631">
        <v>1.2966537600000001</v>
      </c>
      <c r="CF631">
        <v>-0.34830556000000001</v>
      </c>
      <c r="CG631">
        <v>0.60595251999999999</v>
      </c>
      <c r="CH631">
        <v>-0.27080598</v>
      </c>
      <c r="CI631">
        <v>0.69837139000000004</v>
      </c>
      <c r="CJ631">
        <v>2.3914729999999999E-2</v>
      </c>
      <c r="CK631">
        <v>-0.35324707</v>
      </c>
      <c r="CL631">
        <v>-4.8291489999999999E-2</v>
      </c>
      <c r="CM631">
        <v>0.58076517999999999</v>
      </c>
      <c r="CN631">
        <v>0.72541518999999999</v>
      </c>
      <c r="CO631">
        <v>-0.20022939000000001</v>
      </c>
      <c r="CP631">
        <v>-0.43475793000000001</v>
      </c>
      <c r="CQ631">
        <v>0.34422587999999998</v>
      </c>
      <c r="CR631">
        <v>-0.48495226000000002</v>
      </c>
      <c r="CS631">
        <v>0.18250256000000001</v>
      </c>
      <c r="CT631">
        <v>-0.16623276000000001</v>
      </c>
      <c r="CU631">
        <v>-9.4743999999999995E-2</v>
      </c>
      <c r="CV631">
        <v>-1.1689752</v>
      </c>
      <c r="CW631">
        <v>-0.52188942000000005</v>
      </c>
      <c r="CX631">
        <v>0.65815442999999996</v>
      </c>
      <c r="CY631">
        <v>9.3649330000000003E-2</v>
      </c>
      <c r="CZ631">
        <v>-0.16819777</v>
      </c>
      <c r="DA631">
        <v>-0.25450494000000001</v>
      </c>
      <c r="DB631">
        <v>0.25513289</v>
      </c>
      <c r="DC631">
        <v>2.5920289999999999E-2</v>
      </c>
      <c r="DD631">
        <v>-2.5292350000000002E-2</v>
      </c>
      <c r="DE631">
        <v>0.26950531</v>
      </c>
      <c r="DF631">
        <v>-0.26887736000000001</v>
      </c>
      <c r="DG631">
        <v>0.1029841</v>
      </c>
      <c r="DH631">
        <v>-0.10235616</v>
      </c>
      <c r="DI631">
        <v>-0.19042195000000001</v>
      </c>
      <c r="DJ631">
        <v>7.7531719999999998E-2</v>
      </c>
      <c r="DK631">
        <v>-0.19522661999999999</v>
      </c>
      <c r="DL631">
        <v>-0.13095082</v>
      </c>
      <c r="DM631">
        <v>-6.0513240000000003E-2</v>
      </c>
      <c r="DN631">
        <v>0.50020885000000004</v>
      </c>
      <c r="DO631">
        <v>0.35778246000000002</v>
      </c>
      <c r="DP631">
        <v>-0.64273818000000005</v>
      </c>
      <c r="DQ631">
        <v>0.94671483000000001</v>
      </c>
      <c r="DR631">
        <v>-0.66113116000000005</v>
      </c>
      <c r="DS631">
        <v>7.7932630000000003E-2</v>
      </c>
      <c r="DT631">
        <v>-0.79014932000000004</v>
      </c>
      <c r="DU631">
        <v>1.3610861400000001</v>
      </c>
      <c r="DV631" s="10">
        <v>-0.64824150000000003</v>
      </c>
      <c r="DW631" s="8" t="s">
        <v>3328</v>
      </c>
      <c r="DX631" t="s">
        <v>3329</v>
      </c>
      <c r="DY631" t="s">
        <v>5158</v>
      </c>
      <c r="DZ631" t="s">
        <v>5154</v>
      </c>
      <c r="EA631" t="s">
        <v>5175</v>
      </c>
      <c r="EB631" t="s">
        <v>5285</v>
      </c>
      <c r="EC631" t="s">
        <v>5311</v>
      </c>
      <c r="ED631" s="10" t="s">
        <v>3330</v>
      </c>
      <c r="EE631" s="20">
        <v>37282</v>
      </c>
      <c r="EF631" s="21">
        <v>39155</v>
      </c>
      <c r="EG631" t="s">
        <v>1496</v>
      </c>
      <c r="EH631" t="s">
        <v>5145</v>
      </c>
      <c r="EI631" s="22">
        <v>44953</v>
      </c>
      <c r="EJ631" t="b">
        <f>F631=H631</f>
        <v>0</v>
      </c>
    </row>
    <row r="632" spans="1:140" x14ac:dyDescent="0.2">
      <c r="A632" s="8" t="s">
        <v>3331</v>
      </c>
      <c r="B632" s="8" t="s">
        <v>127</v>
      </c>
      <c r="C632" s="8" t="s">
        <v>181</v>
      </c>
      <c r="D632" s="2" t="s">
        <v>3332</v>
      </c>
      <c r="E632" s="4">
        <v>0.47251445598946901</v>
      </c>
      <c r="F632" s="28" t="b">
        <v>0</v>
      </c>
      <c r="G632" s="29">
        <f t="shared" si="19"/>
        <v>1.2135130505007777E-8</v>
      </c>
      <c r="H632" s="5" t="b">
        <f t="shared" si="18"/>
        <v>0</v>
      </c>
      <c r="I632" s="8">
        <v>64</v>
      </c>
      <c r="J632">
        <v>0</v>
      </c>
      <c r="K632">
        <v>33</v>
      </c>
      <c r="L632">
        <v>282</v>
      </c>
      <c r="M632">
        <v>0</v>
      </c>
      <c r="N632">
        <v>3</v>
      </c>
      <c r="O632">
        <v>24.2738946614014</v>
      </c>
      <c r="P632">
        <v>3</v>
      </c>
      <c r="Q632">
        <v>3</v>
      </c>
      <c r="R632">
        <v>1</v>
      </c>
      <c r="S632" s="10">
        <v>72.3</v>
      </c>
      <c r="T632" s="8">
        <v>1.0107747620052701</v>
      </c>
      <c r="U632">
        <v>-1.00517281761849</v>
      </c>
      <c r="V632">
        <v>0.77748986271695397</v>
      </c>
      <c r="W632">
        <v>-1.4179094099697001</v>
      </c>
      <c r="X632">
        <v>-1.5638459058765199</v>
      </c>
      <c r="Y632">
        <v>-1.13192030619081E-2</v>
      </c>
      <c r="Z632">
        <v>-0.90156316930575897</v>
      </c>
      <c r="AA632">
        <v>0.71867389489572897</v>
      </c>
      <c r="AB632">
        <v>-0.772121299578298</v>
      </c>
      <c r="AC632">
        <v>-1.38724643350897</v>
      </c>
      <c r="AD632" s="10">
        <v>-0.51731002151161598</v>
      </c>
      <c r="AE632" s="8">
        <v>0</v>
      </c>
      <c r="AF632">
        <v>0</v>
      </c>
      <c r="AG632">
        <v>0</v>
      </c>
      <c r="AH632">
        <v>0</v>
      </c>
      <c r="AI632">
        <v>0</v>
      </c>
      <c r="AJ632">
        <v>0</v>
      </c>
      <c r="AK632">
        <v>0</v>
      </c>
      <c r="AL632">
        <v>0</v>
      </c>
      <c r="AM632">
        <v>0</v>
      </c>
      <c r="AN632">
        <v>0</v>
      </c>
      <c r="AO632">
        <v>0</v>
      </c>
      <c r="AP632">
        <v>1</v>
      </c>
      <c r="AQ632">
        <v>0</v>
      </c>
      <c r="AR632">
        <v>0</v>
      </c>
      <c r="AS632">
        <v>0</v>
      </c>
      <c r="AT632">
        <v>0</v>
      </c>
      <c r="AU632">
        <v>0</v>
      </c>
      <c r="AV632">
        <v>0</v>
      </c>
      <c r="AW632">
        <v>0</v>
      </c>
      <c r="AX632">
        <v>0</v>
      </c>
      <c r="AY632">
        <v>1</v>
      </c>
      <c r="AZ632">
        <v>0</v>
      </c>
      <c r="BA632">
        <v>1</v>
      </c>
      <c r="BB632">
        <v>0</v>
      </c>
      <c r="BC632">
        <v>0</v>
      </c>
      <c r="BD632">
        <v>1</v>
      </c>
      <c r="BE632">
        <v>1</v>
      </c>
      <c r="BF632">
        <v>0</v>
      </c>
      <c r="BG632">
        <v>0</v>
      </c>
      <c r="BH632">
        <v>1</v>
      </c>
      <c r="BI632">
        <v>0</v>
      </c>
      <c r="BJ632">
        <v>0</v>
      </c>
      <c r="BK632">
        <v>0</v>
      </c>
      <c r="BL632">
        <v>0</v>
      </c>
      <c r="BM632">
        <v>0</v>
      </c>
      <c r="BN632">
        <v>1</v>
      </c>
      <c r="BO632">
        <v>0</v>
      </c>
      <c r="BP632">
        <v>0</v>
      </c>
      <c r="BQ632">
        <v>0</v>
      </c>
      <c r="BR632">
        <v>0</v>
      </c>
      <c r="BS632">
        <v>0</v>
      </c>
      <c r="BT632" s="10">
        <v>1</v>
      </c>
      <c r="BU632">
        <v>-4.2648743800000002</v>
      </c>
      <c r="BV632">
        <v>0.17994256</v>
      </c>
      <c r="BW632">
        <v>2.5512239999999999E-2</v>
      </c>
      <c r="BX632">
        <v>1.7140852600000001</v>
      </c>
      <c r="BY632">
        <v>1.2451467300000001</v>
      </c>
      <c r="BZ632">
        <v>4.38303536</v>
      </c>
      <c r="CA632">
        <v>1.0542348399999999</v>
      </c>
      <c r="CB632">
        <v>2.36271349</v>
      </c>
      <c r="CC632">
        <v>0</v>
      </c>
      <c r="CD632">
        <v>1.26633956</v>
      </c>
      <c r="CE632">
        <v>1.2966537600000001</v>
      </c>
      <c r="CF632">
        <v>-0.34830556000000001</v>
      </c>
      <c r="CG632">
        <v>0.60595251999999999</v>
      </c>
      <c r="CH632">
        <v>-0.27080598</v>
      </c>
      <c r="CI632">
        <v>0.69837139000000004</v>
      </c>
      <c r="CJ632">
        <v>2.3914729999999999E-2</v>
      </c>
      <c r="CK632">
        <v>-0.35324707</v>
      </c>
      <c r="CL632">
        <v>-4.8291489999999999E-2</v>
      </c>
      <c r="CM632">
        <v>0.58076517999999999</v>
      </c>
      <c r="CN632">
        <v>0.72541518999999999</v>
      </c>
      <c r="CO632">
        <v>-0.20022939000000001</v>
      </c>
      <c r="CP632">
        <v>-0.43475793000000001</v>
      </c>
      <c r="CQ632">
        <v>0.34422587999999998</v>
      </c>
      <c r="CR632">
        <v>-0.48495226000000002</v>
      </c>
      <c r="CS632">
        <v>0.18250256000000001</v>
      </c>
      <c r="CT632">
        <v>-0.16623276000000001</v>
      </c>
      <c r="CU632">
        <v>-9.4743999999999995E-2</v>
      </c>
      <c r="CV632">
        <v>-1.1689752</v>
      </c>
      <c r="CW632">
        <v>-0.52188942000000005</v>
      </c>
      <c r="CX632">
        <v>0.65815442999999996</v>
      </c>
      <c r="CY632">
        <v>9.3649330000000003E-2</v>
      </c>
      <c r="CZ632">
        <v>-0.16819777</v>
      </c>
      <c r="DA632">
        <v>-0.25450494000000001</v>
      </c>
      <c r="DB632">
        <v>0.25513289</v>
      </c>
      <c r="DC632">
        <v>2.5920289999999999E-2</v>
      </c>
      <c r="DD632">
        <v>-2.5292350000000002E-2</v>
      </c>
      <c r="DE632">
        <v>0.26950531</v>
      </c>
      <c r="DF632">
        <v>-0.26887736000000001</v>
      </c>
      <c r="DG632">
        <v>0.1029841</v>
      </c>
      <c r="DH632">
        <v>-0.10235616</v>
      </c>
      <c r="DI632">
        <v>-0.19042195000000001</v>
      </c>
      <c r="DJ632">
        <v>7.7531719999999998E-2</v>
      </c>
      <c r="DK632">
        <v>-0.19522661999999999</v>
      </c>
      <c r="DL632">
        <v>-0.13095082</v>
      </c>
      <c r="DM632">
        <v>-6.0513240000000003E-2</v>
      </c>
      <c r="DN632">
        <v>0.50020885000000004</v>
      </c>
      <c r="DO632">
        <v>0.35778246000000002</v>
      </c>
      <c r="DP632">
        <v>-0.64273818000000005</v>
      </c>
      <c r="DQ632">
        <v>0.94671483000000001</v>
      </c>
      <c r="DR632">
        <v>-0.66113116000000005</v>
      </c>
      <c r="DS632">
        <v>7.7932630000000003E-2</v>
      </c>
      <c r="DT632">
        <v>-0.79014932000000004</v>
      </c>
      <c r="DU632">
        <v>1.3610861400000001</v>
      </c>
      <c r="DV632" s="10">
        <v>-0.64824150000000003</v>
      </c>
      <c r="DW632" s="8" t="s">
        <v>3333</v>
      </c>
      <c r="DX632" t="s">
        <v>3334</v>
      </c>
      <c r="DY632" t="s">
        <v>5158</v>
      </c>
      <c r="DZ632" t="s">
        <v>5165</v>
      </c>
      <c r="EA632" t="s">
        <v>5263</v>
      </c>
      <c r="EB632" t="s">
        <v>5468</v>
      </c>
      <c r="EC632" t="s">
        <v>5457</v>
      </c>
      <c r="ED632" s="10" t="s">
        <v>185</v>
      </c>
      <c r="EE632" s="20">
        <v>37322</v>
      </c>
      <c r="EF632" s="21">
        <v>39788</v>
      </c>
      <c r="EG632" t="s">
        <v>3335</v>
      </c>
      <c r="EH632" t="s">
        <v>5147</v>
      </c>
      <c r="EI632" s="22">
        <v>43940</v>
      </c>
      <c r="EJ632" t="b">
        <f>F632=H632</f>
        <v>1</v>
      </c>
    </row>
    <row r="633" spans="1:140" x14ac:dyDescent="0.2">
      <c r="A633" s="8" t="s">
        <v>3336</v>
      </c>
      <c r="B633" s="8" t="s">
        <v>119</v>
      </c>
      <c r="C633" s="8" t="s">
        <v>154</v>
      </c>
      <c r="D633" s="2">
        <v>4013630540</v>
      </c>
      <c r="E633" s="4">
        <v>0.70258968870652905</v>
      </c>
      <c r="F633" s="28" t="b">
        <v>1</v>
      </c>
      <c r="G633" s="29">
        <f t="shared" si="19"/>
        <v>4.5300196437119778E-6</v>
      </c>
      <c r="H633" s="5" t="b">
        <f t="shared" si="18"/>
        <v>0</v>
      </c>
      <c r="I633" s="8">
        <v>61</v>
      </c>
      <c r="J633">
        <v>1</v>
      </c>
      <c r="K633">
        <v>32</v>
      </c>
      <c r="L633">
        <v>1154</v>
      </c>
      <c r="M633">
        <v>0</v>
      </c>
      <c r="N633">
        <v>5</v>
      </c>
      <c r="O633">
        <v>17.961511019931098</v>
      </c>
      <c r="P633">
        <v>5</v>
      </c>
      <c r="Q633">
        <v>1</v>
      </c>
      <c r="R633">
        <v>3</v>
      </c>
      <c r="S633" s="10">
        <v>67.900000000000006</v>
      </c>
      <c r="T633" s="8">
        <v>0.72896023728261505</v>
      </c>
      <c r="U633">
        <v>7.5957643648752104E-3</v>
      </c>
      <c r="V633">
        <v>0.64828506625381199</v>
      </c>
      <c r="W633">
        <v>-0.40137407919857299</v>
      </c>
      <c r="X633">
        <v>-1.5638459058765199</v>
      </c>
      <c r="Y633">
        <v>1.38181348148064</v>
      </c>
      <c r="Z633">
        <v>-1.11877668034601</v>
      </c>
      <c r="AA633">
        <v>1.4284752725705201</v>
      </c>
      <c r="AB633">
        <v>-4.5418899975194001E-2</v>
      </c>
      <c r="AC633">
        <v>0.71996333890972197</v>
      </c>
      <c r="AD633" s="10">
        <v>-1.46670067621489</v>
      </c>
      <c r="AE633" s="8">
        <v>0</v>
      </c>
      <c r="AF633">
        <v>0</v>
      </c>
      <c r="AG633">
        <v>0</v>
      </c>
      <c r="AH633">
        <v>0</v>
      </c>
      <c r="AI633">
        <v>0</v>
      </c>
      <c r="AJ633">
        <v>0</v>
      </c>
      <c r="AK633">
        <v>0</v>
      </c>
      <c r="AL633">
        <v>0</v>
      </c>
      <c r="AM633">
        <v>0</v>
      </c>
      <c r="AN633">
        <v>0</v>
      </c>
      <c r="AO633">
        <v>0</v>
      </c>
      <c r="AP633">
        <v>1</v>
      </c>
      <c r="AQ633">
        <v>0</v>
      </c>
      <c r="AR633">
        <v>0</v>
      </c>
      <c r="AS633">
        <v>0</v>
      </c>
      <c r="AT633">
        <v>0</v>
      </c>
      <c r="AU633">
        <v>0</v>
      </c>
      <c r="AV633">
        <v>0</v>
      </c>
      <c r="AW633">
        <v>0</v>
      </c>
      <c r="AX633">
        <v>0</v>
      </c>
      <c r="AY633">
        <v>1</v>
      </c>
      <c r="AZ633">
        <v>0</v>
      </c>
      <c r="BA633">
        <v>1</v>
      </c>
      <c r="BB633">
        <v>0</v>
      </c>
      <c r="BC633">
        <v>1</v>
      </c>
      <c r="BD633">
        <v>0</v>
      </c>
      <c r="BE633">
        <v>0</v>
      </c>
      <c r="BF633">
        <v>1</v>
      </c>
      <c r="BG633">
        <v>0</v>
      </c>
      <c r="BH633">
        <v>0</v>
      </c>
      <c r="BI633">
        <v>0</v>
      </c>
      <c r="BJ633">
        <v>1</v>
      </c>
      <c r="BK633">
        <v>0</v>
      </c>
      <c r="BL633">
        <v>0</v>
      </c>
      <c r="BM633">
        <v>0</v>
      </c>
      <c r="BN633">
        <v>0</v>
      </c>
      <c r="BO633">
        <v>0</v>
      </c>
      <c r="BP633">
        <v>1</v>
      </c>
      <c r="BQ633">
        <v>0</v>
      </c>
      <c r="BR633">
        <v>1</v>
      </c>
      <c r="BS633">
        <v>0</v>
      </c>
      <c r="BT633" s="10">
        <v>0</v>
      </c>
      <c r="BU633">
        <v>-4.2648743800000002</v>
      </c>
      <c r="BV633">
        <v>0.17994256</v>
      </c>
      <c r="BW633">
        <v>2.5512239999999999E-2</v>
      </c>
      <c r="BX633">
        <v>1.7140852600000001</v>
      </c>
      <c r="BY633">
        <v>1.2451467300000001</v>
      </c>
      <c r="BZ633">
        <v>4.38303536</v>
      </c>
      <c r="CA633">
        <v>1.0542348399999999</v>
      </c>
      <c r="CB633">
        <v>2.36271349</v>
      </c>
      <c r="CC633">
        <v>0</v>
      </c>
      <c r="CD633">
        <v>1.26633956</v>
      </c>
      <c r="CE633">
        <v>1.2966537600000001</v>
      </c>
      <c r="CF633">
        <v>-0.34830556000000001</v>
      </c>
      <c r="CG633">
        <v>0.60595251999999999</v>
      </c>
      <c r="CH633">
        <v>-0.27080598</v>
      </c>
      <c r="CI633">
        <v>0.69837139000000004</v>
      </c>
      <c r="CJ633">
        <v>2.3914729999999999E-2</v>
      </c>
      <c r="CK633">
        <v>-0.35324707</v>
      </c>
      <c r="CL633">
        <v>-4.8291489999999999E-2</v>
      </c>
      <c r="CM633">
        <v>0.58076517999999999</v>
      </c>
      <c r="CN633">
        <v>0.72541518999999999</v>
      </c>
      <c r="CO633">
        <v>-0.20022939000000001</v>
      </c>
      <c r="CP633">
        <v>-0.43475793000000001</v>
      </c>
      <c r="CQ633">
        <v>0.34422587999999998</v>
      </c>
      <c r="CR633">
        <v>-0.48495226000000002</v>
      </c>
      <c r="CS633">
        <v>0.18250256000000001</v>
      </c>
      <c r="CT633">
        <v>-0.16623276000000001</v>
      </c>
      <c r="CU633">
        <v>-9.4743999999999995E-2</v>
      </c>
      <c r="CV633">
        <v>-1.1689752</v>
      </c>
      <c r="CW633">
        <v>-0.52188942000000005</v>
      </c>
      <c r="CX633">
        <v>0.65815442999999996</v>
      </c>
      <c r="CY633">
        <v>9.3649330000000003E-2</v>
      </c>
      <c r="CZ633">
        <v>-0.16819777</v>
      </c>
      <c r="DA633">
        <v>-0.25450494000000001</v>
      </c>
      <c r="DB633">
        <v>0.25513289</v>
      </c>
      <c r="DC633">
        <v>2.5920289999999999E-2</v>
      </c>
      <c r="DD633">
        <v>-2.5292350000000002E-2</v>
      </c>
      <c r="DE633">
        <v>0.26950531</v>
      </c>
      <c r="DF633">
        <v>-0.26887736000000001</v>
      </c>
      <c r="DG633">
        <v>0.1029841</v>
      </c>
      <c r="DH633">
        <v>-0.10235616</v>
      </c>
      <c r="DI633">
        <v>-0.19042195000000001</v>
      </c>
      <c r="DJ633">
        <v>7.7531719999999998E-2</v>
      </c>
      <c r="DK633">
        <v>-0.19522661999999999</v>
      </c>
      <c r="DL633">
        <v>-0.13095082</v>
      </c>
      <c r="DM633">
        <v>-6.0513240000000003E-2</v>
      </c>
      <c r="DN633">
        <v>0.50020885000000004</v>
      </c>
      <c r="DO633">
        <v>0.35778246000000002</v>
      </c>
      <c r="DP633">
        <v>-0.64273818000000005</v>
      </c>
      <c r="DQ633">
        <v>0.94671483000000001</v>
      </c>
      <c r="DR633">
        <v>-0.66113116000000005</v>
      </c>
      <c r="DS633">
        <v>7.7932630000000003E-2</v>
      </c>
      <c r="DT633">
        <v>-0.79014932000000004</v>
      </c>
      <c r="DU633">
        <v>1.3610861400000001</v>
      </c>
      <c r="DV633" s="10">
        <v>-0.64824150000000003</v>
      </c>
      <c r="DW633" s="8" t="s">
        <v>3337</v>
      </c>
      <c r="DX633" t="s">
        <v>3338</v>
      </c>
      <c r="DY633" t="s">
        <v>5165</v>
      </c>
      <c r="DZ633" t="s">
        <v>5158</v>
      </c>
      <c r="EA633" s="52" t="s">
        <v>5513</v>
      </c>
      <c r="EB633" t="s">
        <v>5495</v>
      </c>
      <c r="EC633" t="s">
        <v>5242</v>
      </c>
      <c r="ED633" s="10" t="s">
        <v>761</v>
      </c>
      <c r="EE633" s="20">
        <v>37983</v>
      </c>
      <c r="EF633" s="21">
        <v>38780</v>
      </c>
      <c r="EG633" s="52" t="s">
        <v>145</v>
      </c>
      <c r="EH633" t="s">
        <v>5144</v>
      </c>
      <c r="EI633" s="22">
        <v>44280</v>
      </c>
      <c r="EJ633" t="b">
        <f>F633=H633</f>
        <v>0</v>
      </c>
    </row>
    <row r="634" spans="1:140" x14ac:dyDescent="0.2">
      <c r="A634" s="8" t="s">
        <v>3339</v>
      </c>
      <c r="B634" s="8" t="s">
        <v>127</v>
      </c>
      <c r="C634" s="8" t="s">
        <v>188</v>
      </c>
      <c r="D634" s="2" t="s">
        <v>3340</v>
      </c>
      <c r="E634" s="4">
        <v>0.51888231667484697</v>
      </c>
      <c r="F634" s="28" t="b">
        <v>0</v>
      </c>
      <c r="G634" s="29">
        <f t="shared" si="19"/>
        <v>0.99730954609057287</v>
      </c>
      <c r="H634" s="5" t="b">
        <f t="shared" si="18"/>
        <v>1</v>
      </c>
      <c r="I634" s="8">
        <v>65</v>
      </c>
      <c r="J634">
        <v>1</v>
      </c>
      <c r="K634">
        <v>39</v>
      </c>
      <c r="L634">
        <v>1064</v>
      </c>
      <c r="M634">
        <v>9</v>
      </c>
      <c r="N634">
        <v>2</v>
      </c>
      <c r="O634">
        <v>68.607825004090301</v>
      </c>
      <c r="P634">
        <v>4</v>
      </c>
      <c r="Q634">
        <v>4</v>
      </c>
      <c r="R634">
        <v>1</v>
      </c>
      <c r="S634" s="10">
        <v>76.7</v>
      </c>
      <c r="T634" s="8">
        <v>1.1047129369128199</v>
      </c>
      <c r="U634">
        <v>7.5957643648752104E-3</v>
      </c>
      <c r="V634">
        <v>1.5527186414958001</v>
      </c>
      <c r="W634">
        <v>-0.506291716548805</v>
      </c>
      <c r="X634">
        <v>1.2997579909472201</v>
      </c>
      <c r="Y634">
        <v>-0.70788554533318204</v>
      </c>
      <c r="Z634">
        <v>0.623998205748164</v>
      </c>
      <c r="AA634">
        <v>-0.70092886045385905</v>
      </c>
      <c r="AB634">
        <v>1.4079858992310099</v>
      </c>
      <c r="AC634">
        <v>1.7560081436822399E-2</v>
      </c>
      <c r="AD634" s="10">
        <v>0.43208063319166101</v>
      </c>
      <c r="AE634" s="8">
        <v>0</v>
      </c>
      <c r="AF634">
        <v>0</v>
      </c>
      <c r="AG634">
        <v>0</v>
      </c>
      <c r="AH634">
        <v>0</v>
      </c>
      <c r="AI634">
        <v>1</v>
      </c>
      <c r="AJ634">
        <v>0</v>
      </c>
      <c r="AK634">
        <v>0</v>
      </c>
      <c r="AL634">
        <v>0</v>
      </c>
      <c r="AM634">
        <v>0</v>
      </c>
      <c r="AN634">
        <v>0</v>
      </c>
      <c r="AO634">
        <v>0</v>
      </c>
      <c r="AP634">
        <v>0</v>
      </c>
      <c r="AQ634">
        <v>0</v>
      </c>
      <c r="AR634">
        <v>0</v>
      </c>
      <c r="AS634">
        <v>0</v>
      </c>
      <c r="AT634">
        <v>0</v>
      </c>
      <c r="AU634">
        <v>0</v>
      </c>
      <c r="AV634">
        <v>0</v>
      </c>
      <c r="AW634">
        <v>0</v>
      </c>
      <c r="AX634">
        <v>0</v>
      </c>
      <c r="AY634">
        <v>0</v>
      </c>
      <c r="AZ634">
        <v>1</v>
      </c>
      <c r="BA634">
        <v>1</v>
      </c>
      <c r="BB634">
        <v>0</v>
      </c>
      <c r="BC634">
        <v>0</v>
      </c>
      <c r="BD634">
        <v>1</v>
      </c>
      <c r="BE634">
        <v>1</v>
      </c>
      <c r="BF634">
        <v>0</v>
      </c>
      <c r="BG634">
        <v>1</v>
      </c>
      <c r="BH634">
        <v>0</v>
      </c>
      <c r="BI634">
        <v>0</v>
      </c>
      <c r="BJ634">
        <v>0</v>
      </c>
      <c r="BK634">
        <v>0</v>
      </c>
      <c r="BL634">
        <v>0</v>
      </c>
      <c r="BM634">
        <v>0</v>
      </c>
      <c r="BN634">
        <v>0</v>
      </c>
      <c r="BO634">
        <v>1</v>
      </c>
      <c r="BP634">
        <v>0</v>
      </c>
      <c r="BQ634">
        <v>0</v>
      </c>
      <c r="BR634">
        <v>0</v>
      </c>
      <c r="BS634">
        <v>0</v>
      </c>
      <c r="BT634" s="10">
        <v>1</v>
      </c>
      <c r="BU634">
        <v>-4.2648743800000002</v>
      </c>
      <c r="BV634">
        <v>0.17994256</v>
      </c>
      <c r="BW634">
        <v>2.5512239999999999E-2</v>
      </c>
      <c r="BX634">
        <v>1.7140852600000001</v>
      </c>
      <c r="BY634">
        <v>1.2451467300000001</v>
      </c>
      <c r="BZ634">
        <v>4.38303536</v>
      </c>
      <c r="CA634">
        <v>1.0542348399999999</v>
      </c>
      <c r="CB634">
        <v>2.36271349</v>
      </c>
      <c r="CC634">
        <v>0</v>
      </c>
      <c r="CD634">
        <v>1.26633956</v>
      </c>
      <c r="CE634">
        <v>1.2966537600000001</v>
      </c>
      <c r="CF634">
        <v>-0.34830556000000001</v>
      </c>
      <c r="CG634">
        <v>0.60595251999999999</v>
      </c>
      <c r="CH634">
        <v>-0.27080598</v>
      </c>
      <c r="CI634">
        <v>0.69837139000000004</v>
      </c>
      <c r="CJ634">
        <v>2.3914729999999999E-2</v>
      </c>
      <c r="CK634">
        <v>-0.35324707</v>
      </c>
      <c r="CL634">
        <v>-4.8291489999999999E-2</v>
      </c>
      <c r="CM634">
        <v>0.58076517999999999</v>
      </c>
      <c r="CN634">
        <v>0.72541518999999999</v>
      </c>
      <c r="CO634">
        <v>-0.20022939000000001</v>
      </c>
      <c r="CP634">
        <v>-0.43475793000000001</v>
      </c>
      <c r="CQ634">
        <v>0.34422587999999998</v>
      </c>
      <c r="CR634">
        <v>-0.48495226000000002</v>
      </c>
      <c r="CS634">
        <v>0.18250256000000001</v>
      </c>
      <c r="CT634">
        <v>-0.16623276000000001</v>
      </c>
      <c r="CU634">
        <v>-9.4743999999999995E-2</v>
      </c>
      <c r="CV634">
        <v>-1.1689752</v>
      </c>
      <c r="CW634">
        <v>-0.52188942000000005</v>
      </c>
      <c r="CX634">
        <v>0.65815442999999996</v>
      </c>
      <c r="CY634">
        <v>9.3649330000000003E-2</v>
      </c>
      <c r="CZ634">
        <v>-0.16819777</v>
      </c>
      <c r="DA634">
        <v>-0.25450494000000001</v>
      </c>
      <c r="DB634">
        <v>0.25513289</v>
      </c>
      <c r="DC634">
        <v>2.5920289999999999E-2</v>
      </c>
      <c r="DD634">
        <v>-2.5292350000000002E-2</v>
      </c>
      <c r="DE634">
        <v>0.26950531</v>
      </c>
      <c r="DF634">
        <v>-0.26887736000000001</v>
      </c>
      <c r="DG634">
        <v>0.1029841</v>
      </c>
      <c r="DH634">
        <v>-0.10235616</v>
      </c>
      <c r="DI634">
        <v>-0.19042195000000001</v>
      </c>
      <c r="DJ634">
        <v>7.7531719999999998E-2</v>
      </c>
      <c r="DK634">
        <v>-0.19522661999999999</v>
      </c>
      <c r="DL634">
        <v>-0.13095082</v>
      </c>
      <c r="DM634">
        <v>-6.0513240000000003E-2</v>
      </c>
      <c r="DN634">
        <v>0.50020885000000004</v>
      </c>
      <c r="DO634">
        <v>0.35778246000000002</v>
      </c>
      <c r="DP634">
        <v>-0.64273818000000005</v>
      </c>
      <c r="DQ634">
        <v>0.94671483000000001</v>
      </c>
      <c r="DR634">
        <v>-0.66113116000000005</v>
      </c>
      <c r="DS634">
        <v>7.7932630000000003E-2</v>
      </c>
      <c r="DT634">
        <v>-0.79014932000000004</v>
      </c>
      <c r="DU634">
        <v>1.3610861400000001</v>
      </c>
      <c r="DV634" s="10">
        <v>-0.64824150000000003</v>
      </c>
      <c r="DW634" s="8" t="s">
        <v>3341</v>
      </c>
      <c r="DX634" t="s">
        <v>3342</v>
      </c>
      <c r="DY634" t="s">
        <v>5153</v>
      </c>
      <c r="DZ634" t="s">
        <v>5165</v>
      </c>
      <c r="EA634" t="s">
        <v>5483</v>
      </c>
      <c r="EB634" t="s">
        <v>5182</v>
      </c>
      <c r="EC634" t="s">
        <v>5283</v>
      </c>
      <c r="ED634" s="10" t="s">
        <v>225</v>
      </c>
      <c r="EE634" s="20">
        <v>37655</v>
      </c>
      <c r="EF634" s="21">
        <v>37888</v>
      </c>
      <c r="EG634" t="s">
        <v>3343</v>
      </c>
      <c r="EH634" t="s">
        <v>5145</v>
      </c>
      <c r="EI634" s="22">
        <v>44296</v>
      </c>
      <c r="EJ634" t="b">
        <f>F634=H634</f>
        <v>0</v>
      </c>
    </row>
    <row r="635" spans="1:140" x14ac:dyDescent="0.2">
      <c r="A635" s="8" t="s">
        <v>3344</v>
      </c>
      <c r="B635" s="8" t="s">
        <v>119</v>
      </c>
      <c r="C635" s="8" t="s">
        <v>195</v>
      </c>
      <c r="D635" s="2" t="s">
        <v>3345</v>
      </c>
      <c r="E635" s="4">
        <v>0.50718610019943999</v>
      </c>
      <c r="F635" s="28" t="b">
        <v>0</v>
      </c>
      <c r="G635" s="29">
        <f t="shared" si="19"/>
        <v>0.52259238983402956</v>
      </c>
      <c r="H635" s="5" t="b">
        <f t="shared" si="18"/>
        <v>1</v>
      </c>
      <c r="I635" s="8">
        <v>62</v>
      </c>
      <c r="J635">
        <v>1</v>
      </c>
      <c r="K635">
        <v>35</v>
      </c>
      <c r="L635">
        <v>1164</v>
      </c>
      <c r="M635">
        <v>7</v>
      </c>
      <c r="N635">
        <v>5</v>
      </c>
      <c r="O635">
        <v>9.4263834330537204</v>
      </c>
      <c r="P635">
        <v>1</v>
      </c>
      <c r="Q635">
        <v>5</v>
      </c>
      <c r="R635">
        <v>5</v>
      </c>
      <c r="S635" s="10">
        <v>68.900000000000006</v>
      </c>
      <c r="T635" s="8">
        <v>0.82289841219016902</v>
      </c>
      <c r="U635">
        <v>7.5957643648752104E-3</v>
      </c>
      <c r="V635">
        <v>1.0358994556432299</v>
      </c>
      <c r="W635">
        <v>-0.38971656393743598</v>
      </c>
      <c r="X635">
        <v>0.66340156943083595</v>
      </c>
      <c r="Y635">
        <v>1.38181348148064</v>
      </c>
      <c r="Z635">
        <v>-1.4124763563514899</v>
      </c>
      <c r="AA635">
        <v>8.8725172209350497E-3</v>
      </c>
      <c r="AB635">
        <v>0.68128349962791002</v>
      </c>
      <c r="AC635">
        <v>1.42236659638262</v>
      </c>
      <c r="AD635" s="10">
        <v>-1.25093007287323</v>
      </c>
      <c r="AE635" s="8">
        <v>0</v>
      </c>
      <c r="AF635">
        <v>0</v>
      </c>
      <c r="AG635">
        <v>0</v>
      </c>
      <c r="AH635">
        <v>1</v>
      </c>
      <c r="AI635">
        <v>0</v>
      </c>
      <c r="AJ635">
        <v>0</v>
      </c>
      <c r="AK635">
        <v>0</v>
      </c>
      <c r="AL635">
        <v>0</v>
      </c>
      <c r="AM635">
        <v>0</v>
      </c>
      <c r="AN635">
        <v>0</v>
      </c>
      <c r="AO635">
        <v>0</v>
      </c>
      <c r="AP635">
        <v>0</v>
      </c>
      <c r="AQ635">
        <v>0</v>
      </c>
      <c r="AR635">
        <v>0</v>
      </c>
      <c r="AS635">
        <v>0</v>
      </c>
      <c r="AT635">
        <v>0</v>
      </c>
      <c r="AU635">
        <v>0</v>
      </c>
      <c r="AV635">
        <v>0</v>
      </c>
      <c r="AW635">
        <v>0</v>
      </c>
      <c r="AX635">
        <v>0</v>
      </c>
      <c r="AY635">
        <v>1</v>
      </c>
      <c r="AZ635">
        <v>0</v>
      </c>
      <c r="BA635">
        <v>0</v>
      </c>
      <c r="BB635">
        <v>1</v>
      </c>
      <c r="BC635">
        <v>1</v>
      </c>
      <c r="BD635">
        <v>0</v>
      </c>
      <c r="BE635">
        <v>1</v>
      </c>
      <c r="BF635">
        <v>0</v>
      </c>
      <c r="BG635">
        <v>0</v>
      </c>
      <c r="BH635">
        <v>0</v>
      </c>
      <c r="BI635">
        <v>0</v>
      </c>
      <c r="BJ635">
        <v>0</v>
      </c>
      <c r="BK635">
        <v>1</v>
      </c>
      <c r="BL635">
        <v>0</v>
      </c>
      <c r="BM635">
        <v>0</v>
      </c>
      <c r="BN635">
        <v>0</v>
      </c>
      <c r="BO635">
        <v>0</v>
      </c>
      <c r="BP635">
        <v>1</v>
      </c>
      <c r="BQ635">
        <v>0</v>
      </c>
      <c r="BR635">
        <v>0</v>
      </c>
      <c r="BS635">
        <v>0</v>
      </c>
      <c r="BT635" s="10">
        <v>1</v>
      </c>
      <c r="BU635">
        <v>-4.2648743800000002</v>
      </c>
      <c r="BV635">
        <v>0.17994256</v>
      </c>
      <c r="BW635">
        <v>2.5512239999999999E-2</v>
      </c>
      <c r="BX635">
        <v>1.7140852600000001</v>
      </c>
      <c r="BY635">
        <v>1.2451467300000001</v>
      </c>
      <c r="BZ635">
        <v>4.38303536</v>
      </c>
      <c r="CA635">
        <v>1.0542348399999999</v>
      </c>
      <c r="CB635">
        <v>2.36271349</v>
      </c>
      <c r="CC635">
        <v>0</v>
      </c>
      <c r="CD635">
        <v>1.26633956</v>
      </c>
      <c r="CE635">
        <v>1.2966537600000001</v>
      </c>
      <c r="CF635">
        <v>-0.34830556000000001</v>
      </c>
      <c r="CG635">
        <v>0.60595251999999999</v>
      </c>
      <c r="CH635">
        <v>-0.27080598</v>
      </c>
      <c r="CI635">
        <v>0.69837139000000004</v>
      </c>
      <c r="CJ635">
        <v>2.3914729999999999E-2</v>
      </c>
      <c r="CK635">
        <v>-0.35324707</v>
      </c>
      <c r="CL635">
        <v>-4.8291489999999999E-2</v>
      </c>
      <c r="CM635">
        <v>0.58076517999999999</v>
      </c>
      <c r="CN635">
        <v>0.72541518999999999</v>
      </c>
      <c r="CO635">
        <v>-0.20022939000000001</v>
      </c>
      <c r="CP635">
        <v>-0.43475793000000001</v>
      </c>
      <c r="CQ635">
        <v>0.34422587999999998</v>
      </c>
      <c r="CR635">
        <v>-0.48495226000000002</v>
      </c>
      <c r="CS635">
        <v>0.18250256000000001</v>
      </c>
      <c r="CT635">
        <v>-0.16623276000000001</v>
      </c>
      <c r="CU635">
        <v>-9.4743999999999995E-2</v>
      </c>
      <c r="CV635">
        <v>-1.1689752</v>
      </c>
      <c r="CW635">
        <v>-0.52188942000000005</v>
      </c>
      <c r="CX635">
        <v>0.65815442999999996</v>
      </c>
      <c r="CY635">
        <v>9.3649330000000003E-2</v>
      </c>
      <c r="CZ635">
        <v>-0.16819777</v>
      </c>
      <c r="DA635">
        <v>-0.25450494000000001</v>
      </c>
      <c r="DB635">
        <v>0.25513289</v>
      </c>
      <c r="DC635">
        <v>2.5920289999999999E-2</v>
      </c>
      <c r="DD635">
        <v>-2.5292350000000002E-2</v>
      </c>
      <c r="DE635">
        <v>0.26950531</v>
      </c>
      <c r="DF635">
        <v>-0.26887736000000001</v>
      </c>
      <c r="DG635">
        <v>0.1029841</v>
      </c>
      <c r="DH635">
        <v>-0.10235616</v>
      </c>
      <c r="DI635">
        <v>-0.19042195000000001</v>
      </c>
      <c r="DJ635">
        <v>7.7531719999999998E-2</v>
      </c>
      <c r="DK635">
        <v>-0.19522661999999999</v>
      </c>
      <c r="DL635">
        <v>-0.13095082</v>
      </c>
      <c r="DM635">
        <v>-6.0513240000000003E-2</v>
      </c>
      <c r="DN635">
        <v>0.50020885000000004</v>
      </c>
      <c r="DO635">
        <v>0.35778246000000002</v>
      </c>
      <c r="DP635">
        <v>-0.64273818000000005</v>
      </c>
      <c r="DQ635">
        <v>0.94671483000000001</v>
      </c>
      <c r="DR635">
        <v>-0.66113116000000005</v>
      </c>
      <c r="DS635">
        <v>7.7932630000000003E-2</v>
      </c>
      <c r="DT635">
        <v>-0.79014932000000004</v>
      </c>
      <c r="DU635">
        <v>1.3610861400000001</v>
      </c>
      <c r="DV635" s="10">
        <v>-0.64824150000000003</v>
      </c>
      <c r="DW635" s="8" t="s">
        <v>3346</v>
      </c>
      <c r="DX635" t="s">
        <v>3347</v>
      </c>
      <c r="DY635" t="s">
        <v>5165</v>
      </c>
      <c r="DZ635" t="s">
        <v>5165</v>
      </c>
      <c r="EA635" t="s">
        <v>5254</v>
      </c>
      <c r="EB635" t="s">
        <v>5459</v>
      </c>
      <c r="EC635" t="s">
        <v>5323</v>
      </c>
      <c r="ED635" s="10" t="s">
        <v>1781</v>
      </c>
      <c r="EE635" s="20">
        <v>37994</v>
      </c>
      <c r="EF635" s="21">
        <v>38960</v>
      </c>
      <c r="EG635" t="s">
        <v>3348</v>
      </c>
      <c r="EH635" t="s">
        <v>5146</v>
      </c>
      <c r="EI635" s="22">
        <v>45187</v>
      </c>
      <c r="EJ635" t="b">
        <f>F635=H635</f>
        <v>0</v>
      </c>
    </row>
    <row r="636" spans="1:140" x14ac:dyDescent="0.2">
      <c r="A636" s="8" t="s">
        <v>3349</v>
      </c>
      <c r="B636" s="8" t="s">
        <v>127</v>
      </c>
      <c r="C636" s="8" t="s">
        <v>161</v>
      </c>
      <c r="D636" s="2" t="s">
        <v>3350</v>
      </c>
      <c r="E636" s="4">
        <v>0.46433978159705103</v>
      </c>
      <c r="F636" s="28" t="b">
        <v>0</v>
      </c>
      <c r="G636" s="29">
        <f t="shared" si="19"/>
        <v>0.67867942511741564</v>
      </c>
      <c r="H636" s="5" t="b">
        <f t="shared" si="18"/>
        <v>1</v>
      </c>
      <c r="I636" s="8">
        <v>62</v>
      </c>
      <c r="J636">
        <v>1</v>
      </c>
      <c r="K636">
        <v>39</v>
      </c>
      <c r="L636">
        <v>514</v>
      </c>
      <c r="M636">
        <v>8</v>
      </c>
      <c r="N636">
        <v>3</v>
      </c>
      <c r="O636">
        <v>92.786557465192303</v>
      </c>
      <c r="P636">
        <v>4</v>
      </c>
      <c r="Q636">
        <v>1</v>
      </c>
      <c r="R636">
        <v>2</v>
      </c>
      <c r="S636" s="10">
        <v>77.900000000000006</v>
      </c>
      <c r="T636" s="8">
        <v>0.82289841219016902</v>
      </c>
      <c r="U636">
        <v>7.5957643648752104E-3</v>
      </c>
      <c r="V636">
        <v>1.5527186414958001</v>
      </c>
      <c r="W636">
        <v>-1.1474550559113299</v>
      </c>
      <c r="X636">
        <v>0.98157978018903103</v>
      </c>
      <c r="Y636">
        <v>-1.13192030619081E-2</v>
      </c>
      <c r="Z636">
        <v>1.4560052047960701</v>
      </c>
      <c r="AA636">
        <v>0.71867389489572897</v>
      </c>
      <c r="AB636">
        <v>-1.4988236991813999</v>
      </c>
      <c r="AC636">
        <v>-1.38724643350897</v>
      </c>
      <c r="AD636" s="10">
        <v>0.69100535720164602</v>
      </c>
      <c r="AE636" s="8">
        <v>0</v>
      </c>
      <c r="AF636">
        <v>0</v>
      </c>
      <c r="AG636">
        <v>0</v>
      </c>
      <c r="AH636">
        <v>0</v>
      </c>
      <c r="AI636">
        <v>0</v>
      </c>
      <c r="AJ636">
        <v>0</v>
      </c>
      <c r="AK636">
        <v>0</v>
      </c>
      <c r="AL636">
        <v>0</v>
      </c>
      <c r="AM636">
        <v>0</v>
      </c>
      <c r="AN636">
        <v>0</v>
      </c>
      <c r="AO636">
        <v>0</v>
      </c>
      <c r="AP636">
        <v>0</v>
      </c>
      <c r="AQ636">
        <v>0</v>
      </c>
      <c r="AR636">
        <v>0</v>
      </c>
      <c r="AS636">
        <v>0</v>
      </c>
      <c r="AT636">
        <v>0</v>
      </c>
      <c r="AU636">
        <v>1</v>
      </c>
      <c r="AV636">
        <v>0</v>
      </c>
      <c r="AW636">
        <v>0</v>
      </c>
      <c r="AX636">
        <v>0</v>
      </c>
      <c r="AY636">
        <v>0</v>
      </c>
      <c r="AZ636">
        <v>1</v>
      </c>
      <c r="BA636">
        <v>1</v>
      </c>
      <c r="BB636">
        <v>0</v>
      </c>
      <c r="BC636">
        <v>0</v>
      </c>
      <c r="BD636">
        <v>1</v>
      </c>
      <c r="BE636">
        <v>1</v>
      </c>
      <c r="BF636">
        <v>0</v>
      </c>
      <c r="BG636">
        <v>1</v>
      </c>
      <c r="BH636">
        <v>0</v>
      </c>
      <c r="BI636">
        <v>0</v>
      </c>
      <c r="BJ636">
        <v>0</v>
      </c>
      <c r="BK636">
        <v>0</v>
      </c>
      <c r="BL636">
        <v>0</v>
      </c>
      <c r="BM636">
        <v>1</v>
      </c>
      <c r="BN636">
        <v>0</v>
      </c>
      <c r="BO636">
        <v>0</v>
      </c>
      <c r="BP636">
        <v>0</v>
      </c>
      <c r="BQ636">
        <v>1</v>
      </c>
      <c r="BR636">
        <v>0</v>
      </c>
      <c r="BS636">
        <v>0</v>
      </c>
      <c r="BT636" s="10">
        <v>0</v>
      </c>
      <c r="BU636">
        <v>-4.2648743800000002</v>
      </c>
      <c r="BV636">
        <v>0.17994256</v>
      </c>
      <c r="BW636">
        <v>2.5512239999999999E-2</v>
      </c>
      <c r="BX636">
        <v>1.7140852600000001</v>
      </c>
      <c r="BY636">
        <v>1.2451467300000001</v>
      </c>
      <c r="BZ636">
        <v>4.38303536</v>
      </c>
      <c r="CA636">
        <v>1.0542348399999999</v>
      </c>
      <c r="CB636">
        <v>2.36271349</v>
      </c>
      <c r="CC636">
        <v>0</v>
      </c>
      <c r="CD636">
        <v>1.26633956</v>
      </c>
      <c r="CE636">
        <v>1.2966537600000001</v>
      </c>
      <c r="CF636">
        <v>-0.34830556000000001</v>
      </c>
      <c r="CG636">
        <v>0.60595251999999999</v>
      </c>
      <c r="CH636">
        <v>-0.27080598</v>
      </c>
      <c r="CI636">
        <v>0.69837139000000004</v>
      </c>
      <c r="CJ636">
        <v>2.3914729999999999E-2</v>
      </c>
      <c r="CK636">
        <v>-0.35324707</v>
      </c>
      <c r="CL636">
        <v>-4.8291489999999999E-2</v>
      </c>
      <c r="CM636">
        <v>0.58076517999999999</v>
      </c>
      <c r="CN636">
        <v>0.72541518999999999</v>
      </c>
      <c r="CO636">
        <v>-0.20022939000000001</v>
      </c>
      <c r="CP636">
        <v>-0.43475793000000001</v>
      </c>
      <c r="CQ636">
        <v>0.34422587999999998</v>
      </c>
      <c r="CR636">
        <v>-0.48495226000000002</v>
      </c>
      <c r="CS636">
        <v>0.18250256000000001</v>
      </c>
      <c r="CT636">
        <v>-0.16623276000000001</v>
      </c>
      <c r="CU636">
        <v>-9.4743999999999995E-2</v>
      </c>
      <c r="CV636">
        <v>-1.1689752</v>
      </c>
      <c r="CW636">
        <v>-0.52188942000000005</v>
      </c>
      <c r="CX636">
        <v>0.65815442999999996</v>
      </c>
      <c r="CY636">
        <v>9.3649330000000003E-2</v>
      </c>
      <c r="CZ636">
        <v>-0.16819777</v>
      </c>
      <c r="DA636">
        <v>-0.25450494000000001</v>
      </c>
      <c r="DB636">
        <v>0.25513289</v>
      </c>
      <c r="DC636">
        <v>2.5920289999999999E-2</v>
      </c>
      <c r="DD636">
        <v>-2.5292350000000002E-2</v>
      </c>
      <c r="DE636">
        <v>0.26950531</v>
      </c>
      <c r="DF636">
        <v>-0.26887736000000001</v>
      </c>
      <c r="DG636">
        <v>0.1029841</v>
      </c>
      <c r="DH636">
        <v>-0.10235616</v>
      </c>
      <c r="DI636">
        <v>-0.19042195000000001</v>
      </c>
      <c r="DJ636">
        <v>7.7531719999999998E-2</v>
      </c>
      <c r="DK636">
        <v>-0.19522661999999999</v>
      </c>
      <c r="DL636">
        <v>-0.13095082</v>
      </c>
      <c r="DM636">
        <v>-6.0513240000000003E-2</v>
      </c>
      <c r="DN636">
        <v>0.50020885000000004</v>
      </c>
      <c r="DO636">
        <v>0.35778246000000002</v>
      </c>
      <c r="DP636">
        <v>-0.64273818000000005</v>
      </c>
      <c r="DQ636">
        <v>0.94671483000000001</v>
      </c>
      <c r="DR636">
        <v>-0.66113116000000005</v>
      </c>
      <c r="DS636">
        <v>7.7932630000000003E-2</v>
      </c>
      <c r="DT636">
        <v>-0.79014932000000004</v>
      </c>
      <c r="DU636">
        <v>1.3610861400000001</v>
      </c>
      <c r="DV636" s="10">
        <v>-0.64824150000000003</v>
      </c>
      <c r="DW636" s="8" t="s">
        <v>3351</v>
      </c>
      <c r="DX636" t="s">
        <v>3352</v>
      </c>
      <c r="DY636" t="s">
        <v>5154</v>
      </c>
      <c r="DZ636" t="s">
        <v>5154</v>
      </c>
      <c r="EA636" t="s">
        <v>5162</v>
      </c>
      <c r="EB636" t="s">
        <v>5203</v>
      </c>
      <c r="EC636" t="s">
        <v>5404</v>
      </c>
      <c r="ED636" s="10" t="s">
        <v>1050</v>
      </c>
      <c r="EE636" s="20">
        <v>35689</v>
      </c>
      <c r="EF636" s="21">
        <v>36113</v>
      </c>
      <c r="EG636" t="s">
        <v>3353</v>
      </c>
      <c r="EH636" t="s">
        <v>5145</v>
      </c>
      <c r="EI636" s="22">
        <v>44705</v>
      </c>
      <c r="EJ636" t="b">
        <f>F636=H636</f>
        <v>0</v>
      </c>
    </row>
    <row r="637" spans="1:140" x14ac:dyDescent="0.2">
      <c r="A637" s="8" t="s">
        <v>3354</v>
      </c>
      <c r="B637" s="8" t="s">
        <v>119</v>
      </c>
      <c r="C637" s="8" t="s">
        <v>188</v>
      </c>
      <c r="D637" s="2" t="s">
        <v>3355</v>
      </c>
      <c r="E637" s="4">
        <v>0.519784941694585</v>
      </c>
      <c r="F637" s="28" t="b">
        <v>0</v>
      </c>
      <c r="G637" s="29">
        <f t="shared" si="19"/>
        <v>0.99672103498246778</v>
      </c>
      <c r="H637" s="5" t="b">
        <f t="shared" si="18"/>
        <v>1</v>
      </c>
      <c r="I637" s="8">
        <v>59</v>
      </c>
      <c r="J637">
        <v>1</v>
      </c>
      <c r="K637">
        <v>33</v>
      </c>
      <c r="L637">
        <v>1530</v>
      </c>
      <c r="M637">
        <v>9</v>
      </c>
      <c r="N637">
        <v>2</v>
      </c>
      <c r="O637">
        <v>80.725804180625801</v>
      </c>
      <c r="P637">
        <v>4</v>
      </c>
      <c r="Q637">
        <v>3</v>
      </c>
      <c r="R637">
        <v>2</v>
      </c>
      <c r="S637" s="10">
        <v>70.8</v>
      </c>
      <c r="T637" s="8">
        <v>0.54108388746750802</v>
      </c>
      <c r="U637">
        <v>7.5957643648752104E-3</v>
      </c>
      <c r="V637">
        <v>0.77748986271695397</v>
      </c>
      <c r="W637">
        <v>3.6948494620173203E-2</v>
      </c>
      <c r="X637">
        <v>1.2997579909472201</v>
      </c>
      <c r="Y637">
        <v>-0.70788554533318204</v>
      </c>
      <c r="Z637">
        <v>1.04098629664227</v>
      </c>
      <c r="AA637">
        <v>1.4284752725705201</v>
      </c>
      <c r="AB637">
        <v>-0.772121299578298</v>
      </c>
      <c r="AC637">
        <v>1.42236659638262</v>
      </c>
      <c r="AD637" s="10">
        <v>-0.84096592652409696</v>
      </c>
      <c r="AE637" s="8">
        <v>0</v>
      </c>
      <c r="AF637">
        <v>0</v>
      </c>
      <c r="AG637">
        <v>0</v>
      </c>
      <c r="AH637">
        <v>0</v>
      </c>
      <c r="AI637">
        <v>0</v>
      </c>
      <c r="AJ637">
        <v>0</v>
      </c>
      <c r="AK637">
        <v>0</v>
      </c>
      <c r="AL637">
        <v>0</v>
      </c>
      <c r="AM637">
        <v>0</v>
      </c>
      <c r="AN637">
        <v>0</v>
      </c>
      <c r="AO637">
        <v>0</v>
      </c>
      <c r="AP637">
        <v>0</v>
      </c>
      <c r="AQ637">
        <v>0</v>
      </c>
      <c r="AR637">
        <v>0</v>
      </c>
      <c r="AS637">
        <v>0</v>
      </c>
      <c r="AT637">
        <v>0</v>
      </c>
      <c r="AU637">
        <v>0</v>
      </c>
      <c r="AV637">
        <v>0</v>
      </c>
      <c r="AW637">
        <v>1</v>
      </c>
      <c r="AX637">
        <v>0</v>
      </c>
      <c r="AY637">
        <v>0</v>
      </c>
      <c r="AZ637">
        <v>1</v>
      </c>
      <c r="BA637">
        <v>0</v>
      </c>
      <c r="BB637">
        <v>1</v>
      </c>
      <c r="BC637">
        <v>1</v>
      </c>
      <c r="BD637">
        <v>0</v>
      </c>
      <c r="BE637">
        <v>1</v>
      </c>
      <c r="BF637">
        <v>0</v>
      </c>
      <c r="BG637">
        <v>0</v>
      </c>
      <c r="BH637">
        <v>0</v>
      </c>
      <c r="BI637">
        <v>1</v>
      </c>
      <c r="BJ637">
        <v>0</v>
      </c>
      <c r="BK637">
        <v>0</v>
      </c>
      <c r="BL637">
        <v>0</v>
      </c>
      <c r="BM637">
        <v>0</v>
      </c>
      <c r="BN637">
        <v>1</v>
      </c>
      <c r="BO637">
        <v>0</v>
      </c>
      <c r="BP637">
        <v>0</v>
      </c>
      <c r="BQ637">
        <v>1</v>
      </c>
      <c r="BR637">
        <v>0</v>
      </c>
      <c r="BS637">
        <v>0</v>
      </c>
      <c r="BT637" s="10">
        <v>0</v>
      </c>
      <c r="BU637">
        <v>-4.2648743800000002</v>
      </c>
      <c r="BV637">
        <v>0.17994256</v>
      </c>
      <c r="BW637">
        <v>2.5512239999999999E-2</v>
      </c>
      <c r="BX637">
        <v>1.7140852600000001</v>
      </c>
      <c r="BY637">
        <v>1.2451467300000001</v>
      </c>
      <c r="BZ637">
        <v>4.38303536</v>
      </c>
      <c r="CA637">
        <v>1.0542348399999999</v>
      </c>
      <c r="CB637">
        <v>2.36271349</v>
      </c>
      <c r="CC637">
        <v>0</v>
      </c>
      <c r="CD637">
        <v>1.26633956</v>
      </c>
      <c r="CE637">
        <v>1.2966537600000001</v>
      </c>
      <c r="CF637">
        <v>-0.34830556000000001</v>
      </c>
      <c r="CG637">
        <v>0.60595251999999999</v>
      </c>
      <c r="CH637">
        <v>-0.27080598</v>
      </c>
      <c r="CI637">
        <v>0.69837139000000004</v>
      </c>
      <c r="CJ637">
        <v>2.3914729999999999E-2</v>
      </c>
      <c r="CK637">
        <v>-0.35324707</v>
      </c>
      <c r="CL637">
        <v>-4.8291489999999999E-2</v>
      </c>
      <c r="CM637">
        <v>0.58076517999999999</v>
      </c>
      <c r="CN637">
        <v>0.72541518999999999</v>
      </c>
      <c r="CO637">
        <v>-0.20022939000000001</v>
      </c>
      <c r="CP637">
        <v>-0.43475793000000001</v>
      </c>
      <c r="CQ637">
        <v>0.34422587999999998</v>
      </c>
      <c r="CR637">
        <v>-0.48495226000000002</v>
      </c>
      <c r="CS637">
        <v>0.18250256000000001</v>
      </c>
      <c r="CT637">
        <v>-0.16623276000000001</v>
      </c>
      <c r="CU637">
        <v>-9.4743999999999995E-2</v>
      </c>
      <c r="CV637">
        <v>-1.1689752</v>
      </c>
      <c r="CW637">
        <v>-0.52188942000000005</v>
      </c>
      <c r="CX637">
        <v>0.65815442999999996</v>
      </c>
      <c r="CY637">
        <v>9.3649330000000003E-2</v>
      </c>
      <c r="CZ637">
        <v>-0.16819777</v>
      </c>
      <c r="DA637">
        <v>-0.25450494000000001</v>
      </c>
      <c r="DB637">
        <v>0.25513289</v>
      </c>
      <c r="DC637">
        <v>2.5920289999999999E-2</v>
      </c>
      <c r="DD637">
        <v>-2.5292350000000002E-2</v>
      </c>
      <c r="DE637">
        <v>0.26950531</v>
      </c>
      <c r="DF637">
        <v>-0.26887736000000001</v>
      </c>
      <c r="DG637">
        <v>0.1029841</v>
      </c>
      <c r="DH637">
        <v>-0.10235616</v>
      </c>
      <c r="DI637">
        <v>-0.19042195000000001</v>
      </c>
      <c r="DJ637">
        <v>7.7531719999999998E-2</v>
      </c>
      <c r="DK637">
        <v>-0.19522661999999999</v>
      </c>
      <c r="DL637">
        <v>-0.13095082</v>
      </c>
      <c r="DM637">
        <v>-6.0513240000000003E-2</v>
      </c>
      <c r="DN637">
        <v>0.50020885000000004</v>
      </c>
      <c r="DO637">
        <v>0.35778246000000002</v>
      </c>
      <c r="DP637">
        <v>-0.64273818000000005</v>
      </c>
      <c r="DQ637">
        <v>0.94671483000000001</v>
      </c>
      <c r="DR637">
        <v>-0.66113116000000005</v>
      </c>
      <c r="DS637">
        <v>7.7932630000000003E-2</v>
      </c>
      <c r="DT637">
        <v>-0.79014932000000004</v>
      </c>
      <c r="DU637">
        <v>1.3610861400000001</v>
      </c>
      <c r="DV637" s="10">
        <v>-0.64824150000000003</v>
      </c>
      <c r="DW637" s="8" t="s">
        <v>3356</v>
      </c>
      <c r="DX637" t="s">
        <v>3357</v>
      </c>
      <c r="DY637" t="s">
        <v>5158</v>
      </c>
      <c r="DZ637" t="s">
        <v>5154</v>
      </c>
      <c r="EA637" t="s">
        <v>5212</v>
      </c>
      <c r="EB637" t="s">
        <v>5208</v>
      </c>
      <c r="EC637" t="s">
        <v>5469</v>
      </c>
      <c r="ED637" s="10" t="s">
        <v>242</v>
      </c>
      <c r="EE637" s="20">
        <v>35318</v>
      </c>
      <c r="EF637" s="21">
        <v>36653</v>
      </c>
      <c r="EG637" t="s">
        <v>3358</v>
      </c>
      <c r="EH637" t="s">
        <v>5142</v>
      </c>
      <c r="EI637" s="22">
        <v>44339</v>
      </c>
      <c r="EJ637" t="b">
        <f>F637=H637</f>
        <v>0</v>
      </c>
    </row>
    <row r="638" spans="1:140" x14ac:dyDescent="0.2">
      <c r="A638" s="8" t="s">
        <v>3359</v>
      </c>
      <c r="B638" s="8" t="s">
        <v>119</v>
      </c>
      <c r="C638" s="8" t="s">
        <v>188</v>
      </c>
      <c r="D638" s="2" t="s">
        <v>3360</v>
      </c>
      <c r="E638" s="4">
        <v>0.46802106251865699</v>
      </c>
      <c r="F638" s="28" t="b">
        <v>0</v>
      </c>
      <c r="G638" s="29">
        <f t="shared" si="19"/>
        <v>6.0541263283418647E-4</v>
      </c>
      <c r="H638" s="5" t="b">
        <f t="shared" si="18"/>
        <v>0</v>
      </c>
      <c r="I638" s="8">
        <v>56</v>
      </c>
      <c r="J638">
        <v>0</v>
      </c>
      <c r="K638">
        <v>40</v>
      </c>
      <c r="L638">
        <v>1233</v>
      </c>
      <c r="M638">
        <v>4</v>
      </c>
      <c r="N638">
        <v>1</v>
      </c>
      <c r="O638">
        <v>10.6771979259955</v>
      </c>
      <c r="P638">
        <v>2</v>
      </c>
      <c r="Q638">
        <v>2</v>
      </c>
      <c r="R638">
        <v>3</v>
      </c>
      <c r="S638" s="10">
        <v>82.3</v>
      </c>
      <c r="T638" s="8">
        <v>0.25926936274484702</v>
      </c>
      <c r="U638">
        <v>-1.00517281761849</v>
      </c>
      <c r="V638">
        <v>1.6819234379589401</v>
      </c>
      <c r="W638">
        <v>-0.30927970863559101</v>
      </c>
      <c r="X638">
        <v>-0.29113306284374801</v>
      </c>
      <c r="Y638">
        <v>-1.4044518876044501</v>
      </c>
      <c r="Z638">
        <v>-1.36943495977239</v>
      </c>
      <c r="AA638">
        <v>-1.4107302381286499</v>
      </c>
      <c r="AB638">
        <v>0.68128349962791002</v>
      </c>
      <c r="AC638">
        <v>0.71996333890972197</v>
      </c>
      <c r="AD638" s="10">
        <v>1.6403960119049199</v>
      </c>
      <c r="AE638" s="8">
        <v>0</v>
      </c>
      <c r="AF638">
        <v>0</v>
      </c>
      <c r="AG638">
        <v>0</v>
      </c>
      <c r="AH638">
        <v>0</v>
      </c>
      <c r="AI638">
        <v>0</v>
      </c>
      <c r="AJ638">
        <v>0</v>
      </c>
      <c r="AK638">
        <v>0</v>
      </c>
      <c r="AL638">
        <v>0</v>
      </c>
      <c r="AM638">
        <v>0</v>
      </c>
      <c r="AN638">
        <v>0</v>
      </c>
      <c r="AO638">
        <v>0</v>
      </c>
      <c r="AP638">
        <v>0</v>
      </c>
      <c r="AQ638">
        <v>0</v>
      </c>
      <c r="AR638">
        <v>0</v>
      </c>
      <c r="AS638">
        <v>0</v>
      </c>
      <c r="AT638">
        <v>0</v>
      </c>
      <c r="AU638">
        <v>0</v>
      </c>
      <c r="AV638">
        <v>1</v>
      </c>
      <c r="AW638">
        <v>0</v>
      </c>
      <c r="AX638">
        <v>0</v>
      </c>
      <c r="AY638">
        <v>1</v>
      </c>
      <c r="AZ638">
        <v>0</v>
      </c>
      <c r="BA638">
        <v>0</v>
      </c>
      <c r="BB638">
        <v>1</v>
      </c>
      <c r="BC638">
        <v>1</v>
      </c>
      <c r="BD638">
        <v>0</v>
      </c>
      <c r="BE638">
        <v>1</v>
      </c>
      <c r="BF638">
        <v>0</v>
      </c>
      <c r="BG638">
        <v>0</v>
      </c>
      <c r="BH638">
        <v>0</v>
      </c>
      <c r="BI638">
        <v>1</v>
      </c>
      <c r="BJ638">
        <v>0</v>
      </c>
      <c r="BK638">
        <v>0</v>
      </c>
      <c r="BL638">
        <v>0</v>
      </c>
      <c r="BM638">
        <v>0</v>
      </c>
      <c r="BN638">
        <v>0</v>
      </c>
      <c r="BO638">
        <v>0</v>
      </c>
      <c r="BP638">
        <v>1</v>
      </c>
      <c r="BQ638">
        <v>0</v>
      </c>
      <c r="BR638">
        <v>1</v>
      </c>
      <c r="BS638">
        <v>0</v>
      </c>
      <c r="BT638" s="10">
        <v>0</v>
      </c>
      <c r="BU638">
        <v>-4.2648743800000002</v>
      </c>
      <c r="BV638">
        <v>0.17994256</v>
      </c>
      <c r="BW638">
        <v>2.5512239999999999E-2</v>
      </c>
      <c r="BX638">
        <v>1.7140852600000001</v>
      </c>
      <c r="BY638">
        <v>1.2451467300000001</v>
      </c>
      <c r="BZ638">
        <v>4.38303536</v>
      </c>
      <c r="CA638">
        <v>1.0542348399999999</v>
      </c>
      <c r="CB638">
        <v>2.36271349</v>
      </c>
      <c r="CC638">
        <v>0</v>
      </c>
      <c r="CD638">
        <v>1.26633956</v>
      </c>
      <c r="CE638">
        <v>1.2966537600000001</v>
      </c>
      <c r="CF638">
        <v>-0.34830556000000001</v>
      </c>
      <c r="CG638">
        <v>0.60595251999999999</v>
      </c>
      <c r="CH638">
        <v>-0.27080598</v>
      </c>
      <c r="CI638">
        <v>0.69837139000000004</v>
      </c>
      <c r="CJ638">
        <v>2.3914729999999999E-2</v>
      </c>
      <c r="CK638">
        <v>-0.35324707</v>
      </c>
      <c r="CL638">
        <v>-4.8291489999999999E-2</v>
      </c>
      <c r="CM638">
        <v>0.58076517999999999</v>
      </c>
      <c r="CN638">
        <v>0.72541518999999999</v>
      </c>
      <c r="CO638">
        <v>-0.20022939000000001</v>
      </c>
      <c r="CP638">
        <v>-0.43475793000000001</v>
      </c>
      <c r="CQ638">
        <v>0.34422587999999998</v>
      </c>
      <c r="CR638">
        <v>-0.48495226000000002</v>
      </c>
      <c r="CS638">
        <v>0.18250256000000001</v>
      </c>
      <c r="CT638">
        <v>-0.16623276000000001</v>
      </c>
      <c r="CU638">
        <v>-9.4743999999999995E-2</v>
      </c>
      <c r="CV638">
        <v>-1.1689752</v>
      </c>
      <c r="CW638">
        <v>-0.52188942000000005</v>
      </c>
      <c r="CX638">
        <v>0.65815442999999996</v>
      </c>
      <c r="CY638">
        <v>9.3649330000000003E-2</v>
      </c>
      <c r="CZ638">
        <v>-0.16819777</v>
      </c>
      <c r="DA638">
        <v>-0.25450494000000001</v>
      </c>
      <c r="DB638">
        <v>0.25513289</v>
      </c>
      <c r="DC638">
        <v>2.5920289999999999E-2</v>
      </c>
      <c r="DD638">
        <v>-2.5292350000000002E-2</v>
      </c>
      <c r="DE638">
        <v>0.26950531</v>
      </c>
      <c r="DF638">
        <v>-0.26887736000000001</v>
      </c>
      <c r="DG638">
        <v>0.1029841</v>
      </c>
      <c r="DH638">
        <v>-0.10235616</v>
      </c>
      <c r="DI638">
        <v>-0.19042195000000001</v>
      </c>
      <c r="DJ638">
        <v>7.7531719999999998E-2</v>
      </c>
      <c r="DK638">
        <v>-0.19522661999999999</v>
      </c>
      <c r="DL638">
        <v>-0.13095082</v>
      </c>
      <c r="DM638">
        <v>-6.0513240000000003E-2</v>
      </c>
      <c r="DN638">
        <v>0.50020885000000004</v>
      </c>
      <c r="DO638">
        <v>0.35778246000000002</v>
      </c>
      <c r="DP638">
        <v>-0.64273818000000005</v>
      </c>
      <c r="DQ638">
        <v>0.94671483000000001</v>
      </c>
      <c r="DR638">
        <v>-0.66113116000000005</v>
      </c>
      <c r="DS638">
        <v>7.7932630000000003E-2</v>
      </c>
      <c r="DT638">
        <v>-0.79014932000000004</v>
      </c>
      <c r="DU638">
        <v>1.3610861400000001</v>
      </c>
      <c r="DV638" s="10">
        <v>-0.64824150000000003</v>
      </c>
      <c r="DW638" s="8" t="s">
        <v>3361</v>
      </c>
      <c r="DX638" t="s">
        <v>3362</v>
      </c>
      <c r="DY638" t="s">
        <v>5165</v>
      </c>
      <c r="DZ638" t="s">
        <v>5158</v>
      </c>
      <c r="EA638" t="s">
        <v>5331</v>
      </c>
      <c r="EB638" t="s">
        <v>5241</v>
      </c>
      <c r="EC638" t="s">
        <v>5388</v>
      </c>
      <c r="ED638" s="10" t="s">
        <v>379</v>
      </c>
      <c r="EE638" s="20">
        <v>37053</v>
      </c>
      <c r="EF638" s="21">
        <v>38309</v>
      </c>
      <c r="EG638" t="s">
        <v>3363</v>
      </c>
      <c r="EH638" t="s">
        <v>5142</v>
      </c>
      <c r="EI638" s="22">
        <v>45086</v>
      </c>
      <c r="EJ638" t="b">
        <f>F638=H638</f>
        <v>1</v>
      </c>
    </row>
    <row r="639" spans="1:140" x14ac:dyDescent="0.2">
      <c r="A639" s="8" t="s">
        <v>3364</v>
      </c>
      <c r="B639" s="8" t="s">
        <v>168</v>
      </c>
      <c r="C639" s="8" t="s">
        <v>120</v>
      </c>
      <c r="D639" s="2">
        <f>1-606-679-6678</f>
        <v>-7962</v>
      </c>
      <c r="E639" s="4">
        <v>0.63858975039883403</v>
      </c>
      <c r="F639" s="28" t="b">
        <v>1</v>
      </c>
      <c r="G639" s="29">
        <f t="shared" si="19"/>
        <v>4.0221665187605694E-5</v>
      </c>
      <c r="H639" s="5" t="b">
        <f t="shared" si="18"/>
        <v>0</v>
      </c>
      <c r="I639" s="8">
        <v>70</v>
      </c>
      <c r="J639">
        <v>1</v>
      </c>
      <c r="K639">
        <v>23</v>
      </c>
      <c r="L639">
        <v>2703</v>
      </c>
      <c r="M639">
        <v>0</v>
      </c>
      <c r="N639">
        <v>2</v>
      </c>
      <c r="O639">
        <v>70.128208532750406</v>
      </c>
      <c r="P639">
        <v>3</v>
      </c>
      <c r="Q639">
        <v>1</v>
      </c>
      <c r="R639">
        <v>2</v>
      </c>
      <c r="S639" s="10">
        <v>76.7</v>
      </c>
      <c r="T639" s="8">
        <v>1.5744038114505901</v>
      </c>
      <c r="U639">
        <v>7.5957643648752104E-3</v>
      </c>
      <c r="V639">
        <v>-0.51455810191446105</v>
      </c>
      <c r="W639">
        <v>1.40437503475152</v>
      </c>
      <c r="X639">
        <v>-1.5638459058765199</v>
      </c>
      <c r="Y639">
        <v>-0.70788554533318204</v>
      </c>
      <c r="Z639">
        <v>0.67631566031768897</v>
      </c>
      <c r="AA639">
        <v>8.8725172209350497E-3</v>
      </c>
      <c r="AB639">
        <v>-0.772121299578298</v>
      </c>
      <c r="AC639">
        <v>1.7560081436822399E-2</v>
      </c>
      <c r="AD639" s="10">
        <v>0.43208063319166101</v>
      </c>
      <c r="AE639" s="8">
        <v>0</v>
      </c>
      <c r="AF639">
        <v>0</v>
      </c>
      <c r="AG639">
        <v>0</v>
      </c>
      <c r="AH639">
        <v>0</v>
      </c>
      <c r="AI639">
        <v>0</v>
      </c>
      <c r="AJ639">
        <v>0</v>
      </c>
      <c r="AK639">
        <v>1</v>
      </c>
      <c r="AL639">
        <v>0</v>
      </c>
      <c r="AM639">
        <v>0</v>
      </c>
      <c r="AN639">
        <v>0</v>
      </c>
      <c r="AO639">
        <v>0</v>
      </c>
      <c r="AP639">
        <v>0</v>
      </c>
      <c r="AQ639">
        <v>0</v>
      </c>
      <c r="AR639">
        <v>0</v>
      </c>
      <c r="AS639">
        <v>0</v>
      </c>
      <c r="AT639">
        <v>0</v>
      </c>
      <c r="AU639">
        <v>0</v>
      </c>
      <c r="AV639">
        <v>0</v>
      </c>
      <c r="AW639">
        <v>0</v>
      </c>
      <c r="AX639">
        <v>0</v>
      </c>
      <c r="AY639">
        <v>1</v>
      </c>
      <c r="AZ639">
        <v>0</v>
      </c>
      <c r="BA639">
        <v>1</v>
      </c>
      <c r="BB639">
        <v>0</v>
      </c>
      <c r="BC639">
        <v>1</v>
      </c>
      <c r="BD639">
        <v>0</v>
      </c>
      <c r="BE639">
        <v>1</v>
      </c>
      <c r="BF639">
        <v>0</v>
      </c>
      <c r="BG639">
        <v>1</v>
      </c>
      <c r="BH639">
        <v>0</v>
      </c>
      <c r="BI639">
        <v>0</v>
      </c>
      <c r="BJ639">
        <v>0</v>
      </c>
      <c r="BK639">
        <v>0</v>
      </c>
      <c r="BL639">
        <v>0</v>
      </c>
      <c r="BM639">
        <v>1</v>
      </c>
      <c r="BN639">
        <v>0</v>
      </c>
      <c r="BO639">
        <v>0</v>
      </c>
      <c r="BP639">
        <v>0</v>
      </c>
      <c r="BQ639">
        <v>0</v>
      </c>
      <c r="BR639">
        <v>1</v>
      </c>
      <c r="BS639">
        <v>0</v>
      </c>
      <c r="BT639" s="10">
        <v>0</v>
      </c>
      <c r="BU639">
        <v>-4.2648743800000002</v>
      </c>
      <c r="BV639">
        <v>0.17994256</v>
      </c>
      <c r="BW639">
        <v>2.5512239999999999E-2</v>
      </c>
      <c r="BX639">
        <v>1.7140852600000001</v>
      </c>
      <c r="BY639">
        <v>1.2451467300000001</v>
      </c>
      <c r="BZ639">
        <v>4.38303536</v>
      </c>
      <c r="CA639">
        <v>1.0542348399999999</v>
      </c>
      <c r="CB639">
        <v>2.36271349</v>
      </c>
      <c r="CC639">
        <v>0</v>
      </c>
      <c r="CD639">
        <v>1.26633956</v>
      </c>
      <c r="CE639">
        <v>1.2966537600000001</v>
      </c>
      <c r="CF639">
        <v>-0.34830556000000001</v>
      </c>
      <c r="CG639">
        <v>0.60595251999999999</v>
      </c>
      <c r="CH639">
        <v>-0.27080598</v>
      </c>
      <c r="CI639">
        <v>0.69837139000000004</v>
      </c>
      <c r="CJ639">
        <v>2.3914729999999999E-2</v>
      </c>
      <c r="CK639">
        <v>-0.35324707</v>
      </c>
      <c r="CL639">
        <v>-4.8291489999999999E-2</v>
      </c>
      <c r="CM639">
        <v>0.58076517999999999</v>
      </c>
      <c r="CN639">
        <v>0.72541518999999999</v>
      </c>
      <c r="CO639">
        <v>-0.20022939000000001</v>
      </c>
      <c r="CP639">
        <v>-0.43475793000000001</v>
      </c>
      <c r="CQ639">
        <v>0.34422587999999998</v>
      </c>
      <c r="CR639">
        <v>-0.48495226000000002</v>
      </c>
      <c r="CS639">
        <v>0.18250256000000001</v>
      </c>
      <c r="CT639">
        <v>-0.16623276000000001</v>
      </c>
      <c r="CU639">
        <v>-9.4743999999999995E-2</v>
      </c>
      <c r="CV639">
        <v>-1.1689752</v>
      </c>
      <c r="CW639">
        <v>-0.52188942000000005</v>
      </c>
      <c r="CX639">
        <v>0.65815442999999996</v>
      </c>
      <c r="CY639">
        <v>9.3649330000000003E-2</v>
      </c>
      <c r="CZ639">
        <v>-0.16819777</v>
      </c>
      <c r="DA639">
        <v>-0.25450494000000001</v>
      </c>
      <c r="DB639">
        <v>0.25513289</v>
      </c>
      <c r="DC639">
        <v>2.5920289999999999E-2</v>
      </c>
      <c r="DD639">
        <v>-2.5292350000000002E-2</v>
      </c>
      <c r="DE639">
        <v>0.26950531</v>
      </c>
      <c r="DF639">
        <v>-0.26887736000000001</v>
      </c>
      <c r="DG639">
        <v>0.1029841</v>
      </c>
      <c r="DH639">
        <v>-0.10235616</v>
      </c>
      <c r="DI639">
        <v>-0.19042195000000001</v>
      </c>
      <c r="DJ639">
        <v>7.7531719999999998E-2</v>
      </c>
      <c r="DK639">
        <v>-0.19522661999999999</v>
      </c>
      <c r="DL639">
        <v>-0.13095082</v>
      </c>
      <c r="DM639">
        <v>-6.0513240000000003E-2</v>
      </c>
      <c r="DN639">
        <v>0.50020885000000004</v>
      </c>
      <c r="DO639">
        <v>0.35778246000000002</v>
      </c>
      <c r="DP639">
        <v>-0.64273818000000005</v>
      </c>
      <c r="DQ639">
        <v>0.94671483000000001</v>
      </c>
      <c r="DR639">
        <v>-0.66113116000000005</v>
      </c>
      <c r="DS639">
        <v>7.7932630000000003E-2</v>
      </c>
      <c r="DT639">
        <v>-0.79014932000000004</v>
      </c>
      <c r="DU639">
        <v>1.3610861400000001</v>
      </c>
      <c r="DV639" s="10">
        <v>-0.64824150000000003</v>
      </c>
      <c r="DW639" s="8" t="s">
        <v>3365</v>
      </c>
      <c r="DX639" t="s">
        <v>3366</v>
      </c>
      <c r="DY639" t="s">
        <v>5154</v>
      </c>
      <c r="DZ639" t="s">
        <v>5158</v>
      </c>
      <c r="EA639" t="s">
        <v>5247</v>
      </c>
      <c r="EB639" t="s">
        <v>5451</v>
      </c>
      <c r="EC639" t="s">
        <v>5420</v>
      </c>
      <c r="ED639" s="10" t="s">
        <v>301</v>
      </c>
      <c r="EE639" s="20">
        <v>35832</v>
      </c>
      <c r="EF639" s="21">
        <v>38586</v>
      </c>
      <c r="EG639" t="s">
        <v>3367</v>
      </c>
      <c r="EH639" t="s">
        <v>5145</v>
      </c>
      <c r="EI639" s="22">
        <v>43721</v>
      </c>
      <c r="EJ639" t="b">
        <f>F639=H639</f>
        <v>0</v>
      </c>
    </row>
    <row r="640" spans="1:140" x14ac:dyDescent="0.2">
      <c r="A640" s="8" t="s">
        <v>3368</v>
      </c>
      <c r="B640" s="8" t="s">
        <v>168</v>
      </c>
      <c r="C640" s="8" t="s">
        <v>332</v>
      </c>
      <c r="D640" s="2" t="s">
        <v>3369</v>
      </c>
      <c r="E640" s="4">
        <v>0.45710211448645999</v>
      </c>
      <c r="F640" s="28" t="b">
        <v>0</v>
      </c>
      <c r="G640" s="29">
        <f t="shared" si="19"/>
        <v>3.1353551660446455E-2</v>
      </c>
      <c r="H640" s="5" t="b">
        <f t="shared" si="18"/>
        <v>0</v>
      </c>
      <c r="I640" s="8">
        <v>44</v>
      </c>
      <c r="J640">
        <v>1</v>
      </c>
      <c r="K640">
        <v>28</v>
      </c>
      <c r="L640">
        <v>1421</v>
      </c>
      <c r="M640">
        <v>7</v>
      </c>
      <c r="N640">
        <v>4</v>
      </c>
      <c r="O640">
        <v>60.217723909896797</v>
      </c>
      <c r="P640">
        <v>5</v>
      </c>
      <c r="Q640">
        <v>1</v>
      </c>
      <c r="R640">
        <v>2</v>
      </c>
      <c r="S640" s="10">
        <v>76.8</v>
      </c>
      <c r="T640" s="8">
        <v>-0.86798873614579497</v>
      </c>
      <c r="U640">
        <v>7.5957643648752104E-3</v>
      </c>
      <c r="V640">
        <v>0.13146588040124599</v>
      </c>
      <c r="W640">
        <v>-9.0118421726218603E-2</v>
      </c>
      <c r="X640">
        <v>0.66340156943083595</v>
      </c>
      <c r="Y640">
        <v>0.68524713920936597</v>
      </c>
      <c r="Z640">
        <v>0.33528899221437902</v>
      </c>
      <c r="AA640">
        <v>0.71867389489572897</v>
      </c>
      <c r="AB640">
        <v>-4.5418899975194001E-2</v>
      </c>
      <c r="AC640">
        <v>-1.38724643350897</v>
      </c>
      <c r="AD640" s="10">
        <v>0.45365769352582502</v>
      </c>
      <c r="AE640" s="8">
        <v>0</v>
      </c>
      <c r="AF640">
        <v>0</v>
      </c>
      <c r="AG640">
        <v>0</v>
      </c>
      <c r="AH640">
        <v>0</v>
      </c>
      <c r="AI640">
        <v>0</v>
      </c>
      <c r="AJ640">
        <v>0</v>
      </c>
      <c r="AK640">
        <v>1</v>
      </c>
      <c r="AL640">
        <v>0</v>
      </c>
      <c r="AM640">
        <v>0</v>
      </c>
      <c r="AN640">
        <v>0</v>
      </c>
      <c r="AO640">
        <v>0</v>
      </c>
      <c r="AP640">
        <v>0</v>
      </c>
      <c r="AQ640">
        <v>0</v>
      </c>
      <c r="AR640">
        <v>0</v>
      </c>
      <c r="AS640">
        <v>0</v>
      </c>
      <c r="AT640">
        <v>0</v>
      </c>
      <c r="AU640">
        <v>0</v>
      </c>
      <c r="AV640">
        <v>0</v>
      </c>
      <c r="AW640">
        <v>0</v>
      </c>
      <c r="AX640">
        <v>0</v>
      </c>
      <c r="AY640">
        <v>1</v>
      </c>
      <c r="AZ640">
        <v>0</v>
      </c>
      <c r="BA640">
        <v>1</v>
      </c>
      <c r="BB640">
        <v>0</v>
      </c>
      <c r="BC640">
        <v>0</v>
      </c>
      <c r="BD640">
        <v>1</v>
      </c>
      <c r="BE640">
        <v>0</v>
      </c>
      <c r="BF640">
        <v>1</v>
      </c>
      <c r="BG640">
        <v>0</v>
      </c>
      <c r="BH640">
        <v>0</v>
      </c>
      <c r="BI640">
        <v>0</v>
      </c>
      <c r="BJ640">
        <v>0</v>
      </c>
      <c r="BK640">
        <v>1</v>
      </c>
      <c r="BL640">
        <v>0</v>
      </c>
      <c r="BM640">
        <v>0</v>
      </c>
      <c r="BN640">
        <v>0</v>
      </c>
      <c r="BO640">
        <v>0</v>
      </c>
      <c r="BP640">
        <v>1</v>
      </c>
      <c r="BQ640">
        <v>0</v>
      </c>
      <c r="BR640">
        <v>1</v>
      </c>
      <c r="BS640">
        <v>0</v>
      </c>
      <c r="BT640" s="10">
        <v>0</v>
      </c>
      <c r="BU640">
        <v>-4.2648743800000002</v>
      </c>
      <c r="BV640">
        <v>0.17994256</v>
      </c>
      <c r="BW640">
        <v>2.5512239999999999E-2</v>
      </c>
      <c r="BX640">
        <v>1.7140852600000001</v>
      </c>
      <c r="BY640">
        <v>1.2451467300000001</v>
      </c>
      <c r="BZ640">
        <v>4.38303536</v>
      </c>
      <c r="CA640">
        <v>1.0542348399999999</v>
      </c>
      <c r="CB640">
        <v>2.36271349</v>
      </c>
      <c r="CC640">
        <v>0</v>
      </c>
      <c r="CD640">
        <v>1.26633956</v>
      </c>
      <c r="CE640">
        <v>1.2966537600000001</v>
      </c>
      <c r="CF640">
        <v>-0.34830556000000001</v>
      </c>
      <c r="CG640">
        <v>0.60595251999999999</v>
      </c>
      <c r="CH640">
        <v>-0.27080598</v>
      </c>
      <c r="CI640">
        <v>0.69837139000000004</v>
      </c>
      <c r="CJ640">
        <v>2.3914729999999999E-2</v>
      </c>
      <c r="CK640">
        <v>-0.35324707</v>
      </c>
      <c r="CL640">
        <v>-4.8291489999999999E-2</v>
      </c>
      <c r="CM640">
        <v>0.58076517999999999</v>
      </c>
      <c r="CN640">
        <v>0.72541518999999999</v>
      </c>
      <c r="CO640">
        <v>-0.20022939000000001</v>
      </c>
      <c r="CP640">
        <v>-0.43475793000000001</v>
      </c>
      <c r="CQ640">
        <v>0.34422587999999998</v>
      </c>
      <c r="CR640">
        <v>-0.48495226000000002</v>
      </c>
      <c r="CS640">
        <v>0.18250256000000001</v>
      </c>
      <c r="CT640">
        <v>-0.16623276000000001</v>
      </c>
      <c r="CU640">
        <v>-9.4743999999999995E-2</v>
      </c>
      <c r="CV640">
        <v>-1.1689752</v>
      </c>
      <c r="CW640">
        <v>-0.52188942000000005</v>
      </c>
      <c r="CX640">
        <v>0.65815442999999996</v>
      </c>
      <c r="CY640">
        <v>9.3649330000000003E-2</v>
      </c>
      <c r="CZ640">
        <v>-0.16819777</v>
      </c>
      <c r="DA640">
        <v>-0.25450494000000001</v>
      </c>
      <c r="DB640">
        <v>0.25513289</v>
      </c>
      <c r="DC640">
        <v>2.5920289999999999E-2</v>
      </c>
      <c r="DD640">
        <v>-2.5292350000000002E-2</v>
      </c>
      <c r="DE640">
        <v>0.26950531</v>
      </c>
      <c r="DF640">
        <v>-0.26887736000000001</v>
      </c>
      <c r="DG640">
        <v>0.1029841</v>
      </c>
      <c r="DH640">
        <v>-0.10235616</v>
      </c>
      <c r="DI640">
        <v>-0.19042195000000001</v>
      </c>
      <c r="DJ640">
        <v>7.7531719999999998E-2</v>
      </c>
      <c r="DK640">
        <v>-0.19522661999999999</v>
      </c>
      <c r="DL640">
        <v>-0.13095082</v>
      </c>
      <c r="DM640">
        <v>-6.0513240000000003E-2</v>
      </c>
      <c r="DN640">
        <v>0.50020885000000004</v>
      </c>
      <c r="DO640">
        <v>0.35778246000000002</v>
      </c>
      <c r="DP640">
        <v>-0.64273818000000005</v>
      </c>
      <c r="DQ640">
        <v>0.94671483000000001</v>
      </c>
      <c r="DR640">
        <v>-0.66113116000000005</v>
      </c>
      <c r="DS640">
        <v>7.7932630000000003E-2</v>
      </c>
      <c r="DT640">
        <v>-0.79014932000000004</v>
      </c>
      <c r="DU640">
        <v>1.3610861400000001</v>
      </c>
      <c r="DV640" s="10">
        <v>-0.64824150000000003</v>
      </c>
      <c r="DW640" s="8" t="s">
        <v>3370</v>
      </c>
      <c r="DX640" t="s">
        <v>3371</v>
      </c>
      <c r="DY640" t="s">
        <v>5165</v>
      </c>
      <c r="DZ640" t="s">
        <v>5158</v>
      </c>
      <c r="EA640" t="s">
        <v>5207</v>
      </c>
      <c r="EB640" t="s">
        <v>5374</v>
      </c>
      <c r="EC640" t="s">
        <v>5427</v>
      </c>
      <c r="ED640" s="10" t="s">
        <v>1383</v>
      </c>
      <c r="EE640" s="20">
        <v>37897</v>
      </c>
      <c r="EF640" s="21">
        <v>39200</v>
      </c>
      <c r="EG640" t="s">
        <v>3372</v>
      </c>
      <c r="EH640" t="s">
        <v>5146</v>
      </c>
      <c r="EI640" s="22">
        <v>43790</v>
      </c>
      <c r="EJ640" t="b">
        <f>F640=H640</f>
        <v>1</v>
      </c>
    </row>
    <row r="641" spans="1:140" x14ac:dyDescent="0.2">
      <c r="A641" s="8" t="s">
        <v>3373</v>
      </c>
      <c r="B641" s="8" t="s">
        <v>127</v>
      </c>
      <c r="C641" s="8" t="s">
        <v>188</v>
      </c>
      <c r="D641" s="2" t="s">
        <v>3374</v>
      </c>
      <c r="E641" s="4">
        <v>0.51970402664661297</v>
      </c>
      <c r="F641" s="28" t="b">
        <v>0</v>
      </c>
      <c r="G641" s="29">
        <f t="shared" si="19"/>
        <v>0.99590378923788891</v>
      </c>
      <c r="H641" s="5" t="b">
        <f t="shared" si="18"/>
        <v>1</v>
      </c>
      <c r="I641" s="8">
        <v>36</v>
      </c>
      <c r="J641">
        <v>1</v>
      </c>
      <c r="K641">
        <v>22</v>
      </c>
      <c r="L641">
        <v>2709</v>
      </c>
      <c r="M641">
        <v>8</v>
      </c>
      <c r="N641">
        <v>4</v>
      </c>
      <c r="O641">
        <v>76.518679989973506</v>
      </c>
      <c r="P641">
        <v>5</v>
      </c>
      <c r="Q641">
        <v>1</v>
      </c>
      <c r="R641">
        <v>4</v>
      </c>
      <c r="S641" s="10">
        <v>71.3</v>
      </c>
      <c r="T641" s="8">
        <v>-1.61949413540622</v>
      </c>
      <c r="U641">
        <v>7.5957643648752104E-3</v>
      </c>
      <c r="V641">
        <v>-0.64376289837760303</v>
      </c>
      <c r="W641">
        <v>1.4113695439082099</v>
      </c>
      <c r="X641">
        <v>0.98157978018903103</v>
      </c>
      <c r="Y641">
        <v>0.68524713920936597</v>
      </c>
      <c r="Z641">
        <v>0.89621622740403994</v>
      </c>
      <c r="AA641">
        <v>8.8725172209350497E-3</v>
      </c>
      <c r="AB641">
        <v>-4.5418899975194001E-2</v>
      </c>
      <c r="AC641">
        <v>0.71996333890972197</v>
      </c>
      <c r="AD641" s="10">
        <v>-0.73308062485326997</v>
      </c>
      <c r="AE641" s="8">
        <v>0</v>
      </c>
      <c r="AF641">
        <v>0</v>
      </c>
      <c r="AG641">
        <v>0</v>
      </c>
      <c r="AH641">
        <v>0</v>
      </c>
      <c r="AI641">
        <v>0</v>
      </c>
      <c r="AJ641">
        <v>0</v>
      </c>
      <c r="AK641">
        <v>1</v>
      </c>
      <c r="AL641">
        <v>0</v>
      </c>
      <c r="AM641">
        <v>0</v>
      </c>
      <c r="AN641">
        <v>0</v>
      </c>
      <c r="AO641">
        <v>0</v>
      </c>
      <c r="AP641">
        <v>0</v>
      </c>
      <c r="AQ641">
        <v>0</v>
      </c>
      <c r="AR641">
        <v>0</v>
      </c>
      <c r="AS641">
        <v>0</v>
      </c>
      <c r="AT641">
        <v>0</v>
      </c>
      <c r="AU641">
        <v>0</v>
      </c>
      <c r="AV641">
        <v>0</v>
      </c>
      <c r="AW641">
        <v>0</v>
      </c>
      <c r="AX641">
        <v>0</v>
      </c>
      <c r="AY641">
        <v>1</v>
      </c>
      <c r="AZ641">
        <v>0</v>
      </c>
      <c r="BA641">
        <v>1</v>
      </c>
      <c r="BB641">
        <v>0</v>
      </c>
      <c r="BC641">
        <v>0</v>
      </c>
      <c r="BD641">
        <v>1</v>
      </c>
      <c r="BE641">
        <v>1</v>
      </c>
      <c r="BF641">
        <v>0</v>
      </c>
      <c r="BG641">
        <v>0</v>
      </c>
      <c r="BH641">
        <v>0</v>
      </c>
      <c r="BI641">
        <v>0</v>
      </c>
      <c r="BJ641">
        <v>0</v>
      </c>
      <c r="BK641">
        <v>0</v>
      </c>
      <c r="BL641">
        <v>1</v>
      </c>
      <c r="BM641">
        <v>1</v>
      </c>
      <c r="BN641">
        <v>0</v>
      </c>
      <c r="BO641">
        <v>0</v>
      </c>
      <c r="BP641">
        <v>0</v>
      </c>
      <c r="BQ641">
        <v>1</v>
      </c>
      <c r="BR641">
        <v>0</v>
      </c>
      <c r="BS641">
        <v>0</v>
      </c>
      <c r="BT641" s="10">
        <v>0</v>
      </c>
      <c r="BU641">
        <v>-4.2648743800000002</v>
      </c>
      <c r="BV641">
        <v>0.17994256</v>
      </c>
      <c r="BW641">
        <v>2.5512239999999999E-2</v>
      </c>
      <c r="BX641">
        <v>1.7140852600000001</v>
      </c>
      <c r="BY641">
        <v>1.2451467300000001</v>
      </c>
      <c r="BZ641">
        <v>4.38303536</v>
      </c>
      <c r="CA641">
        <v>1.0542348399999999</v>
      </c>
      <c r="CB641">
        <v>2.36271349</v>
      </c>
      <c r="CC641">
        <v>0</v>
      </c>
      <c r="CD641">
        <v>1.26633956</v>
      </c>
      <c r="CE641">
        <v>1.2966537600000001</v>
      </c>
      <c r="CF641">
        <v>-0.34830556000000001</v>
      </c>
      <c r="CG641">
        <v>0.60595251999999999</v>
      </c>
      <c r="CH641">
        <v>-0.27080598</v>
      </c>
      <c r="CI641">
        <v>0.69837139000000004</v>
      </c>
      <c r="CJ641">
        <v>2.3914729999999999E-2</v>
      </c>
      <c r="CK641">
        <v>-0.35324707</v>
      </c>
      <c r="CL641">
        <v>-4.8291489999999999E-2</v>
      </c>
      <c r="CM641">
        <v>0.58076517999999999</v>
      </c>
      <c r="CN641">
        <v>0.72541518999999999</v>
      </c>
      <c r="CO641">
        <v>-0.20022939000000001</v>
      </c>
      <c r="CP641">
        <v>-0.43475793000000001</v>
      </c>
      <c r="CQ641">
        <v>0.34422587999999998</v>
      </c>
      <c r="CR641">
        <v>-0.48495226000000002</v>
      </c>
      <c r="CS641">
        <v>0.18250256000000001</v>
      </c>
      <c r="CT641">
        <v>-0.16623276000000001</v>
      </c>
      <c r="CU641">
        <v>-9.4743999999999995E-2</v>
      </c>
      <c r="CV641">
        <v>-1.1689752</v>
      </c>
      <c r="CW641">
        <v>-0.52188942000000005</v>
      </c>
      <c r="CX641">
        <v>0.65815442999999996</v>
      </c>
      <c r="CY641">
        <v>9.3649330000000003E-2</v>
      </c>
      <c r="CZ641">
        <v>-0.16819777</v>
      </c>
      <c r="DA641">
        <v>-0.25450494000000001</v>
      </c>
      <c r="DB641">
        <v>0.25513289</v>
      </c>
      <c r="DC641">
        <v>2.5920289999999999E-2</v>
      </c>
      <c r="DD641">
        <v>-2.5292350000000002E-2</v>
      </c>
      <c r="DE641">
        <v>0.26950531</v>
      </c>
      <c r="DF641">
        <v>-0.26887736000000001</v>
      </c>
      <c r="DG641">
        <v>0.1029841</v>
      </c>
      <c r="DH641">
        <v>-0.10235616</v>
      </c>
      <c r="DI641">
        <v>-0.19042195000000001</v>
      </c>
      <c r="DJ641">
        <v>7.7531719999999998E-2</v>
      </c>
      <c r="DK641">
        <v>-0.19522661999999999</v>
      </c>
      <c r="DL641">
        <v>-0.13095082</v>
      </c>
      <c r="DM641">
        <v>-6.0513240000000003E-2</v>
      </c>
      <c r="DN641">
        <v>0.50020885000000004</v>
      </c>
      <c r="DO641">
        <v>0.35778246000000002</v>
      </c>
      <c r="DP641">
        <v>-0.64273818000000005</v>
      </c>
      <c r="DQ641">
        <v>0.94671483000000001</v>
      </c>
      <c r="DR641">
        <v>-0.66113116000000005</v>
      </c>
      <c r="DS641">
        <v>7.7932630000000003E-2</v>
      </c>
      <c r="DT641">
        <v>-0.79014932000000004</v>
      </c>
      <c r="DU641">
        <v>1.3610861400000001</v>
      </c>
      <c r="DV641" s="10">
        <v>-0.64824150000000003</v>
      </c>
      <c r="DW641" s="8" t="s">
        <v>3375</v>
      </c>
      <c r="DX641" t="s">
        <v>3376</v>
      </c>
      <c r="DY641" t="s">
        <v>5154</v>
      </c>
      <c r="DZ641" t="s">
        <v>5154</v>
      </c>
      <c r="EA641" s="52" t="s">
        <v>5513</v>
      </c>
      <c r="EB641" t="s">
        <v>5406</v>
      </c>
      <c r="EC641" t="s">
        <v>5452</v>
      </c>
      <c r="ED641" s="10" t="s">
        <v>290</v>
      </c>
      <c r="EE641" s="20">
        <v>34574</v>
      </c>
      <c r="EF641" s="21">
        <v>35753</v>
      </c>
      <c r="EG641" s="52" t="s">
        <v>145</v>
      </c>
      <c r="EH641" t="s">
        <v>5143</v>
      </c>
      <c r="EI641" s="22">
        <v>44028</v>
      </c>
      <c r="EJ641" t="b">
        <f>F641=H641</f>
        <v>0</v>
      </c>
    </row>
    <row r="642" spans="1:140" x14ac:dyDescent="0.2">
      <c r="A642" s="8" t="s">
        <v>3377</v>
      </c>
      <c r="B642" s="8" t="s">
        <v>168</v>
      </c>
      <c r="C642" s="8" t="s">
        <v>135</v>
      </c>
      <c r="D642" s="2" t="s">
        <v>3378</v>
      </c>
      <c r="E642" s="4">
        <v>0.34698613647730597</v>
      </c>
      <c r="F642" s="28" t="b">
        <v>0</v>
      </c>
      <c r="G642" s="29">
        <f t="shared" si="19"/>
        <v>0.12179767890007726</v>
      </c>
      <c r="H642" s="5" t="b">
        <f t="shared" si="18"/>
        <v>0</v>
      </c>
      <c r="I642" s="8">
        <v>58</v>
      </c>
      <c r="J642">
        <v>1</v>
      </c>
      <c r="K642">
        <v>17</v>
      </c>
      <c r="L642">
        <v>1435</v>
      </c>
      <c r="M642">
        <v>8</v>
      </c>
      <c r="N642">
        <v>3</v>
      </c>
      <c r="O642">
        <v>39.326401571986302</v>
      </c>
      <c r="P642">
        <v>3</v>
      </c>
      <c r="Q642">
        <v>1</v>
      </c>
      <c r="R642">
        <v>4</v>
      </c>
      <c r="S642" s="10">
        <v>75</v>
      </c>
      <c r="T642" s="8">
        <v>0.447145712559954</v>
      </c>
      <c r="U642">
        <v>7.5957643648752104E-3</v>
      </c>
      <c r="V642">
        <v>-1.2897868806933099</v>
      </c>
      <c r="W642">
        <v>-7.3797900360627E-2</v>
      </c>
      <c r="X642">
        <v>0.98157978018903103</v>
      </c>
      <c r="Y642">
        <v>-1.13192030619081E-2</v>
      </c>
      <c r="Z642">
        <v>-0.38359593827032101</v>
      </c>
      <c r="AA642">
        <v>-1.4107302381286499</v>
      </c>
      <c r="AB642">
        <v>1.4079858992310099</v>
      </c>
      <c r="AC642">
        <v>1.7560081436822399E-2</v>
      </c>
      <c r="AD642" s="10">
        <v>6.5270607510849094E-2</v>
      </c>
      <c r="AE642" s="8">
        <v>0</v>
      </c>
      <c r="AF642">
        <v>0</v>
      </c>
      <c r="AG642">
        <v>0</v>
      </c>
      <c r="AH642">
        <v>0</v>
      </c>
      <c r="AI642">
        <v>0</v>
      </c>
      <c r="AJ642">
        <v>0</v>
      </c>
      <c r="AK642">
        <v>0</v>
      </c>
      <c r="AL642">
        <v>0</v>
      </c>
      <c r="AM642">
        <v>0</v>
      </c>
      <c r="AN642">
        <v>0</v>
      </c>
      <c r="AO642">
        <v>0</v>
      </c>
      <c r="AP642">
        <v>0</v>
      </c>
      <c r="AQ642">
        <v>0</v>
      </c>
      <c r="AR642">
        <v>0</v>
      </c>
      <c r="AS642">
        <v>0</v>
      </c>
      <c r="AT642">
        <v>0</v>
      </c>
      <c r="AU642">
        <v>0</v>
      </c>
      <c r="AV642">
        <v>0</v>
      </c>
      <c r="AW642">
        <v>1</v>
      </c>
      <c r="AX642">
        <v>0</v>
      </c>
      <c r="AY642">
        <v>1</v>
      </c>
      <c r="AZ642">
        <v>0</v>
      </c>
      <c r="BA642">
        <v>1</v>
      </c>
      <c r="BB642">
        <v>0</v>
      </c>
      <c r="BC642">
        <v>0</v>
      </c>
      <c r="BD642">
        <v>1</v>
      </c>
      <c r="BE642">
        <v>1</v>
      </c>
      <c r="BF642">
        <v>0</v>
      </c>
      <c r="BG642">
        <v>0</v>
      </c>
      <c r="BH642">
        <v>1</v>
      </c>
      <c r="BI642">
        <v>0</v>
      </c>
      <c r="BJ642">
        <v>0</v>
      </c>
      <c r="BK642">
        <v>0</v>
      </c>
      <c r="BL642">
        <v>0</v>
      </c>
      <c r="BM642">
        <v>1</v>
      </c>
      <c r="BN642">
        <v>0</v>
      </c>
      <c r="BO642">
        <v>0</v>
      </c>
      <c r="BP642">
        <v>0</v>
      </c>
      <c r="BQ642">
        <v>0</v>
      </c>
      <c r="BR642">
        <v>1</v>
      </c>
      <c r="BS642">
        <v>0</v>
      </c>
      <c r="BT642" s="10">
        <v>0</v>
      </c>
      <c r="BU642">
        <v>-4.2648743800000002</v>
      </c>
      <c r="BV642">
        <v>0.17994256</v>
      </c>
      <c r="BW642">
        <v>2.5512239999999999E-2</v>
      </c>
      <c r="BX642">
        <v>1.7140852600000001</v>
      </c>
      <c r="BY642">
        <v>1.2451467300000001</v>
      </c>
      <c r="BZ642">
        <v>4.38303536</v>
      </c>
      <c r="CA642">
        <v>1.0542348399999999</v>
      </c>
      <c r="CB642">
        <v>2.36271349</v>
      </c>
      <c r="CC642">
        <v>0</v>
      </c>
      <c r="CD642">
        <v>1.26633956</v>
      </c>
      <c r="CE642">
        <v>1.2966537600000001</v>
      </c>
      <c r="CF642">
        <v>-0.34830556000000001</v>
      </c>
      <c r="CG642">
        <v>0.60595251999999999</v>
      </c>
      <c r="CH642">
        <v>-0.27080598</v>
      </c>
      <c r="CI642">
        <v>0.69837139000000004</v>
      </c>
      <c r="CJ642">
        <v>2.3914729999999999E-2</v>
      </c>
      <c r="CK642">
        <v>-0.35324707</v>
      </c>
      <c r="CL642">
        <v>-4.8291489999999999E-2</v>
      </c>
      <c r="CM642">
        <v>0.58076517999999999</v>
      </c>
      <c r="CN642">
        <v>0.72541518999999999</v>
      </c>
      <c r="CO642">
        <v>-0.20022939000000001</v>
      </c>
      <c r="CP642">
        <v>-0.43475793000000001</v>
      </c>
      <c r="CQ642">
        <v>0.34422587999999998</v>
      </c>
      <c r="CR642">
        <v>-0.48495226000000002</v>
      </c>
      <c r="CS642">
        <v>0.18250256000000001</v>
      </c>
      <c r="CT642">
        <v>-0.16623276000000001</v>
      </c>
      <c r="CU642">
        <v>-9.4743999999999995E-2</v>
      </c>
      <c r="CV642">
        <v>-1.1689752</v>
      </c>
      <c r="CW642">
        <v>-0.52188942000000005</v>
      </c>
      <c r="CX642">
        <v>0.65815442999999996</v>
      </c>
      <c r="CY642">
        <v>9.3649330000000003E-2</v>
      </c>
      <c r="CZ642">
        <v>-0.16819777</v>
      </c>
      <c r="DA642">
        <v>-0.25450494000000001</v>
      </c>
      <c r="DB642">
        <v>0.25513289</v>
      </c>
      <c r="DC642">
        <v>2.5920289999999999E-2</v>
      </c>
      <c r="DD642">
        <v>-2.5292350000000002E-2</v>
      </c>
      <c r="DE642">
        <v>0.26950531</v>
      </c>
      <c r="DF642">
        <v>-0.26887736000000001</v>
      </c>
      <c r="DG642">
        <v>0.1029841</v>
      </c>
      <c r="DH642">
        <v>-0.10235616</v>
      </c>
      <c r="DI642">
        <v>-0.19042195000000001</v>
      </c>
      <c r="DJ642">
        <v>7.7531719999999998E-2</v>
      </c>
      <c r="DK642">
        <v>-0.19522661999999999</v>
      </c>
      <c r="DL642">
        <v>-0.13095082</v>
      </c>
      <c r="DM642">
        <v>-6.0513240000000003E-2</v>
      </c>
      <c r="DN642">
        <v>0.50020885000000004</v>
      </c>
      <c r="DO642">
        <v>0.35778246000000002</v>
      </c>
      <c r="DP642">
        <v>-0.64273818000000005</v>
      </c>
      <c r="DQ642">
        <v>0.94671483000000001</v>
      </c>
      <c r="DR642">
        <v>-0.66113116000000005</v>
      </c>
      <c r="DS642">
        <v>7.7932630000000003E-2</v>
      </c>
      <c r="DT642">
        <v>-0.79014932000000004</v>
      </c>
      <c r="DU642">
        <v>1.3610861400000001</v>
      </c>
      <c r="DV642" s="10">
        <v>-0.64824150000000003</v>
      </c>
      <c r="DW642" s="8" t="s">
        <v>3379</v>
      </c>
      <c r="DX642" t="s">
        <v>3380</v>
      </c>
      <c r="DY642" t="s">
        <v>5154</v>
      </c>
      <c r="DZ642" t="s">
        <v>5158</v>
      </c>
      <c r="EA642" t="s">
        <v>5266</v>
      </c>
      <c r="EB642" t="s">
        <v>5451</v>
      </c>
      <c r="EC642" t="s">
        <v>5280</v>
      </c>
      <c r="ED642" s="10" t="s">
        <v>1050</v>
      </c>
      <c r="EE642" s="20">
        <v>34981</v>
      </c>
      <c r="EF642" s="21">
        <v>36402</v>
      </c>
      <c r="EG642" t="s">
        <v>1542</v>
      </c>
      <c r="EH642" t="s">
        <v>5147</v>
      </c>
      <c r="EI642" s="22">
        <v>44141</v>
      </c>
      <c r="EJ642" t="b">
        <f>F642=H642</f>
        <v>1</v>
      </c>
    </row>
    <row r="643" spans="1:140" x14ac:dyDescent="0.2">
      <c r="A643" s="8" t="s">
        <v>3381</v>
      </c>
      <c r="B643" s="8" t="s">
        <v>127</v>
      </c>
      <c r="C643" s="8" t="s">
        <v>181</v>
      </c>
      <c r="D643" s="2" t="s">
        <v>3382</v>
      </c>
      <c r="E643" s="4">
        <v>0.440149140834459</v>
      </c>
      <c r="F643" s="28" t="b">
        <v>0</v>
      </c>
      <c r="G643" s="29">
        <f t="shared" si="19"/>
        <v>0.10300597619969108</v>
      </c>
      <c r="H643" s="5" t="b">
        <f t="shared" ref="H643:H706" si="20">IF(G643&gt;threshold,TRUE,FALSE)</f>
        <v>0</v>
      </c>
      <c r="I643" s="8">
        <v>55</v>
      </c>
      <c r="J643">
        <v>1</v>
      </c>
      <c r="K643">
        <v>40</v>
      </c>
      <c r="L643">
        <v>1636</v>
      </c>
      <c r="M643">
        <v>7</v>
      </c>
      <c r="N643">
        <v>5</v>
      </c>
      <c r="O643">
        <v>3.4079037505631602</v>
      </c>
      <c r="P643">
        <v>5</v>
      </c>
      <c r="Q643">
        <v>1</v>
      </c>
      <c r="R643">
        <v>2</v>
      </c>
      <c r="S643" s="10">
        <v>80.5</v>
      </c>
      <c r="T643" s="8">
        <v>0.165331187837294</v>
      </c>
      <c r="U643">
        <v>7.5957643648752104E-3</v>
      </c>
      <c r="V643">
        <v>1.6819234379589401</v>
      </c>
      <c r="W643">
        <v>0.160518156388224</v>
      </c>
      <c r="X643">
        <v>0.66340156943083595</v>
      </c>
      <c r="Y643">
        <v>1.38181348148064</v>
      </c>
      <c r="Z643">
        <v>-1.6195764277682001</v>
      </c>
      <c r="AA643">
        <v>-0.70092886045385905</v>
      </c>
      <c r="AB643">
        <v>0.68128349962791002</v>
      </c>
      <c r="AC643">
        <v>-0.68484317603607703</v>
      </c>
      <c r="AD643" s="10">
        <v>1.2520089258899401</v>
      </c>
      <c r="AE643" s="8">
        <v>0</v>
      </c>
      <c r="AF643">
        <v>0</v>
      </c>
      <c r="AG643">
        <v>0</v>
      </c>
      <c r="AH643">
        <v>0</v>
      </c>
      <c r="AI643">
        <v>1</v>
      </c>
      <c r="AJ643">
        <v>0</v>
      </c>
      <c r="AK643">
        <v>0</v>
      </c>
      <c r="AL643">
        <v>0</v>
      </c>
      <c r="AM643">
        <v>0</v>
      </c>
      <c r="AN643">
        <v>0</v>
      </c>
      <c r="AO643">
        <v>0</v>
      </c>
      <c r="AP643">
        <v>0</v>
      </c>
      <c r="AQ643">
        <v>0</v>
      </c>
      <c r="AR643">
        <v>0</v>
      </c>
      <c r="AS643">
        <v>0</v>
      </c>
      <c r="AT643">
        <v>0</v>
      </c>
      <c r="AU643">
        <v>0</v>
      </c>
      <c r="AV643">
        <v>0</v>
      </c>
      <c r="AW643">
        <v>0</v>
      </c>
      <c r="AX643">
        <v>0</v>
      </c>
      <c r="AY643">
        <v>1</v>
      </c>
      <c r="AZ643">
        <v>0</v>
      </c>
      <c r="BA643">
        <v>0</v>
      </c>
      <c r="BB643">
        <v>1</v>
      </c>
      <c r="BC643">
        <v>1</v>
      </c>
      <c r="BD643">
        <v>0</v>
      </c>
      <c r="BE643">
        <v>0</v>
      </c>
      <c r="BF643">
        <v>1</v>
      </c>
      <c r="BG643">
        <v>1</v>
      </c>
      <c r="BH643">
        <v>0</v>
      </c>
      <c r="BI643">
        <v>0</v>
      </c>
      <c r="BJ643">
        <v>0</v>
      </c>
      <c r="BK643">
        <v>0</v>
      </c>
      <c r="BL643">
        <v>0</v>
      </c>
      <c r="BM643">
        <v>1</v>
      </c>
      <c r="BN643">
        <v>0</v>
      </c>
      <c r="BO643">
        <v>0</v>
      </c>
      <c r="BP643">
        <v>0</v>
      </c>
      <c r="BQ643">
        <v>0</v>
      </c>
      <c r="BR643">
        <v>1</v>
      </c>
      <c r="BS643">
        <v>0</v>
      </c>
      <c r="BT643" s="10">
        <v>0</v>
      </c>
      <c r="BU643">
        <v>-4.2648743800000002</v>
      </c>
      <c r="BV643">
        <v>0.17994256</v>
      </c>
      <c r="BW643">
        <v>2.5512239999999999E-2</v>
      </c>
      <c r="BX643">
        <v>1.7140852600000001</v>
      </c>
      <c r="BY643">
        <v>1.2451467300000001</v>
      </c>
      <c r="BZ643">
        <v>4.38303536</v>
      </c>
      <c r="CA643">
        <v>1.0542348399999999</v>
      </c>
      <c r="CB643">
        <v>2.36271349</v>
      </c>
      <c r="CC643">
        <v>0</v>
      </c>
      <c r="CD643">
        <v>1.26633956</v>
      </c>
      <c r="CE643">
        <v>1.2966537600000001</v>
      </c>
      <c r="CF643">
        <v>-0.34830556000000001</v>
      </c>
      <c r="CG643">
        <v>0.60595251999999999</v>
      </c>
      <c r="CH643">
        <v>-0.27080598</v>
      </c>
      <c r="CI643">
        <v>0.69837139000000004</v>
      </c>
      <c r="CJ643">
        <v>2.3914729999999999E-2</v>
      </c>
      <c r="CK643">
        <v>-0.35324707</v>
      </c>
      <c r="CL643">
        <v>-4.8291489999999999E-2</v>
      </c>
      <c r="CM643">
        <v>0.58076517999999999</v>
      </c>
      <c r="CN643">
        <v>0.72541518999999999</v>
      </c>
      <c r="CO643">
        <v>-0.20022939000000001</v>
      </c>
      <c r="CP643">
        <v>-0.43475793000000001</v>
      </c>
      <c r="CQ643">
        <v>0.34422587999999998</v>
      </c>
      <c r="CR643">
        <v>-0.48495226000000002</v>
      </c>
      <c r="CS643">
        <v>0.18250256000000001</v>
      </c>
      <c r="CT643">
        <v>-0.16623276000000001</v>
      </c>
      <c r="CU643">
        <v>-9.4743999999999995E-2</v>
      </c>
      <c r="CV643">
        <v>-1.1689752</v>
      </c>
      <c r="CW643">
        <v>-0.52188942000000005</v>
      </c>
      <c r="CX643">
        <v>0.65815442999999996</v>
      </c>
      <c r="CY643">
        <v>9.3649330000000003E-2</v>
      </c>
      <c r="CZ643">
        <v>-0.16819777</v>
      </c>
      <c r="DA643">
        <v>-0.25450494000000001</v>
      </c>
      <c r="DB643">
        <v>0.25513289</v>
      </c>
      <c r="DC643">
        <v>2.5920289999999999E-2</v>
      </c>
      <c r="DD643">
        <v>-2.5292350000000002E-2</v>
      </c>
      <c r="DE643">
        <v>0.26950531</v>
      </c>
      <c r="DF643">
        <v>-0.26887736000000001</v>
      </c>
      <c r="DG643">
        <v>0.1029841</v>
      </c>
      <c r="DH643">
        <v>-0.10235616</v>
      </c>
      <c r="DI643">
        <v>-0.19042195000000001</v>
      </c>
      <c r="DJ643">
        <v>7.7531719999999998E-2</v>
      </c>
      <c r="DK643">
        <v>-0.19522661999999999</v>
      </c>
      <c r="DL643">
        <v>-0.13095082</v>
      </c>
      <c r="DM643">
        <v>-6.0513240000000003E-2</v>
      </c>
      <c r="DN643">
        <v>0.50020885000000004</v>
      </c>
      <c r="DO643">
        <v>0.35778246000000002</v>
      </c>
      <c r="DP643">
        <v>-0.64273818000000005</v>
      </c>
      <c r="DQ643">
        <v>0.94671483000000001</v>
      </c>
      <c r="DR643">
        <v>-0.66113116000000005</v>
      </c>
      <c r="DS643">
        <v>7.7932630000000003E-2</v>
      </c>
      <c r="DT643">
        <v>-0.79014932000000004</v>
      </c>
      <c r="DU643">
        <v>1.3610861400000001</v>
      </c>
      <c r="DV643" s="10">
        <v>-0.64824150000000003</v>
      </c>
      <c r="DW643" s="8" t="s">
        <v>3383</v>
      </c>
      <c r="DX643" t="s">
        <v>3384</v>
      </c>
      <c r="DY643" t="s">
        <v>5154</v>
      </c>
      <c r="DZ643" t="s">
        <v>5158</v>
      </c>
      <c r="EA643" t="s">
        <v>5207</v>
      </c>
      <c r="EB643" t="s">
        <v>5478</v>
      </c>
      <c r="EC643" t="s">
        <v>5330</v>
      </c>
      <c r="ED643" s="10" t="s">
        <v>178</v>
      </c>
      <c r="EE643" s="20">
        <v>35508</v>
      </c>
      <c r="EF643" s="21">
        <v>38353</v>
      </c>
      <c r="EG643" t="s">
        <v>3385</v>
      </c>
      <c r="EH643" t="s">
        <v>5145</v>
      </c>
      <c r="EI643" s="22">
        <v>44616</v>
      </c>
      <c r="EJ643" t="b">
        <f>F643=H643</f>
        <v>1</v>
      </c>
    </row>
    <row r="644" spans="1:140" x14ac:dyDescent="0.2">
      <c r="A644" s="8" t="s">
        <v>3386</v>
      </c>
      <c r="B644" s="8" t="s">
        <v>168</v>
      </c>
      <c r="C644" s="8" t="s">
        <v>188</v>
      </c>
      <c r="D644" s="2" t="s">
        <v>3387</v>
      </c>
      <c r="E644" s="4">
        <v>0.75061613196756505</v>
      </c>
      <c r="F644" s="28" t="b">
        <v>1</v>
      </c>
      <c r="G644" s="29">
        <f t="shared" si="19"/>
        <v>0.38252372901969056</v>
      </c>
      <c r="H644" s="5" t="b">
        <f t="shared" si="20"/>
        <v>0</v>
      </c>
      <c r="I644" s="8">
        <v>59</v>
      </c>
      <c r="J644">
        <v>1</v>
      </c>
      <c r="K644">
        <v>40</v>
      </c>
      <c r="L644">
        <v>1678</v>
      </c>
      <c r="M644">
        <v>3</v>
      </c>
      <c r="N644">
        <v>5</v>
      </c>
      <c r="O644">
        <v>81.974732650449297</v>
      </c>
      <c r="P644">
        <v>4</v>
      </c>
      <c r="Q644">
        <v>5</v>
      </c>
      <c r="R644">
        <v>5</v>
      </c>
      <c r="S644" s="10">
        <v>73</v>
      </c>
      <c r="T644" s="8">
        <v>0.54108388746750802</v>
      </c>
      <c r="U644">
        <v>7.5957643648752104E-3</v>
      </c>
      <c r="V644">
        <v>1.6819234379589401</v>
      </c>
      <c r="W644">
        <v>0.20947972048499799</v>
      </c>
      <c r="X644">
        <v>-0.60931127360194304</v>
      </c>
      <c r="Y644">
        <v>1.38181348148064</v>
      </c>
      <c r="Z644">
        <v>1.08396279385423</v>
      </c>
      <c r="AA644">
        <v>-0.70092886045385905</v>
      </c>
      <c r="AB644">
        <v>-1.4988236991813999</v>
      </c>
      <c r="AC644">
        <v>1.42236659638262</v>
      </c>
      <c r="AD644" s="10">
        <v>-0.36627059917245802</v>
      </c>
      <c r="AE644" s="8">
        <v>0</v>
      </c>
      <c r="AF644">
        <v>0</v>
      </c>
      <c r="AG644">
        <v>0</v>
      </c>
      <c r="AH644">
        <v>0</v>
      </c>
      <c r="AI644">
        <v>0</v>
      </c>
      <c r="AJ644">
        <v>0</v>
      </c>
      <c r="AK644">
        <v>0</v>
      </c>
      <c r="AL644">
        <v>0</v>
      </c>
      <c r="AM644">
        <v>0</v>
      </c>
      <c r="AN644">
        <v>0</v>
      </c>
      <c r="AO644">
        <v>0</v>
      </c>
      <c r="AP644">
        <v>0</v>
      </c>
      <c r="AQ644">
        <v>0</v>
      </c>
      <c r="AR644">
        <v>0</v>
      </c>
      <c r="AS644">
        <v>0</v>
      </c>
      <c r="AT644">
        <v>0</v>
      </c>
      <c r="AU644">
        <v>1</v>
      </c>
      <c r="AV644">
        <v>0</v>
      </c>
      <c r="AW644">
        <v>0</v>
      </c>
      <c r="AX644">
        <v>0</v>
      </c>
      <c r="AY644">
        <v>1</v>
      </c>
      <c r="AZ644">
        <v>0</v>
      </c>
      <c r="BA644">
        <v>1</v>
      </c>
      <c r="BB644">
        <v>0</v>
      </c>
      <c r="BC644">
        <v>0</v>
      </c>
      <c r="BD644">
        <v>1</v>
      </c>
      <c r="BE644">
        <v>0</v>
      </c>
      <c r="BF644">
        <v>1</v>
      </c>
      <c r="BG644">
        <v>1</v>
      </c>
      <c r="BH644">
        <v>0</v>
      </c>
      <c r="BI644">
        <v>0</v>
      </c>
      <c r="BJ644">
        <v>0</v>
      </c>
      <c r="BK644">
        <v>0</v>
      </c>
      <c r="BL644">
        <v>0</v>
      </c>
      <c r="BM644">
        <v>1</v>
      </c>
      <c r="BN644">
        <v>0</v>
      </c>
      <c r="BO644">
        <v>0</v>
      </c>
      <c r="BP644">
        <v>0</v>
      </c>
      <c r="BQ644">
        <v>1</v>
      </c>
      <c r="BR644">
        <v>0</v>
      </c>
      <c r="BS644">
        <v>0</v>
      </c>
      <c r="BT644" s="10">
        <v>0</v>
      </c>
      <c r="BU644">
        <v>-4.2648743800000002</v>
      </c>
      <c r="BV644">
        <v>0.17994256</v>
      </c>
      <c r="BW644">
        <v>2.5512239999999999E-2</v>
      </c>
      <c r="BX644">
        <v>1.7140852600000001</v>
      </c>
      <c r="BY644">
        <v>1.2451467300000001</v>
      </c>
      <c r="BZ644">
        <v>4.38303536</v>
      </c>
      <c r="CA644">
        <v>1.0542348399999999</v>
      </c>
      <c r="CB644">
        <v>2.36271349</v>
      </c>
      <c r="CC644">
        <v>0</v>
      </c>
      <c r="CD644">
        <v>1.26633956</v>
      </c>
      <c r="CE644">
        <v>1.2966537600000001</v>
      </c>
      <c r="CF644">
        <v>-0.34830556000000001</v>
      </c>
      <c r="CG644">
        <v>0.60595251999999999</v>
      </c>
      <c r="CH644">
        <v>-0.27080598</v>
      </c>
      <c r="CI644">
        <v>0.69837139000000004</v>
      </c>
      <c r="CJ644">
        <v>2.3914729999999999E-2</v>
      </c>
      <c r="CK644">
        <v>-0.35324707</v>
      </c>
      <c r="CL644">
        <v>-4.8291489999999999E-2</v>
      </c>
      <c r="CM644">
        <v>0.58076517999999999</v>
      </c>
      <c r="CN644">
        <v>0.72541518999999999</v>
      </c>
      <c r="CO644">
        <v>-0.20022939000000001</v>
      </c>
      <c r="CP644">
        <v>-0.43475793000000001</v>
      </c>
      <c r="CQ644">
        <v>0.34422587999999998</v>
      </c>
      <c r="CR644">
        <v>-0.48495226000000002</v>
      </c>
      <c r="CS644">
        <v>0.18250256000000001</v>
      </c>
      <c r="CT644">
        <v>-0.16623276000000001</v>
      </c>
      <c r="CU644">
        <v>-9.4743999999999995E-2</v>
      </c>
      <c r="CV644">
        <v>-1.1689752</v>
      </c>
      <c r="CW644">
        <v>-0.52188942000000005</v>
      </c>
      <c r="CX644">
        <v>0.65815442999999996</v>
      </c>
      <c r="CY644">
        <v>9.3649330000000003E-2</v>
      </c>
      <c r="CZ644">
        <v>-0.16819777</v>
      </c>
      <c r="DA644">
        <v>-0.25450494000000001</v>
      </c>
      <c r="DB644">
        <v>0.25513289</v>
      </c>
      <c r="DC644">
        <v>2.5920289999999999E-2</v>
      </c>
      <c r="DD644">
        <v>-2.5292350000000002E-2</v>
      </c>
      <c r="DE644">
        <v>0.26950531</v>
      </c>
      <c r="DF644">
        <v>-0.26887736000000001</v>
      </c>
      <c r="DG644">
        <v>0.1029841</v>
      </c>
      <c r="DH644">
        <v>-0.10235616</v>
      </c>
      <c r="DI644">
        <v>-0.19042195000000001</v>
      </c>
      <c r="DJ644">
        <v>7.7531719999999998E-2</v>
      </c>
      <c r="DK644">
        <v>-0.19522661999999999</v>
      </c>
      <c r="DL644">
        <v>-0.13095082</v>
      </c>
      <c r="DM644">
        <v>-6.0513240000000003E-2</v>
      </c>
      <c r="DN644">
        <v>0.50020885000000004</v>
      </c>
      <c r="DO644">
        <v>0.35778246000000002</v>
      </c>
      <c r="DP644">
        <v>-0.64273818000000005</v>
      </c>
      <c r="DQ644">
        <v>0.94671483000000001</v>
      </c>
      <c r="DR644">
        <v>-0.66113116000000005</v>
      </c>
      <c r="DS644">
        <v>7.7932630000000003E-2</v>
      </c>
      <c r="DT644">
        <v>-0.79014932000000004</v>
      </c>
      <c r="DU644">
        <v>1.3610861400000001</v>
      </c>
      <c r="DV644" s="10">
        <v>-0.64824150000000003</v>
      </c>
      <c r="DW644" s="8" t="s">
        <v>3388</v>
      </c>
      <c r="DX644" t="s">
        <v>3389</v>
      </c>
      <c r="DY644" t="s">
        <v>5154</v>
      </c>
      <c r="DZ644" t="s">
        <v>5154</v>
      </c>
      <c r="EA644" t="s">
        <v>5440</v>
      </c>
      <c r="EB644" t="s">
        <v>5357</v>
      </c>
      <c r="EC644" t="s">
        <v>5284</v>
      </c>
      <c r="ED644" s="10" t="s">
        <v>514</v>
      </c>
      <c r="EE644" s="20">
        <v>36124</v>
      </c>
      <c r="EF644" s="21">
        <v>39055</v>
      </c>
      <c r="EG644" t="s">
        <v>3390</v>
      </c>
      <c r="EH644" t="s">
        <v>5145</v>
      </c>
      <c r="EI644" s="22">
        <v>43826</v>
      </c>
      <c r="EJ644" t="b">
        <f>F644=H644</f>
        <v>0</v>
      </c>
    </row>
    <row r="645" spans="1:140" x14ac:dyDescent="0.2">
      <c r="A645" s="8" t="s">
        <v>3391</v>
      </c>
      <c r="B645" s="8" t="s">
        <v>127</v>
      </c>
      <c r="C645" s="8" t="s">
        <v>188</v>
      </c>
      <c r="D645" s="2" t="s">
        <v>3392</v>
      </c>
      <c r="E645" s="4">
        <v>0.60926339716312905</v>
      </c>
      <c r="F645" s="28" t="b">
        <v>1</v>
      </c>
      <c r="G645" s="29">
        <f t="shared" si="19"/>
        <v>1.5033967304971941E-3</v>
      </c>
      <c r="H645" s="5" t="b">
        <f t="shared" si="20"/>
        <v>0</v>
      </c>
      <c r="I645" s="8">
        <v>58</v>
      </c>
      <c r="J645">
        <v>0</v>
      </c>
      <c r="K645">
        <v>28</v>
      </c>
      <c r="L645">
        <v>1128</v>
      </c>
      <c r="M645">
        <v>2</v>
      </c>
      <c r="N645">
        <v>3</v>
      </c>
      <c r="O645">
        <v>81.298365248231207</v>
      </c>
      <c r="P645">
        <v>5</v>
      </c>
      <c r="Q645">
        <v>5</v>
      </c>
      <c r="R645">
        <v>3</v>
      </c>
      <c r="S645" s="10">
        <v>71.7</v>
      </c>
      <c r="T645" s="8">
        <v>0.447145712559954</v>
      </c>
      <c r="U645">
        <v>-1.00517281761849</v>
      </c>
      <c r="V645">
        <v>0.13146588040124599</v>
      </c>
      <c r="W645">
        <v>-0.43168361887752899</v>
      </c>
      <c r="X645">
        <v>-0.92748948436013701</v>
      </c>
      <c r="Y645">
        <v>-1.13192030619081E-2</v>
      </c>
      <c r="Z645">
        <v>1.0606885211652699</v>
      </c>
      <c r="AA645">
        <v>-1.4107302381286499</v>
      </c>
      <c r="AB645">
        <v>0.68128349962791002</v>
      </c>
      <c r="AC645">
        <v>-0.68484317603607703</v>
      </c>
      <c r="AD645" s="10">
        <v>-0.64677238351660704</v>
      </c>
      <c r="AE645" s="8">
        <v>0</v>
      </c>
      <c r="AF645">
        <v>0</v>
      </c>
      <c r="AG645">
        <v>1</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1</v>
      </c>
      <c r="BA645">
        <v>1</v>
      </c>
      <c r="BB645">
        <v>0</v>
      </c>
      <c r="BC645">
        <v>0</v>
      </c>
      <c r="BD645">
        <v>1</v>
      </c>
      <c r="BE645">
        <v>0</v>
      </c>
      <c r="BF645">
        <v>1</v>
      </c>
      <c r="BG645">
        <v>0</v>
      </c>
      <c r="BH645">
        <v>1</v>
      </c>
      <c r="BI645">
        <v>0</v>
      </c>
      <c r="BJ645">
        <v>0</v>
      </c>
      <c r="BK645">
        <v>0</v>
      </c>
      <c r="BL645">
        <v>0</v>
      </c>
      <c r="BM645">
        <v>0</v>
      </c>
      <c r="BN645">
        <v>1</v>
      </c>
      <c r="BO645">
        <v>0</v>
      </c>
      <c r="BP645">
        <v>0</v>
      </c>
      <c r="BQ645">
        <v>0</v>
      </c>
      <c r="BR645">
        <v>0</v>
      </c>
      <c r="BS645">
        <v>0</v>
      </c>
      <c r="BT645" s="10">
        <v>1</v>
      </c>
      <c r="BU645">
        <v>-4.2648743800000002</v>
      </c>
      <c r="BV645">
        <v>0.17994256</v>
      </c>
      <c r="BW645">
        <v>2.5512239999999999E-2</v>
      </c>
      <c r="BX645">
        <v>1.7140852600000001</v>
      </c>
      <c r="BY645">
        <v>1.2451467300000001</v>
      </c>
      <c r="BZ645">
        <v>4.38303536</v>
      </c>
      <c r="CA645">
        <v>1.0542348399999999</v>
      </c>
      <c r="CB645">
        <v>2.36271349</v>
      </c>
      <c r="CC645">
        <v>0</v>
      </c>
      <c r="CD645">
        <v>1.26633956</v>
      </c>
      <c r="CE645">
        <v>1.2966537600000001</v>
      </c>
      <c r="CF645">
        <v>-0.34830556000000001</v>
      </c>
      <c r="CG645">
        <v>0.60595251999999999</v>
      </c>
      <c r="CH645">
        <v>-0.27080598</v>
      </c>
      <c r="CI645">
        <v>0.69837139000000004</v>
      </c>
      <c r="CJ645">
        <v>2.3914729999999999E-2</v>
      </c>
      <c r="CK645">
        <v>-0.35324707</v>
      </c>
      <c r="CL645">
        <v>-4.8291489999999999E-2</v>
      </c>
      <c r="CM645">
        <v>0.58076517999999999</v>
      </c>
      <c r="CN645">
        <v>0.72541518999999999</v>
      </c>
      <c r="CO645">
        <v>-0.20022939000000001</v>
      </c>
      <c r="CP645">
        <v>-0.43475793000000001</v>
      </c>
      <c r="CQ645">
        <v>0.34422587999999998</v>
      </c>
      <c r="CR645">
        <v>-0.48495226000000002</v>
      </c>
      <c r="CS645">
        <v>0.18250256000000001</v>
      </c>
      <c r="CT645">
        <v>-0.16623276000000001</v>
      </c>
      <c r="CU645">
        <v>-9.4743999999999995E-2</v>
      </c>
      <c r="CV645">
        <v>-1.1689752</v>
      </c>
      <c r="CW645">
        <v>-0.52188942000000005</v>
      </c>
      <c r="CX645">
        <v>0.65815442999999996</v>
      </c>
      <c r="CY645">
        <v>9.3649330000000003E-2</v>
      </c>
      <c r="CZ645">
        <v>-0.16819777</v>
      </c>
      <c r="DA645">
        <v>-0.25450494000000001</v>
      </c>
      <c r="DB645">
        <v>0.25513289</v>
      </c>
      <c r="DC645">
        <v>2.5920289999999999E-2</v>
      </c>
      <c r="DD645">
        <v>-2.5292350000000002E-2</v>
      </c>
      <c r="DE645">
        <v>0.26950531</v>
      </c>
      <c r="DF645">
        <v>-0.26887736000000001</v>
      </c>
      <c r="DG645">
        <v>0.1029841</v>
      </c>
      <c r="DH645">
        <v>-0.10235616</v>
      </c>
      <c r="DI645">
        <v>-0.19042195000000001</v>
      </c>
      <c r="DJ645">
        <v>7.7531719999999998E-2</v>
      </c>
      <c r="DK645">
        <v>-0.19522661999999999</v>
      </c>
      <c r="DL645">
        <v>-0.13095082</v>
      </c>
      <c r="DM645">
        <v>-6.0513240000000003E-2</v>
      </c>
      <c r="DN645">
        <v>0.50020885000000004</v>
      </c>
      <c r="DO645">
        <v>0.35778246000000002</v>
      </c>
      <c r="DP645">
        <v>-0.64273818000000005</v>
      </c>
      <c r="DQ645">
        <v>0.94671483000000001</v>
      </c>
      <c r="DR645">
        <v>-0.66113116000000005</v>
      </c>
      <c r="DS645">
        <v>7.7932630000000003E-2</v>
      </c>
      <c r="DT645">
        <v>-0.79014932000000004</v>
      </c>
      <c r="DU645">
        <v>1.3610861400000001</v>
      </c>
      <c r="DV645" s="10">
        <v>-0.64824150000000003</v>
      </c>
      <c r="DW645" s="8" t="s">
        <v>3393</v>
      </c>
      <c r="DX645" t="s">
        <v>3394</v>
      </c>
      <c r="DY645" t="s">
        <v>5158</v>
      </c>
      <c r="DZ645" t="s">
        <v>5165</v>
      </c>
      <c r="EA645" t="s">
        <v>5271</v>
      </c>
      <c r="EB645" t="s">
        <v>5200</v>
      </c>
      <c r="EC645" t="s">
        <v>5305</v>
      </c>
      <c r="ED645" s="10" t="s">
        <v>408</v>
      </c>
      <c r="EE645" s="20">
        <v>34760</v>
      </c>
      <c r="EF645" s="21">
        <v>38556</v>
      </c>
      <c r="EG645" t="s">
        <v>3395</v>
      </c>
      <c r="EH645" t="s">
        <v>5147</v>
      </c>
      <c r="EI645" s="22">
        <v>45246</v>
      </c>
      <c r="EJ645" t="b">
        <f>F645=H645</f>
        <v>0</v>
      </c>
    </row>
    <row r="646" spans="1:140" x14ac:dyDescent="0.2">
      <c r="A646" s="8" t="s">
        <v>3396</v>
      </c>
      <c r="B646" s="8" t="s">
        <v>119</v>
      </c>
      <c r="C646" s="8" t="s">
        <v>188</v>
      </c>
      <c r="D646" s="2" t="s">
        <v>3397</v>
      </c>
      <c r="E646" s="4">
        <v>0.62604259187977196</v>
      </c>
      <c r="F646" s="28" t="b">
        <v>1</v>
      </c>
      <c r="G646" s="29">
        <f t="shared" ref="G646:G709" si="21">1/(1+EXP(-(SUMPRODUCT(T646:BT646,BV646:DV646)+BU646)))</f>
        <v>3.8030401595597291E-4</v>
      </c>
      <c r="H646" s="5" t="b">
        <f t="shared" si="20"/>
        <v>0</v>
      </c>
      <c r="I646" s="8">
        <v>35</v>
      </c>
      <c r="J646">
        <v>1</v>
      </c>
      <c r="K646">
        <v>28</v>
      </c>
      <c r="L646">
        <v>307</v>
      </c>
      <c r="M646">
        <v>2</v>
      </c>
      <c r="N646">
        <v>3</v>
      </c>
      <c r="O646">
        <v>28.329629273219599</v>
      </c>
      <c r="P646">
        <v>3</v>
      </c>
      <c r="Q646">
        <v>1</v>
      </c>
      <c r="R646">
        <v>2</v>
      </c>
      <c r="S646" s="10">
        <v>81</v>
      </c>
      <c r="T646" s="8">
        <v>-1.7134323103137701</v>
      </c>
      <c r="U646">
        <v>7.5957643648752104E-3</v>
      </c>
      <c r="V646">
        <v>0.13146588040124599</v>
      </c>
      <c r="W646">
        <v>-1.38876562181686</v>
      </c>
      <c r="X646">
        <v>-0.92748948436013701</v>
      </c>
      <c r="Y646">
        <v>-1.13192030619081E-2</v>
      </c>
      <c r="Z646">
        <v>-0.76200252075885</v>
      </c>
      <c r="AA646">
        <v>1.4284752725705201</v>
      </c>
      <c r="AB646">
        <v>1.4079858992310099</v>
      </c>
      <c r="AC646">
        <v>1.42236659638262</v>
      </c>
      <c r="AD646" s="10">
        <v>1.3598942275607699</v>
      </c>
      <c r="AE646" s="8">
        <v>0</v>
      </c>
      <c r="AF646">
        <v>0</v>
      </c>
      <c r="AG646">
        <v>0</v>
      </c>
      <c r="AH646">
        <v>1</v>
      </c>
      <c r="AI646">
        <v>0</v>
      </c>
      <c r="AJ646">
        <v>0</v>
      </c>
      <c r="AK646">
        <v>0</v>
      </c>
      <c r="AL646">
        <v>0</v>
      </c>
      <c r="AM646">
        <v>0</v>
      </c>
      <c r="AN646">
        <v>0</v>
      </c>
      <c r="AO646">
        <v>0</v>
      </c>
      <c r="AP646">
        <v>0</v>
      </c>
      <c r="AQ646">
        <v>0</v>
      </c>
      <c r="AR646">
        <v>0</v>
      </c>
      <c r="AS646">
        <v>0</v>
      </c>
      <c r="AT646">
        <v>0</v>
      </c>
      <c r="AU646">
        <v>0</v>
      </c>
      <c r="AV646">
        <v>0</v>
      </c>
      <c r="AW646">
        <v>0</v>
      </c>
      <c r="AX646">
        <v>0</v>
      </c>
      <c r="AY646">
        <v>1</v>
      </c>
      <c r="AZ646">
        <v>0</v>
      </c>
      <c r="BA646">
        <v>1</v>
      </c>
      <c r="BB646">
        <v>0</v>
      </c>
      <c r="BC646">
        <v>1</v>
      </c>
      <c r="BD646">
        <v>0</v>
      </c>
      <c r="BE646">
        <v>0</v>
      </c>
      <c r="BF646">
        <v>1</v>
      </c>
      <c r="BG646">
        <v>0</v>
      </c>
      <c r="BH646">
        <v>0</v>
      </c>
      <c r="BI646">
        <v>0</v>
      </c>
      <c r="BJ646">
        <v>0</v>
      </c>
      <c r="BK646">
        <v>1</v>
      </c>
      <c r="BL646">
        <v>0</v>
      </c>
      <c r="BM646">
        <v>0</v>
      </c>
      <c r="BN646">
        <v>0</v>
      </c>
      <c r="BO646">
        <v>1</v>
      </c>
      <c r="BP646">
        <v>0</v>
      </c>
      <c r="BQ646">
        <v>1</v>
      </c>
      <c r="BR646">
        <v>0</v>
      </c>
      <c r="BS646">
        <v>0</v>
      </c>
      <c r="BT646" s="10">
        <v>0</v>
      </c>
      <c r="BU646">
        <v>-4.2648743800000002</v>
      </c>
      <c r="BV646">
        <v>0.17994256</v>
      </c>
      <c r="BW646">
        <v>2.5512239999999999E-2</v>
      </c>
      <c r="BX646">
        <v>1.7140852600000001</v>
      </c>
      <c r="BY646">
        <v>1.2451467300000001</v>
      </c>
      <c r="BZ646">
        <v>4.38303536</v>
      </c>
      <c r="CA646">
        <v>1.0542348399999999</v>
      </c>
      <c r="CB646">
        <v>2.36271349</v>
      </c>
      <c r="CC646">
        <v>0</v>
      </c>
      <c r="CD646">
        <v>1.26633956</v>
      </c>
      <c r="CE646">
        <v>1.2966537600000001</v>
      </c>
      <c r="CF646">
        <v>-0.34830556000000001</v>
      </c>
      <c r="CG646">
        <v>0.60595251999999999</v>
      </c>
      <c r="CH646">
        <v>-0.27080598</v>
      </c>
      <c r="CI646">
        <v>0.69837139000000004</v>
      </c>
      <c r="CJ646">
        <v>2.3914729999999999E-2</v>
      </c>
      <c r="CK646">
        <v>-0.35324707</v>
      </c>
      <c r="CL646">
        <v>-4.8291489999999999E-2</v>
      </c>
      <c r="CM646">
        <v>0.58076517999999999</v>
      </c>
      <c r="CN646">
        <v>0.72541518999999999</v>
      </c>
      <c r="CO646">
        <v>-0.20022939000000001</v>
      </c>
      <c r="CP646">
        <v>-0.43475793000000001</v>
      </c>
      <c r="CQ646">
        <v>0.34422587999999998</v>
      </c>
      <c r="CR646">
        <v>-0.48495226000000002</v>
      </c>
      <c r="CS646">
        <v>0.18250256000000001</v>
      </c>
      <c r="CT646">
        <v>-0.16623276000000001</v>
      </c>
      <c r="CU646">
        <v>-9.4743999999999995E-2</v>
      </c>
      <c r="CV646">
        <v>-1.1689752</v>
      </c>
      <c r="CW646">
        <v>-0.52188942000000005</v>
      </c>
      <c r="CX646">
        <v>0.65815442999999996</v>
      </c>
      <c r="CY646">
        <v>9.3649330000000003E-2</v>
      </c>
      <c r="CZ646">
        <v>-0.16819777</v>
      </c>
      <c r="DA646">
        <v>-0.25450494000000001</v>
      </c>
      <c r="DB646">
        <v>0.25513289</v>
      </c>
      <c r="DC646">
        <v>2.5920289999999999E-2</v>
      </c>
      <c r="DD646">
        <v>-2.5292350000000002E-2</v>
      </c>
      <c r="DE646">
        <v>0.26950531</v>
      </c>
      <c r="DF646">
        <v>-0.26887736000000001</v>
      </c>
      <c r="DG646">
        <v>0.1029841</v>
      </c>
      <c r="DH646">
        <v>-0.10235616</v>
      </c>
      <c r="DI646">
        <v>-0.19042195000000001</v>
      </c>
      <c r="DJ646">
        <v>7.7531719999999998E-2</v>
      </c>
      <c r="DK646">
        <v>-0.19522661999999999</v>
      </c>
      <c r="DL646">
        <v>-0.13095082</v>
      </c>
      <c r="DM646">
        <v>-6.0513240000000003E-2</v>
      </c>
      <c r="DN646">
        <v>0.50020885000000004</v>
      </c>
      <c r="DO646">
        <v>0.35778246000000002</v>
      </c>
      <c r="DP646">
        <v>-0.64273818000000005</v>
      </c>
      <c r="DQ646">
        <v>0.94671483000000001</v>
      </c>
      <c r="DR646">
        <v>-0.66113116000000005</v>
      </c>
      <c r="DS646">
        <v>7.7932630000000003E-2</v>
      </c>
      <c r="DT646">
        <v>-0.79014932000000004</v>
      </c>
      <c r="DU646">
        <v>1.3610861400000001</v>
      </c>
      <c r="DV646" s="10">
        <v>-0.64824150000000003</v>
      </c>
      <c r="DW646" s="8" t="s">
        <v>3398</v>
      </c>
      <c r="DX646" t="s">
        <v>3399</v>
      </c>
      <c r="DY646" t="s">
        <v>5153</v>
      </c>
      <c r="DZ646" t="s">
        <v>5154</v>
      </c>
      <c r="EA646" t="s">
        <v>5382</v>
      </c>
      <c r="EB646" t="s">
        <v>5222</v>
      </c>
      <c r="EC646" t="s">
        <v>5313</v>
      </c>
      <c r="ED646" s="10" t="s">
        <v>961</v>
      </c>
      <c r="EE646" s="20">
        <v>36367</v>
      </c>
      <c r="EF646" s="21">
        <v>39089</v>
      </c>
      <c r="EG646" t="s">
        <v>3400</v>
      </c>
      <c r="EH646" t="s">
        <v>5146</v>
      </c>
      <c r="EI646" s="22">
        <v>44514</v>
      </c>
      <c r="EJ646" t="b">
        <f>F646=H646</f>
        <v>0</v>
      </c>
    </row>
    <row r="647" spans="1:140" x14ac:dyDescent="0.2">
      <c r="A647" s="8" t="s">
        <v>3401</v>
      </c>
      <c r="B647" s="8" t="s">
        <v>168</v>
      </c>
      <c r="C647" s="8" t="s">
        <v>188</v>
      </c>
      <c r="D647" s="2" t="s">
        <v>3402</v>
      </c>
      <c r="E647" s="4">
        <v>0.31268193418490497</v>
      </c>
      <c r="F647" s="28" t="b">
        <v>0</v>
      </c>
      <c r="G647" s="29">
        <f t="shared" si="21"/>
        <v>2.3696523988517653E-3</v>
      </c>
      <c r="H647" s="5" t="b">
        <f t="shared" si="20"/>
        <v>0</v>
      </c>
      <c r="I647" s="8">
        <v>35</v>
      </c>
      <c r="J647">
        <v>0</v>
      </c>
      <c r="K647">
        <v>31</v>
      </c>
      <c r="L647">
        <v>2065</v>
      </c>
      <c r="M647">
        <v>8</v>
      </c>
      <c r="N647">
        <v>2</v>
      </c>
      <c r="O647">
        <v>2.1743004257861198</v>
      </c>
      <c r="P647">
        <v>5</v>
      </c>
      <c r="Q647">
        <v>4</v>
      </c>
      <c r="R647">
        <v>5</v>
      </c>
      <c r="S647" s="10">
        <v>81.2</v>
      </c>
      <c r="T647" s="8">
        <v>-1.7134323103137701</v>
      </c>
      <c r="U647">
        <v>-1.00517281761849</v>
      </c>
      <c r="V647">
        <v>0.51908026979067101</v>
      </c>
      <c r="W647">
        <v>0.66062556109099502</v>
      </c>
      <c r="X647">
        <v>0.98157978018903103</v>
      </c>
      <c r="Y647">
        <v>-0.70788554533318204</v>
      </c>
      <c r="Z647">
        <v>-1.6620255760812701</v>
      </c>
      <c r="AA647">
        <v>0.71867389489572897</v>
      </c>
      <c r="AB647">
        <v>-1.4988236991813999</v>
      </c>
      <c r="AC647">
        <v>-1.38724643350897</v>
      </c>
      <c r="AD647" s="10">
        <v>1.4030483482291001</v>
      </c>
      <c r="AE647" s="8">
        <v>0</v>
      </c>
      <c r="AF647">
        <v>0</v>
      </c>
      <c r="AG647">
        <v>0</v>
      </c>
      <c r="AH647">
        <v>0</v>
      </c>
      <c r="AI647">
        <v>0</v>
      </c>
      <c r="AJ647">
        <v>0</v>
      </c>
      <c r="AK647">
        <v>0</v>
      </c>
      <c r="AL647">
        <v>0</v>
      </c>
      <c r="AM647">
        <v>0</v>
      </c>
      <c r="AN647">
        <v>0</v>
      </c>
      <c r="AO647">
        <v>0</v>
      </c>
      <c r="AP647">
        <v>0</v>
      </c>
      <c r="AQ647">
        <v>0</v>
      </c>
      <c r="AR647">
        <v>1</v>
      </c>
      <c r="AS647">
        <v>0</v>
      </c>
      <c r="AT647">
        <v>0</v>
      </c>
      <c r="AU647">
        <v>0</v>
      </c>
      <c r="AV647">
        <v>0</v>
      </c>
      <c r="AW647">
        <v>0</v>
      </c>
      <c r="AX647">
        <v>0</v>
      </c>
      <c r="AY647">
        <v>0</v>
      </c>
      <c r="AZ647">
        <v>1</v>
      </c>
      <c r="BA647">
        <v>0</v>
      </c>
      <c r="BB647">
        <v>1</v>
      </c>
      <c r="BC647">
        <v>1</v>
      </c>
      <c r="BD647">
        <v>0</v>
      </c>
      <c r="BE647">
        <v>1</v>
      </c>
      <c r="BF647">
        <v>0</v>
      </c>
      <c r="BG647">
        <v>0</v>
      </c>
      <c r="BH647">
        <v>0</v>
      </c>
      <c r="BI647">
        <v>0</v>
      </c>
      <c r="BJ647">
        <v>0</v>
      </c>
      <c r="BK647">
        <v>1</v>
      </c>
      <c r="BL647">
        <v>0</v>
      </c>
      <c r="BM647">
        <v>0</v>
      </c>
      <c r="BN647">
        <v>0</v>
      </c>
      <c r="BO647">
        <v>1</v>
      </c>
      <c r="BP647">
        <v>0</v>
      </c>
      <c r="BQ647">
        <v>1</v>
      </c>
      <c r="BR647">
        <v>0</v>
      </c>
      <c r="BS647">
        <v>0</v>
      </c>
      <c r="BT647" s="10">
        <v>0</v>
      </c>
      <c r="BU647">
        <v>-4.2648743800000002</v>
      </c>
      <c r="BV647">
        <v>0.17994256</v>
      </c>
      <c r="BW647">
        <v>2.5512239999999999E-2</v>
      </c>
      <c r="BX647">
        <v>1.7140852600000001</v>
      </c>
      <c r="BY647">
        <v>1.2451467300000001</v>
      </c>
      <c r="BZ647">
        <v>4.38303536</v>
      </c>
      <c r="CA647">
        <v>1.0542348399999999</v>
      </c>
      <c r="CB647">
        <v>2.36271349</v>
      </c>
      <c r="CC647">
        <v>0</v>
      </c>
      <c r="CD647">
        <v>1.26633956</v>
      </c>
      <c r="CE647">
        <v>1.2966537600000001</v>
      </c>
      <c r="CF647">
        <v>-0.34830556000000001</v>
      </c>
      <c r="CG647">
        <v>0.60595251999999999</v>
      </c>
      <c r="CH647">
        <v>-0.27080598</v>
      </c>
      <c r="CI647">
        <v>0.69837139000000004</v>
      </c>
      <c r="CJ647">
        <v>2.3914729999999999E-2</v>
      </c>
      <c r="CK647">
        <v>-0.35324707</v>
      </c>
      <c r="CL647">
        <v>-4.8291489999999999E-2</v>
      </c>
      <c r="CM647">
        <v>0.58076517999999999</v>
      </c>
      <c r="CN647">
        <v>0.72541518999999999</v>
      </c>
      <c r="CO647">
        <v>-0.20022939000000001</v>
      </c>
      <c r="CP647">
        <v>-0.43475793000000001</v>
      </c>
      <c r="CQ647">
        <v>0.34422587999999998</v>
      </c>
      <c r="CR647">
        <v>-0.48495226000000002</v>
      </c>
      <c r="CS647">
        <v>0.18250256000000001</v>
      </c>
      <c r="CT647">
        <v>-0.16623276000000001</v>
      </c>
      <c r="CU647">
        <v>-9.4743999999999995E-2</v>
      </c>
      <c r="CV647">
        <v>-1.1689752</v>
      </c>
      <c r="CW647">
        <v>-0.52188942000000005</v>
      </c>
      <c r="CX647">
        <v>0.65815442999999996</v>
      </c>
      <c r="CY647">
        <v>9.3649330000000003E-2</v>
      </c>
      <c r="CZ647">
        <v>-0.16819777</v>
      </c>
      <c r="DA647">
        <v>-0.25450494000000001</v>
      </c>
      <c r="DB647">
        <v>0.25513289</v>
      </c>
      <c r="DC647">
        <v>2.5920289999999999E-2</v>
      </c>
      <c r="DD647">
        <v>-2.5292350000000002E-2</v>
      </c>
      <c r="DE647">
        <v>0.26950531</v>
      </c>
      <c r="DF647">
        <v>-0.26887736000000001</v>
      </c>
      <c r="DG647">
        <v>0.1029841</v>
      </c>
      <c r="DH647">
        <v>-0.10235616</v>
      </c>
      <c r="DI647">
        <v>-0.19042195000000001</v>
      </c>
      <c r="DJ647">
        <v>7.7531719999999998E-2</v>
      </c>
      <c r="DK647">
        <v>-0.19522661999999999</v>
      </c>
      <c r="DL647">
        <v>-0.13095082</v>
      </c>
      <c r="DM647">
        <v>-6.0513240000000003E-2</v>
      </c>
      <c r="DN647">
        <v>0.50020885000000004</v>
      </c>
      <c r="DO647">
        <v>0.35778246000000002</v>
      </c>
      <c r="DP647">
        <v>-0.64273818000000005</v>
      </c>
      <c r="DQ647">
        <v>0.94671483000000001</v>
      </c>
      <c r="DR647">
        <v>-0.66113116000000005</v>
      </c>
      <c r="DS647">
        <v>7.7932630000000003E-2</v>
      </c>
      <c r="DT647">
        <v>-0.79014932000000004</v>
      </c>
      <c r="DU647">
        <v>1.3610861400000001</v>
      </c>
      <c r="DV647" s="10">
        <v>-0.64824150000000003</v>
      </c>
      <c r="DW647" s="8" t="s">
        <v>3403</v>
      </c>
      <c r="DX647" t="s">
        <v>3404</v>
      </c>
      <c r="DY647" t="s">
        <v>5153</v>
      </c>
      <c r="DZ647" t="s">
        <v>5154</v>
      </c>
      <c r="EA647" t="s">
        <v>5366</v>
      </c>
      <c r="EB647" t="s">
        <v>5436</v>
      </c>
      <c r="EC647" t="s">
        <v>5378</v>
      </c>
      <c r="ED647" s="10" t="s">
        <v>1237</v>
      </c>
      <c r="EE647" s="20">
        <v>35245</v>
      </c>
      <c r="EF647" s="21">
        <v>36173</v>
      </c>
      <c r="EG647" t="s">
        <v>3405</v>
      </c>
      <c r="EH647" t="s">
        <v>5146</v>
      </c>
      <c r="EI647" s="22">
        <v>45047</v>
      </c>
      <c r="EJ647" t="b">
        <f>F647=H647</f>
        <v>1</v>
      </c>
    </row>
    <row r="648" spans="1:140" x14ac:dyDescent="0.2">
      <c r="A648" s="8" t="s">
        <v>3406</v>
      </c>
      <c r="B648" s="8" t="s">
        <v>119</v>
      </c>
      <c r="C648" s="8" t="s">
        <v>147</v>
      </c>
      <c r="D648" s="2" t="s">
        <v>3407</v>
      </c>
      <c r="E648" s="4">
        <v>0.63686013846855605</v>
      </c>
      <c r="F648" s="28" t="b">
        <v>1</v>
      </c>
      <c r="G648" s="29">
        <f t="shared" si="21"/>
        <v>9.8810520637971591E-2</v>
      </c>
      <c r="H648" s="5" t="b">
        <f t="shared" si="20"/>
        <v>0</v>
      </c>
      <c r="I648" s="8">
        <v>50</v>
      </c>
      <c r="J648">
        <v>0</v>
      </c>
      <c r="K648">
        <v>23</v>
      </c>
      <c r="L648">
        <v>2162</v>
      </c>
      <c r="M648">
        <v>4</v>
      </c>
      <c r="N648">
        <v>3</v>
      </c>
      <c r="O648">
        <v>90.930069234277994</v>
      </c>
      <c r="P648">
        <v>1</v>
      </c>
      <c r="Q648">
        <v>5</v>
      </c>
      <c r="R648">
        <v>2</v>
      </c>
      <c r="S648" s="10">
        <v>77.599999999999994</v>
      </c>
      <c r="T648" s="8">
        <v>-0.30435968670047298</v>
      </c>
      <c r="U648">
        <v>-1.00517281761849</v>
      </c>
      <c r="V648">
        <v>-0.51455810191446105</v>
      </c>
      <c r="W648">
        <v>0.77370345912402305</v>
      </c>
      <c r="X648">
        <v>-0.29113306284374801</v>
      </c>
      <c r="Y648">
        <v>-1.13192030619081E-2</v>
      </c>
      <c r="Z648">
        <v>1.3921221536785</v>
      </c>
      <c r="AA648">
        <v>8.8725172209350497E-3</v>
      </c>
      <c r="AB648">
        <v>-0.772121299578298</v>
      </c>
      <c r="AC648">
        <v>1.42236659638262</v>
      </c>
      <c r="AD648" s="10">
        <v>0.62627417619914705</v>
      </c>
      <c r="AE648" s="8">
        <v>0</v>
      </c>
      <c r="AF648">
        <v>1</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1</v>
      </c>
      <c r="BA648">
        <v>1</v>
      </c>
      <c r="BB648">
        <v>0</v>
      </c>
      <c r="BC648">
        <v>1</v>
      </c>
      <c r="BD648">
        <v>0</v>
      </c>
      <c r="BE648">
        <v>0</v>
      </c>
      <c r="BF648">
        <v>1</v>
      </c>
      <c r="BG648">
        <v>1</v>
      </c>
      <c r="BH648">
        <v>0</v>
      </c>
      <c r="BI648">
        <v>0</v>
      </c>
      <c r="BJ648">
        <v>0</v>
      </c>
      <c r="BK648">
        <v>0</v>
      </c>
      <c r="BL648">
        <v>0</v>
      </c>
      <c r="BM648">
        <v>0</v>
      </c>
      <c r="BN648">
        <v>0</v>
      </c>
      <c r="BO648">
        <v>0</v>
      </c>
      <c r="BP648">
        <v>1</v>
      </c>
      <c r="BQ648">
        <v>1</v>
      </c>
      <c r="BR648">
        <v>0</v>
      </c>
      <c r="BS648">
        <v>0</v>
      </c>
      <c r="BT648" s="10">
        <v>0</v>
      </c>
      <c r="BU648">
        <v>-4.2648743800000002</v>
      </c>
      <c r="BV648">
        <v>0.17994256</v>
      </c>
      <c r="BW648">
        <v>2.5512239999999999E-2</v>
      </c>
      <c r="BX648">
        <v>1.7140852600000001</v>
      </c>
      <c r="BY648">
        <v>1.2451467300000001</v>
      </c>
      <c r="BZ648">
        <v>4.38303536</v>
      </c>
      <c r="CA648">
        <v>1.0542348399999999</v>
      </c>
      <c r="CB648">
        <v>2.36271349</v>
      </c>
      <c r="CC648">
        <v>0</v>
      </c>
      <c r="CD648">
        <v>1.26633956</v>
      </c>
      <c r="CE648">
        <v>1.2966537600000001</v>
      </c>
      <c r="CF648">
        <v>-0.34830556000000001</v>
      </c>
      <c r="CG648">
        <v>0.60595251999999999</v>
      </c>
      <c r="CH648">
        <v>-0.27080598</v>
      </c>
      <c r="CI648">
        <v>0.69837139000000004</v>
      </c>
      <c r="CJ648">
        <v>2.3914729999999999E-2</v>
      </c>
      <c r="CK648">
        <v>-0.35324707</v>
      </c>
      <c r="CL648">
        <v>-4.8291489999999999E-2</v>
      </c>
      <c r="CM648">
        <v>0.58076517999999999</v>
      </c>
      <c r="CN648">
        <v>0.72541518999999999</v>
      </c>
      <c r="CO648">
        <v>-0.20022939000000001</v>
      </c>
      <c r="CP648">
        <v>-0.43475793000000001</v>
      </c>
      <c r="CQ648">
        <v>0.34422587999999998</v>
      </c>
      <c r="CR648">
        <v>-0.48495226000000002</v>
      </c>
      <c r="CS648">
        <v>0.18250256000000001</v>
      </c>
      <c r="CT648">
        <v>-0.16623276000000001</v>
      </c>
      <c r="CU648">
        <v>-9.4743999999999995E-2</v>
      </c>
      <c r="CV648">
        <v>-1.1689752</v>
      </c>
      <c r="CW648">
        <v>-0.52188942000000005</v>
      </c>
      <c r="CX648">
        <v>0.65815442999999996</v>
      </c>
      <c r="CY648">
        <v>9.3649330000000003E-2</v>
      </c>
      <c r="CZ648">
        <v>-0.16819777</v>
      </c>
      <c r="DA648">
        <v>-0.25450494000000001</v>
      </c>
      <c r="DB648">
        <v>0.25513289</v>
      </c>
      <c r="DC648">
        <v>2.5920289999999999E-2</v>
      </c>
      <c r="DD648">
        <v>-2.5292350000000002E-2</v>
      </c>
      <c r="DE648">
        <v>0.26950531</v>
      </c>
      <c r="DF648">
        <v>-0.26887736000000001</v>
      </c>
      <c r="DG648">
        <v>0.1029841</v>
      </c>
      <c r="DH648">
        <v>-0.10235616</v>
      </c>
      <c r="DI648">
        <v>-0.19042195000000001</v>
      </c>
      <c r="DJ648">
        <v>7.7531719999999998E-2</v>
      </c>
      <c r="DK648">
        <v>-0.19522661999999999</v>
      </c>
      <c r="DL648">
        <v>-0.13095082</v>
      </c>
      <c r="DM648">
        <v>-6.0513240000000003E-2</v>
      </c>
      <c r="DN648">
        <v>0.50020885000000004</v>
      </c>
      <c r="DO648">
        <v>0.35778246000000002</v>
      </c>
      <c r="DP648">
        <v>-0.64273818000000005</v>
      </c>
      <c r="DQ648">
        <v>0.94671483000000001</v>
      </c>
      <c r="DR648">
        <v>-0.66113116000000005</v>
      </c>
      <c r="DS648">
        <v>7.7932630000000003E-2</v>
      </c>
      <c r="DT648">
        <v>-0.79014932000000004</v>
      </c>
      <c r="DU648">
        <v>1.3610861400000001</v>
      </c>
      <c r="DV648" s="10">
        <v>-0.64824150000000003</v>
      </c>
      <c r="DW648" s="8" t="s">
        <v>3408</v>
      </c>
      <c r="DX648" t="s">
        <v>3409</v>
      </c>
      <c r="DY648" t="s">
        <v>5165</v>
      </c>
      <c r="DZ648" t="s">
        <v>5154</v>
      </c>
      <c r="EA648" t="s">
        <v>5308</v>
      </c>
      <c r="EB648" t="s">
        <v>5429</v>
      </c>
      <c r="EC648" t="s">
        <v>5405</v>
      </c>
      <c r="ED648" s="10" t="s">
        <v>272</v>
      </c>
      <c r="EE648" s="20">
        <v>35852</v>
      </c>
      <c r="EF648" s="21">
        <v>39187</v>
      </c>
      <c r="EG648" t="s">
        <v>3410</v>
      </c>
      <c r="EH648" t="s">
        <v>5145</v>
      </c>
      <c r="EI648" s="22">
        <v>43759</v>
      </c>
      <c r="EJ648" t="b">
        <f>F648=H648</f>
        <v>0</v>
      </c>
    </row>
    <row r="649" spans="1:140" x14ac:dyDescent="0.2">
      <c r="A649" s="8" t="s">
        <v>3411</v>
      </c>
      <c r="B649" s="8" t="s">
        <v>168</v>
      </c>
      <c r="C649" s="8" t="s">
        <v>209</v>
      </c>
      <c r="D649" s="2" t="s">
        <v>3412</v>
      </c>
      <c r="E649" s="4">
        <v>0.58280258098595705</v>
      </c>
      <c r="F649" s="28" t="b">
        <v>0</v>
      </c>
      <c r="G649" s="29">
        <f t="shared" si="21"/>
        <v>6.1097091965259351E-4</v>
      </c>
      <c r="H649" s="5" t="b">
        <f t="shared" si="20"/>
        <v>0</v>
      </c>
      <c r="I649" s="8">
        <v>40</v>
      </c>
      <c r="J649">
        <v>1</v>
      </c>
      <c r="K649">
        <v>28</v>
      </c>
      <c r="L649">
        <v>1216</v>
      </c>
      <c r="M649">
        <v>3</v>
      </c>
      <c r="N649">
        <v>2</v>
      </c>
      <c r="O649">
        <v>93.067957159645402</v>
      </c>
      <c r="P649">
        <v>1</v>
      </c>
      <c r="Q649">
        <v>1</v>
      </c>
      <c r="R649">
        <v>4</v>
      </c>
      <c r="S649" s="10">
        <v>66.900000000000006</v>
      </c>
      <c r="T649" s="8">
        <v>-1.2437414357759999</v>
      </c>
      <c r="U649">
        <v>7.5957643648752104E-3</v>
      </c>
      <c r="V649">
        <v>0.13146588040124599</v>
      </c>
      <c r="W649">
        <v>-0.32909748457952398</v>
      </c>
      <c r="X649">
        <v>-0.60931127360194304</v>
      </c>
      <c r="Y649">
        <v>-0.70788554533318204</v>
      </c>
      <c r="Z649">
        <v>1.46568836398118</v>
      </c>
      <c r="AA649">
        <v>8.8725172209350497E-3</v>
      </c>
      <c r="AB649">
        <v>-4.5418899975194001E-2</v>
      </c>
      <c r="AC649">
        <v>-1.38724643350897</v>
      </c>
      <c r="AD649" s="10">
        <v>-1.68247127955654</v>
      </c>
      <c r="AE649" s="8">
        <v>0</v>
      </c>
      <c r="AF649">
        <v>0</v>
      </c>
      <c r="AG649">
        <v>0</v>
      </c>
      <c r="AH649">
        <v>0</v>
      </c>
      <c r="AI649">
        <v>1</v>
      </c>
      <c r="AJ649">
        <v>0</v>
      </c>
      <c r="AK649">
        <v>0</v>
      </c>
      <c r="AL649">
        <v>0</v>
      </c>
      <c r="AM649">
        <v>0</v>
      </c>
      <c r="AN649">
        <v>0</v>
      </c>
      <c r="AO649">
        <v>0</v>
      </c>
      <c r="AP649">
        <v>0</v>
      </c>
      <c r="AQ649">
        <v>0</v>
      </c>
      <c r="AR649">
        <v>0</v>
      </c>
      <c r="AS649">
        <v>0</v>
      </c>
      <c r="AT649">
        <v>0</v>
      </c>
      <c r="AU649">
        <v>0</v>
      </c>
      <c r="AV649">
        <v>0</v>
      </c>
      <c r="AW649">
        <v>0</v>
      </c>
      <c r="AX649">
        <v>0</v>
      </c>
      <c r="AY649">
        <v>0</v>
      </c>
      <c r="AZ649">
        <v>1</v>
      </c>
      <c r="BA649">
        <v>0</v>
      </c>
      <c r="BB649">
        <v>1</v>
      </c>
      <c r="BC649">
        <v>0</v>
      </c>
      <c r="BD649">
        <v>1</v>
      </c>
      <c r="BE649">
        <v>1</v>
      </c>
      <c r="BF649">
        <v>0</v>
      </c>
      <c r="BG649">
        <v>0</v>
      </c>
      <c r="BH649">
        <v>1</v>
      </c>
      <c r="BI649">
        <v>0</v>
      </c>
      <c r="BJ649">
        <v>0</v>
      </c>
      <c r="BK649">
        <v>0</v>
      </c>
      <c r="BL649">
        <v>0</v>
      </c>
      <c r="BM649">
        <v>0</v>
      </c>
      <c r="BN649">
        <v>1</v>
      </c>
      <c r="BO649">
        <v>0</v>
      </c>
      <c r="BP649">
        <v>0</v>
      </c>
      <c r="BQ649">
        <v>0</v>
      </c>
      <c r="BR649">
        <v>0</v>
      </c>
      <c r="BS649">
        <v>0</v>
      </c>
      <c r="BT649" s="10">
        <v>1</v>
      </c>
      <c r="BU649">
        <v>-4.2648743800000002</v>
      </c>
      <c r="BV649">
        <v>0.17994256</v>
      </c>
      <c r="BW649">
        <v>2.5512239999999999E-2</v>
      </c>
      <c r="BX649">
        <v>1.7140852600000001</v>
      </c>
      <c r="BY649">
        <v>1.2451467300000001</v>
      </c>
      <c r="BZ649">
        <v>4.38303536</v>
      </c>
      <c r="CA649">
        <v>1.0542348399999999</v>
      </c>
      <c r="CB649">
        <v>2.36271349</v>
      </c>
      <c r="CC649">
        <v>0</v>
      </c>
      <c r="CD649">
        <v>1.26633956</v>
      </c>
      <c r="CE649">
        <v>1.2966537600000001</v>
      </c>
      <c r="CF649">
        <v>-0.34830556000000001</v>
      </c>
      <c r="CG649">
        <v>0.60595251999999999</v>
      </c>
      <c r="CH649">
        <v>-0.27080598</v>
      </c>
      <c r="CI649">
        <v>0.69837139000000004</v>
      </c>
      <c r="CJ649">
        <v>2.3914729999999999E-2</v>
      </c>
      <c r="CK649">
        <v>-0.35324707</v>
      </c>
      <c r="CL649">
        <v>-4.8291489999999999E-2</v>
      </c>
      <c r="CM649">
        <v>0.58076517999999999</v>
      </c>
      <c r="CN649">
        <v>0.72541518999999999</v>
      </c>
      <c r="CO649">
        <v>-0.20022939000000001</v>
      </c>
      <c r="CP649">
        <v>-0.43475793000000001</v>
      </c>
      <c r="CQ649">
        <v>0.34422587999999998</v>
      </c>
      <c r="CR649">
        <v>-0.48495226000000002</v>
      </c>
      <c r="CS649">
        <v>0.18250256000000001</v>
      </c>
      <c r="CT649">
        <v>-0.16623276000000001</v>
      </c>
      <c r="CU649">
        <v>-9.4743999999999995E-2</v>
      </c>
      <c r="CV649">
        <v>-1.1689752</v>
      </c>
      <c r="CW649">
        <v>-0.52188942000000005</v>
      </c>
      <c r="CX649">
        <v>0.65815442999999996</v>
      </c>
      <c r="CY649">
        <v>9.3649330000000003E-2</v>
      </c>
      <c r="CZ649">
        <v>-0.16819777</v>
      </c>
      <c r="DA649">
        <v>-0.25450494000000001</v>
      </c>
      <c r="DB649">
        <v>0.25513289</v>
      </c>
      <c r="DC649">
        <v>2.5920289999999999E-2</v>
      </c>
      <c r="DD649">
        <v>-2.5292350000000002E-2</v>
      </c>
      <c r="DE649">
        <v>0.26950531</v>
      </c>
      <c r="DF649">
        <v>-0.26887736000000001</v>
      </c>
      <c r="DG649">
        <v>0.1029841</v>
      </c>
      <c r="DH649">
        <v>-0.10235616</v>
      </c>
      <c r="DI649">
        <v>-0.19042195000000001</v>
      </c>
      <c r="DJ649">
        <v>7.7531719999999998E-2</v>
      </c>
      <c r="DK649">
        <v>-0.19522661999999999</v>
      </c>
      <c r="DL649">
        <v>-0.13095082</v>
      </c>
      <c r="DM649">
        <v>-6.0513240000000003E-2</v>
      </c>
      <c r="DN649">
        <v>0.50020885000000004</v>
      </c>
      <c r="DO649">
        <v>0.35778246000000002</v>
      </c>
      <c r="DP649">
        <v>-0.64273818000000005</v>
      </c>
      <c r="DQ649">
        <v>0.94671483000000001</v>
      </c>
      <c r="DR649">
        <v>-0.66113116000000005</v>
      </c>
      <c r="DS649">
        <v>7.7932630000000003E-2</v>
      </c>
      <c r="DT649">
        <v>-0.79014932000000004</v>
      </c>
      <c r="DU649">
        <v>1.3610861400000001</v>
      </c>
      <c r="DV649" s="10">
        <v>-0.64824150000000003</v>
      </c>
      <c r="DW649" s="8" t="s">
        <v>3413</v>
      </c>
      <c r="DX649" t="s">
        <v>3414</v>
      </c>
      <c r="DY649" t="s">
        <v>5158</v>
      </c>
      <c r="DZ649" t="s">
        <v>5165</v>
      </c>
      <c r="EA649" t="s">
        <v>5358</v>
      </c>
      <c r="EB649" t="s">
        <v>5332</v>
      </c>
      <c r="EC649" t="s">
        <v>5228</v>
      </c>
      <c r="ED649" s="10" t="s">
        <v>329</v>
      </c>
      <c r="EE649" s="20">
        <v>38146</v>
      </c>
      <c r="EF649" s="21">
        <v>39592</v>
      </c>
      <c r="EG649" t="s">
        <v>3415</v>
      </c>
      <c r="EH649" t="s">
        <v>5147</v>
      </c>
      <c r="EI649" s="22">
        <v>45246</v>
      </c>
      <c r="EJ649" t="b">
        <f>F649=H649</f>
        <v>1</v>
      </c>
    </row>
    <row r="650" spans="1:140" x14ac:dyDescent="0.2">
      <c r="A650" s="8" t="s">
        <v>3416</v>
      </c>
      <c r="B650" s="8" t="s">
        <v>168</v>
      </c>
      <c r="C650" s="8" t="s">
        <v>181</v>
      </c>
      <c r="D650" s="2" t="s">
        <v>3417</v>
      </c>
      <c r="E650" s="4">
        <v>0.68366662820581503</v>
      </c>
      <c r="F650" s="28" t="b">
        <v>1</v>
      </c>
      <c r="G650" s="29">
        <f t="shared" si="21"/>
        <v>0.9823760447650417</v>
      </c>
      <c r="H650" s="5" t="b">
        <f t="shared" si="20"/>
        <v>1</v>
      </c>
      <c r="I650" s="8">
        <v>54</v>
      </c>
      <c r="J650">
        <v>1</v>
      </c>
      <c r="K650">
        <v>35</v>
      </c>
      <c r="L650">
        <v>699</v>
      </c>
      <c r="M650">
        <v>5</v>
      </c>
      <c r="N650">
        <v>4</v>
      </c>
      <c r="O650">
        <v>93.574980769574495</v>
      </c>
      <c r="P650">
        <v>5</v>
      </c>
      <c r="Q650">
        <v>2</v>
      </c>
      <c r="R650">
        <v>1</v>
      </c>
      <c r="S650" s="10">
        <v>77.099999999999994</v>
      </c>
      <c r="T650" s="8">
        <v>7.1393012929740499E-2</v>
      </c>
      <c r="U650">
        <v>7.5957643648752104E-3</v>
      </c>
      <c r="V650">
        <v>1.0358994556432299</v>
      </c>
      <c r="W650">
        <v>-0.93179102358029997</v>
      </c>
      <c r="X650">
        <v>2.70451479144465E-2</v>
      </c>
      <c r="Y650">
        <v>0.68524713920936597</v>
      </c>
      <c r="Z650">
        <v>1.4831353990076099</v>
      </c>
      <c r="AA650">
        <v>8.8725172209350497E-3</v>
      </c>
      <c r="AB650">
        <v>1.4079858992310099</v>
      </c>
      <c r="AC650">
        <v>1.7560081436822399E-2</v>
      </c>
      <c r="AD650" s="10">
        <v>0.51838887452832005</v>
      </c>
      <c r="AE650" s="8">
        <v>0</v>
      </c>
      <c r="AF650">
        <v>0</v>
      </c>
      <c r="AG650">
        <v>0</v>
      </c>
      <c r="AH650">
        <v>0</v>
      </c>
      <c r="AI650">
        <v>0</v>
      </c>
      <c r="AJ650">
        <v>0</v>
      </c>
      <c r="AK650">
        <v>0</v>
      </c>
      <c r="AL650">
        <v>0</v>
      </c>
      <c r="AM650">
        <v>0</v>
      </c>
      <c r="AN650">
        <v>0</v>
      </c>
      <c r="AO650">
        <v>0</v>
      </c>
      <c r="AP650">
        <v>0</v>
      </c>
      <c r="AQ650">
        <v>0</v>
      </c>
      <c r="AR650">
        <v>0</v>
      </c>
      <c r="AS650">
        <v>0</v>
      </c>
      <c r="AT650">
        <v>0</v>
      </c>
      <c r="AU650">
        <v>0</v>
      </c>
      <c r="AV650">
        <v>1</v>
      </c>
      <c r="AW650">
        <v>0</v>
      </c>
      <c r="AX650">
        <v>0</v>
      </c>
      <c r="AY650">
        <v>1</v>
      </c>
      <c r="AZ650">
        <v>0</v>
      </c>
      <c r="BA650">
        <v>0</v>
      </c>
      <c r="BB650">
        <v>1</v>
      </c>
      <c r="BC650">
        <v>1</v>
      </c>
      <c r="BD650">
        <v>0</v>
      </c>
      <c r="BE650">
        <v>1</v>
      </c>
      <c r="BF650">
        <v>0</v>
      </c>
      <c r="BG650">
        <v>0</v>
      </c>
      <c r="BH650">
        <v>0</v>
      </c>
      <c r="BI650">
        <v>0</v>
      </c>
      <c r="BJ650">
        <v>0</v>
      </c>
      <c r="BK650">
        <v>0</v>
      </c>
      <c r="BL650">
        <v>1</v>
      </c>
      <c r="BM650">
        <v>1</v>
      </c>
      <c r="BN650">
        <v>0</v>
      </c>
      <c r="BO650">
        <v>0</v>
      </c>
      <c r="BP650">
        <v>0</v>
      </c>
      <c r="BQ650">
        <v>1</v>
      </c>
      <c r="BR650">
        <v>0</v>
      </c>
      <c r="BS650">
        <v>0</v>
      </c>
      <c r="BT650" s="10">
        <v>0</v>
      </c>
      <c r="BU650">
        <v>-4.2648743800000002</v>
      </c>
      <c r="BV650">
        <v>0.17994256</v>
      </c>
      <c r="BW650">
        <v>2.5512239999999999E-2</v>
      </c>
      <c r="BX650">
        <v>1.7140852600000001</v>
      </c>
      <c r="BY650">
        <v>1.2451467300000001</v>
      </c>
      <c r="BZ650">
        <v>4.38303536</v>
      </c>
      <c r="CA650">
        <v>1.0542348399999999</v>
      </c>
      <c r="CB650">
        <v>2.36271349</v>
      </c>
      <c r="CC650">
        <v>0</v>
      </c>
      <c r="CD650">
        <v>1.26633956</v>
      </c>
      <c r="CE650">
        <v>1.2966537600000001</v>
      </c>
      <c r="CF650">
        <v>-0.34830556000000001</v>
      </c>
      <c r="CG650">
        <v>0.60595251999999999</v>
      </c>
      <c r="CH650">
        <v>-0.27080598</v>
      </c>
      <c r="CI650">
        <v>0.69837139000000004</v>
      </c>
      <c r="CJ650">
        <v>2.3914729999999999E-2</v>
      </c>
      <c r="CK650">
        <v>-0.35324707</v>
      </c>
      <c r="CL650">
        <v>-4.8291489999999999E-2</v>
      </c>
      <c r="CM650">
        <v>0.58076517999999999</v>
      </c>
      <c r="CN650">
        <v>0.72541518999999999</v>
      </c>
      <c r="CO650">
        <v>-0.20022939000000001</v>
      </c>
      <c r="CP650">
        <v>-0.43475793000000001</v>
      </c>
      <c r="CQ650">
        <v>0.34422587999999998</v>
      </c>
      <c r="CR650">
        <v>-0.48495226000000002</v>
      </c>
      <c r="CS650">
        <v>0.18250256000000001</v>
      </c>
      <c r="CT650">
        <v>-0.16623276000000001</v>
      </c>
      <c r="CU650">
        <v>-9.4743999999999995E-2</v>
      </c>
      <c r="CV650">
        <v>-1.1689752</v>
      </c>
      <c r="CW650">
        <v>-0.52188942000000005</v>
      </c>
      <c r="CX650">
        <v>0.65815442999999996</v>
      </c>
      <c r="CY650">
        <v>9.3649330000000003E-2</v>
      </c>
      <c r="CZ650">
        <v>-0.16819777</v>
      </c>
      <c r="DA650">
        <v>-0.25450494000000001</v>
      </c>
      <c r="DB650">
        <v>0.25513289</v>
      </c>
      <c r="DC650">
        <v>2.5920289999999999E-2</v>
      </c>
      <c r="DD650">
        <v>-2.5292350000000002E-2</v>
      </c>
      <c r="DE650">
        <v>0.26950531</v>
      </c>
      <c r="DF650">
        <v>-0.26887736000000001</v>
      </c>
      <c r="DG650">
        <v>0.1029841</v>
      </c>
      <c r="DH650">
        <v>-0.10235616</v>
      </c>
      <c r="DI650">
        <v>-0.19042195000000001</v>
      </c>
      <c r="DJ650">
        <v>7.7531719999999998E-2</v>
      </c>
      <c r="DK650">
        <v>-0.19522661999999999</v>
      </c>
      <c r="DL650">
        <v>-0.13095082</v>
      </c>
      <c r="DM650">
        <v>-6.0513240000000003E-2</v>
      </c>
      <c r="DN650">
        <v>0.50020885000000004</v>
      </c>
      <c r="DO650">
        <v>0.35778246000000002</v>
      </c>
      <c r="DP650">
        <v>-0.64273818000000005</v>
      </c>
      <c r="DQ650">
        <v>0.94671483000000001</v>
      </c>
      <c r="DR650">
        <v>-0.66113116000000005</v>
      </c>
      <c r="DS650">
        <v>7.7932630000000003E-2</v>
      </c>
      <c r="DT650">
        <v>-0.79014932000000004</v>
      </c>
      <c r="DU650">
        <v>1.3610861400000001</v>
      </c>
      <c r="DV650" s="10">
        <v>-0.64824150000000003</v>
      </c>
      <c r="DW650" s="8" t="s">
        <v>3418</v>
      </c>
      <c r="DX650" t="s">
        <v>3419</v>
      </c>
      <c r="DY650" t="s">
        <v>5154</v>
      </c>
      <c r="DZ650" t="s">
        <v>5154</v>
      </c>
      <c r="EA650" t="s">
        <v>5199</v>
      </c>
      <c r="EB650" t="s">
        <v>5188</v>
      </c>
      <c r="EC650" t="s">
        <v>5438</v>
      </c>
      <c r="ED650" s="10" t="s">
        <v>755</v>
      </c>
      <c r="EE650" s="20">
        <v>34720</v>
      </c>
      <c r="EF650" s="21">
        <v>34775</v>
      </c>
      <c r="EG650" t="s">
        <v>3420</v>
      </c>
      <c r="EH650" t="s">
        <v>5143</v>
      </c>
      <c r="EI650" s="22">
        <v>45273</v>
      </c>
      <c r="EJ650" t="b">
        <f>F650=H650</f>
        <v>1</v>
      </c>
    </row>
    <row r="651" spans="1:140" x14ac:dyDescent="0.2">
      <c r="A651" s="8" t="s">
        <v>3421</v>
      </c>
      <c r="B651" s="8" t="s">
        <v>119</v>
      </c>
      <c r="C651" s="8" t="s">
        <v>161</v>
      </c>
      <c r="D651" s="2" t="s">
        <v>3422</v>
      </c>
      <c r="E651" s="4">
        <v>0.292112038345059</v>
      </c>
      <c r="F651" s="28" t="b">
        <v>0</v>
      </c>
      <c r="G651" s="29">
        <f t="shared" si="21"/>
        <v>0.92789663323762062</v>
      </c>
      <c r="H651" s="5" t="b">
        <f t="shared" si="20"/>
        <v>1</v>
      </c>
      <c r="I651" s="8">
        <v>58</v>
      </c>
      <c r="J651">
        <v>2</v>
      </c>
      <c r="K651">
        <v>28</v>
      </c>
      <c r="L651">
        <v>64</v>
      </c>
      <c r="M651">
        <v>10</v>
      </c>
      <c r="N651">
        <v>2</v>
      </c>
      <c r="O651">
        <v>99.589352505863005</v>
      </c>
      <c r="P651">
        <v>2</v>
      </c>
      <c r="Q651">
        <v>2</v>
      </c>
      <c r="R651">
        <v>4</v>
      </c>
      <c r="S651" s="10">
        <v>80.7</v>
      </c>
      <c r="T651" s="8">
        <v>0.447145712559954</v>
      </c>
      <c r="U651">
        <v>1.0203643463482399</v>
      </c>
      <c r="V651">
        <v>0.13146588040124599</v>
      </c>
      <c r="W651">
        <v>-1.67204324266249</v>
      </c>
      <c r="X651">
        <v>1.61793620170542</v>
      </c>
      <c r="Y651">
        <v>-0.70788554533318204</v>
      </c>
      <c r="Z651">
        <v>1.69009411313864</v>
      </c>
      <c r="AA651">
        <v>8.8725172209350497E-3</v>
      </c>
      <c r="AB651">
        <v>-1.4988236991813999</v>
      </c>
      <c r="AC651">
        <v>-0.68484317603607703</v>
      </c>
      <c r="AD651" s="10">
        <v>1.29516304655827</v>
      </c>
      <c r="AE651" s="8">
        <v>0</v>
      </c>
      <c r="AF651">
        <v>0</v>
      </c>
      <c r="AG651">
        <v>0</v>
      </c>
      <c r="AH651">
        <v>0</v>
      </c>
      <c r="AI651">
        <v>0</v>
      </c>
      <c r="AJ651">
        <v>0</v>
      </c>
      <c r="AK651">
        <v>0</v>
      </c>
      <c r="AL651">
        <v>0</v>
      </c>
      <c r="AM651">
        <v>1</v>
      </c>
      <c r="AN651">
        <v>0</v>
      </c>
      <c r="AO651">
        <v>0</v>
      </c>
      <c r="AP651">
        <v>0</v>
      </c>
      <c r="AQ651">
        <v>0</v>
      </c>
      <c r="AR651">
        <v>0</v>
      </c>
      <c r="AS651">
        <v>0</v>
      </c>
      <c r="AT651">
        <v>0</v>
      </c>
      <c r="AU651">
        <v>0</v>
      </c>
      <c r="AV651">
        <v>0</v>
      </c>
      <c r="AW651">
        <v>0</v>
      </c>
      <c r="AX651">
        <v>0</v>
      </c>
      <c r="AY651">
        <v>1</v>
      </c>
      <c r="AZ651">
        <v>0</v>
      </c>
      <c r="BA651">
        <v>1</v>
      </c>
      <c r="BB651">
        <v>0</v>
      </c>
      <c r="BC651">
        <v>1</v>
      </c>
      <c r="BD651">
        <v>0</v>
      </c>
      <c r="BE651">
        <v>1</v>
      </c>
      <c r="BF651">
        <v>0</v>
      </c>
      <c r="BG651">
        <v>0</v>
      </c>
      <c r="BH651">
        <v>0</v>
      </c>
      <c r="BI651">
        <v>0</v>
      </c>
      <c r="BJ651">
        <v>0</v>
      </c>
      <c r="BK651">
        <v>0</v>
      </c>
      <c r="BL651">
        <v>1</v>
      </c>
      <c r="BM651">
        <v>0</v>
      </c>
      <c r="BN651">
        <v>0</v>
      </c>
      <c r="BO651">
        <v>1</v>
      </c>
      <c r="BP651">
        <v>0</v>
      </c>
      <c r="BQ651">
        <v>1</v>
      </c>
      <c r="BR651">
        <v>0</v>
      </c>
      <c r="BS651">
        <v>0</v>
      </c>
      <c r="BT651" s="10">
        <v>0</v>
      </c>
      <c r="BU651">
        <v>-4.2648743800000002</v>
      </c>
      <c r="BV651">
        <v>0.17994256</v>
      </c>
      <c r="BW651">
        <v>2.5512239999999999E-2</v>
      </c>
      <c r="BX651">
        <v>1.7140852600000001</v>
      </c>
      <c r="BY651">
        <v>1.2451467300000001</v>
      </c>
      <c r="BZ651">
        <v>4.38303536</v>
      </c>
      <c r="CA651">
        <v>1.0542348399999999</v>
      </c>
      <c r="CB651">
        <v>2.36271349</v>
      </c>
      <c r="CC651">
        <v>0</v>
      </c>
      <c r="CD651">
        <v>1.26633956</v>
      </c>
      <c r="CE651">
        <v>1.2966537600000001</v>
      </c>
      <c r="CF651">
        <v>-0.34830556000000001</v>
      </c>
      <c r="CG651">
        <v>0.60595251999999999</v>
      </c>
      <c r="CH651">
        <v>-0.27080598</v>
      </c>
      <c r="CI651">
        <v>0.69837139000000004</v>
      </c>
      <c r="CJ651">
        <v>2.3914729999999999E-2</v>
      </c>
      <c r="CK651">
        <v>-0.35324707</v>
      </c>
      <c r="CL651">
        <v>-4.8291489999999999E-2</v>
      </c>
      <c r="CM651">
        <v>0.58076517999999999</v>
      </c>
      <c r="CN651">
        <v>0.72541518999999999</v>
      </c>
      <c r="CO651">
        <v>-0.20022939000000001</v>
      </c>
      <c r="CP651">
        <v>-0.43475793000000001</v>
      </c>
      <c r="CQ651">
        <v>0.34422587999999998</v>
      </c>
      <c r="CR651">
        <v>-0.48495226000000002</v>
      </c>
      <c r="CS651">
        <v>0.18250256000000001</v>
      </c>
      <c r="CT651">
        <v>-0.16623276000000001</v>
      </c>
      <c r="CU651">
        <v>-9.4743999999999995E-2</v>
      </c>
      <c r="CV651">
        <v>-1.1689752</v>
      </c>
      <c r="CW651">
        <v>-0.52188942000000005</v>
      </c>
      <c r="CX651">
        <v>0.65815442999999996</v>
      </c>
      <c r="CY651">
        <v>9.3649330000000003E-2</v>
      </c>
      <c r="CZ651">
        <v>-0.16819777</v>
      </c>
      <c r="DA651">
        <v>-0.25450494000000001</v>
      </c>
      <c r="DB651">
        <v>0.25513289</v>
      </c>
      <c r="DC651">
        <v>2.5920289999999999E-2</v>
      </c>
      <c r="DD651">
        <v>-2.5292350000000002E-2</v>
      </c>
      <c r="DE651">
        <v>0.26950531</v>
      </c>
      <c r="DF651">
        <v>-0.26887736000000001</v>
      </c>
      <c r="DG651">
        <v>0.1029841</v>
      </c>
      <c r="DH651">
        <v>-0.10235616</v>
      </c>
      <c r="DI651">
        <v>-0.19042195000000001</v>
      </c>
      <c r="DJ651">
        <v>7.7531719999999998E-2</v>
      </c>
      <c r="DK651">
        <v>-0.19522661999999999</v>
      </c>
      <c r="DL651">
        <v>-0.13095082</v>
      </c>
      <c r="DM651">
        <v>-6.0513240000000003E-2</v>
      </c>
      <c r="DN651">
        <v>0.50020885000000004</v>
      </c>
      <c r="DO651">
        <v>0.35778246000000002</v>
      </c>
      <c r="DP651">
        <v>-0.64273818000000005</v>
      </c>
      <c r="DQ651">
        <v>0.94671483000000001</v>
      </c>
      <c r="DR651">
        <v>-0.66113116000000005</v>
      </c>
      <c r="DS651">
        <v>7.7932630000000003E-2</v>
      </c>
      <c r="DT651">
        <v>-0.79014932000000004</v>
      </c>
      <c r="DU651">
        <v>1.3610861400000001</v>
      </c>
      <c r="DV651" s="10">
        <v>-0.64824150000000003</v>
      </c>
      <c r="DW651" s="8" t="s">
        <v>3423</v>
      </c>
      <c r="DX651" t="s">
        <v>3424</v>
      </c>
      <c r="DY651" t="s">
        <v>5153</v>
      </c>
      <c r="DZ651" t="s">
        <v>5154</v>
      </c>
      <c r="EA651" t="s">
        <v>5402</v>
      </c>
      <c r="EB651" t="s">
        <v>5322</v>
      </c>
      <c r="EC651" t="s">
        <v>5295</v>
      </c>
      <c r="ED651" s="10" t="s">
        <v>242</v>
      </c>
      <c r="EE651" s="20">
        <v>34604</v>
      </c>
      <c r="EF651" s="21">
        <v>39331</v>
      </c>
      <c r="EG651" t="s">
        <v>3425</v>
      </c>
      <c r="EH651" t="s">
        <v>5143</v>
      </c>
      <c r="EI651" s="22">
        <v>45324</v>
      </c>
      <c r="EJ651" t="b">
        <f>F651=H651</f>
        <v>0</v>
      </c>
    </row>
    <row r="652" spans="1:140" x14ac:dyDescent="0.2">
      <c r="A652" s="8" t="s">
        <v>3426</v>
      </c>
      <c r="B652" s="8" t="s">
        <v>168</v>
      </c>
      <c r="C652" s="8" t="s">
        <v>154</v>
      </c>
      <c r="D652" s="2" t="s">
        <v>3427</v>
      </c>
      <c r="E652" s="4">
        <v>0.51061769845193195</v>
      </c>
      <c r="F652" s="28" t="b">
        <v>0</v>
      </c>
      <c r="G652" s="29">
        <f t="shared" si="21"/>
        <v>0.9961982541870551</v>
      </c>
      <c r="H652" s="5" t="b">
        <f t="shared" si="20"/>
        <v>1</v>
      </c>
      <c r="I652" s="8">
        <v>59</v>
      </c>
      <c r="J652">
        <v>2</v>
      </c>
      <c r="K652">
        <v>23</v>
      </c>
      <c r="L652">
        <v>2262</v>
      </c>
      <c r="M652">
        <v>8</v>
      </c>
      <c r="N652">
        <v>3</v>
      </c>
      <c r="O652">
        <v>62.808849225966298</v>
      </c>
      <c r="P652">
        <v>2</v>
      </c>
      <c r="Q652">
        <v>2</v>
      </c>
      <c r="R652">
        <v>2</v>
      </c>
      <c r="S652" s="10">
        <v>75.3</v>
      </c>
      <c r="T652" s="8">
        <v>0.54108388746750802</v>
      </c>
      <c r="U652">
        <v>1.0203643463482399</v>
      </c>
      <c r="V652">
        <v>-0.51455810191446105</v>
      </c>
      <c r="W652">
        <v>0.89027861173539202</v>
      </c>
      <c r="X652">
        <v>0.98157978018903103</v>
      </c>
      <c r="Y652">
        <v>-1.13192030619081E-2</v>
      </c>
      <c r="Z652">
        <v>0.42445141633435002</v>
      </c>
      <c r="AA652">
        <v>-0.70092886045385905</v>
      </c>
      <c r="AB652">
        <v>1.4079858992310099</v>
      </c>
      <c r="AC652">
        <v>1.7560081436822399E-2</v>
      </c>
      <c r="AD652" s="10">
        <v>0.13000178851334401</v>
      </c>
      <c r="AE652" s="8">
        <v>0</v>
      </c>
      <c r="AF652">
        <v>0</v>
      </c>
      <c r="AG652">
        <v>0</v>
      </c>
      <c r="AH652">
        <v>0</v>
      </c>
      <c r="AI652">
        <v>0</v>
      </c>
      <c r="AJ652">
        <v>1</v>
      </c>
      <c r="AK652">
        <v>0</v>
      </c>
      <c r="AL652">
        <v>0</v>
      </c>
      <c r="AM652">
        <v>0</v>
      </c>
      <c r="AN652">
        <v>0</v>
      </c>
      <c r="AO652">
        <v>0</v>
      </c>
      <c r="AP652">
        <v>0</v>
      </c>
      <c r="AQ652">
        <v>0</v>
      </c>
      <c r="AR652">
        <v>0</v>
      </c>
      <c r="AS652">
        <v>0</v>
      </c>
      <c r="AT652">
        <v>0</v>
      </c>
      <c r="AU652">
        <v>0</v>
      </c>
      <c r="AV652">
        <v>0</v>
      </c>
      <c r="AW652">
        <v>0</v>
      </c>
      <c r="AX652">
        <v>0</v>
      </c>
      <c r="AY652">
        <v>1</v>
      </c>
      <c r="AZ652">
        <v>0</v>
      </c>
      <c r="BA652">
        <v>0</v>
      </c>
      <c r="BB652">
        <v>1</v>
      </c>
      <c r="BC652">
        <v>1</v>
      </c>
      <c r="BD652">
        <v>0</v>
      </c>
      <c r="BE652">
        <v>1</v>
      </c>
      <c r="BF652">
        <v>0</v>
      </c>
      <c r="BG652">
        <v>0</v>
      </c>
      <c r="BH652">
        <v>1</v>
      </c>
      <c r="BI652">
        <v>0</v>
      </c>
      <c r="BJ652">
        <v>0</v>
      </c>
      <c r="BK652">
        <v>0</v>
      </c>
      <c r="BL652">
        <v>0</v>
      </c>
      <c r="BM652">
        <v>0</v>
      </c>
      <c r="BN652">
        <v>0</v>
      </c>
      <c r="BO652">
        <v>1</v>
      </c>
      <c r="BP652">
        <v>0</v>
      </c>
      <c r="BQ652">
        <v>0</v>
      </c>
      <c r="BR652">
        <v>0</v>
      </c>
      <c r="BS652">
        <v>1</v>
      </c>
      <c r="BT652" s="10">
        <v>0</v>
      </c>
      <c r="BU652">
        <v>-4.2648743800000002</v>
      </c>
      <c r="BV652">
        <v>0.17994256</v>
      </c>
      <c r="BW652">
        <v>2.5512239999999999E-2</v>
      </c>
      <c r="BX652">
        <v>1.7140852600000001</v>
      </c>
      <c r="BY652">
        <v>1.2451467300000001</v>
      </c>
      <c r="BZ652">
        <v>4.38303536</v>
      </c>
      <c r="CA652">
        <v>1.0542348399999999</v>
      </c>
      <c r="CB652">
        <v>2.36271349</v>
      </c>
      <c r="CC652">
        <v>0</v>
      </c>
      <c r="CD652">
        <v>1.26633956</v>
      </c>
      <c r="CE652">
        <v>1.2966537600000001</v>
      </c>
      <c r="CF652">
        <v>-0.34830556000000001</v>
      </c>
      <c r="CG652">
        <v>0.60595251999999999</v>
      </c>
      <c r="CH652">
        <v>-0.27080598</v>
      </c>
      <c r="CI652">
        <v>0.69837139000000004</v>
      </c>
      <c r="CJ652">
        <v>2.3914729999999999E-2</v>
      </c>
      <c r="CK652">
        <v>-0.35324707</v>
      </c>
      <c r="CL652">
        <v>-4.8291489999999999E-2</v>
      </c>
      <c r="CM652">
        <v>0.58076517999999999</v>
      </c>
      <c r="CN652">
        <v>0.72541518999999999</v>
      </c>
      <c r="CO652">
        <v>-0.20022939000000001</v>
      </c>
      <c r="CP652">
        <v>-0.43475793000000001</v>
      </c>
      <c r="CQ652">
        <v>0.34422587999999998</v>
      </c>
      <c r="CR652">
        <v>-0.48495226000000002</v>
      </c>
      <c r="CS652">
        <v>0.18250256000000001</v>
      </c>
      <c r="CT652">
        <v>-0.16623276000000001</v>
      </c>
      <c r="CU652">
        <v>-9.4743999999999995E-2</v>
      </c>
      <c r="CV652">
        <v>-1.1689752</v>
      </c>
      <c r="CW652">
        <v>-0.52188942000000005</v>
      </c>
      <c r="CX652">
        <v>0.65815442999999996</v>
      </c>
      <c r="CY652">
        <v>9.3649330000000003E-2</v>
      </c>
      <c r="CZ652">
        <v>-0.16819777</v>
      </c>
      <c r="DA652">
        <v>-0.25450494000000001</v>
      </c>
      <c r="DB652">
        <v>0.25513289</v>
      </c>
      <c r="DC652">
        <v>2.5920289999999999E-2</v>
      </c>
      <c r="DD652">
        <v>-2.5292350000000002E-2</v>
      </c>
      <c r="DE652">
        <v>0.26950531</v>
      </c>
      <c r="DF652">
        <v>-0.26887736000000001</v>
      </c>
      <c r="DG652">
        <v>0.1029841</v>
      </c>
      <c r="DH652">
        <v>-0.10235616</v>
      </c>
      <c r="DI652">
        <v>-0.19042195000000001</v>
      </c>
      <c r="DJ652">
        <v>7.7531719999999998E-2</v>
      </c>
      <c r="DK652">
        <v>-0.19522661999999999</v>
      </c>
      <c r="DL652">
        <v>-0.13095082</v>
      </c>
      <c r="DM652">
        <v>-6.0513240000000003E-2</v>
      </c>
      <c r="DN652">
        <v>0.50020885000000004</v>
      </c>
      <c r="DO652">
        <v>0.35778246000000002</v>
      </c>
      <c r="DP652">
        <v>-0.64273818000000005</v>
      </c>
      <c r="DQ652">
        <v>0.94671483000000001</v>
      </c>
      <c r="DR652">
        <v>-0.66113116000000005</v>
      </c>
      <c r="DS652">
        <v>7.7932630000000003E-2</v>
      </c>
      <c r="DT652">
        <v>-0.79014932000000004</v>
      </c>
      <c r="DU652">
        <v>1.3610861400000001</v>
      </c>
      <c r="DV652" s="10">
        <v>-0.64824150000000003</v>
      </c>
      <c r="DW652" s="8" t="s">
        <v>3428</v>
      </c>
      <c r="DX652" t="s">
        <v>3429</v>
      </c>
      <c r="DY652" t="s">
        <v>5153</v>
      </c>
      <c r="DZ652" t="s">
        <v>5153</v>
      </c>
      <c r="EA652" t="s">
        <v>5292</v>
      </c>
      <c r="EB652" t="s">
        <v>5362</v>
      </c>
      <c r="EC652" t="s">
        <v>5197</v>
      </c>
      <c r="ED652" s="10" t="s">
        <v>151</v>
      </c>
      <c r="EE652" s="20">
        <v>37773</v>
      </c>
      <c r="EF652" s="21">
        <v>39028</v>
      </c>
      <c r="EG652" t="s">
        <v>3430</v>
      </c>
      <c r="EH652" t="s">
        <v>5147</v>
      </c>
      <c r="EI652" s="22">
        <v>44995</v>
      </c>
      <c r="EJ652" t="b">
        <f>F652=H652</f>
        <v>0</v>
      </c>
    </row>
    <row r="653" spans="1:140" x14ac:dyDescent="0.2">
      <c r="A653" s="8" t="s">
        <v>3431</v>
      </c>
      <c r="B653" s="8" t="s">
        <v>119</v>
      </c>
      <c r="C653" s="8" t="s">
        <v>181</v>
      </c>
      <c r="D653" s="2">
        <v>6722024518</v>
      </c>
      <c r="E653" s="4">
        <v>0.57417576793227199</v>
      </c>
      <c r="F653" s="28" t="b">
        <v>0</v>
      </c>
      <c r="G653" s="29">
        <f t="shared" si="21"/>
        <v>0.99968502528908154</v>
      </c>
      <c r="H653" s="5" t="b">
        <f t="shared" si="20"/>
        <v>1</v>
      </c>
      <c r="I653" s="8">
        <v>66</v>
      </c>
      <c r="J653">
        <v>1</v>
      </c>
      <c r="K653">
        <v>37</v>
      </c>
      <c r="L653">
        <v>1997</v>
      </c>
      <c r="M653">
        <v>9</v>
      </c>
      <c r="N653">
        <v>5</v>
      </c>
      <c r="O653">
        <v>71.254550632802705</v>
      </c>
      <c r="P653">
        <v>4</v>
      </c>
      <c r="Q653">
        <v>4</v>
      </c>
      <c r="R653">
        <v>1</v>
      </c>
      <c r="S653" s="10">
        <v>78.099999999999994</v>
      </c>
      <c r="T653" s="8">
        <v>1.19865111182038</v>
      </c>
      <c r="U653">
        <v>7.5957643648752104E-3</v>
      </c>
      <c r="V653">
        <v>1.2943090485695199</v>
      </c>
      <c r="W653">
        <v>0.58135445731526503</v>
      </c>
      <c r="X653">
        <v>1.2997579909472201</v>
      </c>
      <c r="Y653">
        <v>1.38181348148064</v>
      </c>
      <c r="Z653">
        <v>0.715073875293325</v>
      </c>
      <c r="AA653">
        <v>1.4284752725705201</v>
      </c>
      <c r="AB653">
        <v>-4.5418899975194001E-2</v>
      </c>
      <c r="AC653">
        <v>-0.68484317603607703</v>
      </c>
      <c r="AD653" s="10">
        <v>0.73415947786997404</v>
      </c>
      <c r="AE653" s="8">
        <v>1</v>
      </c>
      <c r="AF653">
        <v>0</v>
      </c>
      <c r="AG653">
        <v>0</v>
      </c>
      <c r="AH653">
        <v>0</v>
      </c>
      <c r="AI653">
        <v>0</v>
      </c>
      <c r="AJ653">
        <v>0</v>
      </c>
      <c r="AK653">
        <v>0</v>
      </c>
      <c r="AL653">
        <v>0</v>
      </c>
      <c r="AM653">
        <v>0</v>
      </c>
      <c r="AN653">
        <v>0</v>
      </c>
      <c r="AO653">
        <v>0</v>
      </c>
      <c r="AP653">
        <v>0</v>
      </c>
      <c r="AQ653">
        <v>0</v>
      </c>
      <c r="AR653">
        <v>0</v>
      </c>
      <c r="AS653">
        <v>0</v>
      </c>
      <c r="AT653">
        <v>0</v>
      </c>
      <c r="AU653">
        <v>0</v>
      </c>
      <c r="AV653">
        <v>0</v>
      </c>
      <c r="AW653">
        <v>0</v>
      </c>
      <c r="AX653">
        <v>0</v>
      </c>
      <c r="AY653">
        <v>1</v>
      </c>
      <c r="AZ653">
        <v>0</v>
      </c>
      <c r="BA653">
        <v>1</v>
      </c>
      <c r="BB653">
        <v>0</v>
      </c>
      <c r="BC653">
        <v>1</v>
      </c>
      <c r="BD653">
        <v>0</v>
      </c>
      <c r="BE653">
        <v>1</v>
      </c>
      <c r="BF653">
        <v>0</v>
      </c>
      <c r="BG653">
        <v>0</v>
      </c>
      <c r="BH653">
        <v>1</v>
      </c>
      <c r="BI653">
        <v>0</v>
      </c>
      <c r="BJ653">
        <v>0</v>
      </c>
      <c r="BK653">
        <v>0</v>
      </c>
      <c r="BL653">
        <v>0</v>
      </c>
      <c r="BM653">
        <v>0</v>
      </c>
      <c r="BN653">
        <v>0</v>
      </c>
      <c r="BO653">
        <v>0</v>
      </c>
      <c r="BP653">
        <v>1</v>
      </c>
      <c r="BQ653">
        <v>0</v>
      </c>
      <c r="BR653">
        <v>0</v>
      </c>
      <c r="BS653">
        <v>1</v>
      </c>
      <c r="BT653" s="10">
        <v>0</v>
      </c>
      <c r="BU653">
        <v>-4.2648743800000002</v>
      </c>
      <c r="BV653">
        <v>0.17994256</v>
      </c>
      <c r="BW653">
        <v>2.5512239999999999E-2</v>
      </c>
      <c r="BX653">
        <v>1.7140852600000001</v>
      </c>
      <c r="BY653">
        <v>1.2451467300000001</v>
      </c>
      <c r="BZ653">
        <v>4.38303536</v>
      </c>
      <c r="CA653">
        <v>1.0542348399999999</v>
      </c>
      <c r="CB653">
        <v>2.36271349</v>
      </c>
      <c r="CC653">
        <v>0</v>
      </c>
      <c r="CD653">
        <v>1.26633956</v>
      </c>
      <c r="CE653">
        <v>1.2966537600000001</v>
      </c>
      <c r="CF653">
        <v>-0.34830556000000001</v>
      </c>
      <c r="CG653">
        <v>0.60595251999999999</v>
      </c>
      <c r="CH653">
        <v>-0.27080598</v>
      </c>
      <c r="CI653">
        <v>0.69837139000000004</v>
      </c>
      <c r="CJ653">
        <v>2.3914729999999999E-2</v>
      </c>
      <c r="CK653">
        <v>-0.35324707</v>
      </c>
      <c r="CL653">
        <v>-4.8291489999999999E-2</v>
      </c>
      <c r="CM653">
        <v>0.58076517999999999</v>
      </c>
      <c r="CN653">
        <v>0.72541518999999999</v>
      </c>
      <c r="CO653">
        <v>-0.20022939000000001</v>
      </c>
      <c r="CP653">
        <v>-0.43475793000000001</v>
      </c>
      <c r="CQ653">
        <v>0.34422587999999998</v>
      </c>
      <c r="CR653">
        <v>-0.48495226000000002</v>
      </c>
      <c r="CS653">
        <v>0.18250256000000001</v>
      </c>
      <c r="CT653">
        <v>-0.16623276000000001</v>
      </c>
      <c r="CU653">
        <v>-9.4743999999999995E-2</v>
      </c>
      <c r="CV653">
        <v>-1.1689752</v>
      </c>
      <c r="CW653">
        <v>-0.52188942000000005</v>
      </c>
      <c r="CX653">
        <v>0.65815442999999996</v>
      </c>
      <c r="CY653">
        <v>9.3649330000000003E-2</v>
      </c>
      <c r="CZ653">
        <v>-0.16819777</v>
      </c>
      <c r="DA653">
        <v>-0.25450494000000001</v>
      </c>
      <c r="DB653">
        <v>0.25513289</v>
      </c>
      <c r="DC653">
        <v>2.5920289999999999E-2</v>
      </c>
      <c r="DD653">
        <v>-2.5292350000000002E-2</v>
      </c>
      <c r="DE653">
        <v>0.26950531</v>
      </c>
      <c r="DF653">
        <v>-0.26887736000000001</v>
      </c>
      <c r="DG653">
        <v>0.1029841</v>
      </c>
      <c r="DH653">
        <v>-0.10235616</v>
      </c>
      <c r="DI653">
        <v>-0.19042195000000001</v>
      </c>
      <c r="DJ653">
        <v>7.7531719999999998E-2</v>
      </c>
      <c r="DK653">
        <v>-0.19522661999999999</v>
      </c>
      <c r="DL653">
        <v>-0.13095082</v>
      </c>
      <c r="DM653">
        <v>-6.0513240000000003E-2</v>
      </c>
      <c r="DN653">
        <v>0.50020885000000004</v>
      </c>
      <c r="DO653">
        <v>0.35778246000000002</v>
      </c>
      <c r="DP653">
        <v>-0.64273818000000005</v>
      </c>
      <c r="DQ653">
        <v>0.94671483000000001</v>
      </c>
      <c r="DR653">
        <v>-0.66113116000000005</v>
      </c>
      <c r="DS653">
        <v>7.7932630000000003E-2</v>
      </c>
      <c r="DT653">
        <v>-0.79014932000000004</v>
      </c>
      <c r="DU653">
        <v>1.3610861400000001</v>
      </c>
      <c r="DV653" s="10">
        <v>-0.64824150000000003</v>
      </c>
      <c r="DW653" s="8" t="s">
        <v>3432</v>
      </c>
      <c r="DX653" t="s">
        <v>3433</v>
      </c>
      <c r="DY653" t="s">
        <v>5165</v>
      </c>
      <c r="DZ653" t="s">
        <v>5153</v>
      </c>
      <c r="EA653" t="s">
        <v>5169</v>
      </c>
      <c r="EB653" t="s">
        <v>5167</v>
      </c>
      <c r="EC653" t="s">
        <v>5479</v>
      </c>
      <c r="ED653" s="10" t="s">
        <v>178</v>
      </c>
      <c r="EE653" s="20">
        <v>37281</v>
      </c>
      <c r="EF653" s="21">
        <v>38878</v>
      </c>
      <c r="EG653" t="s">
        <v>3434</v>
      </c>
      <c r="EH653" t="s">
        <v>5147</v>
      </c>
      <c r="EI653" s="22">
        <v>44039</v>
      </c>
      <c r="EJ653" t="b">
        <f>F653=H653</f>
        <v>0</v>
      </c>
    </row>
    <row r="654" spans="1:140" x14ac:dyDescent="0.2">
      <c r="A654" s="8" t="s">
        <v>3435</v>
      </c>
      <c r="B654" s="8" t="s">
        <v>168</v>
      </c>
      <c r="C654" s="8" t="s">
        <v>275</v>
      </c>
      <c r="D654" s="2" t="s">
        <v>3436</v>
      </c>
      <c r="E654" s="4">
        <v>0.18207980674775201</v>
      </c>
      <c r="F654" s="28" t="b">
        <v>0</v>
      </c>
      <c r="G654" s="29">
        <f t="shared" si="21"/>
        <v>1.4882382376903995E-2</v>
      </c>
      <c r="H654" s="5" t="b">
        <f t="shared" si="20"/>
        <v>0</v>
      </c>
      <c r="I654" s="8">
        <v>64</v>
      </c>
      <c r="J654">
        <v>2</v>
      </c>
      <c r="K654">
        <v>28</v>
      </c>
      <c r="L654">
        <v>1090</v>
      </c>
      <c r="M654">
        <v>10</v>
      </c>
      <c r="N654">
        <v>2</v>
      </c>
      <c r="O654">
        <v>19.373236707209401</v>
      </c>
      <c r="P654">
        <v>3</v>
      </c>
      <c r="Q654">
        <v>4</v>
      </c>
      <c r="R654">
        <v>4</v>
      </c>
      <c r="S654" s="10">
        <v>73.400000000000006</v>
      </c>
      <c r="T654" s="8">
        <v>1.0107747620052701</v>
      </c>
      <c r="U654">
        <v>1.0203643463482399</v>
      </c>
      <c r="V654">
        <v>0.13146588040124599</v>
      </c>
      <c r="W654">
        <v>-0.47598217686984901</v>
      </c>
      <c r="X654">
        <v>1.61793620170542</v>
      </c>
      <c r="Y654">
        <v>-0.70788554533318204</v>
      </c>
      <c r="Z654">
        <v>-1.0701982176643601</v>
      </c>
      <c r="AA654">
        <v>-1.4107302381286499</v>
      </c>
      <c r="AB654">
        <v>-1.4988236991813999</v>
      </c>
      <c r="AC654">
        <v>-0.68484317603607703</v>
      </c>
      <c r="AD654" s="10">
        <v>-0.27996235783579498</v>
      </c>
      <c r="AE654" s="8">
        <v>0</v>
      </c>
      <c r="AF654">
        <v>0</v>
      </c>
      <c r="AG654">
        <v>1</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1</v>
      </c>
      <c r="BA654">
        <v>1</v>
      </c>
      <c r="BB654">
        <v>0</v>
      </c>
      <c r="BC654">
        <v>0</v>
      </c>
      <c r="BD654">
        <v>1</v>
      </c>
      <c r="BE654">
        <v>0</v>
      </c>
      <c r="BF654">
        <v>1</v>
      </c>
      <c r="BG654">
        <v>0</v>
      </c>
      <c r="BH654">
        <v>0</v>
      </c>
      <c r="BI654">
        <v>1</v>
      </c>
      <c r="BJ654">
        <v>0</v>
      </c>
      <c r="BK654">
        <v>0</v>
      </c>
      <c r="BL654">
        <v>0</v>
      </c>
      <c r="BM654">
        <v>0</v>
      </c>
      <c r="BN654">
        <v>0</v>
      </c>
      <c r="BO654">
        <v>0</v>
      </c>
      <c r="BP654">
        <v>1</v>
      </c>
      <c r="BQ654">
        <v>0</v>
      </c>
      <c r="BR654">
        <v>0</v>
      </c>
      <c r="BS654">
        <v>0</v>
      </c>
      <c r="BT654" s="10">
        <v>1</v>
      </c>
      <c r="BU654">
        <v>-4.2648743800000002</v>
      </c>
      <c r="BV654">
        <v>0.17994256</v>
      </c>
      <c r="BW654">
        <v>2.5512239999999999E-2</v>
      </c>
      <c r="BX654">
        <v>1.7140852600000001</v>
      </c>
      <c r="BY654">
        <v>1.2451467300000001</v>
      </c>
      <c r="BZ654">
        <v>4.38303536</v>
      </c>
      <c r="CA654">
        <v>1.0542348399999999</v>
      </c>
      <c r="CB654">
        <v>2.36271349</v>
      </c>
      <c r="CC654">
        <v>0</v>
      </c>
      <c r="CD654">
        <v>1.26633956</v>
      </c>
      <c r="CE654">
        <v>1.2966537600000001</v>
      </c>
      <c r="CF654">
        <v>-0.34830556000000001</v>
      </c>
      <c r="CG654">
        <v>0.60595251999999999</v>
      </c>
      <c r="CH654">
        <v>-0.27080598</v>
      </c>
      <c r="CI654">
        <v>0.69837139000000004</v>
      </c>
      <c r="CJ654">
        <v>2.3914729999999999E-2</v>
      </c>
      <c r="CK654">
        <v>-0.35324707</v>
      </c>
      <c r="CL654">
        <v>-4.8291489999999999E-2</v>
      </c>
      <c r="CM654">
        <v>0.58076517999999999</v>
      </c>
      <c r="CN654">
        <v>0.72541518999999999</v>
      </c>
      <c r="CO654">
        <v>-0.20022939000000001</v>
      </c>
      <c r="CP654">
        <v>-0.43475793000000001</v>
      </c>
      <c r="CQ654">
        <v>0.34422587999999998</v>
      </c>
      <c r="CR654">
        <v>-0.48495226000000002</v>
      </c>
      <c r="CS654">
        <v>0.18250256000000001</v>
      </c>
      <c r="CT654">
        <v>-0.16623276000000001</v>
      </c>
      <c r="CU654">
        <v>-9.4743999999999995E-2</v>
      </c>
      <c r="CV654">
        <v>-1.1689752</v>
      </c>
      <c r="CW654">
        <v>-0.52188942000000005</v>
      </c>
      <c r="CX654">
        <v>0.65815442999999996</v>
      </c>
      <c r="CY654">
        <v>9.3649330000000003E-2</v>
      </c>
      <c r="CZ654">
        <v>-0.16819777</v>
      </c>
      <c r="DA654">
        <v>-0.25450494000000001</v>
      </c>
      <c r="DB654">
        <v>0.25513289</v>
      </c>
      <c r="DC654">
        <v>2.5920289999999999E-2</v>
      </c>
      <c r="DD654">
        <v>-2.5292350000000002E-2</v>
      </c>
      <c r="DE654">
        <v>0.26950531</v>
      </c>
      <c r="DF654">
        <v>-0.26887736000000001</v>
      </c>
      <c r="DG654">
        <v>0.1029841</v>
      </c>
      <c r="DH654">
        <v>-0.10235616</v>
      </c>
      <c r="DI654">
        <v>-0.19042195000000001</v>
      </c>
      <c r="DJ654">
        <v>7.7531719999999998E-2</v>
      </c>
      <c r="DK654">
        <v>-0.19522661999999999</v>
      </c>
      <c r="DL654">
        <v>-0.13095082</v>
      </c>
      <c r="DM654">
        <v>-6.0513240000000003E-2</v>
      </c>
      <c r="DN654">
        <v>0.50020885000000004</v>
      </c>
      <c r="DO654">
        <v>0.35778246000000002</v>
      </c>
      <c r="DP654">
        <v>-0.64273818000000005</v>
      </c>
      <c r="DQ654">
        <v>0.94671483000000001</v>
      </c>
      <c r="DR654">
        <v>-0.66113116000000005</v>
      </c>
      <c r="DS654">
        <v>7.7932630000000003E-2</v>
      </c>
      <c r="DT654">
        <v>-0.79014932000000004</v>
      </c>
      <c r="DU654">
        <v>1.3610861400000001</v>
      </c>
      <c r="DV654" s="10">
        <v>-0.64824150000000003</v>
      </c>
      <c r="DW654" s="8" t="s">
        <v>3437</v>
      </c>
      <c r="DX654" t="s">
        <v>3438</v>
      </c>
      <c r="DY654" t="s">
        <v>5165</v>
      </c>
      <c r="DZ654" t="s">
        <v>5165</v>
      </c>
      <c r="EA654" t="s">
        <v>5234</v>
      </c>
      <c r="EB654" t="s">
        <v>5394</v>
      </c>
      <c r="EC654" t="s">
        <v>5297</v>
      </c>
      <c r="ED654" s="10" t="s">
        <v>231</v>
      </c>
      <c r="EE654" s="20">
        <v>35929</v>
      </c>
      <c r="EF654" s="21">
        <v>36385</v>
      </c>
      <c r="EG654" t="s">
        <v>3439</v>
      </c>
      <c r="EH654" t="s">
        <v>5142</v>
      </c>
      <c r="EI654" s="22">
        <v>44237</v>
      </c>
      <c r="EJ654" t="b">
        <f>F654=H654</f>
        <v>1</v>
      </c>
    </row>
    <row r="655" spans="1:140" x14ac:dyDescent="0.2">
      <c r="A655" s="8" t="s">
        <v>3440</v>
      </c>
      <c r="B655" s="8" t="s">
        <v>127</v>
      </c>
      <c r="C655" s="8" t="s">
        <v>181</v>
      </c>
      <c r="D655" s="2">
        <v>8067827576</v>
      </c>
      <c r="E655" s="4">
        <v>0.47402888446823799</v>
      </c>
      <c r="F655" s="28" t="b">
        <v>0</v>
      </c>
      <c r="G655" s="29">
        <f t="shared" si="21"/>
        <v>7.4441435486557841E-7</v>
      </c>
      <c r="H655" s="5" t="b">
        <f t="shared" si="20"/>
        <v>0</v>
      </c>
      <c r="I655" s="8">
        <v>41</v>
      </c>
      <c r="J655">
        <v>1</v>
      </c>
      <c r="K655">
        <v>31</v>
      </c>
      <c r="L655">
        <v>807</v>
      </c>
      <c r="M655">
        <v>1</v>
      </c>
      <c r="N655">
        <v>2</v>
      </c>
      <c r="O655">
        <v>43.989442234119402</v>
      </c>
      <c r="P655">
        <v>5</v>
      </c>
      <c r="Q655">
        <v>1</v>
      </c>
      <c r="R655">
        <v>4</v>
      </c>
      <c r="S655" s="10">
        <v>67.400000000000006</v>
      </c>
      <c r="T655" s="8">
        <v>-1.1498032608684501</v>
      </c>
      <c r="U655">
        <v>7.5957643648752104E-3</v>
      </c>
      <c r="V655">
        <v>0.51908026979067101</v>
      </c>
      <c r="W655">
        <v>-0.80588985876002195</v>
      </c>
      <c r="X655">
        <v>-1.2456676951183301</v>
      </c>
      <c r="Y655">
        <v>-0.70788554533318204</v>
      </c>
      <c r="Z655">
        <v>-0.22313746618204</v>
      </c>
      <c r="AA655">
        <v>-1.4107302381286499</v>
      </c>
      <c r="AB655">
        <v>-4.5418899975194001E-2</v>
      </c>
      <c r="AC655">
        <v>-1.38724643350897</v>
      </c>
      <c r="AD655" s="10">
        <v>-1.5745859778857101</v>
      </c>
      <c r="AE655" s="8">
        <v>0</v>
      </c>
      <c r="AF655">
        <v>0</v>
      </c>
      <c r="AG655">
        <v>0</v>
      </c>
      <c r="AH655">
        <v>1</v>
      </c>
      <c r="AI655">
        <v>0</v>
      </c>
      <c r="AJ655">
        <v>0</v>
      </c>
      <c r="AK655">
        <v>0</v>
      </c>
      <c r="AL655">
        <v>0</v>
      </c>
      <c r="AM655">
        <v>0</v>
      </c>
      <c r="AN655">
        <v>0</v>
      </c>
      <c r="AO655">
        <v>0</v>
      </c>
      <c r="AP655">
        <v>0</v>
      </c>
      <c r="AQ655">
        <v>0</v>
      </c>
      <c r="AR655">
        <v>0</v>
      </c>
      <c r="AS655">
        <v>0</v>
      </c>
      <c r="AT655">
        <v>0</v>
      </c>
      <c r="AU655">
        <v>0</v>
      </c>
      <c r="AV655">
        <v>0</v>
      </c>
      <c r="AW655">
        <v>0</v>
      </c>
      <c r="AX655">
        <v>0</v>
      </c>
      <c r="AY655">
        <v>0</v>
      </c>
      <c r="AZ655">
        <v>1</v>
      </c>
      <c r="BA655">
        <v>1</v>
      </c>
      <c r="BB655">
        <v>0</v>
      </c>
      <c r="BC655">
        <v>0</v>
      </c>
      <c r="BD655">
        <v>1</v>
      </c>
      <c r="BE655">
        <v>1</v>
      </c>
      <c r="BF655">
        <v>0</v>
      </c>
      <c r="BG655">
        <v>1</v>
      </c>
      <c r="BH655">
        <v>0</v>
      </c>
      <c r="BI655">
        <v>0</v>
      </c>
      <c r="BJ655">
        <v>0</v>
      </c>
      <c r="BK655">
        <v>0</v>
      </c>
      <c r="BL655">
        <v>0</v>
      </c>
      <c r="BM655">
        <v>0</v>
      </c>
      <c r="BN655">
        <v>1</v>
      </c>
      <c r="BO655">
        <v>0</v>
      </c>
      <c r="BP655">
        <v>0</v>
      </c>
      <c r="BQ655">
        <v>0</v>
      </c>
      <c r="BR655">
        <v>1</v>
      </c>
      <c r="BS655">
        <v>0</v>
      </c>
      <c r="BT655" s="10">
        <v>0</v>
      </c>
      <c r="BU655">
        <v>-4.2648743800000002</v>
      </c>
      <c r="BV655">
        <v>0.17994256</v>
      </c>
      <c r="BW655">
        <v>2.5512239999999999E-2</v>
      </c>
      <c r="BX655">
        <v>1.7140852600000001</v>
      </c>
      <c r="BY655">
        <v>1.2451467300000001</v>
      </c>
      <c r="BZ655">
        <v>4.38303536</v>
      </c>
      <c r="CA655">
        <v>1.0542348399999999</v>
      </c>
      <c r="CB655">
        <v>2.36271349</v>
      </c>
      <c r="CC655">
        <v>0</v>
      </c>
      <c r="CD655">
        <v>1.26633956</v>
      </c>
      <c r="CE655">
        <v>1.2966537600000001</v>
      </c>
      <c r="CF655">
        <v>-0.34830556000000001</v>
      </c>
      <c r="CG655">
        <v>0.60595251999999999</v>
      </c>
      <c r="CH655">
        <v>-0.27080598</v>
      </c>
      <c r="CI655">
        <v>0.69837139000000004</v>
      </c>
      <c r="CJ655">
        <v>2.3914729999999999E-2</v>
      </c>
      <c r="CK655">
        <v>-0.35324707</v>
      </c>
      <c r="CL655">
        <v>-4.8291489999999999E-2</v>
      </c>
      <c r="CM655">
        <v>0.58076517999999999</v>
      </c>
      <c r="CN655">
        <v>0.72541518999999999</v>
      </c>
      <c r="CO655">
        <v>-0.20022939000000001</v>
      </c>
      <c r="CP655">
        <v>-0.43475793000000001</v>
      </c>
      <c r="CQ655">
        <v>0.34422587999999998</v>
      </c>
      <c r="CR655">
        <v>-0.48495226000000002</v>
      </c>
      <c r="CS655">
        <v>0.18250256000000001</v>
      </c>
      <c r="CT655">
        <v>-0.16623276000000001</v>
      </c>
      <c r="CU655">
        <v>-9.4743999999999995E-2</v>
      </c>
      <c r="CV655">
        <v>-1.1689752</v>
      </c>
      <c r="CW655">
        <v>-0.52188942000000005</v>
      </c>
      <c r="CX655">
        <v>0.65815442999999996</v>
      </c>
      <c r="CY655">
        <v>9.3649330000000003E-2</v>
      </c>
      <c r="CZ655">
        <v>-0.16819777</v>
      </c>
      <c r="DA655">
        <v>-0.25450494000000001</v>
      </c>
      <c r="DB655">
        <v>0.25513289</v>
      </c>
      <c r="DC655">
        <v>2.5920289999999999E-2</v>
      </c>
      <c r="DD655">
        <v>-2.5292350000000002E-2</v>
      </c>
      <c r="DE655">
        <v>0.26950531</v>
      </c>
      <c r="DF655">
        <v>-0.26887736000000001</v>
      </c>
      <c r="DG655">
        <v>0.1029841</v>
      </c>
      <c r="DH655">
        <v>-0.10235616</v>
      </c>
      <c r="DI655">
        <v>-0.19042195000000001</v>
      </c>
      <c r="DJ655">
        <v>7.7531719999999998E-2</v>
      </c>
      <c r="DK655">
        <v>-0.19522661999999999</v>
      </c>
      <c r="DL655">
        <v>-0.13095082</v>
      </c>
      <c r="DM655">
        <v>-6.0513240000000003E-2</v>
      </c>
      <c r="DN655">
        <v>0.50020885000000004</v>
      </c>
      <c r="DO655">
        <v>0.35778246000000002</v>
      </c>
      <c r="DP655">
        <v>-0.64273818000000005</v>
      </c>
      <c r="DQ655">
        <v>0.94671483000000001</v>
      </c>
      <c r="DR655">
        <v>-0.66113116000000005</v>
      </c>
      <c r="DS655">
        <v>7.7932630000000003E-2</v>
      </c>
      <c r="DT655">
        <v>-0.79014932000000004</v>
      </c>
      <c r="DU655">
        <v>1.3610861400000001</v>
      </c>
      <c r="DV655" s="10">
        <v>-0.64824150000000003</v>
      </c>
      <c r="DW655" s="8" t="s">
        <v>3441</v>
      </c>
      <c r="DX655" t="s">
        <v>3442</v>
      </c>
      <c r="DY655" t="s">
        <v>5158</v>
      </c>
      <c r="DZ655" t="s">
        <v>5158</v>
      </c>
      <c r="EA655" t="s">
        <v>5273</v>
      </c>
      <c r="EB655" t="s">
        <v>5478</v>
      </c>
      <c r="EC655" t="s">
        <v>5280</v>
      </c>
      <c r="ED655" s="10" t="s">
        <v>266</v>
      </c>
      <c r="EE655" s="20">
        <v>37006</v>
      </c>
      <c r="EF655" s="21">
        <v>37277</v>
      </c>
      <c r="EG655" t="s">
        <v>3443</v>
      </c>
      <c r="EH655" t="s">
        <v>5145</v>
      </c>
      <c r="EI655" s="22">
        <v>43728</v>
      </c>
      <c r="EJ655" t="b">
        <f>F655=H655</f>
        <v>1</v>
      </c>
    </row>
    <row r="656" spans="1:140" x14ac:dyDescent="0.2">
      <c r="A656" s="8" t="s">
        <v>3444</v>
      </c>
      <c r="B656" s="8" t="s">
        <v>119</v>
      </c>
      <c r="C656" s="8" t="s">
        <v>154</v>
      </c>
      <c r="D656" s="2" t="s">
        <v>3445</v>
      </c>
      <c r="E656" s="4">
        <v>0.40899610376315898</v>
      </c>
      <c r="F656" s="28" t="b">
        <v>0</v>
      </c>
      <c r="G656" s="29">
        <f t="shared" si="21"/>
        <v>3.8879184325179062E-3</v>
      </c>
      <c r="H656" s="5" t="b">
        <f t="shared" si="20"/>
        <v>0</v>
      </c>
      <c r="I656" s="8">
        <v>40</v>
      </c>
      <c r="J656">
        <v>1</v>
      </c>
      <c r="K656">
        <v>36</v>
      </c>
      <c r="L656">
        <v>2331</v>
      </c>
      <c r="M656">
        <v>6</v>
      </c>
      <c r="N656">
        <v>3</v>
      </c>
      <c r="O656">
        <v>34.498051881579499</v>
      </c>
      <c r="P656">
        <v>2</v>
      </c>
      <c r="Q656">
        <v>3</v>
      </c>
      <c r="R656">
        <v>2</v>
      </c>
      <c r="S656" s="10">
        <v>78.8</v>
      </c>
      <c r="T656" s="8">
        <v>-1.2437414357759999</v>
      </c>
      <c r="U656">
        <v>7.5957643648752104E-3</v>
      </c>
      <c r="V656">
        <v>1.1651042521063699</v>
      </c>
      <c r="W656">
        <v>0.97071546703723599</v>
      </c>
      <c r="X656">
        <v>0.34522335867264098</v>
      </c>
      <c r="Y656">
        <v>-1.13192030619081E-2</v>
      </c>
      <c r="Z656">
        <v>-0.54974280898540195</v>
      </c>
      <c r="AA656">
        <v>-0.70092886045385905</v>
      </c>
      <c r="AB656">
        <v>-1.4988236991813999</v>
      </c>
      <c r="AC656">
        <v>-1.38724643350897</v>
      </c>
      <c r="AD656" s="10">
        <v>0.88519890020913194</v>
      </c>
      <c r="AE656" s="8">
        <v>0</v>
      </c>
      <c r="AF656">
        <v>0</v>
      </c>
      <c r="AG656">
        <v>0</v>
      </c>
      <c r="AH656">
        <v>0</v>
      </c>
      <c r="AI656">
        <v>0</v>
      </c>
      <c r="AJ656">
        <v>0</v>
      </c>
      <c r="AK656">
        <v>0</v>
      </c>
      <c r="AL656">
        <v>0</v>
      </c>
      <c r="AM656">
        <v>0</v>
      </c>
      <c r="AN656">
        <v>0</v>
      </c>
      <c r="AO656">
        <v>0</v>
      </c>
      <c r="AP656">
        <v>0</v>
      </c>
      <c r="AQ656">
        <v>0</v>
      </c>
      <c r="AR656">
        <v>0</v>
      </c>
      <c r="AS656">
        <v>1</v>
      </c>
      <c r="AT656">
        <v>0</v>
      </c>
      <c r="AU656">
        <v>0</v>
      </c>
      <c r="AV656">
        <v>0</v>
      </c>
      <c r="AW656">
        <v>0</v>
      </c>
      <c r="AX656">
        <v>0</v>
      </c>
      <c r="AY656">
        <v>0</v>
      </c>
      <c r="AZ656">
        <v>1</v>
      </c>
      <c r="BA656">
        <v>1</v>
      </c>
      <c r="BB656">
        <v>0</v>
      </c>
      <c r="BC656">
        <v>0</v>
      </c>
      <c r="BD656">
        <v>1</v>
      </c>
      <c r="BE656">
        <v>1</v>
      </c>
      <c r="BF656">
        <v>0</v>
      </c>
      <c r="BG656">
        <v>1</v>
      </c>
      <c r="BH656">
        <v>0</v>
      </c>
      <c r="BI656">
        <v>0</v>
      </c>
      <c r="BJ656">
        <v>0</v>
      </c>
      <c r="BK656">
        <v>0</v>
      </c>
      <c r="BL656">
        <v>0</v>
      </c>
      <c r="BM656">
        <v>1</v>
      </c>
      <c r="BN656">
        <v>0</v>
      </c>
      <c r="BO656">
        <v>0</v>
      </c>
      <c r="BP656">
        <v>0</v>
      </c>
      <c r="BQ656">
        <v>0</v>
      </c>
      <c r="BR656">
        <v>0</v>
      </c>
      <c r="BS656">
        <v>0</v>
      </c>
      <c r="BT656" s="10">
        <v>1</v>
      </c>
      <c r="BU656">
        <v>-4.2648743800000002</v>
      </c>
      <c r="BV656">
        <v>0.17994256</v>
      </c>
      <c r="BW656">
        <v>2.5512239999999999E-2</v>
      </c>
      <c r="BX656">
        <v>1.7140852600000001</v>
      </c>
      <c r="BY656">
        <v>1.2451467300000001</v>
      </c>
      <c r="BZ656">
        <v>4.38303536</v>
      </c>
      <c r="CA656">
        <v>1.0542348399999999</v>
      </c>
      <c r="CB656">
        <v>2.36271349</v>
      </c>
      <c r="CC656">
        <v>0</v>
      </c>
      <c r="CD656">
        <v>1.26633956</v>
      </c>
      <c r="CE656">
        <v>1.2966537600000001</v>
      </c>
      <c r="CF656">
        <v>-0.34830556000000001</v>
      </c>
      <c r="CG656">
        <v>0.60595251999999999</v>
      </c>
      <c r="CH656">
        <v>-0.27080598</v>
      </c>
      <c r="CI656">
        <v>0.69837139000000004</v>
      </c>
      <c r="CJ656">
        <v>2.3914729999999999E-2</v>
      </c>
      <c r="CK656">
        <v>-0.35324707</v>
      </c>
      <c r="CL656">
        <v>-4.8291489999999999E-2</v>
      </c>
      <c r="CM656">
        <v>0.58076517999999999</v>
      </c>
      <c r="CN656">
        <v>0.72541518999999999</v>
      </c>
      <c r="CO656">
        <v>-0.20022939000000001</v>
      </c>
      <c r="CP656">
        <v>-0.43475793000000001</v>
      </c>
      <c r="CQ656">
        <v>0.34422587999999998</v>
      </c>
      <c r="CR656">
        <v>-0.48495226000000002</v>
      </c>
      <c r="CS656">
        <v>0.18250256000000001</v>
      </c>
      <c r="CT656">
        <v>-0.16623276000000001</v>
      </c>
      <c r="CU656">
        <v>-9.4743999999999995E-2</v>
      </c>
      <c r="CV656">
        <v>-1.1689752</v>
      </c>
      <c r="CW656">
        <v>-0.52188942000000005</v>
      </c>
      <c r="CX656">
        <v>0.65815442999999996</v>
      </c>
      <c r="CY656">
        <v>9.3649330000000003E-2</v>
      </c>
      <c r="CZ656">
        <v>-0.16819777</v>
      </c>
      <c r="DA656">
        <v>-0.25450494000000001</v>
      </c>
      <c r="DB656">
        <v>0.25513289</v>
      </c>
      <c r="DC656">
        <v>2.5920289999999999E-2</v>
      </c>
      <c r="DD656">
        <v>-2.5292350000000002E-2</v>
      </c>
      <c r="DE656">
        <v>0.26950531</v>
      </c>
      <c r="DF656">
        <v>-0.26887736000000001</v>
      </c>
      <c r="DG656">
        <v>0.1029841</v>
      </c>
      <c r="DH656">
        <v>-0.10235616</v>
      </c>
      <c r="DI656">
        <v>-0.19042195000000001</v>
      </c>
      <c r="DJ656">
        <v>7.7531719999999998E-2</v>
      </c>
      <c r="DK656">
        <v>-0.19522661999999999</v>
      </c>
      <c r="DL656">
        <v>-0.13095082</v>
      </c>
      <c r="DM656">
        <v>-6.0513240000000003E-2</v>
      </c>
      <c r="DN656">
        <v>0.50020885000000004</v>
      </c>
      <c r="DO656">
        <v>0.35778246000000002</v>
      </c>
      <c r="DP656">
        <v>-0.64273818000000005</v>
      </c>
      <c r="DQ656">
        <v>0.94671483000000001</v>
      </c>
      <c r="DR656">
        <v>-0.66113116000000005</v>
      </c>
      <c r="DS656">
        <v>7.7932630000000003E-2</v>
      </c>
      <c r="DT656">
        <v>-0.79014932000000004</v>
      </c>
      <c r="DU656">
        <v>1.3610861400000001</v>
      </c>
      <c r="DV656" s="10">
        <v>-0.64824150000000003</v>
      </c>
      <c r="DW656" s="8" t="s">
        <v>3446</v>
      </c>
      <c r="DX656" t="s">
        <v>3447</v>
      </c>
      <c r="DY656" t="s">
        <v>5154</v>
      </c>
      <c r="DZ656" t="s">
        <v>5165</v>
      </c>
      <c r="EA656" t="s">
        <v>5384</v>
      </c>
      <c r="EB656" t="s">
        <v>5340</v>
      </c>
      <c r="EC656" t="s">
        <v>5460</v>
      </c>
      <c r="ED656" s="10" t="s">
        <v>2234</v>
      </c>
      <c r="EE656" s="20">
        <v>37673</v>
      </c>
      <c r="EF656" s="21">
        <v>37976</v>
      </c>
      <c r="EG656" t="s">
        <v>3448</v>
      </c>
      <c r="EH656" t="s">
        <v>5145</v>
      </c>
      <c r="EI656" s="22">
        <v>45284</v>
      </c>
      <c r="EJ656" t="b">
        <f>F656=H656</f>
        <v>1</v>
      </c>
    </row>
    <row r="657" spans="1:140" x14ac:dyDescent="0.2">
      <c r="A657" s="8" t="s">
        <v>3449</v>
      </c>
      <c r="B657" s="8" t="s">
        <v>119</v>
      </c>
      <c r="C657" s="8" t="s">
        <v>188</v>
      </c>
      <c r="D657" s="2" t="s">
        <v>3450</v>
      </c>
      <c r="E657" s="4">
        <v>0.36722040327741701</v>
      </c>
      <c r="F657" s="28" t="b">
        <v>0</v>
      </c>
      <c r="G657" s="29">
        <f t="shared" si="21"/>
        <v>4.6261350038793621E-3</v>
      </c>
      <c r="H657" s="5" t="b">
        <f t="shared" si="20"/>
        <v>0</v>
      </c>
      <c r="I657" s="8">
        <v>58</v>
      </c>
      <c r="J657">
        <v>0</v>
      </c>
      <c r="K657">
        <v>29</v>
      </c>
      <c r="L657">
        <v>3561</v>
      </c>
      <c r="M657">
        <v>6</v>
      </c>
      <c r="N657">
        <v>3</v>
      </c>
      <c r="O657">
        <v>1.1102016387085101</v>
      </c>
      <c r="P657">
        <v>5</v>
      </c>
      <c r="Q657">
        <v>2</v>
      </c>
      <c r="R657">
        <v>4</v>
      </c>
      <c r="S657" s="10">
        <v>74.3</v>
      </c>
      <c r="T657" s="8">
        <v>0.447145712559954</v>
      </c>
      <c r="U657">
        <v>-1.00517281761849</v>
      </c>
      <c r="V657">
        <v>0.260670676864387</v>
      </c>
      <c r="W657">
        <v>2.4045898441570701</v>
      </c>
      <c r="X657">
        <v>0.34522335867264098</v>
      </c>
      <c r="Y657">
        <v>-1.13192030619081E-2</v>
      </c>
      <c r="Z657">
        <v>-1.6986419553704299</v>
      </c>
      <c r="AA657">
        <v>8.8725172209350497E-3</v>
      </c>
      <c r="AB657">
        <v>-0.772121299578298</v>
      </c>
      <c r="AC657">
        <v>-0.68484317603607703</v>
      </c>
      <c r="AD657" s="10">
        <v>-8.5768814828309101E-2</v>
      </c>
      <c r="AE657" s="8">
        <v>0</v>
      </c>
      <c r="AF657">
        <v>0</v>
      </c>
      <c r="AG657">
        <v>0</v>
      </c>
      <c r="AH657">
        <v>0</v>
      </c>
      <c r="AI657">
        <v>0</v>
      </c>
      <c r="AJ657">
        <v>0</v>
      </c>
      <c r="AK657">
        <v>0</v>
      </c>
      <c r="AL657">
        <v>0</v>
      </c>
      <c r="AM657">
        <v>0</v>
      </c>
      <c r="AN657">
        <v>0</v>
      </c>
      <c r="AO657">
        <v>1</v>
      </c>
      <c r="AP657">
        <v>0</v>
      </c>
      <c r="AQ657">
        <v>0</v>
      </c>
      <c r="AR657">
        <v>0</v>
      </c>
      <c r="AS657">
        <v>0</v>
      </c>
      <c r="AT657">
        <v>0</v>
      </c>
      <c r="AU657">
        <v>0</v>
      </c>
      <c r="AV657">
        <v>0</v>
      </c>
      <c r="AW657">
        <v>0</v>
      </c>
      <c r="AX657">
        <v>0</v>
      </c>
      <c r="AY657">
        <v>1</v>
      </c>
      <c r="AZ657">
        <v>0</v>
      </c>
      <c r="BA657">
        <v>0</v>
      </c>
      <c r="BB657">
        <v>1</v>
      </c>
      <c r="BC657">
        <v>1</v>
      </c>
      <c r="BD657">
        <v>0</v>
      </c>
      <c r="BE657">
        <v>0</v>
      </c>
      <c r="BF657">
        <v>1</v>
      </c>
      <c r="BG657">
        <v>0</v>
      </c>
      <c r="BH657">
        <v>0</v>
      </c>
      <c r="BI657">
        <v>1</v>
      </c>
      <c r="BJ657">
        <v>0</v>
      </c>
      <c r="BK657">
        <v>0</v>
      </c>
      <c r="BL657">
        <v>0</v>
      </c>
      <c r="BM657">
        <v>1</v>
      </c>
      <c r="BN657">
        <v>0</v>
      </c>
      <c r="BO657">
        <v>0</v>
      </c>
      <c r="BP657">
        <v>0</v>
      </c>
      <c r="BQ657">
        <v>0</v>
      </c>
      <c r="BR657">
        <v>0</v>
      </c>
      <c r="BS657">
        <v>0</v>
      </c>
      <c r="BT657" s="10">
        <v>1</v>
      </c>
      <c r="BU657">
        <v>-4.2648743800000002</v>
      </c>
      <c r="BV657">
        <v>0.17994256</v>
      </c>
      <c r="BW657">
        <v>2.5512239999999999E-2</v>
      </c>
      <c r="BX657">
        <v>1.7140852600000001</v>
      </c>
      <c r="BY657">
        <v>1.2451467300000001</v>
      </c>
      <c r="BZ657">
        <v>4.38303536</v>
      </c>
      <c r="CA657">
        <v>1.0542348399999999</v>
      </c>
      <c r="CB657">
        <v>2.36271349</v>
      </c>
      <c r="CC657">
        <v>0</v>
      </c>
      <c r="CD657">
        <v>1.26633956</v>
      </c>
      <c r="CE657">
        <v>1.2966537600000001</v>
      </c>
      <c r="CF657">
        <v>-0.34830556000000001</v>
      </c>
      <c r="CG657">
        <v>0.60595251999999999</v>
      </c>
      <c r="CH657">
        <v>-0.27080598</v>
      </c>
      <c r="CI657">
        <v>0.69837139000000004</v>
      </c>
      <c r="CJ657">
        <v>2.3914729999999999E-2</v>
      </c>
      <c r="CK657">
        <v>-0.35324707</v>
      </c>
      <c r="CL657">
        <v>-4.8291489999999999E-2</v>
      </c>
      <c r="CM657">
        <v>0.58076517999999999</v>
      </c>
      <c r="CN657">
        <v>0.72541518999999999</v>
      </c>
      <c r="CO657">
        <v>-0.20022939000000001</v>
      </c>
      <c r="CP657">
        <v>-0.43475793000000001</v>
      </c>
      <c r="CQ657">
        <v>0.34422587999999998</v>
      </c>
      <c r="CR657">
        <v>-0.48495226000000002</v>
      </c>
      <c r="CS657">
        <v>0.18250256000000001</v>
      </c>
      <c r="CT657">
        <v>-0.16623276000000001</v>
      </c>
      <c r="CU657">
        <v>-9.4743999999999995E-2</v>
      </c>
      <c r="CV657">
        <v>-1.1689752</v>
      </c>
      <c r="CW657">
        <v>-0.52188942000000005</v>
      </c>
      <c r="CX657">
        <v>0.65815442999999996</v>
      </c>
      <c r="CY657">
        <v>9.3649330000000003E-2</v>
      </c>
      <c r="CZ657">
        <v>-0.16819777</v>
      </c>
      <c r="DA657">
        <v>-0.25450494000000001</v>
      </c>
      <c r="DB657">
        <v>0.25513289</v>
      </c>
      <c r="DC657">
        <v>2.5920289999999999E-2</v>
      </c>
      <c r="DD657">
        <v>-2.5292350000000002E-2</v>
      </c>
      <c r="DE657">
        <v>0.26950531</v>
      </c>
      <c r="DF657">
        <v>-0.26887736000000001</v>
      </c>
      <c r="DG657">
        <v>0.1029841</v>
      </c>
      <c r="DH657">
        <v>-0.10235616</v>
      </c>
      <c r="DI657">
        <v>-0.19042195000000001</v>
      </c>
      <c r="DJ657">
        <v>7.7531719999999998E-2</v>
      </c>
      <c r="DK657">
        <v>-0.19522661999999999</v>
      </c>
      <c r="DL657">
        <v>-0.13095082</v>
      </c>
      <c r="DM657">
        <v>-6.0513240000000003E-2</v>
      </c>
      <c r="DN657">
        <v>0.50020885000000004</v>
      </c>
      <c r="DO657">
        <v>0.35778246000000002</v>
      </c>
      <c r="DP657">
        <v>-0.64273818000000005</v>
      </c>
      <c r="DQ657">
        <v>0.94671483000000001</v>
      </c>
      <c r="DR657">
        <v>-0.66113116000000005</v>
      </c>
      <c r="DS657">
        <v>7.7932630000000003E-2</v>
      </c>
      <c r="DT657">
        <v>-0.79014932000000004</v>
      </c>
      <c r="DU657">
        <v>1.3610861400000001</v>
      </c>
      <c r="DV657" s="10">
        <v>-0.64824150000000003</v>
      </c>
      <c r="DW657" s="8" t="s">
        <v>3451</v>
      </c>
      <c r="DX657" t="s">
        <v>3452</v>
      </c>
      <c r="DY657" t="s">
        <v>5154</v>
      </c>
      <c r="DZ657" t="s">
        <v>5165</v>
      </c>
      <c r="EA657" s="52" t="s">
        <v>5513</v>
      </c>
      <c r="EB657" t="s">
        <v>5507</v>
      </c>
      <c r="EC657" t="s">
        <v>5199</v>
      </c>
      <c r="ED657" s="10" t="s">
        <v>1651</v>
      </c>
      <c r="EE657" s="20">
        <v>36807</v>
      </c>
      <c r="EF657" s="21">
        <v>38030</v>
      </c>
      <c r="EG657" s="52" t="s">
        <v>145</v>
      </c>
      <c r="EH657" t="s">
        <v>5142</v>
      </c>
      <c r="EI657" s="22">
        <v>44415</v>
      </c>
      <c r="EJ657" t="b">
        <f>F657=H657</f>
        <v>1</v>
      </c>
    </row>
    <row r="658" spans="1:140" x14ac:dyDescent="0.2">
      <c r="A658" s="8" t="s">
        <v>3453</v>
      </c>
      <c r="B658" s="8" t="s">
        <v>168</v>
      </c>
      <c r="C658" s="8" t="s">
        <v>202</v>
      </c>
      <c r="D658" s="2" t="s">
        <v>3454</v>
      </c>
      <c r="E658" s="4">
        <v>0.74527622240331504</v>
      </c>
      <c r="F658" s="28" t="b">
        <v>1</v>
      </c>
      <c r="G658" s="29">
        <f t="shared" si="21"/>
        <v>6.7566054302691698E-3</v>
      </c>
      <c r="H658" s="5" t="b">
        <f t="shared" si="20"/>
        <v>0</v>
      </c>
      <c r="I658" s="8">
        <v>55</v>
      </c>
      <c r="J658">
        <v>1</v>
      </c>
      <c r="K658">
        <v>39</v>
      </c>
      <c r="L658">
        <v>2057</v>
      </c>
      <c r="M658">
        <v>1</v>
      </c>
      <c r="N658">
        <v>5</v>
      </c>
      <c r="O658">
        <v>41.804777868324301</v>
      </c>
      <c r="P658">
        <v>1</v>
      </c>
      <c r="Q658">
        <v>1</v>
      </c>
      <c r="R658">
        <v>2</v>
      </c>
      <c r="S658" s="10">
        <v>75.099999999999994</v>
      </c>
      <c r="T658" s="8">
        <v>0.165331187837294</v>
      </c>
      <c r="U658">
        <v>7.5957643648752104E-3</v>
      </c>
      <c r="V658">
        <v>1.5527186414958001</v>
      </c>
      <c r="W658">
        <v>0.65129954888208597</v>
      </c>
      <c r="X658">
        <v>-1.2456676951183301</v>
      </c>
      <c r="Y658">
        <v>1.38181348148064</v>
      </c>
      <c r="Z658">
        <v>-0.29831328633043902</v>
      </c>
      <c r="AA658">
        <v>8.8725172209350497E-3</v>
      </c>
      <c r="AB658">
        <v>-0.772121299578298</v>
      </c>
      <c r="AC658">
        <v>0.71996333890972197</v>
      </c>
      <c r="AD658" s="10">
        <v>8.6847667845013299E-2</v>
      </c>
      <c r="AE658" s="8">
        <v>0</v>
      </c>
      <c r="AF658">
        <v>0</v>
      </c>
      <c r="AG658">
        <v>0</v>
      </c>
      <c r="AH658">
        <v>0</v>
      </c>
      <c r="AI658">
        <v>0</v>
      </c>
      <c r="AJ658">
        <v>0</v>
      </c>
      <c r="AK658">
        <v>0</v>
      </c>
      <c r="AL658">
        <v>0</v>
      </c>
      <c r="AM658">
        <v>1</v>
      </c>
      <c r="AN658">
        <v>0</v>
      </c>
      <c r="AO658">
        <v>0</v>
      </c>
      <c r="AP658">
        <v>0</v>
      </c>
      <c r="AQ658">
        <v>0</v>
      </c>
      <c r="AR658">
        <v>0</v>
      </c>
      <c r="AS658">
        <v>0</v>
      </c>
      <c r="AT658">
        <v>0</v>
      </c>
      <c r="AU658">
        <v>0</v>
      </c>
      <c r="AV658">
        <v>0</v>
      </c>
      <c r="AW658">
        <v>0</v>
      </c>
      <c r="AX658">
        <v>0</v>
      </c>
      <c r="AY658">
        <v>0</v>
      </c>
      <c r="AZ658">
        <v>1</v>
      </c>
      <c r="BA658">
        <v>1</v>
      </c>
      <c r="BB658">
        <v>0</v>
      </c>
      <c r="BC658">
        <v>0</v>
      </c>
      <c r="BD658">
        <v>1</v>
      </c>
      <c r="BE658">
        <v>1</v>
      </c>
      <c r="BF658">
        <v>0</v>
      </c>
      <c r="BG658">
        <v>0</v>
      </c>
      <c r="BH658">
        <v>0</v>
      </c>
      <c r="BI658">
        <v>0</v>
      </c>
      <c r="BJ658">
        <v>0</v>
      </c>
      <c r="BK658">
        <v>1</v>
      </c>
      <c r="BL658">
        <v>0</v>
      </c>
      <c r="BM658">
        <v>0</v>
      </c>
      <c r="BN658">
        <v>0</v>
      </c>
      <c r="BO658">
        <v>0</v>
      </c>
      <c r="BP658">
        <v>1</v>
      </c>
      <c r="BQ658">
        <v>0</v>
      </c>
      <c r="BR658">
        <v>0</v>
      </c>
      <c r="BS658">
        <v>1</v>
      </c>
      <c r="BT658" s="10">
        <v>0</v>
      </c>
      <c r="BU658">
        <v>-4.2648743800000002</v>
      </c>
      <c r="BV658">
        <v>0.17994256</v>
      </c>
      <c r="BW658">
        <v>2.5512239999999999E-2</v>
      </c>
      <c r="BX658">
        <v>1.7140852600000001</v>
      </c>
      <c r="BY658">
        <v>1.2451467300000001</v>
      </c>
      <c r="BZ658">
        <v>4.38303536</v>
      </c>
      <c r="CA658">
        <v>1.0542348399999999</v>
      </c>
      <c r="CB658">
        <v>2.36271349</v>
      </c>
      <c r="CC658">
        <v>0</v>
      </c>
      <c r="CD658">
        <v>1.26633956</v>
      </c>
      <c r="CE658">
        <v>1.2966537600000001</v>
      </c>
      <c r="CF658">
        <v>-0.34830556000000001</v>
      </c>
      <c r="CG658">
        <v>0.60595251999999999</v>
      </c>
      <c r="CH658">
        <v>-0.27080598</v>
      </c>
      <c r="CI658">
        <v>0.69837139000000004</v>
      </c>
      <c r="CJ658">
        <v>2.3914729999999999E-2</v>
      </c>
      <c r="CK658">
        <v>-0.35324707</v>
      </c>
      <c r="CL658">
        <v>-4.8291489999999999E-2</v>
      </c>
      <c r="CM658">
        <v>0.58076517999999999</v>
      </c>
      <c r="CN658">
        <v>0.72541518999999999</v>
      </c>
      <c r="CO658">
        <v>-0.20022939000000001</v>
      </c>
      <c r="CP658">
        <v>-0.43475793000000001</v>
      </c>
      <c r="CQ658">
        <v>0.34422587999999998</v>
      </c>
      <c r="CR658">
        <v>-0.48495226000000002</v>
      </c>
      <c r="CS658">
        <v>0.18250256000000001</v>
      </c>
      <c r="CT658">
        <v>-0.16623276000000001</v>
      </c>
      <c r="CU658">
        <v>-9.4743999999999995E-2</v>
      </c>
      <c r="CV658">
        <v>-1.1689752</v>
      </c>
      <c r="CW658">
        <v>-0.52188942000000005</v>
      </c>
      <c r="CX658">
        <v>0.65815442999999996</v>
      </c>
      <c r="CY658">
        <v>9.3649330000000003E-2</v>
      </c>
      <c r="CZ658">
        <v>-0.16819777</v>
      </c>
      <c r="DA658">
        <v>-0.25450494000000001</v>
      </c>
      <c r="DB658">
        <v>0.25513289</v>
      </c>
      <c r="DC658">
        <v>2.5920289999999999E-2</v>
      </c>
      <c r="DD658">
        <v>-2.5292350000000002E-2</v>
      </c>
      <c r="DE658">
        <v>0.26950531</v>
      </c>
      <c r="DF658">
        <v>-0.26887736000000001</v>
      </c>
      <c r="DG658">
        <v>0.1029841</v>
      </c>
      <c r="DH658">
        <v>-0.10235616</v>
      </c>
      <c r="DI658">
        <v>-0.19042195000000001</v>
      </c>
      <c r="DJ658">
        <v>7.7531719999999998E-2</v>
      </c>
      <c r="DK658">
        <v>-0.19522661999999999</v>
      </c>
      <c r="DL658">
        <v>-0.13095082</v>
      </c>
      <c r="DM658">
        <v>-6.0513240000000003E-2</v>
      </c>
      <c r="DN658">
        <v>0.50020885000000004</v>
      </c>
      <c r="DO658">
        <v>0.35778246000000002</v>
      </c>
      <c r="DP658">
        <v>-0.64273818000000005</v>
      </c>
      <c r="DQ658">
        <v>0.94671483000000001</v>
      </c>
      <c r="DR658">
        <v>-0.66113116000000005</v>
      </c>
      <c r="DS658">
        <v>7.7932630000000003E-2</v>
      </c>
      <c r="DT658">
        <v>-0.79014932000000004</v>
      </c>
      <c r="DU658">
        <v>1.3610861400000001</v>
      </c>
      <c r="DV658" s="10">
        <v>-0.64824150000000003</v>
      </c>
      <c r="DW658" s="8" t="s">
        <v>3455</v>
      </c>
      <c r="DX658" t="s">
        <v>3456</v>
      </c>
      <c r="DY658" t="s">
        <v>5165</v>
      </c>
      <c r="DZ658" t="s">
        <v>5153</v>
      </c>
      <c r="EA658" t="s">
        <v>5325</v>
      </c>
      <c r="EB658" t="s">
        <v>5403</v>
      </c>
      <c r="EC658" t="s">
        <v>5197</v>
      </c>
      <c r="ED658" s="10" t="s">
        <v>804</v>
      </c>
      <c r="EE658" s="20">
        <v>38167</v>
      </c>
      <c r="EF658" s="21">
        <v>39766</v>
      </c>
      <c r="EG658" t="s">
        <v>3457</v>
      </c>
      <c r="EH658" t="s">
        <v>5146</v>
      </c>
      <c r="EI658" s="22">
        <v>45281</v>
      </c>
      <c r="EJ658" t="b">
        <f>F658=H658</f>
        <v>0</v>
      </c>
    </row>
    <row r="659" spans="1:140" x14ac:dyDescent="0.2">
      <c r="A659" s="8" t="s">
        <v>3458</v>
      </c>
      <c r="B659" s="8" t="s">
        <v>168</v>
      </c>
      <c r="C659" s="8" t="s">
        <v>147</v>
      </c>
      <c r="D659" s="2" t="s">
        <v>3459</v>
      </c>
      <c r="E659" s="4">
        <v>0.56366386613102903</v>
      </c>
      <c r="F659" s="28" t="b">
        <v>0</v>
      </c>
      <c r="G659" s="29">
        <f t="shared" si="21"/>
        <v>0.999168358241035</v>
      </c>
      <c r="H659" s="5" t="b">
        <f t="shared" si="20"/>
        <v>1</v>
      </c>
      <c r="I659" s="8">
        <v>43</v>
      </c>
      <c r="J659">
        <v>1</v>
      </c>
      <c r="K659">
        <v>39</v>
      </c>
      <c r="L659">
        <v>3303</v>
      </c>
      <c r="M659">
        <v>8</v>
      </c>
      <c r="N659">
        <v>1</v>
      </c>
      <c r="O659">
        <v>64.331933065514605</v>
      </c>
      <c r="P659">
        <v>5</v>
      </c>
      <c r="Q659">
        <v>1</v>
      </c>
      <c r="R659">
        <v>2</v>
      </c>
      <c r="S659" s="10">
        <v>70.7</v>
      </c>
      <c r="T659" s="8">
        <v>-0.96192691105334804</v>
      </c>
      <c r="U659">
        <v>7.5957643648752104E-3</v>
      </c>
      <c r="V659">
        <v>1.5527186414958001</v>
      </c>
      <c r="W659">
        <v>2.1038259504197399</v>
      </c>
      <c r="X659">
        <v>0.98157978018903103</v>
      </c>
      <c r="Y659">
        <v>-1.4044518876044501</v>
      </c>
      <c r="Z659">
        <v>0.47686179047946198</v>
      </c>
      <c r="AA659">
        <v>1.4284752725705201</v>
      </c>
      <c r="AB659">
        <v>1.4079858992310099</v>
      </c>
      <c r="AC659">
        <v>1.7560081436822399E-2</v>
      </c>
      <c r="AD659" s="10">
        <v>-0.86254298685826103</v>
      </c>
      <c r="AE659" s="8">
        <v>0</v>
      </c>
      <c r="AF659">
        <v>0</v>
      </c>
      <c r="AG659">
        <v>0</v>
      </c>
      <c r="AH659">
        <v>1</v>
      </c>
      <c r="AI659">
        <v>0</v>
      </c>
      <c r="AJ659">
        <v>0</v>
      </c>
      <c r="AK659">
        <v>0</v>
      </c>
      <c r="AL659">
        <v>0</v>
      </c>
      <c r="AM659">
        <v>0</v>
      </c>
      <c r="AN659">
        <v>0</v>
      </c>
      <c r="AO659">
        <v>0</v>
      </c>
      <c r="AP659">
        <v>0</v>
      </c>
      <c r="AQ659">
        <v>0</v>
      </c>
      <c r="AR659">
        <v>0</v>
      </c>
      <c r="AS659">
        <v>0</v>
      </c>
      <c r="AT659">
        <v>0</v>
      </c>
      <c r="AU659">
        <v>0</v>
      </c>
      <c r="AV659">
        <v>0</v>
      </c>
      <c r="AW659">
        <v>0</v>
      </c>
      <c r="AX659">
        <v>0</v>
      </c>
      <c r="AY659">
        <v>1</v>
      </c>
      <c r="AZ659">
        <v>0</v>
      </c>
      <c r="BA659">
        <v>1</v>
      </c>
      <c r="BB659">
        <v>0</v>
      </c>
      <c r="BC659">
        <v>1</v>
      </c>
      <c r="BD659">
        <v>0</v>
      </c>
      <c r="BE659">
        <v>1</v>
      </c>
      <c r="BF659">
        <v>0</v>
      </c>
      <c r="BG659">
        <v>0</v>
      </c>
      <c r="BH659">
        <v>0</v>
      </c>
      <c r="BI659">
        <v>0</v>
      </c>
      <c r="BJ659">
        <v>1</v>
      </c>
      <c r="BK659">
        <v>0</v>
      </c>
      <c r="BL659">
        <v>0</v>
      </c>
      <c r="BM659">
        <v>0</v>
      </c>
      <c r="BN659">
        <v>0</v>
      </c>
      <c r="BO659">
        <v>1</v>
      </c>
      <c r="BP659">
        <v>0</v>
      </c>
      <c r="BQ659">
        <v>0</v>
      </c>
      <c r="BR659">
        <v>1</v>
      </c>
      <c r="BS659">
        <v>0</v>
      </c>
      <c r="BT659" s="10">
        <v>0</v>
      </c>
      <c r="BU659">
        <v>-4.2648743800000002</v>
      </c>
      <c r="BV659">
        <v>0.17994256</v>
      </c>
      <c r="BW659">
        <v>2.5512239999999999E-2</v>
      </c>
      <c r="BX659">
        <v>1.7140852600000001</v>
      </c>
      <c r="BY659">
        <v>1.2451467300000001</v>
      </c>
      <c r="BZ659">
        <v>4.38303536</v>
      </c>
      <c r="CA659">
        <v>1.0542348399999999</v>
      </c>
      <c r="CB659">
        <v>2.36271349</v>
      </c>
      <c r="CC659">
        <v>0</v>
      </c>
      <c r="CD659">
        <v>1.26633956</v>
      </c>
      <c r="CE659">
        <v>1.2966537600000001</v>
      </c>
      <c r="CF659">
        <v>-0.34830556000000001</v>
      </c>
      <c r="CG659">
        <v>0.60595251999999999</v>
      </c>
      <c r="CH659">
        <v>-0.27080598</v>
      </c>
      <c r="CI659">
        <v>0.69837139000000004</v>
      </c>
      <c r="CJ659">
        <v>2.3914729999999999E-2</v>
      </c>
      <c r="CK659">
        <v>-0.35324707</v>
      </c>
      <c r="CL659">
        <v>-4.8291489999999999E-2</v>
      </c>
      <c r="CM659">
        <v>0.58076517999999999</v>
      </c>
      <c r="CN659">
        <v>0.72541518999999999</v>
      </c>
      <c r="CO659">
        <v>-0.20022939000000001</v>
      </c>
      <c r="CP659">
        <v>-0.43475793000000001</v>
      </c>
      <c r="CQ659">
        <v>0.34422587999999998</v>
      </c>
      <c r="CR659">
        <v>-0.48495226000000002</v>
      </c>
      <c r="CS659">
        <v>0.18250256000000001</v>
      </c>
      <c r="CT659">
        <v>-0.16623276000000001</v>
      </c>
      <c r="CU659">
        <v>-9.4743999999999995E-2</v>
      </c>
      <c r="CV659">
        <v>-1.1689752</v>
      </c>
      <c r="CW659">
        <v>-0.52188942000000005</v>
      </c>
      <c r="CX659">
        <v>0.65815442999999996</v>
      </c>
      <c r="CY659">
        <v>9.3649330000000003E-2</v>
      </c>
      <c r="CZ659">
        <v>-0.16819777</v>
      </c>
      <c r="DA659">
        <v>-0.25450494000000001</v>
      </c>
      <c r="DB659">
        <v>0.25513289</v>
      </c>
      <c r="DC659">
        <v>2.5920289999999999E-2</v>
      </c>
      <c r="DD659">
        <v>-2.5292350000000002E-2</v>
      </c>
      <c r="DE659">
        <v>0.26950531</v>
      </c>
      <c r="DF659">
        <v>-0.26887736000000001</v>
      </c>
      <c r="DG659">
        <v>0.1029841</v>
      </c>
      <c r="DH659">
        <v>-0.10235616</v>
      </c>
      <c r="DI659">
        <v>-0.19042195000000001</v>
      </c>
      <c r="DJ659">
        <v>7.7531719999999998E-2</v>
      </c>
      <c r="DK659">
        <v>-0.19522661999999999</v>
      </c>
      <c r="DL659">
        <v>-0.13095082</v>
      </c>
      <c r="DM659">
        <v>-6.0513240000000003E-2</v>
      </c>
      <c r="DN659">
        <v>0.50020885000000004</v>
      </c>
      <c r="DO659">
        <v>0.35778246000000002</v>
      </c>
      <c r="DP659">
        <v>-0.64273818000000005</v>
      </c>
      <c r="DQ659">
        <v>0.94671483000000001</v>
      </c>
      <c r="DR659">
        <v>-0.66113116000000005</v>
      </c>
      <c r="DS659">
        <v>7.7932630000000003E-2</v>
      </c>
      <c r="DT659">
        <v>-0.79014932000000004</v>
      </c>
      <c r="DU659">
        <v>1.3610861400000001</v>
      </c>
      <c r="DV659" s="10">
        <v>-0.64824150000000003</v>
      </c>
      <c r="DW659" s="8" t="s">
        <v>3460</v>
      </c>
      <c r="DX659" t="s">
        <v>3461</v>
      </c>
      <c r="DY659" t="s">
        <v>5153</v>
      </c>
      <c r="DZ659" t="s">
        <v>5158</v>
      </c>
      <c r="EA659" t="s">
        <v>5192</v>
      </c>
      <c r="EB659" t="s">
        <v>5406</v>
      </c>
      <c r="EC659" t="s">
        <v>5471</v>
      </c>
      <c r="ED659" s="10" t="s">
        <v>454</v>
      </c>
      <c r="EE659" s="20">
        <v>36721</v>
      </c>
      <c r="EF659" s="21">
        <v>38249</v>
      </c>
      <c r="EG659" t="s">
        <v>3462</v>
      </c>
      <c r="EH659" t="s">
        <v>5144</v>
      </c>
      <c r="EI659" s="22">
        <v>44606</v>
      </c>
      <c r="EJ659" t="b">
        <f>F659=H659</f>
        <v>0</v>
      </c>
    </row>
    <row r="660" spans="1:140" x14ac:dyDescent="0.2">
      <c r="A660" s="8" t="s">
        <v>3463</v>
      </c>
      <c r="B660" s="8" t="s">
        <v>119</v>
      </c>
      <c r="C660" s="8" t="s">
        <v>188</v>
      </c>
      <c r="D660" s="2" t="s">
        <v>3464</v>
      </c>
      <c r="E660" s="4">
        <v>0.42140326096496999</v>
      </c>
      <c r="F660" s="28" t="b">
        <v>0</v>
      </c>
      <c r="G660" s="29">
        <f t="shared" si="21"/>
        <v>5.5666889021390956E-8</v>
      </c>
      <c r="H660" s="5" t="b">
        <f t="shared" si="20"/>
        <v>0</v>
      </c>
      <c r="I660" s="8">
        <v>56</v>
      </c>
      <c r="J660">
        <v>2</v>
      </c>
      <c r="K660">
        <v>14</v>
      </c>
      <c r="L660">
        <v>1406</v>
      </c>
      <c r="M660">
        <v>2</v>
      </c>
      <c r="N660">
        <v>2</v>
      </c>
      <c r="O660">
        <v>2.3682971491520299</v>
      </c>
      <c r="P660">
        <v>5</v>
      </c>
      <c r="Q660">
        <v>1</v>
      </c>
      <c r="R660">
        <v>4</v>
      </c>
      <c r="S660" s="10">
        <v>81.900000000000006</v>
      </c>
      <c r="T660" s="8">
        <v>0.25926936274484702</v>
      </c>
      <c r="U660">
        <v>1.0203643463482399</v>
      </c>
      <c r="V660">
        <v>-1.6774012700827301</v>
      </c>
      <c r="W660">
        <v>-0.10760469461792301</v>
      </c>
      <c r="X660">
        <v>-0.92748948436013701</v>
      </c>
      <c r="Y660">
        <v>-0.70788554533318204</v>
      </c>
      <c r="Z660">
        <v>-1.6553500139155299</v>
      </c>
      <c r="AA660">
        <v>0.71867389489572897</v>
      </c>
      <c r="AB660">
        <v>1.4079858992310099</v>
      </c>
      <c r="AC660">
        <v>-1.38724643350897</v>
      </c>
      <c r="AD660" s="10">
        <v>1.5540877705682601</v>
      </c>
      <c r="AE660" s="8">
        <v>0</v>
      </c>
      <c r="AF660">
        <v>0</v>
      </c>
      <c r="AG660">
        <v>0</v>
      </c>
      <c r="AH660">
        <v>0</v>
      </c>
      <c r="AI660">
        <v>0</v>
      </c>
      <c r="AJ660">
        <v>0</v>
      </c>
      <c r="AK660">
        <v>0</v>
      </c>
      <c r="AL660">
        <v>0</v>
      </c>
      <c r="AM660">
        <v>0</v>
      </c>
      <c r="AN660">
        <v>0</v>
      </c>
      <c r="AO660">
        <v>0</v>
      </c>
      <c r="AP660">
        <v>0</v>
      </c>
      <c r="AQ660">
        <v>0</v>
      </c>
      <c r="AR660">
        <v>0</v>
      </c>
      <c r="AS660">
        <v>0</v>
      </c>
      <c r="AT660">
        <v>0</v>
      </c>
      <c r="AU660">
        <v>0</v>
      </c>
      <c r="AV660">
        <v>1</v>
      </c>
      <c r="AW660">
        <v>0</v>
      </c>
      <c r="AX660">
        <v>0</v>
      </c>
      <c r="AY660">
        <v>0</v>
      </c>
      <c r="AZ660">
        <v>1</v>
      </c>
      <c r="BA660">
        <v>1</v>
      </c>
      <c r="BB660">
        <v>0</v>
      </c>
      <c r="BC660">
        <v>0</v>
      </c>
      <c r="BD660">
        <v>1</v>
      </c>
      <c r="BE660">
        <v>0</v>
      </c>
      <c r="BF660">
        <v>1</v>
      </c>
      <c r="BG660">
        <v>0</v>
      </c>
      <c r="BH660">
        <v>0</v>
      </c>
      <c r="BI660">
        <v>0</v>
      </c>
      <c r="BJ660">
        <v>0</v>
      </c>
      <c r="BK660">
        <v>0</v>
      </c>
      <c r="BL660">
        <v>1</v>
      </c>
      <c r="BM660">
        <v>0</v>
      </c>
      <c r="BN660">
        <v>1</v>
      </c>
      <c r="BO660">
        <v>0</v>
      </c>
      <c r="BP660">
        <v>0</v>
      </c>
      <c r="BQ660">
        <v>0</v>
      </c>
      <c r="BR660">
        <v>0</v>
      </c>
      <c r="BS660">
        <v>0</v>
      </c>
      <c r="BT660" s="10">
        <v>1</v>
      </c>
      <c r="BU660">
        <v>-4.2648743800000002</v>
      </c>
      <c r="BV660">
        <v>0.17994256</v>
      </c>
      <c r="BW660">
        <v>2.5512239999999999E-2</v>
      </c>
      <c r="BX660">
        <v>1.7140852600000001</v>
      </c>
      <c r="BY660">
        <v>1.2451467300000001</v>
      </c>
      <c r="BZ660">
        <v>4.38303536</v>
      </c>
      <c r="CA660">
        <v>1.0542348399999999</v>
      </c>
      <c r="CB660">
        <v>2.36271349</v>
      </c>
      <c r="CC660">
        <v>0</v>
      </c>
      <c r="CD660">
        <v>1.26633956</v>
      </c>
      <c r="CE660">
        <v>1.2966537600000001</v>
      </c>
      <c r="CF660">
        <v>-0.34830556000000001</v>
      </c>
      <c r="CG660">
        <v>0.60595251999999999</v>
      </c>
      <c r="CH660">
        <v>-0.27080598</v>
      </c>
      <c r="CI660">
        <v>0.69837139000000004</v>
      </c>
      <c r="CJ660">
        <v>2.3914729999999999E-2</v>
      </c>
      <c r="CK660">
        <v>-0.35324707</v>
      </c>
      <c r="CL660">
        <v>-4.8291489999999999E-2</v>
      </c>
      <c r="CM660">
        <v>0.58076517999999999</v>
      </c>
      <c r="CN660">
        <v>0.72541518999999999</v>
      </c>
      <c r="CO660">
        <v>-0.20022939000000001</v>
      </c>
      <c r="CP660">
        <v>-0.43475793000000001</v>
      </c>
      <c r="CQ660">
        <v>0.34422587999999998</v>
      </c>
      <c r="CR660">
        <v>-0.48495226000000002</v>
      </c>
      <c r="CS660">
        <v>0.18250256000000001</v>
      </c>
      <c r="CT660">
        <v>-0.16623276000000001</v>
      </c>
      <c r="CU660">
        <v>-9.4743999999999995E-2</v>
      </c>
      <c r="CV660">
        <v>-1.1689752</v>
      </c>
      <c r="CW660">
        <v>-0.52188942000000005</v>
      </c>
      <c r="CX660">
        <v>0.65815442999999996</v>
      </c>
      <c r="CY660">
        <v>9.3649330000000003E-2</v>
      </c>
      <c r="CZ660">
        <v>-0.16819777</v>
      </c>
      <c r="DA660">
        <v>-0.25450494000000001</v>
      </c>
      <c r="DB660">
        <v>0.25513289</v>
      </c>
      <c r="DC660">
        <v>2.5920289999999999E-2</v>
      </c>
      <c r="DD660">
        <v>-2.5292350000000002E-2</v>
      </c>
      <c r="DE660">
        <v>0.26950531</v>
      </c>
      <c r="DF660">
        <v>-0.26887736000000001</v>
      </c>
      <c r="DG660">
        <v>0.1029841</v>
      </c>
      <c r="DH660">
        <v>-0.10235616</v>
      </c>
      <c r="DI660">
        <v>-0.19042195000000001</v>
      </c>
      <c r="DJ660">
        <v>7.7531719999999998E-2</v>
      </c>
      <c r="DK660">
        <v>-0.19522661999999999</v>
      </c>
      <c r="DL660">
        <v>-0.13095082</v>
      </c>
      <c r="DM660">
        <v>-6.0513240000000003E-2</v>
      </c>
      <c r="DN660">
        <v>0.50020885000000004</v>
      </c>
      <c r="DO660">
        <v>0.35778246000000002</v>
      </c>
      <c r="DP660">
        <v>-0.64273818000000005</v>
      </c>
      <c r="DQ660">
        <v>0.94671483000000001</v>
      </c>
      <c r="DR660">
        <v>-0.66113116000000005</v>
      </c>
      <c r="DS660">
        <v>7.7932630000000003E-2</v>
      </c>
      <c r="DT660">
        <v>-0.79014932000000004</v>
      </c>
      <c r="DU660">
        <v>1.3610861400000001</v>
      </c>
      <c r="DV660" s="10">
        <v>-0.64824150000000003</v>
      </c>
      <c r="DW660" s="8" t="s">
        <v>3465</v>
      </c>
      <c r="DX660" t="s">
        <v>3466</v>
      </c>
      <c r="DY660" t="s">
        <v>5158</v>
      </c>
      <c r="DZ660" t="s">
        <v>5165</v>
      </c>
      <c r="EA660" t="s">
        <v>5177</v>
      </c>
      <c r="EB660" t="s">
        <v>5173</v>
      </c>
      <c r="EC660" t="s">
        <v>5297</v>
      </c>
      <c r="ED660" s="10" t="s">
        <v>1445</v>
      </c>
      <c r="EE660" s="20">
        <v>38064</v>
      </c>
      <c r="EF660" s="21">
        <v>39445</v>
      </c>
      <c r="EG660" t="s">
        <v>3467</v>
      </c>
      <c r="EH660" t="s">
        <v>5143</v>
      </c>
      <c r="EI660" s="22">
        <v>45374</v>
      </c>
      <c r="EJ660" t="b">
        <f>F660=H660</f>
        <v>1</v>
      </c>
    </row>
    <row r="661" spans="1:140" x14ac:dyDescent="0.2">
      <c r="A661" s="8" t="s">
        <v>3468</v>
      </c>
      <c r="B661" s="8" t="s">
        <v>119</v>
      </c>
      <c r="C661" s="8" t="s">
        <v>188</v>
      </c>
      <c r="D661" s="2" t="s">
        <v>3469</v>
      </c>
      <c r="E661" s="4">
        <v>0.56693386203428697</v>
      </c>
      <c r="F661" s="28" t="b">
        <v>0</v>
      </c>
      <c r="G661" s="29">
        <f t="shared" si="21"/>
        <v>2.5493394835462998E-5</v>
      </c>
      <c r="H661" s="5" t="b">
        <f t="shared" si="20"/>
        <v>0</v>
      </c>
      <c r="I661" s="8">
        <v>60</v>
      </c>
      <c r="J661">
        <v>1</v>
      </c>
      <c r="K661">
        <v>17</v>
      </c>
      <c r="L661">
        <v>1185</v>
      </c>
      <c r="M661">
        <v>2</v>
      </c>
      <c r="N661">
        <v>2</v>
      </c>
      <c r="O661">
        <v>84.300264350477093</v>
      </c>
      <c r="P661">
        <v>5</v>
      </c>
      <c r="Q661">
        <v>2</v>
      </c>
      <c r="R661">
        <v>4</v>
      </c>
      <c r="S661" s="10">
        <v>72.2</v>
      </c>
      <c r="T661" s="8">
        <v>0.63502206237506098</v>
      </c>
      <c r="U661">
        <v>7.5957643648752104E-3</v>
      </c>
      <c r="V661">
        <v>-1.2897868806933099</v>
      </c>
      <c r="W661">
        <v>-0.36523578188904798</v>
      </c>
      <c r="X661">
        <v>-0.92748948436013701</v>
      </c>
      <c r="Y661">
        <v>-0.70788554533318204</v>
      </c>
      <c r="Z661">
        <v>1.1639859569395501</v>
      </c>
      <c r="AA661">
        <v>-0.70092886045385905</v>
      </c>
      <c r="AB661">
        <v>-0.772121299578298</v>
      </c>
      <c r="AC661">
        <v>-1.38724643350897</v>
      </c>
      <c r="AD661" s="10">
        <v>-0.53888708184578005</v>
      </c>
      <c r="AE661" s="8">
        <v>0</v>
      </c>
      <c r="AF661">
        <v>0</v>
      </c>
      <c r="AG661">
        <v>0</v>
      </c>
      <c r="AH661">
        <v>0</v>
      </c>
      <c r="AI661">
        <v>0</v>
      </c>
      <c r="AJ661">
        <v>0</v>
      </c>
      <c r="AK661">
        <v>0</v>
      </c>
      <c r="AL661">
        <v>0</v>
      </c>
      <c r="AM661">
        <v>0</v>
      </c>
      <c r="AN661">
        <v>0</v>
      </c>
      <c r="AO661">
        <v>0</v>
      </c>
      <c r="AP661">
        <v>0</v>
      </c>
      <c r="AQ661">
        <v>0</v>
      </c>
      <c r="AR661">
        <v>0</v>
      </c>
      <c r="AS661">
        <v>0</v>
      </c>
      <c r="AT661">
        <v>0</v>
      </c>
      <c r="AU661">
        <v>1</v>
      </c>
      <c r="AV661">
        <v>0</v>
      </c>
      <c r="AW661">
        <v>0</v>
      </c>
      <c r="AX661">
        <v>0</v>
      </c>
      <c r="AY661">
        <v>1</v>
      </c>
      <c r="AZ661">
        <v>0</v>
      </c>
      <c r="BA661">
        <v>0</v>
      </c>
      <c r="BB661">
        <v>1</v>
      </c>
      <c r="BC661">
        <v>1</v>
      </c>
      <c r="BD661">
        <v>0</v>
      </c>
      <c r="BE661">
        <v>0</v>
      </c>
      <c r="BF661">
        <v>1</v>
      </c>
      <c r="BG661">
        <v>0</v>
      </c>
      <c r="BH661">
        <v>0</v>
      </c>
      <c r="BI661">
        <v>1</v>
      </c>
      <c r="BJ661">
        <v>0</v>
      </c>
      <c r="BK661">
        <v>0</v>
      </c>
      <c r="BL661">
        <v>0</v>
      </c>
      <c r="BM661">
        <v>1</v>
      </c>
      <c r="BN661">
        <v>0</v>
      </c>
      <c r="BO661">
        <v>0</v>
      </c>
      <c r="BP661">
        <v>0</v>
      </c>
      <c r="BQ661">
        <v>0</v>
      </c>
      <c r="BR661">
        <v>0</v>
      </c>
      <c r="BS661">
        <v>1</v>
      </c>
      <c r="BT661" s="10">
        <v>0</v>
      </c>
      <c r="BU661">
        <v>-4.2648743800000002</v>
      </c>
      <c r="BV661">
        <v>0.17994256</v>
      </c>
      <c r="BW661">
        <v>2.5512239999999999E-2</v>
      </c>
      <c r="BX661">
        <v>1.7140852600000001</v>
      </c>
      <c r="BY661">
        <v>1.2451467300000001</v>
      </c>
      <c r="BZ661">
        <v>4.38303536</v>
      </c>
      <c r="CA661">
        <v>1.0542348399999999</v>
      </c>
      <c r="CB661">
        <v>2.36271349</v>
      </c>
      <c r="CC661">
        <v>0</v>
      </c>
      <c r="CD661">
        <v>1.26633956</v>
      </c>
      <c r="CE661">
        <v>1.2966537600000001</v>
      </c>
      <c r="CF661">
        <v>-0.34830556000000001</v>
      </c>
      <c r="CG661">
        <v>0.60595251999999999</v>
      </c>
      <c r="CH661">
        <v>-0.27080598</v>
      </c>
      <c r="CI661">
        <v>0.69837139000000004</v>
      </c>
      <c r="CJ661">
        <v>2.3914729999999999E-2</v>
      </c>
      <c r="CK661">
        <v>-0.35324707</v>
      </c>
      <c r="CL661">
        <v>-4.8291489999999999E-2</v>
      </c>
      <c r="CM661">
        <v>0.58076517999999999</v>
      </c>
      <c r="CN661">
        <v>0.72541518999999999</v>
      </c>
      <c r="CO661">
        <v>-0.20022939000000001</v>
      </c>
      <c r="CP661">
        <v>-0.43475793000000001</v>
      </c>
      <c r="CQ661">
        <v>0.34422587999999998</v>
      </c>
      <c r="CR661">
        <v>-0.48495226000000002</v>
      </c>
      <c r="CS661">
        <v>0.18250256000000001</v>
      </c>
      <c r="CT661">
        <v>-0.16623276000000001</v>
      </c>
      <c r="CU661">
        <v>-9.4743999999999995E-2</v>
      </c>
      <c r="CV661">
        <v>-1.1689752</v>
      </c>
      <c r="CW661">
        <v>-0.52188942000000005</v>
      </c>
      <c r="CX661">
        <v>0.65815442999999996</v>
      </c>
      <c r="CY661">
        <v>9.3649330000000003E-2</v>
      </c>
      <c r="CZ661">
        <v>-0.16819777</v>
      </c>
      <c r="DA661">
        <v>-0.25450494000000001</v>
      </c>
      <c r="DB661">
        <v>0.25513289</v>
      </c>
      <c r="DC661">
        <v>2.5920289999999999E-2</v>
      </c>
      <c r="DD661">
        <v>-2.5292350000000002E-2</v>
      </c>
      <c r="DE661">
        <v>0.26950531</v>
      </c>
      <c r="DF661">
        <v>-0.26887736000000001</v>
      </c>
      <c r="DG661">
        <v>0.1029841</v>
      </c>
      <c r="DH661">
        <v>-0.10235616</v>
      </c>
      <c r="DI661">
        <v>-0.19042195000000001</v>
      </c>
      <c r="DJ661">
        <v>7.7531719999999998E-2</v>
      </c>
      <c r="DK661">
        <v>-0.19522661999999999</v>
      </c>
      <c r="DL661">
        <v>-0.13095082</v>
      </c>
      <c r="DM661">
        <v>-6.0513240000000003E-2</v>
      </c>
      <c r="DN661">
        <v>0.50020885000000004</v>
      </c>
      <c r="DO661">
        <v>0.35778246000000002</v>
      </c>
      <c r="DP661">
        <v>-0.64273818000000005</v>
      </c>
      <c r="DQ661">
        <v>0.94671483000000001</v>
      </c>
      <c r="DR661">
        <v>-0.66113116000000005</v>
      </c>
      <c r="DS661">
        <v>7.7932630000000003E-2</v>
      </c>
      <c r="DT661">
        <v>-0.79014932000000004</v>
      </c>
      <c r="DU661">
        <v>1.3610861400000001</v>
      </c>
      <c r="DV661" s="10">
        <v>-0.64824150000000003</v>
      </c>
      <c r="DW661" s="8" t="s">
        <v>3470</v>
      </c>
      <c r="DX661" t="s">
        <v>3471</v>
      </c>
      <c r="DY661" t="s">
        <v>5154</v>
      </c>
      <c r="DZ661" t="s">
        <v>5153</v>
      </c>
      <c r="EA661" t="s">
        <v>5366</v>
      </c>
      <c r="EB661" t="s">
        <v>5302</v>
      </c>
      <c r="EC661" t="s">
        <v>5209</v>
      </c>
      <c r="ED661" s="10" t="s">
        <v>787</v>
      </c>
      <c r="EE661" s="20">
        <v>35156</v>
      </c>
      <c r="EF661" s="21">
        <v>36059</v>
      </c>
      <c r="EG661" t="s">
        <v>3472</v>
      </c>
      <c r="EH661" t="s">
        <v>5142</v>
      </c>
      <c r="EI661" s="22">
        <v>45231</v>
      </c>
      <c r="EJ661" t="b">
        <f>F661=H661</f>
        <v>1</v>
      </c>
    </row>
    <row r="662" spans="1:140" x14ac:dyDescent="0.2">
      <c r="A662" s="8" t="s">
        <v>3473</v>
      </c>
      <c r="B662" s="8" t="s">
        <v>168</v>
      </c>
      <c r="C662" s="8" t="s">
        <v>275</v>
      </c>
      <c r="D662" s="2" t="s">
        <v>3474</v>
      </c>
      <c r="E662" s="4">
        <v>0.71552610316739096</v>
      </c>
      <c r="F662" s="28" t="b">
        <v>1</v>
      </c>
      <c r="G662" s="29">
        <f t="shared" si="21"/>
        <v>3.3214072201581983E-4</v>
      </c>
      <c r="H662" s="5" t="b">
        <f t="shared" si="20"/>
        <v>0</v>
      </c>
      <c r="I662" s="8">
        <v>65</v>
      </c>
      <c r="J662">
        <v>0</v>
      </c>
      <c r="K662">
        <v>40</v>
      </c>
      <c r="L662">
        <v>1703</v>
      </c>
      <c r="M662">
        <v>0</v>
      </c>
      <c r="N662">
        <v>3</v>
      </c>
      <c r="O662">
        <v>41.096384917029098</v>
      </c>
      <c r="P662">
        <v>4</v>
      </c>
      <c r="Q662">
        <v>4</v>
      </c>
      <c r="R662">
        <v>3</v>
      </c>
      <c r="S662" s="10">
        <v>75.599999999999994</v>
      </c>
      <c r="T662" s="8">
        <v>1.1047129369128199</v>
      </c>
      <c r="U662">
        <v>-1.00517281761849</v>
      </c>
      <c r="V662">
        <v>1.6819234379589401</v>
      </c>
      <c r="W662">
        <v>0.23862350863784099</v>
      </c>
      <c r="X662">
        <v>-1.5638459058765199</v>
      </c>
      <c r="Y662">
        <v>-1.13192030619081E-2</v>
      </c>
      <c r="Z662">
        <v>-0.32268958043526902</v>
      </c>
      <c r="AA662">
        <v>8.8725172209350497E-3</v>
      </c>
      <c r="AB662">
        <v>-1.4988236991813999</v>
      </c>
      <c r="AC662">
        <v>1.7560081436822399E-2</v>
      </c>
      <c r="AD662" s="10">
        <v>0.19473296951583999</v>
      </c>
      <c r="AE662" s="8">
        <v>0</v>
      </c>
      <c r="AF662">
        <v>0</v>
      </c>
      <c r="AG662">
        <v>0</v>
      </c>
      <c r="AH662">
        <v>1</v>
      </c>
      <c r="AI662">
        <v>0</v>
      </c>
      <c r="AJ662">
        <v>0</v>
      </c>
      <c r="AK662">
        <v>0</v>
      </c>
      <c r="AL662">
        <v>0</v>
      </c>
      <c r="AM662">
        <v>0</v>
      </c>
      <c r="AN662">
        <v>0</v>
      </c>
      <c r="AO662">
        <v>0</v>
      </c>
      <c r="AP662">
        <v>0</v>
      </c>
      <c r="AQ662">
        <v>0</v>
      </c>
      <c r="AR662">
        <v>0</v>
      </c>
      <c r="AS662">
        <v>0</v>
      </c>
      <c r="AT662">
        <v>0</v>
      </c>
      <c r="AU662">
        <v>0</v>
      </c>
      <c r="AV662">
        <v>0</v>
      </c>
      <c r="AW662">
        <v>0</v>
      </c>
      <c r="AX662">
        <v>0</v>
      </c>
      <c r="AY662">
        <v>0</v>
      </c>
      <c r="AZ662">
        <v>1</v>
      </c>
      <c r="BA662">
        <v>1</v>
      </c>
      <c r="BB662">
        <v>0</v>
      </c>
      <c r="BC662">
        <v>1</v>
      </c>
      <c r="BD662">
        <v>0</v>
      </c>
      <c r="BE662">
        <v>1</v>
      </c>
      <c r="BF662">
        <v>0</v>
      </c>
      <c r="BG662">
        <v>0</v>
      </c>
      <c r="BH662">
        <v>1</v>
      </c>
      <c r="BI662">
        <v>0</v>
      </c>
      <c r="BJ662">
        <v>0</v>
      </c>
      <c r="BK662">
        <v>0</v>
      </c>
      <c r="BL662">
        <v>0</v>
      </c>
      <c r="BM662">
        <v>1</v>
      </c>
      <c r="BN662">
        <v>0</v>
      </c>
      <c r="BO662">
        <v>0</v>
      </c>
      <c r="BP662">
        <v>0</v>
      </c>
      <c r="BQ662">
        <v>0</v>
      </c>
      <c r="BR662">
        <v>0</v>
      </c>
      <c r="BS662">
        <v>1</v>
      </c>
      <c r="BT662" s="10">
        <v>0</v>
      </c>
      <c r="BU662">
        <v>-4.2648743800000002</v>
      </c>
      <c r="BV662">
        <v>0.17994256</v>
      </c>
      <c r="BW662">
        <v>2.5512239999999999E-2</v>
      </c>
      <c r="BX662">
        <v>1.7140852600000001</v>
      </c>
      <c r="BY662">
        <v>1.2451467300000001</v>
      </c>
      <c r="BZ662">
        <v>4.38303536</v>
      </c>
      <c r="CA662">
        <v>1.0542348399999999</v>
      </c>
      <c r="CB662">
        <v>2.36271349</v>
      </c>
      <c r="CC662">
        <v>0</v>
      </c>
      <c r="CD662">
        <v>1.26633956</v>
      </c>
      <c r="CE662">
        <v>1.2966537600000001</v>
      </c>
      <c r="CF662">
        <v>-0.34830556000000001</v>
      </c>
      <c r="CG662">
        <v>0.60595251999999999</v>
      </c>
      <c r="CH662">
        <v>-0.27080598</v>
      </c>
      <c r="CI662">
        <v>0.69837139000000004</v>
      </c>
      <c r="CJ662">
        <v>2.3914729999999999E-2</v>
      </c>
      <c r="CK662">
        <v>-0.35324707</v>
      </c>
      <c r="CL662">
        <v>-4.8291489999999999E-2</v>
      </c>
      <c r="CM662">
        <v>0.58076517999999999</v>
      </c>
      <c r="CN662">
        <v>0.72541518999999999</v>
      </c>
      <c r="CO662">
        <v>-0.20022939000000001</v>
      </c>
      <c r="CP662">
        <v>-0.43475793000000001</v>
      </c>
      <c r="CQ662">
        <v>0.34422587999999998</v>
      </c>
      <c r="CR662">
        <v>-0.48495226000000002</v>
      </c>
      <c r="CS662">
        <v>0.18250256000000001</v>
      </c>
      <c r="CT662">
        <v>-0.16623276000000001</v>
      </c>
      <c r="CU662">
        <v>-9.4743999999999995E-2</v>
      </c>
      <c r="CV662">
        <v>-1.1689752</v>
      </c>
      <c r="CW662">
        <v>-0.52188942000000005</v>
      </c>
      <c r="CX662">
        <v>0.65815442999999996</v>
      </c>
      <c r="CY662">
        <v>9.3649330000000003E-2</v>
      </c>
      <c r="CZ662">
        <v>-0.16819777</v>
      </c>
      <c r="DA662">
        <v>-0.25450494000000001</v>
      </c>
      <c r="DB662">
        <v>0.25513289</v>
      </c>
      <c r="DC662">
        <v>2.5920289999999999E-2</v>
      </c>
      <c r="DD662">
        <v>-2.5292350000000002E-2</v>
      </c>
      <c r="DE662">
        <v>0.26950531</v>
      </c>
      <c r="DF662">
        <v>-0.26887736000000001</v>
      </c>
      <c r="DG662">
        <v>0.1029841</v>
      </c>
      <c r="DH662">
        <v>-0.10235616</v>
      </c>
      <c r="DI662">
        <v>-0.19042195000000001</v>
      </c>
      <c r="DJ662">
        <v>7.7531719999999998E-2</v>
      </c>
      <c r="DK662">
        <v>-0.19522661999999999</v>
      </c>
      <c r="DL662">
        <v>-0.13095082</v>
      </c>
      <c r="DM662">
        <v>-6.0513240000000003E-2</v>
      </c>
      <c r="DN662">
        <v>0.50020885000000004</v>
      </c>
      <c r="DO662">
        <v>0.35778246000000002</v>
      </c>
      <c r="DP662">
        <v>-0.64273818000000005</v>
      </c>
      <c r="DQ662">
        <v>0.94671483000000001</v>
      </c>
      <c r="DR662">
        <v>-0.66113116000000005</v>
      </c>
      <c r="DS662">
        <v>7.7932630000000003E-2</v>
      </c>
      <c r="DT662">
        <v>-0.79014932000000004</v>
      </c>
      <c r="DU662">
        <v>1.3610861400000001</v>
      </c>
      <c r="DV662" s="10">
        <v>-0.64824150000000003</v>
      </c>
      <c r="DW662" s="8" t="s">
        <v>3475</v>
      </c>
      <c r="DX662" t="s">
        <v>3476</v>
      </c>
      <c r="DY662" t="s">
        <v>5154</v>
      </c>
      <c r="DZ662" t="s">
        <v>5153</v>
      </c>
      <c r="EA662" t="s">
        <v>5297</v>
      </c>
      <c r="EB662" t="s">
        <v>5490</v>
      </c>
      <c r="EC662" t="s">
        <v>5263</v>
      </c>
      <c r="ED662" s="10" t="s">
        <v>1332</v>
      </c>
      <c r="EE662" s="20">
        <v>34944</v>
      </c>
      <c r="EF662" s="21">
        <v>38586</v>
      </c>
      <c r="EG662" t="s">
        <v>3477</v>
      </c>
      <c r="EH662" t="s">
        <v>5147</v>
      </c>
      <c r="EI662" s="22">
        <v>45286</v>
      </c>
      <c r="EJ662" t="b">
        <f>F662=H662</f>
        <v>0</v>
      </c>
    </row>
    <row r="663" spans="1:140" x14ac:dyDescent="0.2">
      <c r="A663" s="8" t="s">
        <v>3478</v>
      </c>
      <c r="B663" s="8" t="s">
        <v>127</v>
      </c>
      <c r="C663" s="8" t="s">
        <v>245</v>
      </c>
      <c r="D663" s="2" t="s">
        <v>3479</v>
      </c>
      <c r="E663" s="4">
        <v>0.35268004707432599</v>
      </c>
      <c r="F663" s="28" t="b">
        <v>0</v>
      </c>
      <c r="G663" s="29">
        <f t="shared" si="21"/>
        <v>1.4903344481713839E-8</v>
      </c>
      <c r="H663" s="5" t="b">
        <f t="shared" si="20"/>
        <v>0</v>
      </c>
      <c r="I663" s="8">
        <v>47</v>
      </c>
      <c r="J663">
        <v>0</v>
      </c>
      <c r="K663">
        <v>19</v>
      </c>
      <c r="L663">
        <v>611</v>
      </c>
      <c r="M663">
        <v>3</v>
      </c>
      <c r="N663">
        <v>3</v>
      </c>
      <c r="O663">
        <v>1.3483568704964199</v>
      </c>
      <c r="P663">
        <v>4</v>
      </c>
      <c r="Q663">
        <v>4</v>
      </c>
      <c r="R663">
        <v>4</v>
      </c>
      <c r="S663" s="10">
        <v>69</v>
      </c>
      <c r="T663" s="8">
        <v>-0.58617421142313397</v>
      </c>
      <c r="U663">
        <v>-1.00517281761849</v>
      </c>
      <c r="V663">
        <v>-1.03137728776702</v>
      </c>
      <c r="W663">
        <v>-1.0343771578783001</v>
      </c>
      <c r="X663">
        <v>-0.60931127360194304</v>
      </c>
      <c r="Y663">
        <v>-1.13192030619081E-2</v>
      </c>
      <c r="Z663">
        <v>-1.6904468682199301</v>
      </c>
      <c r="AA663">
        <v>0.71867389489572897</v>
      </c>
      <c r="AB663">
        <v>-0.772121299578298</v>
      </c>
      <c r="AC663">
        <v>-0.68484317603607703</v>
      </c>
      <c r="AD663" s="10">
        <v>-1.2293530125390699</v>
      </c>
      <c r="AE663" s="8">
        <v>0</v>
      </c>
      <c r="AF663">
        <v>0</v>
      </c>
      <c r="AG663">
        <v>0</v>
      </c>
      <c r="AH663">
        <v>0</v>
      </c>
      <c r="AI663">
        <v>0</v>
      </c>
      <c r="AJ663">
        <v>0</v>
      </c>
      <c r="AK663">
        <v>0</v>
      </c>
      <c r="AL663">
        <v>0</v>
      </c>
      <c r="AM663">
        <v>0</v>
      </c>
      <c r="AN663">
        <v>1</v>
      </c>
      <c r="AO663">
        <v>0</v>
      </c>
      <c r="AP663">
        <v>0</v>
      </c>
      <c r="AQ663">
        <v>0</v>
      </c>
      <c r="AR663">
        <v>0</v>
      </c>
      <c r="AS663">
        <v>0</v>
      </c>
      <c r="AT663">
        <v>0</v>
      </c>
      <c r="AU663">
        <v>0</v>
      </c>
      <c r="AV663">
        <v>0</v>
      </c>
      <c r="AW663">
        <v>0</v>
      </c>
      <c r="AX663">
        <v>0</v>
      </c>
      <c r="AY663">
        <v>1</v>
      </c>
      <c r="AZ663">
        <v>0</v>
      </c>
      <c r="BA663">
        <v>0</v>
      </c>
      <c r="BB663">
        <v>1</v>
      </c>
      <c r="BC663">
        <v>0</v>
      </c>
      <c r="BD663">
        <v>1</v>
      </c>
      <c r="BE663">
        <v>0</v>
      </c>
      <c r="BF663">
        <v>1</v>
      </c>
      <c r="BG663">
        <v>0</v>
      </c>
      <c r="BH663">
        <v>0</v>
      </c>
      <c r="BI663">
        <v>0</v>
      </c>
      <c r="BJ663">
        <v>0</v>
      </c>
      <c r="BK663">
        <v>1</v>
      </c>
      <c r="BL663">
        <v>0</v>
      </c>
      <c r="BM663">
        <v>0</v>
      </c>
      <c r="BN663">
        <v>0</v>
      </c>
      <c r="BO663">
        <v>0</v>
      </c>
      <c r="BP663">
        <v>1</v>
      </c>
      <c r="BQ663">
        <v>0</v>
      </c>
      <c r="BR663">
        <v>0</v>
      </c>
      <c r="BS663">
        <v>0</v>
      </c>
      <c r="BT663" s="10">
        <v>1</v>
      </c>
      <c r="BU663">
        <v>-4.2648743800000002</v>
      </c>
      <c r="BV663">
        <v>0.17994256</v>
      </c>
      <c r="BW663">
        <v>2.5512239999999999E-2</v>
      </c>
      <c r="BX663">
        <v>1.7140852600000001</v>
      </c>
      <c r="BY663">
        <v>1.2451467300000001</v>
      </c>
      <c r="BZ663">
        <v>4.38303536</v>
      </c>
      <c r="CA663">
        <v>1.0542348399999999</v>
      </c>
      <c r="CB663">
        <v>2.36271349</v>
      </c>
      <c r="CC663">
        <v>0</v>
      </c>
      <c r="CD663">
        <v>1.26633956</v>
      </c>
      <c r="CE663">
        <v>1.2966537600000001</v>
      </c>
      <c r="CF663">
        <v>-0.34830556000000001</v>
      </c>
      <c r="CG663">
        <v>0.60595251999999999</v>
      </c>
      <c r="CH663">
        <v>-0.27080598</v>
      </c>
      <c r="CI663">
        <v>0.69837139000000004</v>
      </c>
      <c r="CJ663">
        <v>2.3914729999999999E-2</v>
      </c>
      <c r="CK663">
        <v>-0.35324707</v>
      </c>
      <c r="CL663">
        <v>-4.8291489999999999E-2</v>
      </c>
      <c r="CM663">
        <v>0.58076517999999999</v>
      </c>
      <c r="CN663">
        <v>0.72541518999999999</v>
      </c>
      <c r="CO663">
        <v>-0.20022939000000001</v>
      </c>
      <c r="CP663">
        <v>-0.43475793000000001</v>
      </c>
      <c r="CQ663">
        <v>0.34422587999999998</v>
      </c>
      <c r="CR663">
        <v>-0.48495226000000002</v>
      </c>
      <c r="CS663">
        <v>0.18250256000000001</v>
      </c>
      <c r="CT663">
        <v>-0.16623276000000001</v>
      </c>
      <c r="CU663">
        <v>-9.4743999999999995E-2</v>
      </c>
      <c r="CV663">
        <v>-1.1689752</v>
      </c>
      <c r="CW663">
        <v>-0.52188942000000005</v>
      </c>
      <c r="CX663">
        <v>0.65815442999999996</v>
      </c>
      <c r="CY663">
        <v>9.3649330000000003E-2</v>
      </c>
      <c r="CZ663">
        <v>-0.16819777</v>
      </c>
      <c r="DA663">
        <v>-0.25450494000000001</v>
      </c>
      <c r="DB663">
        <v>0.25513289</v>
      </c>
      <c r="DC663">
        <v>2.5920289999999999E-2</v>
      </c>
      <c r="DD663">
        <v>-2.5292350000000002E-2</v>
      </c>
      <c r="DE663">
        <v>0.26950531</v>
      </c>
      <c r="DF663">
        <v>-0.26887736000000001</v>
      </c>
      <c r="DG663">
        <v>0.1029841</v>
      </c>
      <c r="DH663">
        <v>-0.10235616</v>
      </c>
      <c r="DI663">
        <v>-0.19042195000000001</v>
      </c>
      <c r="DJ663">
        <v>7.7531719999999998E-2</v>
      </c>
      <c r="DK663">
        <v>-0.19522661999999999</v>
      </c>
      <c r="DL663">
        <v>-0.13095082</v>
      </c>
      <c r="DM663">
        <v>-6.0513240000000003E-2</v>
      </c>
      <c r="DN663">
        <v>0.50020885000000004</v>
      </c>
      <c r="DO663">
        <v>0.35778246000000002</v>
      </c>
      <c r="DP663">
        <v>-0.64273818000000005</v>
      </c>
      <c r="DQ663">
        <v>0.94671483000000001</v>
      </c>
      <c r="DR663">
        <v>-0.66113116000000005</v>
      </c>
      <c r="DS663">
        <v>7.7932630000000003E-2</v>
      </c>
      <c r="DT663">
        <v>-0.79014932000000004</v>
      </c>
      <c r="DU663">
        <v>1.3610861400000001</v>
      </c>
      <c r="DV663" s="10">
        <v>-0.64824150000000003</v>
      </c>
      <c r="DW663" s="8" t="s">
        <v>3480</v>
      </c>
      <c r="DX663" t="s">
        <v>3481</v>
      </c>
      <c r="DY663" t="s">
        <v>5165</v>
      </c>
      <c r="DZ663" t="s">
        <v>5165</v>
      </c>
      <c r="EA663" t="s">
        <v>5175</v>
      </c>
      <c r="EB663" t="s">
        <v>5220</v>
      </c>
      <c r="EC663" t="s">
        <v>5168</v>
      </c>
      <c r="ED663" s="10" t="s">
        <v>312</v>
      </c>
      <c r="EE663" s="20">
        <v>37167</v>
      </c>
      <c r="EF663" s="21">
        <v>37191</v>
      </c>
      <c r="EG663" t="s">
        <v>3482</v>
      </c>
      <c r="EH663" t="s">
        <v>5146</v>
      </c>
      <c r="EI663" s="22">
        <v>44053</v>
      </c>
      <c r="EJ663" t="b">
        <f>F663=H663</f>
        <v>1</v>
      </c>
    </row>
    <row r="664" spans="1:140" x14ac:dyDescent="0.2">
      <c r="A664" s="8" t="s">
        <v>3483</v>
      </c>
      <c r="B664" s="8" t="s">
        <v>168</v>
      </c>
      <c r="C664" s="8" t="s">
        <v>161</v>
      </c>
      <c r="D664" s="2" t="s">
        <v>3484</v>
      </c>
      <c r="E664" s="4">
        <v>0.39906705345430099</v>
      </c>
      <c r="F664" s="28" t="b">
        <v>0</v>
      </c>
      <c r="G664" s="29">
        <f t="shared" si="21"/>
        <v>0.42170994444123644</v>
      </c>
      <c r="H664" s="5" t="b">
        <f t="shared" si="20"/>
        <v>0</v>
      </c>
      <c r="I664" s="8">
        <v>60</v>
      </c>
      <c r="J664">
        <v>0</v>
      </c>
      <c r="K664">
        <v>33</v>
      </c>
      <c r="L664">
        <v>1128</v>
      </c>
      <c r="M664">
        <v>9</v>
      </c>
      <c r="N664">
        <v>2</v>
      </c>
      <c r="O664">
        <v>80.366860060484299</v>
      </c>
      <c r="P664">
        <v>2</v>
      </c>
      <c r="Q664">
        <v>4</v>
      </c>
      <c r="R664">
        <v>1</v>
      </c>
      <c r="S664" s="10">
        <v>75.599999999999994</v>
      </c>
      <c r="T664" s="8">
        <v>0.63502206237506098</v>
      </c>
      <c r="U664">
        <v>-1.00517281761849</v>
      </c>
      <c r="V664">
        <v>0.77748986271695397</v>
      </c>
      <c r="W664">
        <v>-0.43168361887752899</v>
      </c>
      <c r="X664">
        <v>1.2997579909472201</v>
      </c>
      <c r="Y664">
        <v>-0.70788554533318204</v>
      </c>
      <c r="Z664">
        <v>1.02863477984108</v>
      </c>
      <c r="AA664">
        <v>8.8725172209350497E-3</v>
      </c>
      <c r="AB664">
        <v>-1.4988236991813999</v>
      </c>
      <c r="AC664">
        <v>-0.68484317603607703</v>
      </c>
      <c r="AD664" s="10">
        <v>0.19473296951583999</v>
      </c>
      <c r="AE664" s="8">
        <v>0</v>
      </c>
      <c r="AF664">
        <v>0</v>
      </c>
      <c r="AG664">
        <v>0</v>
      </c>
      <c r="AH664">
        <v>0</v>
      </c>
      <c r="AI664">
        <v>0</v>
      </c>
      <c r="AJ664">
        <v>0</v>
      </c>
      <c r="AK664">
        <v>0</v>
      </c>
      <c r="AL664">
        <v>0</v>
      </c>
      <c r="AM664">
        <v>0</v>
      </c>
      <c r="AN664">
        <v>0</v>
      </c>
      <c r="AO664">
        <v>0</v>
      </c>
      <c r="AP664">
        <v>0</v>
      </c>
      <c r="AQ664">
        <v>0</v>
      </c>
      <c r="AR664">
        <v>1</v>
      </c>
      <c r="AS664">
        <v>0</v>
      </c>
      <c r="AT664">
        <v>0</v>
      </c>
      <c r="AU664">
        <v>0</v>
      </c>
      <c r="AV664">
        <v>0</v>
      </c>
      <c r="AW664">
        <v>0</v>
      </c>
      <c r="AX664">
        <v>0</v>
      </c>
      <c r="AY664">
        <v>1</v>
      </c>
      <c r="AZ664">
        <v>0</v>
      </c>
      <c r="BA664">
        <v>1</v>
      </c>
      <c r="BB664">
        <v>0</v>
      </c>
      <c r="BC664">
        <v>0</v>
      </c>
      <c r="BD664">
        <v>1</v>
      </c>
      <c r="BE664">
        <v>0</v>
      </c>
      <c r="BF664">
        <v>1</v>
      </c>
      <c r="BG664">
        <v>0</v>
      </c>
      <c r="BH664">
        <v>0</v>
      </c>
      <c r="BI664">
        <v>0</v>
      </c>
      <c r="BJ664">
        <v>1</v>
      </c>
      <c r="BK664">
        <v>0</v>
      </c>
      <c r="BL664">
        <v>0</v>
      </c>
      <c r="BM664">
        <v>0</v>
      </c>
      <c r="BN664">
        <v>1</v>
      </c>
      <c r="BO664">
        <v>0</v>
      </c>
      <c r="BP664">
        <v>0</v>
      </c>
      <c r="BQ664">
        <v>1</v>
      </c>
      <c r="BR664">
        <v>0</v>
      </c>
      <c r="BS664">
        <v>0</v>
      </c>
      <c r="BT664" s="10">
        <v>0</v>
      </c>
      <c r="BU664">
        <v>-4.2648743800000002</v>
      </c>
      <c r="BV664">
        <v>0.17994256</v>
      </c>
      <c r="BW664">
        <v>2.5512239999999999E-2</v>
      </c>
      <c r="BX664">
        <v>1.7140852600000001</v>
      </c>
      <c r="BY664">
        <v>1.2451467300000001</v>
      </c>
      <c r="BZ664">
        <v>4.38303536</v>
      </c>
      <c r="CA664">
        <v>1.0542348399999999</v>
      </c>
      <c r="CB664">
        <v>2.36271349</v>
      </c>
      <c r="CC664">
        <v>0</v>
      </c>
      <c r="CD664">
        <v>1.26633956</v>
      </c>
      <c r="CE664">
        <v>1.2966537600000001</v>
      </c>
      <c r="CF664">
        <v>-0.34830556000000001</v>
      </c>
      <c r="CG664">
        <v>0.60595251999999999</v>
      </c>
      <c r="CH664">
        <v>-0.27080598</v>
      </c>
      <c r="CI664">
        <v>0.69837139000000004</v>
      </c>
      <c r="CJ664">
        <v>2.3914729999999999E-2</v>
      </c>
      <c r="CK664">
        <v>-0.35324707</v>
      </c>
      <c r="CL664">
        <v>-4.8291489999999999E-2</v>
      </c>
      <c r="CM664">
        <v>0.58076517999999999</v>
      </c>
      <c r="CN664">
        <v>0.72541518999999999</v>
      </c>
      <c r="CO664">
        <v>-0.20022939000000001</v>
      </c>
      <c r="CP664">
        <v>-0.43475793000000001</v>
      </c>
      <c r="CQ664">
        <v>0.34422587999999998</v>
      </c>
      <c r="CR664">
        <v>-0.48495226000000002</v>
      </c>
      <c r="CS664">
        <v>0.18250256000000001</v>
      </c>
      <c r="CT664">
        <v>-0.16623276000000001</v>
      </c>
      <c r="CU664">
        <v>-9.4743999999999995E-2</v>
      </c>
      <c r="CV664">
        <v>-1.1689752</v>
      </c>
      <c r="CW664">
        <v>-0.52188942000000005</v>
      </c>
      <c r="CX664">
        <v>0.65815442999999996</v>
      </c>
      <c r="CY664">
        <v>9.3649330000000003E-2</v>
      </c>
      <c r="CZ664">
        <v>-0.16819777</v>
      </c>
      <c r="DA664">
        <v>-0.25450494000000001</v>
      </c>
      <c r="DB664">
        <v>0.25513289</v>
      </c>
      <c r="DC664">
        <v>2.5920289999999999E-2</v>
      </c>
      <c r="DD664">
        <v>-2.5292350000000002E-2</v>
      </c>
      <c r="DE664">
        <v>0.26950531</v>
      </c>
      <c r="DF664">
        <v>-0.26887736000000001</v>
      </c>
      <c r="DG664">
        <v>0.1029841</v>
      </c>
      <c r="DH664">
        <v>-0.10235616</v>
      </c>
      <c r="DI664">
        <v>-0.19042195000000001</v>
      </c>
      <c r="DJ664">
        <v>7.7531719999999998E-2</v>
      </c>
      <c r="DK664">
        <v>-0.19522661999999999</v>
      </c>
      <c r="DL664">
        <v>-0.13095082</v>
      </c>
      <c r="DM664">
        <v>-6.0513240000000003E-2</v>
      </c>
      <c r="DN664">
        <v>0.50020885000000004</v>
      </c>
      <c r="DO664">
        <v>0.35778246000000002</v>
      </c>
      <c r="DP664">
        <v>-0.64273818000000005</v>
      </c>
      <c r="DQ664">
        <v>0.94671483000000001</v>
      </c>
      <c r="DR664">
        <v>-0.66113116000000005</v>
      </c>
      <c r="DS664">
        <v>7.7932630000000003E-2</v>
      </c>
      <c r="DT664">
        <v>-0.79014932000000004</v>
      </c>
      <c r="DU664">
        <v>1.3610861400000001</v>
      </c>
      <c r="DV664" s="10">
        <v>-0.64824150000000003</v>
      </c>
      <c r="DW664" s="8" t="s">
        <v>3485</v>
      </c>
      <c r="DX664" t="s">
        <v>3486</v>
      </c>
      <c r="DY664" t="s">
        <v>5158</v>
      </c>
      <c r="DZ664" t="s">
        <v>5154</v>
      </c>
      <c r="EA664" t="s">
        <v>5229</v>
      </c>
      <c r="EB664" t="s">
        <v>5246</v>
      </c>
      <c r="EC664" t="s">
        <v>5239</v>
      </c>
      <c r="ED664" s="10" t="s">
        <v>1445</v>
      </c>
      <c r="EE664" s="20">
        <v>37964</v>
      </c>
      <c r="EF664" s="21">
        <v>38953</v>
      </c>
      <c r="EG664" t="s">
        <v>3487</v>
      </c>
      <c r="EH664" t="s">
        <v>5144</v>
      </c>
      <c r="EI664" s="22">
        <v>44001</v>
      </c>
      <c r="EJ664" t="b">
        <f>F664=H664</f>
        <v>1</v>
      </c>
    </row>
    <row r="665" spans="1:140" x14ac:dyDescent="0.2">
      <c r="A665" s="8" t="s">
        <v>3488</v>
      </c>
      <c r="B665" s="8" t="s">
        <v>127</v>
      </c>
      <c r="C665" s="8" t="s">
        <v>275</v>
      </c>
      <c r="D665" s="2" t="s">
        <v>3489</v>
      </c>
      <c r="E665" s="4">
        <v>0.454363121818044</v>
      </c>
      <c r="F665" s="28" t="b">
        <v>0</v>
      </c>
      <c r="G665" s="29">
        <f t="shared" si="21"/>
        <v>2.6340873017257336E-4</v>
      </c>
      <c r="H665" s="5" t="b">
        <f t="shared" si="20"/>
        <v>0</v>
      </c>
      <c r="I665" s="8">
        <v>44</v>
      </c>
      <c r="J665">
        <v>0</v>
      </c>
      <c r="K665">
        <v>14</v>
      </c>
      <c r="L665">
        <v>1472</v>
      </c>
      <c r="M665">
        <v>4</v>
      </c>
      <c r="N665">
        <v>1</v>
      </c>
      <c r="O665">
        <v>80.514894242355595</v>
      </c>
      <c r="P665">
        <v>2</v>
      </c>
      <c r="Q665">
        <v>4</v>
      </c>
      <c r="R665">
        <v>4</v>
      </c>
      <c r="S665" s="10">
        <v>74.599999999999994</v>
      </c>
      <c r="T665" s="8">
        <v>-0.86798873614579497</v>
      </c>
      <c r="U665">
        <v>-1.00517281761849</v>
      </c>
      <c r="V665">
        <v>-1.6774012700827301</v>
      </c>
      <c r="W665">
        <v>-3.0665093894420601E-2</v>
      </c>
      <c r="X665">
        <v>-0.29113306284374801</v>
      </c>
      <c r="Y665">
        <v>-1.4044518876044501</v>
      </c>
      <c r="Z665">
        <v>1.0337287389894101</v>
      </c>
      <c r="AA665">
        <v>-1.4107302381286499</v>
      </c>
      <c r="AB665">
        <v>-4.5418899975194001E-2</v>
      </c>
      <c r="AC665">
        <v>1.7560081436822399E-2</v>
      </c>
      <c r="AD665" s="10">
        <v>-2.1037633825813501E-2</v>
      </c>
      <c r="AE665" s="8">
        <v>0</v>
      </c>
      <c r="AF665">
        <v>0</v>
      </c>
      <c r="AG665">
        <v>0</v>
      </c>
      <c r="AH665">
        <v>0</v>
      </c>
      <c r="AI665">
        <v>0</v>
      </c>
      <c r="AJ665">
        <v>0</v>
      </c>
      <c r="AK665">
        <v>0</v>
      </c>
      <c r="AL665">
        <v>0</v>
      </c>
      <c r="AM665">
        <v>0</v>
      </c>
      <c r="AN665">
        <v>0</v>
      </c>
      <c r="AO665">
        <v>0</v>
      </c>
      <c r="AP665">
        <v>0</v>
      </c>
      <c r="AQ665">
        <v>0</v>
      </c>
      <c r="AR665">
        <v>0</v>
      </c>
      <c r="AS665">
        <v>1</v>
      </c>
      <c r="AT665">
        <v>0</v>
      </c>
      <c r="AU665">
        <v>0</v>
      </c>
      <c r="AV665">
        <v>0</v>
      </c>
      <c r="AW665">
        <v>0</v>
      </c>
      <c r="AX665">
        <v>0</v>
      </c>
      <c r="AY665">
        <v>0</v>
      </c>
      <c r="AZ665">
        <v>1</v>
      </c>
      <c r="BA665">
        <v>1</v>
      </c>
      <c r="BB665">
        <v>0</v>
      </c>
      <c r="BC665">
        <v>0</v>
      </c>
      <c r="BD665">
        <v>1</v>
      </c>
      <c r="BE665">
        <v>0</v>
      </c>
      <c r="BF665">
        <v>1</v>
      </c>
      <c r="BG665">
        <v>0</v>
      </c>
      <c r="BH665">
        <v>1</v>
      </c>
      <c r="BI665">
        <v>0</v>
      </c>
      <c r="BJ665">
        <v>0</v>
      </c>
      <c r="BK665">
        <v>0</v>
      </c>
      <c r="BL665">
        <v>0</v>
      </c>
      <c r="BM665">
        <v>1</v>
      </c>
      <c r="BN665">
        <v>0</v>
      </c>
      <c r="BO665">
        <v>0</v>
      </c>
      <c r="BP665">
        <v>0</v>
      </c>
      <c r="BQ665">
        <v>0</v>
      </c>
      <c r="BR665">
        <v>1</v>
      </c>
      <c r="BS665">
        <v>0</v>
      </c>
      <c r="BT665" s="10">
        <v>0</v>
      </c>
      <c r="BU665">
        <v>-4.2648743800000002</v>
      </c>
      <c r="BV665">
        <v>0.17994256</v>
      </c>
      <c r="BW665">
        <v>2.5512239999999999E-2</v>
      </c>
      <c r="BX665">
        <v>1.7140852600000001</v>
      </c>
      <c r="BY665">
        <v>1.2451467300000001</v>
      </c>
      <c r="BZ665">
        <v>4.38303536</v>
      </c>
      <c r="CA665">
        <v>1.0542348399999999</v>
      </c>
      <c r="CB665">
        <v>2.36271349</v>
      </c>
      <c r="CC665">
        <v>0</v>
      </c>
      <c r="CD665">
        <v>1.26633956</v>
      </c>
      <c r="CE665">
        <v>1.2966537600000001</v>
      </c>
      <c r="CF665">
        <v>-0.34830556000000001</v>
      </c>
      <c r="CG665">
        <v>0.60595251999999999</v>
      </c>
      <c r="CH665">
        <v>-0.27080598</v>
      </c>
      <c r="CI665">
        <v>0.69837139000000004</v>
      </c>
      <c r="CJ665">
        <v>2.3914729999999999E-2</v>
      </c>
      <c r="CK665">
        <v>-0.35324707</v>
      </c>
      <c r="CL665">
        <v>-4.8291489999999999E-2</v>
      </c>
      <c r="CM665">
        <v>0.58076517999999999</v>
      </c>
      <c r="CN665">
        <v>0.72541518999999999</v>
      </c>
      <c r="CO665">
        <v>-0.20022939000000001</v>
      </c>
      <c r="CP665">
        <v>-0.43475793000000001</v>
      </c>
      <c r="CQ665">
        <v>0.34422587999999998</v>
      </c>
      <c r="CR665">
        <v>-0.48495226000000002</v>
      </c>
      <c r="CS665">
        <v>0.18250256000000001</v>
      </c>
      <c r="CT665">
        <v>-0.16623276000000001</v>
      </c>
      <c r="CU665">
        <v>-9.4743999999999995E-2</v>
      </c>
      <c r="CV665">
        <v>-1.1689752</v>
      </c>
      <c r="CW665">
        <v>-0.52188942000000005</v>
      </c>
      <c r="CX665">
        <v>0.65815442999999996</v>
      </c>
      <c r="CY665">
        <v>9.3649330000000003E-2</v>
      </c>
      <c r="CZ665">
        <v>-0.16819777</v>
      </c>
      <c r="DA665">
        <v>-0.25450494000000001</v>
      </c>
      <c r="DB665">
        <v>0.25513289</v>
      </c>
      <c r="DC665">
        <v>2.5920289999999999E-2</v>
      </c>
      <c r="DD665">
        <v>-2.5292350000000002E-2</v>
      </c>
      <c r="DE665">
        <v>0.26950531</v>
      </c>
      <c r="DF665">
        <v>-0.26887736000000001</v>
      </c>
      <c r="DG665">
        <v>0.1029841</v>
      </c>
      <c r="DH665">
        <v>-0.10235616</v>
      </c>
      <c r="DI665">
        <v>-0.19042195000000001</v>
      </c>
      <c r="DJ665">
        <v>7.7531719999999998E-2</v>
      </c>
      <c r="DK665">
        <v>-0.19522661999999999</v>
      </c>
      <c r="DL665">
        <v>-0.13095082</v>
      </c>
      <c r="DM665">
        <v>-6.0513240000000003E-2</v>
      </c>
      <c r="DN665">
        <v>0.50020885000000004</v>
      </c>
      <c r="DO665">
        <v>0.35778246000000002</v>
      </c>
      <c r="DP665">
        <v>-0.64273818000000005</v>
      </c>
      <c r="DQ665">
        <v>0.94671483000000001</v>
      </c>
      <c r="DR665">
        <v>-0.66113116000000005</v>
      </c>
      <c r="DS665">
        <v>7.7932630000000003E-2</v>
      </c>
      <c r="DT665">
        <v>-0.79014932000000004</v>
      </c>
      <c r="DU665">
        <v>1.3610861400000001</v>
      </c>
      <c r="DV665" s="10">
        <v>-0.64824150000000003</v>
      </c>
      <c r="DW665" s="8" t="s">
        <v>3490</v>
      </c>
      <c r="DX665" t="s">
        <v>3491</v>
      </c>
      <c r="DY665" t="s">
        <v>5154</v>
      </c>
      <c r="DZ665" t="s">
        <v>5158</v>
      </c>
      <c r="EA665" t="s">
        <v>5229</v>
      </c>
      <c r="EB665" t="s">
        <v>5493</v>
      </c>
      <c r="EC665" t="s">
        <v>5209</v>
      </c>
      <c r="ED665" s="10" t="s">
        <v>471</v>
      </c>
      <c r="EE665" s="20">
        <v>35529</v>
      </c>
      <c r="EF665" s="21">
        <v>38519</v>
      </c>
      <c r="EG665" t="s">
        <v>3492</v>
      </c>
      <c r="EH665" t="s">
        <v>5147</v>
      </c>
      <c r="EI665" s="22">
        <v>44637</v>
      </c>
      <c r="EJ665" t="b">
        <f>F665=H665</f>
        <v>1</v>
      </c>
    </row>
    <row r="666" spans="1:140" x14ac:dyDescent="0.2">
      <c r="A666" s="8" t="s">
        <v>3493</v>
      </c>
      <c r="B666" s="8" t="s">
        <v>119</v>
      </c>
      <c r="C666" s="8" t="s">
        <v>120</v>
      </c>
      <c r="D666" s="2">
        <v>4696573191</v>
      </c>
      <c r="E666" s="4">
        <v>0.63165895982431797</v>
      </c>
      <c r="F666" s="28" t="b">
        <v>1</v>
      </c>
      <c r="G666" s="29">
        <f t="shared" si="21"/>
        <v>5.1327632565391736E-4</v>
      </c>
      <c r="H666" s="5" t="b">
        <f t="shared" si="20"/>
        <v>0</v>
      </c>
      <c r="I666" s="8">
        <v>56</v>
      </c>
      <c r="J666">
        <v>1</v>
      </c>
      <c r="K666">
        <v>14</v>
      </c>
      <c r="L666">
        <v>1315</v>
      </c>
      <c r="M666">
        <v>1</v>
      </c>
      <c r="N666">
        <v>3</v>
      </c>
      <c r="O666">
        <v>85.829479912159002</v>
      </c>
      <c r="P666">
        <v>1</v>
      </c>
      <c r="Q666">
        <v>4</v>
      </c>
      <c r="R666">
        <v>1</v>
      </c>
      <c r="S666" s="10">
        <v>70</v>
      </c>
      <c r="T666" s="8">
        <v>0.25926936274484702</v>
      </c>
      <c r="U666">
        <v>7.5957643648752104E-3</v>
      </c>
      <c r="V666">
        <v>-1.6774012700827301</v>
      </c>
      <c r="W666">
        <v>-0.21368808349426899</v>
      </c>
      <c r="X666">
        <v>-1.2456676951183301</v>
      </c>
      <c r="Y666">
        <v>-1.13192030619081E-2</v>
      </c>
      <c r="Z666">
        <v>1.21660732790758</v>
      </c>
      <c r="AA666">
        <v>-0.70092886045385905</v>
      </c>
      <c r="AB666">
        <v>0.68128349962791002</v>
      </c>
      <c r="AC666">
        <v>-0.68484317603607703</v>
      </c>
      <c r="AD666" s="10">
        <v>-1.0135824091974099</v>
      </c>
      <c r="AE666" s="8">
        <v>0</v>
      </c>
      <c r="AF666">
        <v>0</v>
      </c>
      <c r="AG666">
        <v>0</v>
      </c>
      <c r="AH666">
        <v>0</v>
      </c>
      <c r="AI666">
        <v>0</v>
      </c>
      <c r="AJ666">
        <v>0</v>
      </c>
      <c r="AK666">
        <v>0</v>
      </c>
      <c r="AL666">
        <v>0</v>
      </c>
      <c r="AM666">
        <v>0</v>
      </c>
      <c r="AN666">
        <v>0</v>
      </c>
      <c r="AO666">
        <v>0</v>
      </c>
      <c r="AP666">
        <v>0</v>
      </c>
      <c r="AQ666">
        <v>1</v>
      </c>
      <c r="AR666">
        <v>0</v>
      </c>
      <c r="AS666">
        <v>0</v>
      </c>
      <c r="AT666">
        <v>0</v>
      </c>
      <c r="AU666">
        <v>0</v>
      </c>
      <c r="AV666">
        <v>0</v>
      </c>
      <c r="AW666">
        <v>0</v>
      </c>
      <c r="AX666">
        <v>0</v>
      </c>
      <c r="AY666">
        <v>0</v>
      </c>
      <c r="AZ666">
        <v>1</v>
      </c>
      <c r="BA666">
        <v>1</v>
      </c>
      <c r="BB666">
        <v>0</v>
      </c>
      <c r="BC666">
        <v>1</v>
      </c>
      <c r="BD666">
        <v>0</v>
      </c>
      <c r="BE666">
        <v>1</v>
      </c>
      <c r="BF666">
        <v>0</v>
      </c>
      <c r="BG666">
        <v>0</v>
      </c>
      <c r="BH666">
        <v>0</v>
      </c>
      <c r="BI666">
        <v>0</v>
      </c>
      <c r="BJ666">
        <v>0</v>
      </c>
      <c r="BK666">
        <v>0</v>
      </c>
      <c r="BL666">
        <v>1</v>
      </c>
      <c r="BM666">
        <v>0</v>
      </c>
      <c r="BN666">
        <v>1</v>
      </c>
      <c r="BO666">
        <v>0</v>
      </c>
      <c r="BP666">
        <v>0</v>
      </c>
      <c r="BQ666">
        <v>0</v>
      </c>
      <c r="BR666">
        <v>0</v>
      </c>
      <c r="BS666">
        <v>1</v>
      </c>
      <c r="BT666" s="10">
        <v>0</v>
      </c>
      <c r="BU666">
        <v>-4.2648743800000002</v>
      </c>
      <c r="BV666">
        <v>0.17994256</v>
      </c>
      <c r="BW666">
        <v>2.5512239999999999E-2</v>
      </c>
      <c r="BX666">
        <v>1.7140852600000001</v>
      </c>
      <c r="BY666">
        <v>1.2451467300000001</v>
      </c>
      <c r="BZ666">
        <v>4.38303536</v>
      </c>
      <c r="CA666">
        <v>1.0542348399999999</v>
      </c>
      <c r="CB666">
        <v>2.36271349</v>
      </c>
      <c r="CC666">
        <v>0</v>
      </c>
      <c r="CD666">
        <v>1.26633956</v>
      </c>
      <c r="CE666">
        <v>1.2966537600000001</v>
      </c>
      <c r="CF666">
        <v>-0.34830556000000001</v>
      </c>
      <c r="CG666">
        <v>0.60595251999999999</v>
      </c>
      <c r="CH666">
        <v>-0.27080598</v>
      </c>
      <c r="CI666">
        <v>0.69837139000000004</v>
      </c>
      <c r="CJ666">
        <v>2.3914729999999999E-2</v>
      </c>
      <c r="CK666">
        <v>-0.35324707</v>
      </c>
      <c r="CL666">
        <v>-4.8291489999999999E-2</v>
      </c>
      <c r="CM666">
        <v>0.58076517999999999</v>
      </c>
      <c r="CN666">
        <v>0.72541518999999999</v>
      </c>
      <c r="CO666">
        <v>-0.20022939000000001</v>
      </c>
      <c r="CP666">
        <v>-0.43475793000000001</v>
      </c>
      <c r="CQ666">
        <v>0.34422587999999998</v>
      </c>
      <c r="CR666">
        <v>-0.48495226000000002</v>
      </c>
      <c r="CS666">
        <v>0.18250256000000001</v>
      </c>
      <c r="CT666">
        <v>-0.16623276000000001</v>
      </c>
      <c r="CU666">
        <v>-9.4743999999999995E-2</v>
      </c>
      <c r="CV666">
        <v>-1.1689752</v>
      </c>
      <c r="CW666">
        <v>-0.52188942000000005</v>
      </c>
      <c r="CX666">
        <v>0.65815442999999996</v>
      </c>
      <c r="CY666">
        <v>9.3649330000000003E-2</v>
      </c>
      <c r="CZ666">
        <v>-0.16819777</v>
      </c>
      <c r="DA666">
        <v>-0.25450494000000001</v>
      </c>
      <c r="DB666">
        <v>0.25513289</v>
      </c>
      <c r="DC666">
        <v>2.5920289999999999E-2</v>
      </c>
      <c r="DD666">
        <v>-2.5292350000000002E-2</v>
      </c>
      <c r="DE666">
        <v>0.26950531</v>
      </c>
      <c r="DF666">
        <v>-0.26887736000000001</v>
      </c>
      <c r="DG666">
        <v>0.1029841</v>
      </c>
      <c r="DH666">
        <v>-0.10235616</v>
      </c>
      <c r="DI666">
        <v>-0.19042195000000001</v>
      </c>
      <c r="DJ666">
        <v>7.7531719999999998E-2</v>
      </c>
      <c r="DK666">
        <v>-0.19522661999999999</v>
      </c>
      <c r="DL666">
        <v>-0.13095082</v>
      </c>
      <c r="DM666">
        <v>-6.0513240000000003E-2</v>
      </c>
      <c r="DN666">
        <v>0.50020885000000004</v>
      </c>
      <c r="DO666">
        <v>0.35778246000000002</v>
      </c>
      <c r="DP666">
        <v>-0.64273818000000005</v>
      </c>
      <c r="DQ666">
        <v>0.94671483000000001</v>
      </c>
      <c r="DR666">
        <v>-0.66113116000000005</v>
      </c>
      <c r="DS666">
        <v>7.7932630000000003E-2</v>
      </c>
      <c r="DT666">
        <v>-0.79014932000000004</v>
      </c>
      <c r="DU666">
        <v>1.3610861400000001</v>
      </c>
      <c r="DV666" s="10">
        <v>-0.64824150000000003</v>
      </c>
      <c r="DW666" s="8" t="s">
        <v>3494</v>
      </c>
      <c r="DX666" t="s">
        <v>3495</v>
      </c>
      <c r="DY666" t="s">
        <v>5158</v>
      </c>
      <c r="DZ666" t="s">
        <v>5153</v>
      </c>
      <c r="EA666" t="s">
        <v>5308</v>
      </c>
      <c r="EB666" t="s">
        <v>5391</v>
      </c>
      <c r="EC666" t="s">
        <v>5503</v>
      </c>
      <c r="ED666" s="10" t="s">
        <v>814</v>
      </c>
      <c r="EE666" s="20">
        <v>37317</v>
      </c>
      <c r="EF666" s="21">
        <v>39624</v>
      </c>
      <c r="EG666" t="s">
        <v>3496</v>
      </c>
      <c r="EH666" t="s">
        <v>5143</v>
      </c>
      <c r="EI666" s="22">
        <v>44447</v>
      </c>
      <c r="EJ666" t="b">
        <f>F666=H666</f>
        <v>0</v>
      </c>
    </row>
    <row r="667" spans="1:140" x14ac:dyDescent="0.2">
      <c r="A667" s="8" t="s">
        <v>3497</v>
      </c>
      <c r="B667" s="8" t="s">
        <v>168</v>
      </c>
      <c r="C667" s="8" t="s">
        <v>147</v>
      </c>
      <c r="D667" s="2" t="s">
        <v>3498</v>
      </c>
      <c r="E667" s="4">
        <v>0.28012019219616602</v>
      </c>
      <c r="F667" s="28" t="b">
        <v>0</v>
      </c>
      <c r="G667" s="29">
        <f t="shared" si="21"/>
        <v>3.9645389784028623E-3</v>
      </c>
      <c r="H667" s="5" t="b">
        <f t="shared" si="20"/>
        <v>0</v>
      </c>
      <c r="I667" s="8">
        <v>56</v>
      </c>
      <c r="J667">
        <v>0</v>
      </c>
      <c r="K667">
        <v>33</v>
      </c>
      <c r="L667">
        <v>864</v>
      </c>
      <c r="M667">
        <v>9</v>
      </c>
      <c r="N667">
        <v>1</v>
      </c>
      <c r="O667">
        <v>12.7600960980834</v>
      </c>
      <c r="P667">
        <v>3</v>
      </c>
      <c r="Q667">
        <v>3</v>
      </c>
      <c r="R667">
        <v>5</v>
      </c>
      <c r="S667" s="10">
        <v>67.2</v>
      </c>
      <c r="T667" s="8">
        <v>0.25926936274484702</v>
      </c>
      <c r="U667">
        <v>-1.00517281761849</v>
      </c>
      <c r="V667">
        <v>0.77748986271695397</v>
      </c>
      <c r="W667">
        <v>-0.73944202177154195</v>
      </c>
      <c r="X667">
        <v>1.2997579909472201</v>
      </c>
      <c r="Y667">
        <v>-1.4044518876044501</v>
      </c>
      <c r="Z667">
        <v>-1.2977609851226</v>
      </c>
      <c r="AA667">
        <v>1.4284752725705201</v>
      </c>
      <c r="AB667">
        <v>-1.4988236991813999</v>
      </c>
      <c r="AC667">
        <v>-0.68484317603607703</v>
      </c>
      <c r="AD667" s="10">
        <v>-1.61774009855404</v>
      </c>
      <c r="AE667" s="8">
        <v>0</v>
      </c>
      <c r="AF667">
        <v>0</v>
      </c>
      <c r="AG667">
        <v>0</v>
      </c>
      <c r="AH667">
        <v>0</v>
      </c>
      <c r="AI667">
        <v>0</v>
      </c>
      <c r="AJ667">
        <v>0</v>
      </c>
      <c r="AK667">
        <v>0</v>
      </c>
      <c r="AL667">
        <v>0</v>
      </c>
      <c r="AM667">
        <v>1</v>
      </c>
      <c r="AN667">
        <v>0</v>
      </c>
      <c r="AO667">
        <v>0</v>
      </c>
      <c r="AP667">
        <v>0</v>
      </c>
      <c r="AQ667">
        <v>0</v>
      </c>
      <c r="AR667">
        <v>0</v>
      </c>
      <c r="AS667">
        <v>0</v>
      </c>
      <c r="AT667">
        <v>0</v>
      </c>
      <c r="AU667">
        <v>0</v>
      </c>
      <c r="AV667">
        <v>0</v>
      </c>
      <c r="AW667">
        <v>0</v>
      </c>
      <c r="AX667">
        <v>0</v>
      </c>
      <c r="AY667">
        <v>0</v>
      </c>
      <c r="AZ667">
        <v>1</v>
      </c>
      <c r="BA667">
        <v>0</v>
      </c>
      <c r="BB667">
        <v>1</v>
      </c>
      <c r="BC667">
        <v>0</v>
      </c>
      <c r="BD667">
        <v>1</v>
      </c>
      <c r="BE667">
        <v>1</v>
      </c>
      <c r="BF667">
        <v>0</v>
      </c>
      <c r="BG667">
        <v>0</v>
      </c>
      <c r="BH667">
        <v>0</v>
      </c>
      <c r="BI667">
        <v>1</v>
      </c>
      <c r="BJ667">
        <v>0</v>
      </c>
      <c r="BK667">
        <v>0</v>
      </c>
      <c r="BL667">
        <v>0</v>
      </c>
      <c r="BM667">
        <v>1</v>
      </c>
      <c r="BN667">
        <v>0</v>
      </c>
      <c r="BO667">
        <v>0</v>
      </c>
      <c r="BP667">
        <v>0</v>
      </c>
      <c r="BQ667">
        <v>0</v>
      </c>
      <c r="BR667">
        <v>0</v>
      </c>
      <c r="BS667">
        <v>0</v>
      </c>
      <c r="BT667" s="10">
        <v>1</v>
      </c>
      <c r="BU667">
        <v>-4.2648743800000002</v>
      </c>
      <c r="BV667">
        <v>0.17994256</v>
      </c>
      <c r="BW667">
        <v>2.5512239999999999E-2</v>
      </c>
      <c r="BX667">
        <v>1.7140852600000001</v>
      </c>
      <c r="BY667">
        <v>1.2451467300000001</v>
      </c>
      <c r="BZ667">
        <v>4.38303536</v>
      </c>
      <c r="CA667">
        <v>1.0542348399999999</v>
      </c>
      <c r="CB667">
        <v>2.36271349</v>
      </c>
      <c r="CC667">
        <v>0</v>
      </c>
      <c r="CD667">
        <v>1.26633956</v>
      </c>
      <c r="CE667">
        <v>1.2966537600000001</v>
      </c>
      <c r="CF667">
        <v>-0.34830556000000001</v>
      </c>
      <c r="CG667">
        <v>0.60595251999999999</v>
      </c>
      <c r="CH667">
        <v>-0.27080598</v>
      </c>
      <c r="CI667">
        <v>0.69837139000000004</v>
      </c>
      <c r="CJ667">
        <v>2.3914729999999999E-2</v>
      </c>
      <c r="CK667">
        <v>-0.35324707</v>
      </c>
      <c r="CL667">
        <v>-4.8291489999999999E-2</v>
      </c>
      <c r="CM667">
        <v>0.58076517999999999</v>
      </c>
      <c r="CN667">
        <v>0.72541518999999999</v>
      </c>
      <c r="CO667">
        <v>-0.20022939000000001</v>
      </c>
      <c r="CP667">
        <v>-0.43475793000000001</v>
      </c>
      <c r="CQ667">
        <v>0.34422587999999998</v>
      </c>
      <c r="CR667">
        <v>-0.48495226000000002</v>
      </c>
      <c r="CS667">
        <v>0.18250256000000001</v>
      </c>
      <c r="CT667">
        <v>-0.16623276000000001</v>
      </c>
      <c r="CU667">
        <v>-9.4743999999999995E-2</v>
      </c>
      <c r="CV667">
        <v>-1.1689752</v>
      </c>
      <c r="CW667">
        <v>-0.52188942000000005</v>
      </c>
      <c r="CX667">
        <v>0.65815442999999996</v>
      </c>
      <c r="CY667">
        <v>9.3649330000000003E-2</v>
      </c>
      <c r="CZ667">
        <v>-0.16819777</v>
      </c>
      <c r="DA667">
        <v>-0.25450494000000001</v>
      </c>
      <c r="DB667">
        <v>0.25513289</v>
      </c>
      <c r="DC667">
        <v>2.5920289999999999E-2</v>
      </c>
      <c r="DD667">
        <v>-2.5292350000000002E-2</v>
      </c>
      <c r="DE667">
        <v>0.26950531</v>
      </c>
      <c r="DF667">
        <v>-0.26887736000000001</v>
      </c>
      <c r="DG667">
        <v>0.1029841</v>
      </c>
      <c r="DH667">
        <v>-0.10235616</v>
      </c>
      <c r="DI667">
        <v>-0.19042195000000001</v>
      </c>
      <c r="DJ667">
        <v>7.7531719999999998E-2</v>
      </c>
      <c r="DK667">
        <v>-0.19522661999999999</v>
      </c>
      <c r="DL667">
        <v>-0.13095082</v>
      </c>
      <c r="DM667">
        <v>-6.0513240000000003E-2</v>
      </c>
      <c r="DN667">
        <v>0.50020885000000004</v>
      </c>
      <c r="DO667">
        <v>0.35778246000000002</v>
      </c>
      <c r="DP667">
        <v>-0.64273818000000005</v>
      </c>
      <c r="DQ667">
        <v>0.94671483000000001</v>
      </c>
      <c r="DR667">
        <v>-0.66113116000000005</v>
      </c>
      <c r="DS667">
        <v>7.7932630000000003E-2</v>
      </c>
      <c r="DT667">
        <v>-0.79014932000000004</v>
      </c>
      <c r="DU667">
        <v>1.3610861400000001</v>
      </c>
      <c r="DV667" s="10">
        <v>-0.64824150000000003</v>
      </c>
      <c r="DW667" s="8" t="s">
        <v>3499</v>
      </c>
      <c r="DX667" t="s">
        <v>3500</v>
      </c>
      <c r="DY667" t="s">
        <v>5154</v>
      </c>
      <c r="DZ667" t="s">
        <v>5165</v>
      </c>
      <c r="EA667" t="s">
        <v>5348</v>
      </c>
      <c r="EB667" t="s">
        <v>5505</v>
      </c>
      <c r="EC667" t="s">
        <v>5240</v>
      </c>
      <c r="ED667" s="10" t="s">
        <v>921</v>
      </c>
      <c r="EE667" s="20">
        <v>34803</v>
      </c>
      <c r="EF667" s="21">
        <v>38448</v>
      </c>
      <c r="EG667" t="s">
        <v>3501</v>
      </c>
      <c r="EH667" t="s">
        <v>5142</v>
      </c>
      <c r="EI667" s="22">
        <v>44718</v>
      </c>
      <c r="EJ667" t="b">
        <f>F667=H667</f>
        <v>1</v>
      </c>
    </row>
    <row r="668" spans="1:140" x14ac:dyDescent="0.2">
      <c r="A668" s="8" t="s">
        <v>3502</v>
      </c>
      <c r="B668" s="8" t="s">
        <v>119</v>
      </c>
      <c r="C668" s="8" t="s">
        <v>147</v>
      </c>
      <c r="D668" s="2" t="s">
        <v>3503</v>
      </c>
      <c r="E668" s="4">
        <v>0.29881090119584303</v>
      </c>
      <c r="F668" s="28" t="b">
        <v>0</v>
      </c>
      <c r="G668" s="29">
        <f t="shared" si="21"/>
        <v>3.2542411388494464E-3</v>
      </c>
      <c r="H668" s="5" t="b">
        <f t="shared" si="20"/>
        <v>0</v>
      </c>
      <c r="I668" s="8">
        <v>46</v>
      </c>
      <c r="J668">
        <v>0</v>
      </c>
      <c r="K668">
        <v>21</v>
      </c>
      <c r="L668">
        <v>449</v>
      </c>
      <c r="M668">
        <v>7</v>
      </c>
      <c r="N668">
        <v>1</v>
      </c>
      <c r="O668">
        <v>49.897117264588303</v>
      </c>
      <c r="P668">
        <v>5</v>
      </c>
      <c r="Q668">
        <v>1</v>
      </c>
      <c r="R668">
        <v>1</v>
      </c>
      <c r="S668" s="10">
        <v>73.2</v>
      </c>
      <c r="T668" s="8">
        <v>-0.68011238633068705</v>
      </c>
      <c r="U668">
        <v>-1.00517281761849</v>
      </c>
      <c r="V668">
        <v>-0.77296769484074401</v>
      </c>
      <c r="W668">
        <v>-1.22322890510872</v>
      </c>
      <c r="X668">
        <v>0.66340156943083595</v>
      </c>
      <c r="Y668">
        <v>-1.4044518876044501</v>
      </c>
      <c r="Z668">
        <v>-1.9850259900313499E-2</v>
      </c>
      <c r="AA668">
        <v>8.8725172209350497E-3</v>
      </c>
      <c r="AB668">
        <v>0.68128349962791002</v>
      </c>
      <c r="AC668">
        <v>1.7560081436822399E-2</v>
      </c>
      <c r="AD668" s="10">
        <v>-0.323116478504127</v>
      </c>
      <c r="AE668" s="8">
        <v>0</v>
      </c>
      <c r="AF668">
        <v>0</v>
      </c>
      <c r="AG668">
        <v>0</v>
      </c>
      <c r="AH668">
        <v>0</v>
      </c>
      <c r="AI668">
        <v>0</v>
      </c>
      <c r="AJ668">
        <v>0</v>
      </c>
      <c r="AK668">
        <v>0</v>
      </c>
      <c r="AL668">
        <v>0</v>
      </c>
      <c r="AM668">
        <v>0</v>
      </c>
      <c r="AN668">
        <v>0</v>
      </c>
      <c r="AO668">
        <v>0</v>
      </c>
      <c r="AP668">
        <v>0</v>
      </c>
      <c r="AQ668">
        <v>0</v>
      </c>
      <c r="AR668">
        <v>1</v>
      </c>
      <c r="AS668">
        <v>0</v>
      </c>
      <c r="AT668">
        <v>0</v>
      </c>
      <c r="AU668">
        <v>0</v>
      </c>
      <c r="AV668">
        <v>0</v>
      </c>
      <c r="AW668">
        <v>0</v>
      </c>
      <c r="AX668">
        <v>0</v>
      </c>
      <c r="AY668">
        <v>0</v>
      </c>
      <c r="AZ668">
        <v>1</v>
      </c>
      <c r="BA668">
        <v>1</v>
      </c>
      <c r="BB668">
        <v>0</v>
      </c>
      <c r="BC668">
        <v>0</v>
      </c>
      <c r="BD668">
        <v>1</v>
      </c>
      <c r="BE668">
        <v>1</v>
      </c>
      <c r="BF668">
        <v>0</v>
      </c>
      <c r="BG668">
        <v>0</v>
      </c>
      <c r="BH668">
        <v>0</v>
      </c>
      <c r="BI668">
        <v>0</v>
      </c>
      <c r="BJ668">
        <v>0</v>
      </c>
      <c r="BK668">
        <v>0</v>
      </c>
      <c r="BL668">
        <v>1</v>
      </c>
      <c r="BM668">
        <v>0</v>
      </c>
      <c r="BN668">
        <v>1</v>
      </c>
      <c r="BO668">
        <v>0</v>
      </c>
      <c r="BP668">
        <v>0</v>
      </c>
      <c r="BQ668">
        <v>0</v>
      </c>
      <c r="BR668">
        <v>0</v>
      </c>
      <c r="BS668">
        <v>0</v>
      </c>
      <c r="BT668" s="10">
        <v>1</v>
      </c>
      <c r="BU668">
        <v>-4.2648743800000002</v>
      </c>
      <c r="BV668">
        <v>0.17994256</v>
      </c>
      <c r="BW668">
        <v>2.5512239999999999E-2</v>
      </c>
      <c r="BX668">
        <v>1.7140852600000001</v>
      </c>
      <c r="BY668">
        <v>1.2451467300000001</v>
      </c>
      <c r="BZ668">
        <v>4.38303536</v>
      </c>
      <c r="CA668">
        <v>1.0542348399999999</v>
      </c>
      <c r="CB668">
        <v>2.36271349</v>
      </c>
      <c r="CC668">
        <v>0</v>
      </c>
      <c r="CD668">
        <v>1.26633956</v>
      </c>
      <c r="CE668">
        <v>1.2966537600000001</v>
      </c>
      <c r="CF668">
        <v>-0.34830556000000001</v>
      </c>
      <c r="CG668">
        <v>0.60595251999999999</v>
      </c>
      <c r="CH668">
        <v>-0.27080598</v>
      </c>
      <c r="CI668">
        <v>0.69837139000000004</v>
      </c>
      <c r="CJ668">
        <v>2.3914729999999999E-2</v>
      </c>
      <c r="CK668">
        <v>-0.35324707</v>
      </c>
      <c r="CL668">
        <v>-4.8291489999999999E-2</v>
      </c>
      <c r="CM668">
        <v>0.58076517999999999</v>
      </c>
      <c r="CN668">
        <v>0.72541518999999999</v>
      </c>
      <c r="CO668">
        <v>-0.20022939000000001</v>
      </c>
      <c r="CP668">
        <v>-0.43475793000000001</v>
      </c>
      <c r="CQ668">
        <v>0.34422587999999998</v>
      </c>
      <c r="CR668">
        <v>-0.48495226000000002</v>
      </c>
      <c r="CS668">
        <v>0.18250256000000001</v>
      </c>
      <c r="CT668">
        <v>-0.16623276000000001</v>
      </c>
      <c r="CU668">
        <v>-9.4743999999999995E-2</v>
      </c>
      <c r="CV668">
        <v>-1.1689752</v>
      </c>
      <c r="CW668">
        <v>-0.52188942000000005</v>
      </c>
      <c r="CX668">
        <v>0.65815442999999996</v>
      </c>
      <c r="CY668">
        <v>9.3649330000000003E-2</v>
      </c>
      <c r="CZ668">
        <v>-0.16819777</v>
      </c>
      <c r="DA668">
        <v>-0.25450494000000001</v>
      </c>
      <c r="DB668">
        <v>0.25513289</v>
      </c>
      <c r="DC668">
        <v>2.5920289999999999E-2</v>
      </c>
      <c r="DD668">
        <v>-2.5292350000000002E-2</v>
      </c>
      <c r="DE668">
        <v>0.26950531</v>
      </c>
      <c r="DF668">
        <v>-0.26887736000000001</v>
      </c>
      <c r="DG668">
        <v>0.1029841</v>
      </c>
      <c r="DH668">
        <v>-0.10235616</v>
      </c>
      <c r="DI668">
        <v>-0.19042195000000001</v>
      </c>
      <c r="DJ668">
        <v>7.7531719999999998E-2</v>
      </c>
      <c r="DK668">
        <v>-0.19522661999999999</v>
      </c>
      <c r="DL668">
        <v>-0.13095082</v>
      </c>
      <c r="DM668">
        <v>-6.0513240000000003E-2</v>
      </c>
      <c r="DN668">
        <v>0.50020885000000004</v>
      </c>
      <c r="DO668">
        <v>0.35778246000000002</v>
      </c>
      <c r="DP668">
        <v>-0.64273818000000005</v>
      </c>
      <c r="DQ668">
        <v>0.94671483000000001</v>
      </c>
      <c r="DR668">
        <v>-0.66113116000000005</v>
      </c>
      <c r="DS668">
        <v>7.7932630000000003E-2</v>
      </c>
      <c r="DT668">
        <v>-0.79014932000000004</v>
      </c>
      <c r="DU668">
        <v>1.3610861400000001</v>
      </c>
      <c r="DV668" s="10">
        <v>-0.64824150000000003</v>
      </c>
      <c r="DW668" s="8" t="s">
        <v>3504</v>
      </c>
      <c r="DX668" t="s">
        <v>3505</v>
      </c>
      <c r="DY668" t="s">
        <v>5158</v>
      </c>
      <c r="DZ668" t="s">
        <v>5165</v>
      </c>
      <c r="EA668" t="s">
        <v>5183</v>
      </c>
      <c r="EB668" t="s">
        <v>5160</v>
      </c>
      <c r="EC668" t="s">
        <v>5244</v>
      </c>
      <c r="ED668" s="10" t="s">
        <v>782</v>
      </c>
      <c r="EE668" s="20">
        <v>34832</v>
      </c>
      <c r="EF668" s="21">
        <v>37899</v>
      </c>
      <c r="EG668" t="s">
        <v>3506</v>
      </c>
      <c r="EH668" t="s">
        <v>5143</v>
      </c>
      <c r="EI668" s="22">
        <v>44049</v>
      </c>
      <c r="EJ668" t="b">
        <f>F668=H668</f>
        <v>1</v>
      </c>
    </row>
    <row r="669" spans="1:140" x14ac:dyDescent="0.2">
      <c r="A669" s="8" t="s">
        <v>3507</v>
      </c>
      <c r="B669" s="8" t="s">
        <v>168</v>
      </c>
      <c r="C669" s="8" t="s">
        <v>332</v>
      </c>
      <c r="D669" s="2" t="s">
        <v>3508</v>
      </c>
      <c r="E669" s="4">
        <v>0.467526452662401</v>
      </c>
      <c r="F669" s="28" t="b">
        <v>0</v>
      </c>
      <c r="G669" s="29">
        <f t="shared" si="21"/>
        <v>5.0202733808078336E-4</v>
      </c>
      <c r="H669" s="5" t="b">
        <f t="shared" si="20"/>
        <v>0</v>
      </c>
      <c r="I669" s="8">
        <v>69</v>
      </c>
      <c r="J669">
        <v>2</v>
      </c>
      <c r="K669">
        <v>33</v>
      </c>
      <c r="L669">
        <v>368</v>
      </c>
      <c r="M669">
        <v>3</v>
      </c>
      <c r="N669">
        <v>1</v>
      </c>
      <c r="O669">
        <v>53.663226331200597</v>
      </c>
      <c r="P669">
        <v>5</v>
      </c>
      <c r="Q669">
        <v>4</v>
      </c>
      <c r="R669">
        <v>4</v>
      </c>
      <c r="S669" s="10">
        <v>78.599999999999994</v>
      </c>
      <c r="T669" s="8">
        <v>1.48046563654304</v>
      </c>
      <c r="U669">
        <v>1.0203643463482399</v>
      </c>
      <c r="V669">
        <v>0.77748986271695397</v>
      </c>
      <c r="W669">
        <v>-1.3176547787239301</v>
      </c>
      <c r="X669">
        <v>-0.60931127360194304</v>
      </c>
      <c r="Y669">
        <v>-1.4044518876044501</v>
      </c>
      <c r="Z669">
        <v>0.10974417221643</v>
      </c>
      <c r="AA669">
        <v>-0.70092886045385905</v>
      </c>
      <c r="AB669">
        <v>-1.4988236991813999</v>
      </c>
      <c r="AC669">
        <v>1.42236659638262</v>
      </c>
      <c r="AD669" s="10">
        <v>0.84204477954080104</v>
      </c>
      <c r="AE669" s="8">
        <v>0</v>
      </c>
      <c r="AF669">
        <v>0</v>
      </c>
      <c r="AG669">
        <v>0</v>
      </c>
      <c r="AH669">
        <v>0</v>
      </c>
      <c r="AI669">
        <v>0</v>
      </c>
      <c r="AJ669">
        <v>1</v>
      </c>
      <c r="AK669">
        <v>0</v>
      </c>
      <c r="AL669">
        <v>0</v>
      </c>
      <c r="AM669">
        <v>0</v>
      </c>
      <c r="AN669">
        <v>0</v>
      </c>
      <c r="AO669">
        <v>0</v>
      </c>
      <c r="AP669">
        <v>0</v>
      </c>
      <c r="AQ669">
        <v>0</v>
      </c>
      <c r="AR669">
        <v>0</v>
      </c>
      <c r="AS669">
        <v>0</v>
      </c>
      <c r="AT669">
        <v>0</v>
      </c>
      <c r="AU669">
        <v>0</v>
      </c>
      <c r="AV669">
        <v>0</v>
      </c>
      <c r="AW669">
        <v>0</v>
      </c>
      <c r="AX669">
        <v>0</v>
      </c>
      <c r="AY669">
        <v>0</v>
      </c>
      <c r="AZ669">
        <v>1</v>
      </c>
      <c r="BA669">
        <v>1</v>
      </c>
      <c r="BB669">
        <v>0</v>
      </c>
      <c r="BC669">
        <v>1</v>
      </c>
      <c r="BD669">
        <v>0</v>
      </c>
      <c r="BE669">
        <v>0</v>
      </c>
      <c r="BF669">
        <v>1</v>
      </c>
      <c r="BG669">
        <v>0</v>
      </c>
      <c r="BH669">
        <v>0</v>
      </c>
      <c r="BI669">
        <v>1</v>
      </c>
      <c r="BJ669">
        <v>0</v>
      </c>
      <c r="BK669">
        <v>0</v>
      </c>
      <c r="BL669">
        <v>0</v>
      </c>
      <c r="BM669">
        <v>0</v>
      </c>
      <c r="BN669">
        <v>1</v>
      </c>
      <c r="BO669">
        <v>0</v>
      </c>
      <c r="BP669">
        <v>0</v>
      </c>
      <c r="BQ669">
        <v>0</v>
      </c>
      <c r="BR669">
        <v>0</v>
      </c>
      <c r="BS669">
        <v>1</v>
      </c>
      <c r="BT669" s="10">
        <v>0</v>
      </c>
      <c r="BU669">
        <v>-4.2648743800000002</v>
      </c>
      <c r="BV669">
        <v>0.17994256</v>
      </c>
      <c r="BW669">
        <v>2.5512239999999999E-2</v>
      </c>
      <c r="BX669">
        <v>1.7140852600000001</v>
      </c>
      <c r="BY669">
        <v>1.2451467300000001</v>
      </c>
      <c r="BZ669">
        <v>4.38303536</v>
      </c>
      <c r="CA669">
        <v>1.0542348399999999</v>
      </c>
      <c r="CB669">
        <v>2.36271349</v>
      </c>
      <c r="CC669">
        <v>0</v>
      </c>
      <c r="CD669">
        <v>1.26633956</v>
      </c>
      <c r="CE669">
        <v>1.2966537600000001</v>
      </c>
      <c r="CF669">
        <v>-0.34830556000000001</v>
      </c>
      <c r="CG669">
        <v>0.60595251999999999</v>
      </c>
      <c r="CH669">
        <v>-0.27080598</v>
      </c>
      <c r="CI669">
        <v>0.69837139000000004</v>
      </c>
      <c r="CJ669">
        <v>2.3914729999999999E-2</v>
      </c>
      <c r="CK669">
        <v>-0.35324707</v>
      </c>
      <c r="CL669">
        <v>-4.8291489999999999E-2</v>
      </c>
      <c r="CM669">
        <v>0.58076517999999999</v>
      </c>
      <c r="CN669">
        <v>0.72541518999999999</v>
      </c>
      <c r="CO669">
        <v>-0.20022939000000001</v>
      </c>
      <c r="CP669">
        <v>-0.43475793000000001</v>
      </c>
      <c r="CQ669">
        <v>0.34422587999999998</v>
      </c>
      <c r="CR669">
        <v>-0.48495226000000002</v>
      </c>
      <c r="CS669">
        <v>0.18250256000000001</v>
      </c>
      <c r="CT669">
        <v>-0.16623276000000001</v>
      </c>
      <c r="CU669">
        <v>-9.4743999999999995E-2</v>
      </c>
      <c r="CV669">
        <v>-1.1689752</v>
      </c>
      <c r="CW669">
        <v>-0.52188942000000005</v>
      </c>
      <c r="CX669">
        <v>0.65815442999999996</v>
      </c>
      <c r="CY669">
        <v>9.3649330000000003E-2</v>
      </c>
      <c r="CZ669">
        <v>-0.16819777</v>
      </c>
      <c r="DA669">
        <v>-0.25450494000000001</v>
      </c>
      <c r="DB669">
        <v>0.25513289</v>
      </c>
      <c r="DC669">
        <v>2.5920289999999999E-2</v>
      </c>
      <c r="DD669">
        <v>-2.5292350000000002E-2</v>
      </c>
      <c r="DE669">
        <v>0.26950531</v>
      </c>
      <c r="DF669">
        <v>-0.26887736000000001</v>
      </c>
      <c r="DG669">
        <v>0.1029841</v>
      </c>
      <c r="DH669">
        <v>-0.10235616</v>
      </c>
      <c r="DI669">
        <v>-0.19042195000000001</v>
      </c>
      <c r="DJ669">
        <v>7.7531719999999998E-2</v>
      </c>
      <c r="DK669">
        <v>-0.19522661999999999</v>
      </c>
      <c r="DL669">
        <v>-0.13095082</v>
      </c>
      <c r="DM669">
        <v>-6.0513240000000003E-2</v>
      </c>
      <c r="DN669">
        <v>0.50020885000000004</v>
      </c>
      <c r="DO669">
        <v>0.35778246000000002</v>
      </c>
      <c r="DP669">
        <v>-0.64273818000000005</v>
      </c>
      <c r="DQ669">
        <v>0.94671483000000001</v>
      </c>
      <c r="DR669">
        <v>-0.66113116000000005</v>
      </c>
      <c r="DS669">
        <v>7.7932630000000003E-2</v>
      </c>
      <c r="DT669">
        <v>-0.79014932000000004</v>
      </c>
      <c r="DU669">
        <v>1.3610861400000001</v>
      </c>
      <c r="DV669" s="10">
        <v>-0.64824150000000003</v>
      </c>
      <c r="DW669" s="8" t="s">
        <v>3509</v>
      </c>
      <c r="DX669" t="s">
        <v>3510</v>
      </c>
      <c r="DY669" t="s">
        <v>5158</v>
      </c>
      <c r="DZ669" t="s">
        <v>5153</v>
      </c>
      <c r="EA669" t="s">
        <v>5207</v>
      </c>
      <c r="EB669" t="s">
        <v>5436</v>
      </c>
      <c r="EC669" t="s">
        <v>5202</v>
      </c>
      <c r="ED669" s="10" t="s">
        <v>379</v>
      </c>
      <c r="EE669" s="20">
        <v>34912</v>
      </c>
      <c r="EF669" s="21">
        <v>35540</v>
      </c>
      <c r="EG669" t="s">
        <v>3511</v>
      </c>
      <c r="EH669" t="s">
        <v>5142</v>
      </c>
      <c r="EI669" s="22">
        <v>45311</v>
      </c>
      <c r="EJ669" t="b">
        <f>F669=H669</f>
        <v>1</v>
      </c>
    </row>
    <row r="670" spans="1:140" x14ac:dyDescent="0.2">
      <c r="A670" s="8" t="s">
        <v>3512</v>
      </c>
      <c r="B670" s="8" t="s">
        <v>119</v>
      </c>
      <c r="C670" s="8" t="s">
        <v>245</v>
      </c>
      <c r="D670" s="2" t="s">
        <v>3513</v>
      </c>
      <c r="E670" s="4">
        <v>0.40405850090081402</v>
      </c>
      <c r="F670" s="28" t="b">
        <v>0</v>
      </c>
      <c r="G670" s="29">
        <f t="shared" si="21"/>
        <v>0.47794476261013452</v>
      </c>
      <c r="H670" s="5" t="b">
        <f t="shared" si="20"/>
        <v>0</v>
      </c>
      <c r="I670" s="8">
        <v>59</v>
      </c>
      <c r="J670">
        <v>0</v>
      </c>
      <c r="K670">
        <v>26</v>
      </c>
      <c r="L670">
        <v>2188</v>
      </c>
      <c r="M670">
        <v>8</v>
      </c>
      <c r="N670">
        <v>1</v>
      </c>
      <c r="O670">
        <v>57.029250450406899</v>
      </c>
      <c r="P670">
        <v>2</v>
      </c>
      <c r="Q670">
        <v>1</v>
      </c>
      <c r="R670">
        <v>3</v>
      </c>
      <c r="S670" s="10">
        <v>74.900000000000006</v>
      </c>
      <c r="T670" s="8">
        <v>0.54108388746750802</v>
      </c>
      <c r="U670">
        <v>-1.00517281761849</v>
      </c>
      <c r="V670">
        <v>-0.126943712525036</v>
      </c>
      <c r="W670">
        <v>0.80401299880297905</v>
      </c>
      <c r="X670">
        <v>0.98157978018903103</v>
      </c>
      <c r="Y670">
        <v>-1.4044518876044501</v>
      </c>
      <c r="Z670">
        <v>0.225571403054491</v>
      </c>
      <c r="AA670">
        <v>8.8725172209350497E-3</v>
      </c>
      <c r="AB670">
        <v>1.4079858992310099</v>
      </c>
      <c r="AC670">
        <v>-1.38724643350897</v>
      </c>
      <c r="AD670" s="10">
        <v>4.3693547176684999E-2</v>
      </c>
      <c r="AE670" s="8">
        <v>0</v>
      </c>
      <c r="AF670">
        <v>0</v>
      </c>
      <c r="AG670">
        <v>0</v>
      </c>
      <c r="AH670">
        <v>0</v>
      </c>
      <c r="AI670">
        <v>0</v>
      </c>
      <c r="AJ670">
        <v>1</v>
      </c>
      <c r="AK670">
        <v>0</v>
      </c>
      <c r="AL670">
        <v>0</v>
      </c>
      <c r="AM670">
        <v>0</v>
      </c>
      <c r="AN670">
        <v>0</v>
      </c>
      <c r="AO670">
        <v>0</v>
      </c>
      <c r="AP670">
        <v>0</v>
      </c>
      <c r="AQ670">
        <v>0</v>
      </c>
      <c r="AR670">
        <v>0</v>
      </c>
      <c r="AS670">
        <v>0</v>
      </c>
      <c r="AT670">
        <v>0</v>
      </c>
      <c r="AU670">
        <v>0</v>
      </c>
      <c r="AV670">
        <v>0</v>
      </c>
      <c r="AW670">
        <v>0</v>
      </c>
      <c r="AX670">
        <v>0</v>
      </c>
      <c r="AY670">
        <v>0</v>
      </c>
      <c r="AZ670">
        <v>1</v>
      </c>
      <c r="BA670">
        <v>0</v>
      </c>
      <c r="BB670">
        <v>1</v>
      </c>
      <c r="BC670">
        <v>1</v>
      </c>
      <c r="BD670">
        <v>0</v>
      </c>
      <c r="BE670">
        <v>0</v>
      </c>
      <c r="BF670">
        <v>1</v>
      </c>
      <c r="BG670">
        <v>0</v>
      </c>
      <c r="BH670">
        <v>0</v>
      </c>
      <c r="BI670">
        <v>0</v>
      </c>
      <c r="BJ670">
        <v>0</v>
      </c>
      <c r="BK670">
        <v>1</v>
      </c>
      <c r="BL670">
        <v>0</v>
      </c>
      <c r="BM670">
        <v>1</v>
      </c>
      <c r="BN670">
        <v>0</v>
      </c>
      <c r="BO670">
        <v>0</v>
      </c>
      <c r="BP670">
        <v>0</v>
      </c>
      <c r="BQ670">
        <v>0</v>
      </c>
      <c r="BR670">
        <v>0</v>
      </c>
      <c r="BS670">
        <v>0</v>
      </c>
      <c r="BT670" s="10">
        <v>1</v>
      </c>
      <c r="BU670">
        <v>-4.2648743800000002</v>
      </c>
      <c r="BV670">
        <v>0.17994256</v>
      </c>
      <c r="BW670">
        <v>2.5512239999999999E-2</v>
      </c>
      <c r="BX670">
        <v>1.7140852600000001</v>
      </c>
      <c r="BY670">
        <v>1.2451467300000001</v>
      </c>
      <c r="BZ670">
        <v>4.38303536</v>
      </c>
      <c r="CA670">
        <v>1.0542348399999999</v>
      </c>
      <c r="CB670">
        <v>2.36271349</v>
      </c>
      <c r="CC670">
        <v>0</v>
      </c>
      <c r="CD670">
        <v>1.26633956</v>
      </c>
      <c r="CE670">
        <v>1.2966537600000001</v>
      </c>
      <c r="CF670">
        <v>-0.34830556000000001</v>
      </c>
      <c r="CG670">
        <v>0.60595251999999999</v>
      </c>
      <c r="CH670">
        <v>-0.27080598</v>
      </c>
      <c r="CI670">
        <v>0.69837139000000004</v>
      </c>
      <c r="CJ670">
        <v>2.3914729999999999E-2</v>
      </c>
      <c r="CK670">
        <v>-0.35324707</v>
      </c>
      <c r="CL670">
        <v>-4.8291489999999999E-2</v>
      </c>
      <c r="CM670">
        <v>0.58076517999999999</v>
      </c>
      <c r="CN670">
        <v>0.72541518999999999</v>
      </c>
      <c r="CO670">
        <v>-0.20022939000000001</v>
      </c>
      <c r="CP670">
        <v>-0.43475793000000001</v>
      </c>
      <c r="CQ670">
        <v>0.34422587999999998</v>
      </c>
      <c r="CR670">
        <v>-0.48495226000000002</v>
      </c>
      <c r="CS670">
        <v>0.18250256000000001</v>
      </c>
      <c r="CT670">
        <v>-0.16623276000000001</v>
      </c>
      <c r="CU670">
        <v>-9.4743999999999995E-2</v>
      </c>
      <c r="CV670">
        <v>-1.1689752</v>
      </c>
      <c r="CW670">
        <v>-0.52188942000000005</v>
      </c>
      <c r="CX670">
        <v>0.65815442999999996</v>
      </c>
      <c r="CY670">
        <v>9.3649330000000003E-2</v>
      </c>
      <c r="CZ670">
        <v>-0.16819777</v>
      </c>
      <c r="DA670">
        <v>-0.25450494000000001</v>
      </c>
      <c r="DB670">
        <v>0.25513289</v>
      </c>
      <c r="DC670">
        <v>2.5920289999999999E-2</v>
      </c>
      <c r="DD670">
        <v>-2.5292350000000002E-2</v>
      </c>
      <c r="DE670">
        <v>0.26950531</v>
      </c>
      <c r="DF670">
        <v>-0.26887736000000001</v>
      </c>
      <c r="DG670">
        <v>0.1029841</v>
      </c>
      <c r="DH670">
        <v>-0.10235616</v>
      </c>
      <c r="DI670">
        <v>-0.19042195000000001</v>
      </c>
      <c r="DJ670">
        <v>7.7531719999999998E-2</v>
      </c>
      <c r="DK670">
        <v>-0.19522661999999999</v>
      </c>
      <c r="DL670">
        <v>-0.13095082</v>
      </c>
      <c r="DM670">
        <v>-6.0513240000000003E-2</v>
      </c>
      <c r="DN670">
        <v>0.50020885000000004</v>
      </c>
      <c r="DO670">
        <v>0.35778246000000002</v>
      </c>
      <c r="DP670">
        <v>-0.64273818000000005</v>
      </c>
      <c r="DQ670">
        <v>0.94671483000000001</v>
      </c>
      <c r="DR670">
        <v>-0.66113116000000005</v>
      </c>
      <c r="DS670">
        <v>7.7932630000000003E-2</v>
      </c>
      <c r="DT670">
        <v>-0.79014932000000004</v>
      </c>
      <c r="DU670">
        <v>1.3610861400000001</v>
      </c>
      <c r="DV670" s="10">
        <v>-0.64824150000000003</v>
      </c>
      <c r="DW670" s="8" t="s">
        <v>3514</v>
      </c>
      <c r="DX670" t="s">
        <v>3515</v>
      </c>
      <c r="DY670" t="s">
        <v>5154</v>
      </c>
      <c r="DZ670" t="s">
        <v>5165</v>
      </c>
      <c r="EA670" t="s">
        <v>5380</v>
      </c>
      <c r="EB670" t="s">
        <v>5277</v>
      </c>
      <c r="EC670" t="s">
        <v>5327</v>
      </c>
      <c r="ED670" s="10" t="s">
        <v>868</v>
      </c>
      <c r="EE670" s="20">
        <v>36196</v>
      </c>
      <c r="EF670" s="21">
        <v>37698</v>
      </c>
      <c r="EG670" t="s">
        <v>3516</v>
      </c>
      <c r="EH670" t="s">
        <v>5146</v>
      </c>
      <c r="EI670" s="22">
        <v>44443</v>
      </c>
      <c r="EJ670" t="b">
        <f>F670=H670</f>
        <v>1</v>
      </c>
    </row>
    <row r="671" spans="1:140" x14ac:dyDescent="0.2">
      <c r="A671" s="8" t="s">
        <v>3517</v>
      </c>
      <c r="B671" s="8" t="s">
        <v>168</v>
      </c>
      <c r="C671" s="8" t="s">
        <v>491</v>
      </c>
      <c r="D671" s="2">
        <v>2747608756</v>
      </c>
      <c r="E671" s="4">
        <v>0.61996382434024699</v>
      </c>
      <c r="F671" s="28" t="b">
        <v>1</v>
      </c>
      <c r="G671" s="29">
        <f t="shared" si="21"/>
        <v>3.8797034155045075E-4</v>
      </c>
      <c r="H671" s="5" t="b">
        <f t="shared" si="20"/>
        <v>0</v>
      </c>
      <c r="I671" s="8">
        <v>59</v>
      </c>
      <c r="J671">
        <v>1</v>
      </c>
      <c r="K671">
        <v>27</v>
      </c>
      <c r="L671">
        <v>1692</v>
      </c>
      <c r="M671">
        <v>2</v>
      </c>
      <c r="N671">
        <v>3</v>
      </c>
      <c r="O671">
        <v>20.815245503457099</v>
      </c>
      <c r="P671">
        <v>1</v>
      </c>
      <c r="Q671">
        <v>4</v>
      </c>
      <c r="R671">
        <v>4</v>
      </c>
      <c r="S671" s="10">
        <v>72.8</v>
      </c>
      <c r="T671" s="8">
        <v>0.54108388746750802</v>
      </c>
      <c r="U671">
        <v>7.5957643648752104E-3</v>
      </c>
      <c r="V671">
        <v>2.2610839381047498E-3</v>
      </c>
      <c r="W671">
        <v>0.22580024185059</v>
      </c>
      <c r="X671">
        <v>-0.92748948436013701</v>
      </c>
      <c r="Y671">
        <v>-1.13192030619081E-2</v>
      </c>
      <c r="Z671">
        <v>-1.0205776921427301</v>
      </c>
      <c r="AA671">
        <v>1.4284752725705201</v>
      </c>
      <c r="AB671">
        <v>-4.5418899975194001E-2</v>
      </c>
      <c r="AC671">
        <v>1.42236659638262</v>
      </c>
      <c r="AD671" s="10">
        <v>-0.40942471984078899</v>
      </c>
      <c r="AE671" s="8">
        <v>0</v>
      </c>
      <c r="AF671">
        <v>0</v>
      </c>
      <c r="AG671">
        <v>0</v>
      </c>
      <c r="AH671">
        <v>0</v>
      </c>
      <c r="AI671">
        <v>0</v>
      </c>
      <c r="AJ671">
        <v>0</v>
      </c>
      <c r="AK671">
        <v>1</v>
      </c>
      <c r="AL671">
        <v>0</v>
      </c>
      <c r="AM671">
        <v>0</v>
      </c>
      <c r="AN671">
        <v>0</v>
      </c>
      <c r="AO671">
        <v>0</v>
      </c>
      <c r="AP671">
        <v>0</v>
      </c>
      <c r="AQ671">
        <v>0</v>
      </c>
      <c r="AR671">
        <v>0</v>
      </c>
      <c r="AS671">
        <v>0</v>
      </c>
      <c r="AT671">
        <v>0</v>
      </c>
      <c r="AU671">
        <v>0</v>
      </c>
      <c r="AV671">
        <v>0</v>
      </c>
      <c r="AW671">
        <v>0</v>
      </c>
      <c r="AX671">
        <v>0</v>
      </c>
      <c r="AY671">
        <v>1</v>
      </c>
      <c r="AZ671">
        <v>0</v>
      </c>
      <c r="BA671">
        <v>1</v>
      </c>
      <c r="BB671">
        <v>0</v>
      </c>
      <c r="BC671">
        <v>1</v>
      </c>
      <c r="BD671">
        <v>0</v>
      </c>
      <c r="BE671">
        <v>0</v>
      </c>
      <c r="BF671">
        <v>1</v>
      </c>
      <c r="BG671">
        <v>0</v>
      </c>
      <c r="BH671">
        <v>0</v>
      </c>
      <c r="BI671">
        <v>0</v>
      </c>
      <c r="BJ671">
        <v>0</v>
      </c>
      <c r="BK671">
        <v>0</v>
      </c>
      <c r="BL671">
        <v>1</v>
      </c>
      <c r="BM671">
        <v>1</v>
      </c>
      <c r="BN671">
        <v>0</v>
      </c>
      <c r="BO671">
        <v>0</v>
      </c>
      <c r="BP671">
        <v>0</v>
      </c>
      <c r="BQ671">
        <v>0</v>
      </c>
      <c r="BR671">
        <v>1</v>
      </c>
      <c r="BS671">
        <v>0</v>
      </c>
      <c r="BT671" s="10">
        <v>0</v>
      </c>
      <c r="BU671">
        <v>-4.2648743800000002</v>
      </c>
      <c r="BV671">
        <v>0.17994256</v>
      </c>
      <c r="BW671">
        <v>2.5512239999999999E-2</v>
      </c>
      <c r="BX671">
        <v>1.7140852600000001</v>
      </c>
      <c r="BY671">
        <v>1.2451467300000001</v>
      </c>
      <c r="BZ671">
        <v>4.38303536</v>
      </c>
      <c r="CA671">
        <v>1.0542348399999999</v>
      </c>
      <c r="CB671">
        <v>2.36271349</v>
      </c>
      <c r="CC671">
        <v>0</v>
      </c>
      <c r="CD671">
        <v>1.26633956</v>
      </c>
      <c r="CE671">
        <v>1.2966537600000001</v>
      </c>
      <c r="CF671">
        <v>-0.34830556000000001</v>
      </c>
      <c r="CG671">
        <v>0.60595251999999999</v>
      </c>
      <c r="CH671">
        <v>-0.27080598</v>
      </c>
      <c r="CI671">
        <v>0.69837139000000004</v>
      </c>
      <c r="CJ671">
        <v>2.3914729999999999E-2</v>
      </c>
      <c r="CK671">
        <v>-0.35324707</v>
      </c>
      <c r="CL671">
        <v>-4.8291489999999999E-2</v>
      </c>
      <c r="CM671">
        <v>0.58076517999999999</v>
      </c>
      <c r="CN671">
        <v>0.72541518999999999</v>
      </c>
      <c r="CO671">
        <v>-0.20022939000000001</v>
      </c>
      <c r="CP671">
        <v>-0.43475793000000001</v>
      </c>
      <c r="CQ671">
        <v>0.34422587999999998</v>
      </c>
      <c r="CR671">
        <v>-0.48495226000000002</v>
      </c>
      <c r="CS671">
        <v>0.18250256000000001</v>
      </c>
      <c r="CT671">
        <v>-0.16623276000000001</v>
      </c>
      <c r="CU671">
        <v>-9.4743999999999995E-2</v>
      </c>
      <c r="CV671">
        <v>-1.1689752</v>
      </c>
      <c r="CW671">
        <v>-0.52188942000000005</v>
      </c>
      <c r="CX671">
        <v>0.65815442999999996</v>
      </c>
      <c r="CY671">
        <v>9.3649330000000003E-2</v>
      </c>
      <c r="CZ671">
        <v>-0.16819777</v>
      </c>
      <c r="DA671">
        <v>-0.25450494000000001</v>
      </c>
      <c r="DB671">
        <v>0.25513289</v>
      </c>
      <c r="DC671">
        <v>2.5920289999999999E-2</v>
      </c>
      <c r="DD671">
        <v>-2.5292350000000002E-2</v>
      </c>
      <c r="DE671">
        <v>0.26950531</v>
      </c>
      <c r="DF671">
        <v>-0.26887736000000001</v>
      </c>
      <c r="DG671">
        <v>0.1029841</v>
      </c>
      <c r="DH671">
        <v>-0.10235616</v>
      </c>
      <c r="DI671">
        <v>-0.19042195000000001</v>
      </c>
      <c r="DJ671">
        <v>7.7531719999999998E-2</v>
      </c>
      <c r="DK671">
        <v>-0.19522661999999999</v>
      </c>
      <c r="DL671">
        <v>-0.13095082</v>
      </c>
      <c r="DM671">
        <v>-6.0513240000000003E-2</v>
      </c>
      <c r="DN671">
        <v>0.50020885000000004</v>
      </c>
      <c r="DO671">
        <v>0.35778246000000002</v>
      </c>
      <c r="DP671">
        <v>-0.64273818000000005</v>
      </c>
      <c r="DQ671">
        <v>0.94671483000000001</v>
      </c>
      <c r="DR671">
        <v>-0.66113116000000005</v>
      </c>
      <c r="DS671">
        <v>7.7932630000000003E-2</v>
      </c>
      <c r="DT671">
        <v>-0.79014932000000004</v>
      </c>
      <c r="DU671">
        <v>1.3610861400000001</v>
      </c>
      <c r="DV671" s="10">
        <v>-0.64824150000000003</v>
      </c>
      <c r="DW671" s="8" t="s">
        <v>3518</v>
      </c>
      <c r="DX671" t="s">
        <v>3519</v>
      </c>
      <c r="DY671" t="s">
        <v>5154</v>
      </c>
      <c r="DZ671" t="s">
        <v>5158</v>
      </c>
      <c r="EA671" t="s">
        <v>5499</v>
      </c>
      <c r="EB671" t="s">
        <v>5246</v>
      </c>
      <c r="EC671" t="s">
        <v>5187</v>
      </c>
      <c r="ED671" s="10" t="s">
        <v>1423</v>
      </c>
      <c r="EE671" s="20">
        <v>36269</v>
      </c>
      <c r="EF671" s="21">
        <v>36451</v>
      </c>
      <c r="EG671" t="s">
        <v>3520</v>
      </c>
      <c r="EH671" t="s">
        <v>5143</v>
      </c>
      <c r="EI671" s="22">
        <v>45423</v>
      </c>
      <c r="EJ671" t="b">
        <f>F671=H671</f>
        <v>0</v>
      </c>
    </row>
    <row r="672" spans="1:140" x14ac:dyDescent="0.2">
      <c r="A672" s="8" t="s">
        <v>3521</v>
      </c>
      <c r="B672" s="8" t="s">
        <v>168</v>
      </c>
      <c r="C672" s="8" t="s">
        <v>209</v>
      </c>
      <c r="D672" s="2" t="s">
        <v>3522</v>
      </c>
      <c r="E672" s="4">
        <v>0.43293998623397101</v>
      </c>
      <c r="F672" s="28" t="b">
        <v>0</v>
      </c>
      <c r="G672" s="29">
        <f t="shared" si="21"/>
        <v>4.4069501478697893E-7</v>
      </c>
      <c r="H672" s="5" t="b">
        <f t="shared" si="20"/>
        <v>0</v>
      </c>
      <c r="I672" s="8">
        <v>40</v>
      </c>
      <c r="J672">
        <v>1</v>
      </c>
      <c r="K672">
        <v>25</v>
      </c>
      <c r="L672">
        <v>321</v>
      </c>
      <c r="M672">
        <v>2</v>
      </c>
      <c r="N672">
        <v>5</v>
      </c>
      <c r="O672">
        <v>23.228326450318999</v>
      </c>
      <c r="P672">
        <v>3</v>
      </c>
      <c r="Q672">
        <v>3</v>
      </c>
      <c r="R672">
        <v>3</v>
      </c>
      <c r="S672" s="10">
        <v>77.400000000000006</v>
      </c>
      <c r="T672" s="8">
        <v>-1.2437414357759999</v>
      </c>
      <c r="U672">
        <v>7.5957643648752104E-3</v>
      </c>
      <c r="V672">
        <v>-0.25614850898817798</v>
      </c>
      <c r="W672">
        <v>-1.3724451004512701</v>
      </c>
      <c r="X672">
        <v>-0.92748948436013701</v>
      </c>
      <c r="Y672">
        <v>1.38181348148064</v>
      </c>
      <c r="Z672">
        <v>-0.93754189858786996</v>
      </c>
      <c r="AA672">
        <v>0.71867389489572897</v>
      </c>
      <c r="AB672">
        <v>-0.772121299578298</v>
      </c>
      <c r="AC672">
        <v>-1.38724643350897</v>
      </c>
      <c r="AD672" s="10">
        <v>0.58312005553081903</v>
      </c>
      <c r="AE672" s="8">
        <v>0</v>
      </c>
      <c r="AF672">
        <v>0</v>
      </c>
      <c r="AG672">
        <v>0</v>
      </c>
      <c r="AH672">
        <v>0</v>
      </c>
      <c r="AI672">
        <v>0</v>
      </c>
      <c r="AJ672">
        <v>0</v>
      </c>
      <c r="AK672">
        <v>0</v>
      </c>
      <c r="AL672">
        <v>0</v>
      </c>
      <c r="AM672">
        <v>0</v>
      </c>
      <c r="AN672">
        <v>0</v>
      </c>
      <c r="AO672">
        <v>0</v>
      </c>
      <c r="AP672">
        <v>0</v>
      </c>
      <c r="AQ672">
        <v>1</v>
      </c>
      <c r="AR672">
        <v>0</v>
      </c>
      <c r="AS672">
        <v>0</v>
      </c>
      <c r="AT672">
        <v>0</v>
      </c>
      <c r="AU672">
        <v>0</v>
      </c>
      <c r="AV672">
        <v>0</v>
      </c>
      <c r="AW672">
        <v>0</v>
      </c>
      <c r="AX672">
        <v>0</v>
      </c>
      <c r="AY672">
        <v>0</v>
      </c>
      <c r="AZ672">
        <v>1</v>
      </c>
      <c r="BA672">
        <v>1</v>
      </c>
      <c r="BB672">
        <v>0</v>
      </c>
      <c r="BC672">
        <v>0</v>
      </c>
      <c r="BD672">
        <v>1</v>
      </c>
      <c r="BE672">
        <v>1</v>
      </c>
      <c r="BF672">
        <v>0</v>
      </c>
      <c r="BG672">
        <v>0</v>
      </c>
      <c r="BH672">
        <v>0</v>
      </c>
      <c r="BI672">
        <v>0</v>
      </c>
      <c r="BJ672">
        <v>0</v>
      </c>
      <c r="BK672">
        <v>1</v>
      </c>
      <c r="BL672">
        <v>0</v>
      </c>
      <c r="BM672">
        <v>1</v>
      </c>
      <c r="BN672">
        <v>0</v>
      </c>
      <c r="BO672">
        <v>0</v>
      </c>
      <c r="BP672">
        <v>0</v>
      </c>
      <c r="BQ672">
        <v>0</v>
      </c>
      <c r="BR672">
        <v>1</v>
      </c>
      <c r="BS672">
        <v>0</v>
      </c>
      <c r="BT672" s="10">
        <v>0</v>
      </c>
      <c r="BU672">
        <v>-4.2648743800000002</v>
      </c>
      <c r="BV672">
        <v>0.17994256</v>
      </c>
      <c r="BW672">
        <v>2.5512239999999999E-2</v>
      </c>
      <c r="BX672">
        <v>1.7140852600000001</v>
      </c>
      <c r="BY672">
        <v>1.2451467300000001</v>
      </c>
      <c r="BZ672">
        <v>4.38303536</v>
      </c>
      <c r="CA672">
        <v>1.0542348399999999</v>
      </c>
      <c r="CB672">
        <v>2.36271349</v>
      </c>
      <c r="CC672">
        <v>0</v>
      </c>
      <c r="CD672">
        <v>1.26633956</v>
      </c>
      <c r="CE672">
        <v>1.2966537600000001</v>
      </c>
      <c r="CF672">
        <v>-0.34830556000000001</v>
      </c>
      <c r="CG672">
        <v>0.60595251999999999</v>
      </c>
      <c r="CH672">
        <v>-0.27080598</v>
      </c>
      <c r="CI672">
        <v>0.69837139000000004</v>
      </c>
      <c r="CJ672">
        <v>2.3914729999999999E-2</v>
      </c>
      <c r="CK672">
        <v>-0.35324707</v>
      </c>
      <c r="CL672">
        <v>-4.8291489999999999E-2</v>
      </c>
      <c r="CM672">
        <v>0.58076517999999999</v>
      </c>
      <c r="CN672">
        <v>0.72541518999999999</v>
      </c>
      <c r="CO672">
        <v>-0.20022939000000001</v>
      </c>
      <c r="CP672">
        <v>-0.43475793000000001</v>
      </c>
      <c r="CQ672">
        <v>0.34422587999999998</v>
      </c>
      <c r="CR672">
        <v>-0.48495226000000002</v>
      </c>
      <c r="CS672">
        <v>0.18250256000000001</v>
      </c>
      <c r="CT672">
        <v>-0.16623276000000001</v>
      </c>
      <c r="CU672">
        <v>-9.4743999999999995E-2</v>
      </c>
      <c r="CV672">
        <v>-1.1689752</v>
      </c>
      <c r="CW672">
        <v>-0.52188942000000005</v>
      </c>
      <c r="CX672">
        <v>0.65815442999999996</v>
      </c>
      <c r="CY672">
        <v>9.3649330000000003E-2</v>
      </c>
      <c r="CZ672">
        <v>-0.16819777</v>
      </c>
      <c r="DA672">
        <v>-0.25450494000000001</v>
      </c>
      <c r="DB672">
        <v>0.25513289</v>
      </c>
      <c r="DC672">
        <v>2.5920289999999999E-2</v>
      </c>
      <c r="DD672">
        <v>-2.5292350000000002E-2</v>
      </c>
      <c r="DE672">
        <v>0.26950531</v>
      </c>
      <c r="DF672">
        <v>-0.26887736000000001</v>
      </c>
      <c r="DG672">
        <v>0.1029841</v>
      </c>
      <c r="DH672">
        <v>-0.10235616</v>
      </c>
      <c r="DI672">
        <v>-0.19042195000000001</v>
      </c>
      <c r="DJ672">
        <v>7.7531719999999998E-2</v>
      </c>
      <c r="DK672">
        <v>-0.19522661999999999</v>
      </c>
      <c r="DL672">
        <v>-0.13095082</v>
      </c>
      <c r="DM672">
        <v>-6.0513240000000003E-2</v>
      </c>
      <c r="DN672">
        <v>0.50020885000000004</v>
      </c>
      <c r="DO672">
        <v>0.35778246000000002</v>
      </c>
      <c r="DP672">
        <v>-0.64273818000000005</v>
      </c>
      <c r="DQ672">
        <v>0.94671483000000001</v>
      </c>
      <c r="DR672">
        <v>-0.66113116000000005</v>
      </c>
      <c r="DS672">
        <v>7.7932630000000003E-2</v>
      </c>
      <c r="DT672">
        <v>-0.79014932000000004</v>
      </c>
      <c r="DU672">
        <v>1.3610861400000001</v>
      </c>
      <c r="DV672" s="10">
        <v>-0.64824150000000003</v>
      </c>
      <c r="DW672" s="8" t="s">
        <v>3523</v>
      </c>
      <c r="DX672" t="s">
        <v>3524</v>
      </c>
      <c r="DY672" t="s">
        <v>5154</v>
      </c>
      <c r="DZ672" t="s">
        <v>5158</v>
      </c>
      <c r="EA672" t="s">
        <v>5257</v>
      </c>
      <c r="EB672" t="s">
        <v>5450</v>
      </c>
      <c r="EC672" t="s">
        <v>5263</v>
      </c>
      <c r="ED672" s="10" t="s">
        <v>425</v>
      </c>
      <c r="EE672" s="20">
        <v>35117</v>
      </c>
      <c r="EF672" s="21">
        <v>39298</v>
      </c>
      <c r="EG672" t="s">
        <v>3525</v>
      </c>
      <c r="EH672" t="s">
        <v>5146</v>
      </c>
      <c r="EI672" s="22">
        <v>44022</v>
      </c>
      <c r="EJ672" t="b">
        <f>F672=H672</f>
        <v>1</v>
      </c>
    </row>
    <row r="673" spans="1:140" x14ac:dyDescent="0.2">
      <c r="A673" s="8" t="s">
        <v>3526</v>
      </c>
      <c r="B673" s="8" t="s">
        <v>127</v>
      </c>
      <c r="C673" s="8" t="s">
        <v>188</v>
      </c>
      <c r="D673" s="2" t="s">
        <v>3527</v>
      </c>
      <c r="E673" s="4">
        <v>0.289503080250401</v>
      </c>
      <c r="F673" s="28" t="b">
        <v>0</v>
      </c>
      <c r="G673" s="29">
        <f t="shared" si="21"/>
        <v>0.44001027366388917</v>
      </c>
      <c r="H673" s="5" t="b">
        <f t="shared" si="20"/>
        <v>0</v>
      </c>
      <c r="I673" s="8">
        <v>50</v>
      </c>
      <c r="J673">
        <v>0</v>
      </c>
      <c r="K673">
        <v>16</v>
      </c>
      <c r="L673">
        <v>1110</v>
      </c>
      <c r="M673">
        <v>10</v>
      </c>
      <c r="N673">
        <v>4</v>
      </c>
      <c r="O673">
        <v>44.751540125200599</v>
      </c>
      <c r="P673">
        <v>3</v>
      </c>
      <c r="Q673">
        <v>3</v>
      </c>
      <c r="R673">
        <v>2</v>
      </c>
      <c r="S673" s="10">
        <v>72.5</v>
      </c>
      <c r="T673" s="8">
        <v>-0.30435968670047298</v>
      </c>
      <c r="U673">
        <v>-1.00517281761849</v>
      </c>
      <c r="V673">
        <v>-1.4189916771564499</v>
      </c>
      <c r="W673">
        <v>-0.45266714634757499</v>
      </c>
      <c r="X673">
        <v>1.61793620170542</v>
      </c>
      <c r="Y673">
        <v>0.68524713920936597</v>
      </c>
      <c r="Z673">
        <v>-0.196913147750159</v>
      </c>
      <c r="AA673">
        <v>-1.4107302381286499</v>
      </c>
      <c r="AB673">
        <v>0.68128349962791002</v>
      </c>
      <c r="AC673">
        <v>-0.68484317603607703</v>
      </c>
      <c r="AD673" s="10">
        <v>-0.47415590084328502</v>
      </c>
      <c r="AE673" s="8">
        <v>0</v>
      </c>
      <c r="AF673">
        <v>0</v>
      </c>
      <c r="AG673">
        <v>0</v>
      </c>
      <c r="AH673">
        <v>0</v>
      </c>
      <c r="AI673">
        <v>0</v>
      </c>
      <c r="AJ673">
        <v>0</v>
      </c>
      <c r="AK673">
        <v>0</v>
      </c>
      <c r="AL673">
        <v>0</v>
      </c>
      <c r="AM673">
        <v>0</v>
      </c>
      <c r="AN673">
        <v>0</v>
      </c>
      <c r="AO673">
        <v>0</v>
      </c>
      <c r="AP673">
        <v>0</v>
      </c>
      <c r="AQ673">
        <v>0</v>
      </c>
      <c r="AR673">
        <v>0</v>
      </c>
      <c r="AS673">
        <v>0</v>
      </c>
      <c r="AT673">
        <v>0</v>
      </c>
      <c r="AU673">
        <v>1</v>
      </c>
      <c r="AV673">
        <v>0</v>
      </c>
      <c r="AW673">
        <v>0</v>
      </c>
      <c r="AX673">
        <v>0</v>
      </c>
      <c r="AY673">
        <v>1</v>
      </c>
      <c r="AZ673">
        <v>0</v>
      </c>
      <c r="BA673">
        <v>1</v>
      </c>
      <c r="BB673">
        <v>0</v>
      </c>
      <c r="BC673">
        <v>0</v>
      </c>
      <c r="BD673">
        <v>1</v>
      </c>
      <c r="BE673">
        <v>1</v>
      </c>
      <c r="BF673">
        <v>0</v>
      </c>
      <c r="BG673">
        <v>1</v>
      </c>
      <c r="BH673">
        <v>0</v>
      </c>
      <c r="BI673">
        <v>0</v>
      </c>
      <c r="BJ673">
        <v>0</v>
      </c>
      <c r="BK673">
        <v>0</v>
      </c>
      <c r="BL673">
        <v>0</v>
      </c>
      <c r="BM673">
        <v>0</v>
      </c>
      <c r="BN673">
        <v>1</v>
      </c>
      <c r="BO673">
        <v>0</v>
      </c>
      <c r="BP673">
        <v>0</v>
      </c>
      <c r="BQ673">
        <v>0</v>
      </c>
      <c r="BR673">
        <v>0</v>
      </c>
      <c r="BS673">
        <v>1</v>
      </c>
      <c r="BT673" s="10">
        <v>0</v>
      </c>
      <c r="BU673">
        <v>-4.2648743800000002</v>
      </c>
      <c r="BV673">
        <v>0.17994256</v>
      </c>
      <c r="BW673">
        <v>2.5512239999999999E-2</v>
      </c>
      <c r="BX673">
        <v>1.7140852600000001</v>
      </c>
      <c r="BY673">
        <v>1.2451467300000001</v>
      </c>
      <c r="BZ673">
        <v>4.38303536</v>
      </c>
      <c r="CA673">
        <v>1.0542348399999999</v>
      </c>
      <c r="CB673">
        <v>2.36271349</v>
      </c>
      <c r="CC673">
        <v>0</v>
      </c>
      <c r="CD673">
        <v>1.26633956</v>
      </c>
      <c r="CE673">
        <v>1.2966537600000001</v>
      </c>
      <c r="CF673">
        <v>-0.34830556000000001</v>
      </c>
      <c r="CG673">
        <v>0.60595251999999999</v>
      </c>
      <c r="CH673">
        <v>-0.27080598</v>
      </c>
      <c r="CI673">
        <v>0.69837139000000004</v>
      </c>
      <c r="CJ673">
        <v>2.3914729999999999E-2</v>
      </c>
      <c r="CK673">
        <v>-0.35324707</v>
      </c>
      <c r="CL673">
        <v>-4.8291489999999999E-2</v>
      </c>
      <c r="CM673">
        <v>0.58076517999999999</v>
      </c>
      <c r="CN673">
        <v>0.72541518999999999</v>
      </c>
      <c r="CO673">
        <v>-0.20022939000000001</v>
      </c>
      <c r="CP673">
        <v>-0.43475793000000001</v>
      </c>
      <c r="CQ673">
        <v>0.34422587999999998</v>
      </c>
      <c r="CR673">
        <v>-0.48495226000000002</v>
      </c>
      <c r="CS673">
        <v>0.18250256000000001</v>
      </c>
      <c r="CT673">
        <v>-0.16623276000000001</v>
      </c>
      <c r="CU673">
        <v>-9.4743999999999995E-2</v>
      </c>
      <c r="CV673">
        <v>-1.1689752</v>
      </c>
      <c r="CW673">
        <v>-0.52188942000000005</v>
      </c>
      <c r="CX673">
        <v>0.65815442999999996</v>
      </c>
      <c r="CY673">
        <v>9.3649330000000003E-2</v>
      </c>
      <c r="CZ673">
        <v>-0.16819777</v>
      </c>
      <c r="DA673">
        <v>-0.25450494000000001</v>
      </c>
      <c r="DB673">
        <v>0.25513289</v>
      </c>
      <c r="DC673">
        <v>2.5920289999999999E-2</v>
      </c>
      <c r="DD673">
        <v>-2.5292350000000002E-2</v>
      </c>
      <c r="DE673">
        <v>0.26950531</v>
      </c>
      <c r="DF673">
        <v>-0.26887736000000001</v>
      </c>
      <c r="DG673">
        <v>0.1029841</v>
      </c>
      <c r="DH673">
        <v>-0.10235616</v>
      </c>
      <c r="DI673">
        <v>-0.19042195000000001</v>
      </c>
      <c r="DJ673">
        <v>7.7531719999999998E-2</v>
      </c>
      <c r="DK673">
        <v>-0.19522661999999999</v>
      </c>
      <c r="DL673">
        <v>-0.13095082</v>
      </c>
      <c r="DM673">
        <v>-6.0513240000000003E-2</v>
      </c>
      <c r="DN673">
        <v>0.50020885000000004</v>
      </c>
      <c r="DO673">
        <v>0.35778246000000002</v>
      </c>
      <c r="DP673">
        <v>-0.64273818000000005</v>
      </c>
      <c r="DQ673">
        <v>0.94671483000000001</v>
      </c>
      <c r="DR673">
        <v>-0.66113116000000005</v>
      </c>
      <c r="DS673">
        <v>7.7932630000000003E-2</v>
      </c>
      <c r="DT673">
        <v>-0.79014932000000004</v>
      </c>
      <c r="DU673">
        <v>1.3610861400000001</v>
      </c>
      <c r="DV673" s="10">
        <v>-0.64824150000000003</v>
      </c>
      <c r="DW673" s="8" t="s">
        <v>3528</v>
      </c>
      <c r="DX673" t="s">
        <v>3529</v>
      </c>
      <c r="DY673" t="s">
        <v>5158</v>
      </c>
      <c r="DZ673" t="s">
        <v>5153</v>
      </c>
      <c r="EA673" t="s">
        <v>5262</v>
      </c>
      <c r="EB673" t="s">
        <v>5487</v>
      </c>
      <c r="EC673" t="s">
        <v>5386</v>
      </c>
      <c r="ED673" s="10" t="s">
        <v>1947</v>
      </c>
      <c r="EE673" s="20">
        <v>37546</v>
      </c>
      <c r="EF673" s="21">
        <v>37962</v>
      </c>
      <c r="EG673" t="s">
        <v>3530</v>
      </c>
      <c r="EH673" t="s">
        <v>5145</v>
      </c>
      <c r="EI673" s="22">
        <v>44903</v>
      </c>
      <c r="EJ673" t="b">
        <f>F673=H673</f>
        <v>1</v>
      </c>
    </row>
    <row r="674" spans="1:140" x14ac:dyDescent="0.2">
      <c r="A674" s="8" t="s">
        <v>3531</v>
      </c>
      <c r="B674" s="8" t="s">
        <v>119</v>
      </c>
      <c r="C674" s="8" t="s">
        <v>181</v>
      </c>
      <c r="D674" s="2" t="s">
        <v>3532</v>
      </c>
      <c r="E674" s="4">
        <v>0.342546670787652</v>
      </c>
      <c r="F674" s="28" t="b">
        <v>0</v>
      </c>
      <c r="G674" s="29">
        <f t="shared" si="21"/>
        <v>0.98170757412526244</v>
      </c>
      <c r="H674" s="5" t="b">
        <f t="shared" si="20"/>
        <v>1</v>
      </c>
      <c r="I674" s="8">
        <v>68</v>
      </c>
      <c r="J674">
        <v>0</v>
      </c>
      <c r="K674">
        <v>40</v>
      </c>
      <c r="L674">
        <v>1401</v>
      </c>
      <c r="M674">
        <v>10</v>
      </c>
      <c r="N674">
        <v>1</v>
      </c>
      <c r="O674">
        <v>66.2733353938264</v>
      </c>
      <c r="P674">
        <v>3</v>
      </c>
      <c r="Q674">
        <v>5</v>
      </c>
      <c r="R674">
        <v>4</v>
      </c>
      <c r="S674" s="10">
        <v>72</v>
      </c>
      <c r="T674" s="8">
        <v>1.3865274616354899</v>
      </c>
      <c r="U674">
        <v>-1.00517281761849</v>
      </c>
      <c r="V674">
        <v>1.6819234379589401</v>
      </c>
      <c r="W674">
        <v>-0.11343345224849199</v>
      </c>
      <c r="X674">
        <v>1.61793620170542</v>
      </c>
      <c r="Y674">
        <v>-1.4044518876044501</v>
      </c>
      <c r="Z674">
        <v>0.54366679474186297</v>
      </c>
      <c r="AA674">
        <v>-1.4107302381286499</v>
      </c>
      <c r="AB674">
        <v>1.4079858992310099</v>
      </c>
      <c r="AC674">
        <v>-1.38724643350897</v>
      </c>
      <c r="AD674" s="10">
        <v>-0.58204120251411195</v>
      </c>
      <c r="AE674" s="8">
        <v>0</v>
      </c>
      <c r="AF674">
        <v>0</v>
      </c>
      <c r="AG674">
        <v>0</v>
      </c>
      <c r="AH674">
        <v>0</v>
      </c>
      <c r="AI674">
        <v>0</v>
      </c>
      <c r="AJ674">
        <v>0</v>
      </c>
      <c r="AK674">
        <v>0</v>
      </c>
      <c r="AL674">
        <v>0</v>
      </c>
      <c r="AM674">
        <v>0</v>
      </c>
      <c r="AN674">
        <v>0</v>
      </c>
      <c r="AO674">
        <v>1</v>
      </c>
      <c r="AP674">
        <v>0</v>
      </c>
      <c r="AQ674">
        <v>0</v>
      </c>
      <c r="AR674">
        <v>0</v>
      </c>
      <c r="AS674">
        <v>0</v>
      </c>
      <c r="AT674">
        <v>0</v>
      </c>
      <c r="AU674">
        <v>0</v>
      </c>
      <c r="AV674">
        <v>0</v>
      </c>
      <c r="AW674">
        <v>0</v>
      </c>
      <c r="AX674">
        <v>0</v>
      </c>
      <c r="AY674">
        <v>1</v>
      </c>
      <c r="AZ674">
        <v>0</v>
      </c>
      <c r="BA674">
        <v>0</v>
      </c>
      <c r="BB674">
        <v>1</v>
      </c>
      <c r="BC674">
        <v>0</v>
      </c>
      <c r="BD674">
        <v>1</v>
      </c>
      <c r="BE674">
        <v>0</v>
      </c>
      <c r="BF674">
        <v>1</v>
      </c>
      <c r="BG674">
        <v>0</v>
      </c>
      <c r="BH674">
        <v>0</v>
      </c>
      <c r="BI674">
        <v>0</v>
      </c>
      <c r="BJ674">
        <v>0</v>
      </c>
      <c r="BK674">
        <v>1</v>
      </c>
      <c r="BL674">
        <v>0</v>
      </c>
      <c r="BM674">
        <v>0</v>
      </c>
      <c r="BN674">
        <v>1</v>
      </c>
      <c r="BO674">
        <v>0</v>
      </c>
      <c r="BP674">
        <v>0</v>
      </c>
      <c r="BQ674">
        <v>0</v>
      </c>
      <c r="BR674">
        <v>1</v>
      </c>
      <c r="BS674">
        <v>0</v>
      </c>
      <c r="BT674" s="10">
        <v>0</v>
      </c>
      <c r="BU674">
        <v>-4.2648743800000002</v>
      </c>
      <c r="BV674">
        <v>0.17994256</v>
      </c>
      <c r="BW674">
        <v>2.5512239999999999E-2</v>
      </c>
      <c r="BX674">
        <v>1.7140852600000001</v>
      </c>
      <c r="BY674">
        <v>1.2451467300000001</v>
      </c>
      <c r="BZ674">
        <v>4.38303536</v>
      </c>
      <c r="CA674">
        <v>1.0542348399999999</v>
      </c>
      <c r="CB674">
        <v>2.36271349</v>
      </c>
      <c r="CC674">
        <v>0</v>
      </c>
      <c r="CD674">
        <v>1.26633956</v>
      </c>
      <c r="CE674">
        <v>1.2966537600000001</v>
      </c>
      <c r="CF674">
        <v>-0.34830556000000001</v>
      </c>
      <c r="CG674">
        <v>0.60595251999999999</v>
      </c>
      <c r="CH674">
        <v>-0.27080598</v>
      </c>
      <c r="CI674">
        <v>0.69837139000000004</v>
      </c>
      <c r="CJ674">
        <v>2.3914729999999999E-2</v>
      </c>
      <c r="CK674">
        <v>-0.35324707</v>
      </c>
      <c r="CL674">
        <v>-4.8291489999999999E-2</v>
      </c>
      <c r="CM674">
        <v>0.58076517999999999</v>
      </c>
      <c r="CN674">
        <v>0.72541518999999999</v>
      </c>
      <c r="CO674">
        <v>-0.20022939000000001</v>
      </c>
      <c r="CP674">
        <v>-0.43475793000000001</v>
      </c>
      <c r="CQ674">
        <v>0.34422587999999998</v>
      </c>
      <c r="CR674">
        <v>-0.48495226000000002</v>
      </c>
      <c r="CS674">
        <v>0.18250256000000001</v>
      </c>
      <c r="CT674">
        <v>-0.16623276000000001</v>
      </c>
      <c r="CU674">
        <v>-9.4743999999999995E-2</v>
      </c>
      <c r="CV674">
        <v>-1.1689752</v>
      </c>
      <c r="CW674">
        <v>-0.52188942000000005</v>
      </c>
      <c r="CX674">
        <v>0.65815442999999996</v>
      </c>
      <c r="CY674">
        <v>9.3649330000000003E-2</v>
      </c>
      <c r="CZ674">
        <v>-0.16819777</v>
      </c>
      <c r="DA674">
        <v>-0.25450494000000001</v>
      </c>
      <c r="DB674">
        <v>0.25513289</v>
      </c>
      <c r="DC674">
        <v>2.5920289999999999E-2</v>
      </c>
      <c r="DD674">
        <v>-2.5292350000000002E-2</v>
      </c>
      <c r="DE674">
        <v>0.26950531</v>
      </c>
      <c r="DF674">
        <v>-0.26887736000000001</v>
      </c>
      <c r="DG674">
        <v>0.1029841</v>
      </c>
      <c r="DH674">
        <v>-0.10235616</v>
      </c>
      <c r="DI674">
        <v>-0.19042195000000001</v>
      </c>
      <c r="DJ674">
        <v>7.7531719999999998E-2</v>
      </c>
      <c r="DK674">
        <v>-0.19522661999999999</v>
      </c>
      <c r="DL674">
        <v>-0.13095082</v>
      </c>
      <c r="DM674">
        <v>-6.0513240000000003E-2</v>
      </c>
      <c r="DN674">
        <v>0.50020885000000004</v>
      </c>
      <c r="DO674">
        <v>0.35778246000000002</v>
      </c>
      <c r="DP674">
        <v>-0.64273818000000005</v>
      </c>
      <c r="DQ674">
        <v>0.94671483000000001</v>
      </c>
      <c r="DR674">
        <v>-0.66113116000000005</v>
      </c>
      <c r="DS674">
        <v>7.7932630000000003E-2</v>
      </c>
      <c r="DT674">
        <v>-0.79014932000000004</v>
      </c>
      <c r="DU674">
        <v>1.3610861400000001</v>
      </c>
      <c r="DV674" s="10">
        <v>-0.64824150000000003</v>
      </c>
      <c r="DW674" s="8" t="s">
        <v>3533</v>
      </c>
      <c r="DX674" t="s">
        <v>3534</v>
      </c>
      <c r="DY674" t="s">
        <v>5158</v>
      </c>
      <c r="DZ674" t="s">
        <v>5158</v>
      </c>
      <c r="EA674" t="s">
        <v>5466</v>
      </c>
      <c r="EB674" t="s">
        <v>5345</v>
      </c>
      <c r="EC674" t="s">
        <v>5483</v>
      </c>
      <c r="ED674" s="10" t="s">
        <v>2965</v>
      </c>
      <c r="EE674" s="20">
        <v>35689</v>
      </c>
      <c r="EF674" s="21">
        <v>37579</v>
      </c>
      <c r="EG674" t="s">
        <v>3535</v>
      </c>
      <c r="EH674" t="s">
        <v>5146</v>
      </c>
      <c r="EI674" s="22">
        <v>44454</v>
      </c>
      <c r="EJ674" t="b">
        <f>F674=H674</f>
        <v>0</v>
      </c>
    </row>
    <row r="675" spans="1:140" x14ac:dyDescent="0.2">
      <c r="A675" s="8" t="s">
        <v>3536</v>
      </c>
      <c r="B675" s="8" t="s">
        <v>168</v>
      </c>
      <c r="C675" s="8" t="s">
        <v>120</v>
      </c>
      <c r="D675" s="2" t="s">
        <v>3537</v>
      </c>
      <c r="E675" s="4">
        <v>0.35435760268608202</v>
      </c>
      <c r="F675" s="28" t="b">
        <v>0</v>
      </c>
      <c r="G675" s="29">
        <f t="shared" si="21"/>
        <v>6.6462506032332507E-4</v>
      </c>
      <c r="H675" s="5" t="b">
        <f t="shared" si="20"/>
        <v>0</v>
      </c>
      <c r="I675" s="8">
        <v>57</v>
      </c>
      <c r="J675">
        <v>5</v>
      </c>
      <c r="K675">
        <v>17</v>
      </c>
      <c r="L675">
        <v>759</v>
      </c>
      <c r="M675">
        <v>7</v>
      </c>
      <c r="N675">
        <v>2</v>
      </c>
      <c r="O675">
        <v>56.087134676374802</v>
      </c>
      <c r="P675">
        <v>5</v>
      </c>
      <c r="Q675">
        <v>2</v>
      </c>
      <c r="R675">
        <v>5</v>
      </c>
      <c r="S675" s="10">
        <v>73.3</v>
      </c>
      <c r="T675" s="8">
        <v>0.35320753765240098</v>
      </c>
      <c r="U675">
        <v>4.0586700922983399</v>
      </c>
      <c r="V675">
        <v>-1.2897868806933099</v>
      </c>
      <c r="W675">
        <v>-0.86184593201347903</v>
      </c>
      <c r="X675">
        <v>0.66340156943083595</v>
      </c>
      <c r="Y675">
        <v>-0.70788554533318204</v>
      </c>
      <c r="Z675">
        <v>0.19315254407711299</v>
      </c>
      <c r="AA675">
        <v>1.4284752725705201</v>
      </c>
      <c r="AB675">
        <v>-1.4988236991813999</v>
      </c>
      <c r="AC675">
        <v>1.7560081436822399E-2</v>
      </c>
      <c r="AD675" s="10">
        <v>-0.30153941816996199</v>
      </c>
      <c r="AE675" s="8">
        <v>0</v>
      </c>
      <c r="AF675">
        <v>0</v>
      </c>
      <c r="AG675">
        <v>0</v>
      </c>
      <c r="AH675">
        <v>0</v>
      </c>
      <c r="AI675">
        <v>0</v>
      </c>
      <c r="AJ675">
        <v>0</v>
      </c>
      <c r="AK675">
        <v>0</v>
      </c>
      <c r="AL675">
        <v>0</v>
      </c>
      <c r="AM675">
        <v>0</v>
      </c>
      <c r="AN675">
        <v>0</v>
      </c>
      <c r="AO675">
        <v>0</v>
      </c>
      <c r="AP675">
        <v>0</v>
      </c>
      <c r="AQ675">
        <v>0</v>
      </c>
      <c r="AR675">
        <v>0</v>
      </c>
      <c r="AS675">
        <v>1</v>
      </c>
      <c r="AT675">
        <v>0</v>
      </c>
      <c r="AU675">
        <v>0</v>
      </c>
      <c r="AV675">
        <v>0</v>
      </c>
      <c r="AW675">
        <v>0</v>
      </c>
      <c r="AX675">
        <v>0</v>
      </c>
      <c r="AY675">
        <v>1</v>
      </c>
      <c r="AZ675">
        <v>0</v>
      </c>
      <c r="BA675">
        <v>1</v>
      </c>
      <c r="BB675">
        <v>0</v>
      </c>
      <c r="BC675">
        <v>1</v>
      </c>
      <c r="BD675">
        <v>0</v>
      </c>
      <c r="BE675">
        <v>0</v>
      </c>
      <c r="BF675">
        <v>1</v>
      </c>
      <c r="BG675">
        <v>0</v>
      </c>
      <c r="BH675">
        <v>0</v>
      </c>
      <c r="BI675">
        <v>0</v>
      </c>
      <c r="BJ675">
        <v>0</v>
      </c>
      <c r="BK675">
        <v>1</v>
      </c>
      <c r="BL675">
        <v>0</v>
      </c>
      <c r="BM675">
        <v>0</v>
      </c>
      <c r="BN675">
        <v>1</v>
      </c>
      <c r="BO675">
        <v>0</v>
      </c>
      <c r="BP675">
        <v>0</v>
      </c>
      <c r="BQ675">
        <v>1</v>
      </c>
      <c r="BR675">
        <v>0</v>
      </c>
      <c r="BS675">
        <v>0</v>
      </c>
      <c r="BT675" s="10">
        <v>0</v>
      </c>
      <c r="BU675">
        <v>-4.2648743800000002</v>
      </c>
      <c r="BV675">
        <v>0.17994256</v>
      </c>
      <c r="BW675">
        <v>2.5512239999999999E-2</v>
      </c>
      <c r="BX675">
        <v>1.7140852600000001</v>
      </c>
      <c r="BY675">
        <v>1.2451467300000001</v>
      </c>
      <c r="BZ675">
        <v>4.38303536</v>
      </c>
      <c r="CA675">
        <v>1.0542348399999999</v>
      </c>
      <c r="CB675">
        <v>2.36271349</v>
      </c>
      <c r="CC675">
        <v>0</v>
      </c>
      <c r="CD675">
        <v>1.26633956</v>
      </c>
      <c r="CE675">
        <v>1.2966537600000001</v>
      </c>
      <c r="CF675">
        <v>-0.34830556000000001</v>
      </c>
      <c r="CG675">
        <v>0.60595251999999999</v>
      </c>
      <c r="CH675">
        <v>-0.27080598</v>
      </c>
      <c r="CI675">
        <v>0.69837139000000004</v>
      </c>
      <c r="CJ675">
        <v>2.3914729999999999E-2</v>
      </c>
      <c r="CK675">
        <v>-0.35324707</v>
      </c>
      <c r="CL675">
        <v>-4.8291489999999999E-2</v>
      </c>
      <c r="CM675">
        <v>0.58076517999999999</v>
      </c>
      <c r="CN675">
        <v>0.72541518999999999</v>
      </c>
      <c r="CO675">
        <v>-0.20022939000000001</v>
      </c>
      <c r="CP675">
        <v>-0.43475793000000001</v>
      </c>
      <c r="CQ675">
        <v>0.34422587999999998</v>
      </c>
      <c r="CR675">
        <v>-0.48495226000000002</v>
      </c>
      <c r="CS675">
        <v>0.18250256000000001</v>
      </c>
      <c r="CT675">
        <v>-0.16623276000000001</v>
      </c>
      <c r="CU675">
        <v>-9.4743999999999995E-2</v>
      </c>
      <c r="CV675">
        <v>-1.1689752</v>
      </c>
      <c r="CW675">
        <v>-0.52188942000000005</v>
      </c>
      <c r="CX675">
        <v>0.65815442999999996</v>
      </c>
      <c r="CY675">
        <v>9.3649330000000003E-2</v>
      </c>
      <c r="CZ675">
        <v>-0.16819777</v>
      </c>
      <c r="DA675">
        <v>-0.25450494000000001</v>
      </c>
      <c r="DB675">
        <v>0.25513289</v>
      </c>
      <c r="DC675">
        <v>2.5920289999999999E-2</v>
      </c>
      <c r="DD675">
        <v>-2.5292350000000002E-2</v>
      </c>
      <c r="DE675">
        <v>0.26950531</v>
      </c>
      <c r="DF675">
        <v>-0.26887736000000001</v>
      </c>
      <c r="DG675">
        <v>0.1029841</v>
      </c>
      <c r="DH675">
        <v>-0.10235616</v>
      </c>
      <c r="DI675">
        <v>-0.19042195000000001</v>
      </c>
      <c r="DJ675">
        <v>7.7531719999999998E-2</v>
      </c>
      <c r="DK675">
        <v>-0.19522661999999999</v>
      </c>
      <c r="DL675">
        <v>-0.13095082</v>
      </c>
      <c r="DM675">
        <v>-6.0513240000000003E-2</v>
      </c>
      <c r="DN675">
        <v>0.50020885000000004</v>
      </c>
      <c r="DO675">
        <v>0.35778246000000002</v>
      </c>
      <c r="DP675">
        <v>-0.64273818000000005</v>
      </c>
      <c r="DQ675">
        <v>0.94671483000000001</v>
      </c>
      <c r="DR675">
        <v>-0.66113116000000005</v>
      </c>
      <c r="DS675">
        <v>7.7932630000000003E-2</v>
      </c>
      <c r="DT675">
        <v>-0.79014932000000004</v>
      </c>
      <c r="DU675">
        <v>1.3610861400000001</v>
      </c>
      <c r="DV675" s="10">
        <v>-0.64824150000000003</v>
      </c>
      <c r="DW675" s="8" t="s">
        <v>3538</v>
      </c>
      <c r="DX675" t="s">
        <v>3539</v>
      </c>
      <c r="DY675" t="s">
        <v>5158</v>
      </c>
      <c r="DZ675" t="s">
        <v>5154</v>
      </c>
      <c r="EA675" t="s">
        <v>5155</v>
      </c>
      <c r="EB675" t="s">
        <v>5508</v>
      </c>
      <c r="EC675" t="s">
        <v>5377</v>
      </c>
      <c r="ED675" s="10" t="s">
        <v>1445</v>
      </c>
      <c r="EE675" s="20">
        <v>36504</v>
      </c>
      <c r="EF675" s="21">
        <v>38872</v>
      </c>
      <c r="EG675" t="s">
        <v>3540</v>
      </c>
      <c r="EH675" t="s">
        <v>5146</v>
      </c>
      <c r="EI675" s="22">
        <v>45461</v>
      </c>
      <c r="EJ675" t="b">
        <f>F675=H675</f>
        <v>1</v>
      </c>
    </row>
    <row r="676" spans="1:140" x14ac:dyDescent="0.2">
      <c r="A676" s="8" t="s">
        <v>3541</v>
      </c>
      <c r="B676" s="8" t="s">
        <v>119</v>
      </c>
      <c r="C676" s="8" t="s">
        <v>120</v>
      </c>
      <c r="D676" s="2" t="s">
        <v>3542</v>
      </c>
      <c r="E676" s="4">
        <v>0.65666851348372901</v>
      </c>
      <c r="F676" s="28" t="b">
        <v>1</v>
      </c>
      <c r="G676" s="29">
        <f t="shared" si="21"/>
        <v>0.74330297930712164</v>
      </c>
      <c r="H676" s="5" t="b">
        <f t="shared" si="20"/>
        <v>1</v>
      </c>
      <c r="I676" s="8">
        <v>66</v>
      </c>
      <c r="J676">
        <v>1</v>
      </c>
      <c r="K676">
        <v>33</v>
      </c>
      <c r="L676">
        <v>1489</v>
      </c>
      <c r="M676">
        <v>5</v>
      </c>
      <c r="N676">
        <v>4</v>
      </c>
      <c r="O676">
        <v>82.500923408531506</v>
      </c>
      <c r="P676">
        <v>2</v>
      </c>
      <c r="Q676">
        <v>4</v>
      </c>
      <c r="R676">
        <v>4</v>
      </c>
      <c r="S676" s="10">
        <v>75.599999999999994</v>
      </c>
      <c r="T676" s="8">
        <v>1.19865111182038</v>
      </c>
      <c r="U676">
        <v>7.5957643648752104E-3</v>
      </c>
      <c r="V676">
        <v>0.77748986271695397</v>
      </c>
      <c r="W676">
        <v>-1.0847317950487901E-2</v>
      </c>
      <c r="X676">
        <v>2.70451479144465E-2</v>
      </c>
      <c r="Y676">
        <v>0.68524713920936597</v>
      </c>
      <c r="Z676">
        <v>1.1020693837783799</v>
      </c>
      <c r="AA676">
        <v>0.71867389489572897</v>
      </c>
      <c r="AB676">
        <v>-4.5418899975194001E-2</v>
      </c>
      <c r="AC676">
        <v>-0.68484317603607703</v>
      </c>
      <c r="AD676" s="10">
        <v>0.19473296951583999</v>
      </c>
      <c r="AE676" s="8">
        <v>0</v>
      </c>
      <c r="AF676">
        <v>0</v>
      </c>
      <c r="AG676">
        <v>0</v>
      </c>
      <c r="AH676">
        <v>0</v>
      </c>
      <c r="AI676">
        <v>0</v>
      </c>
      <c r="AJ676">
        <v>0</v>
      </c>
      <c r="AK676">
        <v>0</v>
      </c>
      <c r="AL676">
        <v>0</v>
      </c>
      <c r="AM676">
        <v>0</v>
      </c>
      <c r="AN676">
        <v>0</v>
      </c>
      <c r="AO676">
        <v>0</v>
      </c>
      <c r="AP676">
        <v>0</v>
      </c>
      <c r="AQ676">
        <v>0</v>
      </c>
      <c r="AR676">
        <v>0</v>
      </c>
      <c r="AS676">
        <v>0</v>
      </c>
      <c r="AT676">
        <v>0</v>
      </c>
      <c r="AU676">
        <v>0</v>
      </c>
      <c r="AV676">
        <v>1</v>
      </c>
      <c r="AW676">
        <v>0</v>
      </c>
      <c r="AX676">
        <v>0</v>
      </c>
      <c r="AY676">
        <v>0</v>
      </c>
      <c r="AZ676">
        <v>1</v>
      </c>
      <c r="BA676">
        <v>0</v>
      </c>
      <c r="BB676">
        <v>1</v>
      </c>
      <c r="BC676">
        <v>0</v>
      </c>
      <c r="BD676">
        <v>1</v>
      </c>
      <c r="BE676">
        <v>1</v>
      </c>
      <c r="BF676">
        <v>0</v>
      </c>
      <c r="BG676">
        <v>0</v>
      </c>
      <c r="BH676">
        <v>0</v>
      </c>
      <c r="BI676">
        <v>0</v>
      </c>
      <c r="BJ676">
        <v>0</v>
      </c>
      <c r="BK676">
        <v>1</v>
      </c>
      <c r="BL676">
        <v>0</v>
      </c>
      <c r="BM676">
        <v>0</v>
      </c>
      <c r="BN676">
        <v>0</v>
      </c>
      <c r="BO676">
        <v>0</v>
      </c>
      <c r="BP676">
        <v>1</v>
      </c>
      <c r="BQ676">
        <v>0</v>
      </c>
      <c r="BR676">
        <v>0</v>
      </c>
      <c r="BS676">
        <v>1</v>
      </c>
      <c r="BT676" s="10">
        <v>0</v>
      </c>
      <c r="BU676">
        <v>-4.2648743800000002</v>
      </c>
      <c r="BV676">
        <v>0.17994256</v>
      </c>
      <c r="BW676">
        <v>2.5512239999999999E-2</v>
      </c>
      <c r="BX676">
        <v>1.7140852600000001</v>
      </c>
      <c r="BY676">
        <v>1.2451467300000001</v>
      </c>
      <c r="BZ676">
        <v>4.38303536</v>
      </c>
      <c r="CA676">
        <v>1.0542348399999999</v>
      </c>
      <c r="CB676">
        <v>2.36271349</v>
      </c>
      <c r="CC676">
        <v>0</v>
      </c>
      <c r="CD676">
        <v>1.26633956</v>
      </c>
      <c r="CE676">
        <v>1.2966537600000001</v>
      </c>
      <c r="CF676">
        <v>-0.34830556000000001</v>
      </c>
      <c r="CG676">
        <v>0.60595251999999999</v>
      </c>
      <c r="CH676">
        <v>-0.27080598</v>
      </c>
      <c r="CI676">
        <v>0.69837139000000004</v>
      </c>
      <c r="CJ676">
        <v>2.3914729999999999E-2</v>
      </c>
      <c r="CK676">
        <v>-0.35324707</v>
      </c>
      <c r="CL676">
        <v>-4.8291489999999999E-2</v>
      </c>
      <c r="CM676">
        <v>0.58076517999999999</v>
      </c>
      <c r="CN676">
        <v>0.72541518999999999</v>
      </c>
      <c r="CO676">
        <v>-0.20022939000000001</v>
      </c>
      <c r="CP676">
        <v>-0.43475793000000001</v>
      </c>
      <c r="CQ676">
        <v>0.34422587999999998</v>
      </c>
      <c r="CR676">
        <v>-0.48495226000000002</v>
      </c>
      <c r="CS676">
        <v>0.18250256000000001</v>
      </c>
      <c r="CT676">
        <v>-0.16623276000000001</v>
      </c>
      <c r="CU676">
        <v>-9.4743999999999995E-2</v>
      </c>
      <c r="CV676">
        <v>-1.1689752</v>
      </c>
      <c r="CW676">
        <v>-0.52188942000000005</v>
      </c>
      <c r="CX676">
        <v>0.65815442999999996</v>
      </c>
      <c r="CY676">
        <v>9.3649330000000003E-2</v>
      </c>
      <c r="CZ676">
        <v>-0.16819777</v>
      </c>
      <c r="DA676">
        <v>-0.25450494000000001</v>
      </c>
      <c r="DB676">
        <v>0.25513289</v>
      </c>
      <c r="DC676">
        <v>2.5920289999999999E-2</v>
      </c>
      <c r="DD676">
        <v>-2.5292350000000002E-2</v>
      </c>
      <c r="DE676">
        <v>0.26950531</v>
      </c>
      <c r="DF676">
        <v>-0.26887736000000001</v>
      </c>
      <c r="DG676">
        <v>0.1029841</v>
      </c>
      <c r="DH676">
        <v>-0.10235616</v>
      </c>
      <c r="DI676">
        <v>-0.19042195000000001</v>
      </c>
      <c r="DJ676">
        <v>7.7531719999999998E-2</v>
      </c>
      <c r="DK676">
        <v>-0.19522661999999999</v>
      </c>
      <c r="DL676">
        <v>-0.13095082</v>
      </c>
      <c r="DM676">
        <v>-6.0513240000000003E-2</v>
      </c>
      <c r="DN676">
        <v>0.50020885000000004</v>
      </c>
      <c r="DO676">
        <v>0.35778246000000002</v>
      </c>
      <c r="DP676">
        <v>-0.64273818000000005</v>
      </c>
      <c r="DQ676">
        <v>0.94671483000000001</v>
      </c>
      <c r="DR676">
        <v>-0.66113116000000005</v>
      </c>
      <c r="DS676">
        <v>7.7932630000000003E-2</v>
      </c>
      <c r="DT676">
        <v>-0.79014932000000004</v>
      </c>
      <c r="DU676">
        <v>1.3610861400000001</v>
      </c>
      <c r="DV676" s="10">
        <v>-0.64824150000000003</v>
      </c>
      <c r="DW676" s="8" t="s">
        <v>3543</v>
      </c>
      <c r="DX676" t="s">
        <v>3544</v>
      </c>
      <c r="DY676" t="s">
        <v>5165</v>
      </c>
      <c r="DZ676" t="s">
        <v>5153</v>
      </c>
      <c r="EA676" t="s">
        <v>5331</v>
      </c>
      <c r="EB676" t="s">
        <v>5356</v>
      </c>
      <c r="EC676" t="s">
        <v>5316</v>
      </c>
      <c r="ED676" s="10" t="s">
        <v>1003</v>
      </c>
      <c r="EE676" s="20">
        <v>36028</v>
      </c>
      <c r="EF676" s="21">
        <v>39985</v>
      </c>
      <c r="EG676" t="s">
        <v>3545</v>
      </c>
      <c r="EH676" t="s">
        <v>5146</v>
      </c>
      <c r="EI676" s="22">
        <v>45097</v>
      </c>
      <c r="EJ676" t="b">
        <f>F676=H676</f>
        <v>1</v>
      </c>
    </row>
    <row r="677" spans="1:140" x14ac:dyDescent="0.2">
      <c r="A677" s="8" t="s">
        <v>3546</v>
      </c>
      <c r="B677" s="8" t="s">
        <v>119</v>
      </c>
      <c r="C677" s="8" t="s">
        <v>147</v>
      </c>
      <c r="D677" s="2" t="s">
        <v>3547</v>
      </c>
      <c r="E677" s="4">
        <v>0.60998357945442006</v>
      </c>
      <c r="F677" s="28" t="b">
        <v>1</v>
      </c>
      <c r="G677" s="29">
        <f t="shared" si="21"/>
        <v>3.9240521386084909E-3</v>
      </c>
      <c r="H677" s="5" t="b">
        <f t="shared" si="20"/>
        <v>0</v>
      </c>
      <c r="I677" s="8">
        <v>67</v>
      </c>
      <c r="J677">
        <v>1</v>
      </c>
      <c r="K677">
        <v>25</v>
      </c>
      <c r="L677">
        <v>338</v>
      </c>
      <c r="M677">
        <v>2</v>
      </c>
      <c r="N677">
        <v>5</v>
      </c>
      <c r="O677">
        <v>90.475123060543396</v>
      </c>
      <c r="P677">
        <v>1</v>
      </c>
      <c r="Q677">
        <v>2</v>
      </c>
      <c r="R677">
        <v>2</v>
      </c>
      <c r="S677" s="10">
        <v>69.400000000000006</v>
      </c>
      <c r="T677" s="8">
        <v>1.2925892867279301</v>
      </c>
      <c r="U677">
        <v>7.5957643648752104E-3</v>
      </c>
      <c r="V677">
        <v>-0.25614850898817798</v>
      </c>
      <c r="W677">
        <v>-1.3526273245073399</v>
      </c>
      <c r="X677">
        <v>-0.92748948436013701</v>
      </c>
      <c r="Y677">
        <v>1.38181348148064</v>
      </c>
      <c r="Z677">
        <v>1.37646713944869</v>
      </c>
      <c r="AA677">
        <v>8.8725172209350497E-3</v>
      </c>
      <c r="AB677">
        <v>0.68128349962791002</v>
      </c>
      <c r="AC677">
        <v>-0.68484317603607703</v>
      </c>
      <c r="AD677" s="10">
        <v>-1.1430447712024101</v>
      </c>
      <c r="AE677" s="8">
        <v>0</v>
      </c>
      <c r="AF677">
        <v>0</v>
      </c>
      <c r="AG677">
        <v>0</v>
      </c>
      <c r="AH677">
        <v>0</v>
      </c>
      <c r="AI677">
        <v>1</v>
      </c>
      <c r="AJ677">
        <v>0</v>
      </c>
      <c r="AK677">
        <v>0</v>
      </c>
      <c r="AL677">
        <v>0</v>
      </c>
      <c r="AM677">
        <v>0</v>
      </c>
      <c r="AN677">
        <v>0</v>
      </c>
      <c r="AO677">
        <v>0</v>
      </c>
      <c r="AP677">
        <v>0</v>
      </c>
      <c r="AQ677">
        <v>0</v>
      </c>
      <c r="AR677">
        <v>0</v>
      </c>
      <c r="AS677">
        <v>0</v>
      </c>
      <c r="AT677">
        <v>0</v>
      </c>
      <c r="AU677">
        <v>0</v>
      </c>
      <c r="AV677">
        <v>0</v>
      </c>
      <c r="AW677">
        <v>0</v>
      </c>
      <c r="AX677">
        <v>0</v>
      </c>
      <c r="AY677">
        <v>0</v>
      </c>
      <c r="AZ677">
        <v>1</v>
      </c>
      <c r="BA677">
        <v>1</v>
      </c>
      <c r="BB677">
        <v>0</v>
      </c>
      <c r="BC677">
        <v>1</v>
      </c>
      <c r="BD677">
        <v>0</v>
      </c>
      <c r="BE677">
        <v>0</v>
      </c>
      <c r="BF677">
        <v>1</v>
      </c>
      <c r="BG677">
        <v>0</v>
      </c>
      <c r="BH677">
        <v>0</v>
      </c>
      <c r="BI677">
        <v>0</v>
      </c>
      <c r="BJ677">
        <v>0</v>
      </c>
      <c r="BK677">
        <v>1</v>
      </c>
      <c r="BL677">
        <v>0</v>
      </c>
      <c r="BM677">
        <v>1</v>
      </c>
      <c r="BN677">
        <v>0</v>
      </c>
      <c r="BO677">
        <v>0</v>
      </c>
      <c r="BP677">
        <v>0</v>
      </c>
      <c r="BQ677">
        <v>0</v>
      </c>
      <c r="BR677">
        <v>1</v>
      </c>
      <c r="BS677">
        <v>0</v>
      </c>
      <c r="BT677" s="10">
        <v>0</v>
      </c>
      <c r="BU677">
        <v>-4.2648743800000002</v>
      </c>
      <c r="BV677">
        <v>0.17994256</v>
      </c>
      <c r="BW677">
        <v>2.5512239999999999E-2</v>
      </c>
      <c r="BX677">
        <v>1.7140852600000001</v>
      </c>
      <c r="BY677">
        <v>1.2451467300000001</v>
      </c>
      <c r="BZ677">
        <v>4.38303536</v>
      </c>
      <c r="CA677">
        <v>1.0542348399999999</v>
      </c>
      <c r="CB677">
        <v>2.36271349</v>
      </c>
      <c r="CC677">
        <v>0</v>
      </c>
      <c r="CD677">
        <v>1.26633956</v>
      </c>
      <c r="CE677">
        <v>1.2966537600000001</v>
      </c>
      <c r="CF677">
        <v>-0.34830556000000001</v>
      </c>
      <c r="CG677">
        <v>0.60595251999999999</v>
      </c>
      <c r="CH677">
        <v>-0.27080598</v>
      </c>
      <c r="CI677">
        <v>0.69837139000000004</v>
      </c>
      <c r="CJ677">
        <v>2.3914729999999999E-2</v>
      </c>
      <c r="CK677">
        <v>-0.35324707</v>
      </c>
      <c r="CL677">
        <v>-4.8291489999999999E-2</v>
      </c>
      <c r="CM677">
        <v>0.58076517999999999</v>
      </c>
      <c r="CN677">
        <v>0.72541518999999999</v>
      </c>
      <c r="CO677">
        <v>-0.20022939000000001</v>
      </c>
      <c r="CP677">
        <v>-0.43475793000000001</v>
      </c>
      <c r="CQ677">
        <v>0.34422587999999998</v>
      </c>
      <c r="CR677">
        <v>-0.48495226000000002</v>
      </c>
      <c r="CS677">
        <v>0.18250256000000001</v>
      </c>
      <c r="CT677">
        <v>-0.16623276000000001</v>
      </c>
      <c r="CU677">
        <v>-9.4743999999999995E-2</v>
      </c>
      <c r="CV677">
        <v>-1.1689752</v>
      </c>
      <c r="CW677">
        <v>-0.52188942000000005</v>
      </c>
      <c r="CX677">
        <v>0.65815442999999996</v>
      </c>
      <c r="CY677">
        <v>9.3649330000000003E-2</v>
      </c>
      <c r="CZ677">
        <v>-0.16819777</v>
      </c>
      <c r="DA677">
        <v>-0.25450494000000001</v>
      </c>
      <c r="DB677">
        <v>0.25513289</v>
      </c>
      <c r="DC677">
        <v>2.5920289999999999E-2</v>
      </c>
      <c r="DD677">
        <v>-2.5292350000000002E-2</v>
      </c>
      <c r="DE677">
        <v>0.26950531</v>
      </c>
      <c r="DF677">
        <v>-0.26887736000000001</v>
      </c>
      <c r="DG677">
        <v>0.1029841</v>
      </c>
      <c r="DH677">
        <v>-0.10235616</v>
      </c>
      <c r="DI677">
        <v>-0.19042195000000001</v>
      </c>
      <c r="DJ677">
        <v>7.7531719999999998E-2</v>
      </c>
      <c r="DK677">
        <v>-0.19522661999999999</v>
      </c>
      <c r="DL677">
        <v>-0.13095082</v>
      </c>
      <c r="DM677">
        <v>-6.0513240000000003E-2</v>
      </c>
      <c r="DN677">
        <v>0.50020885000000004</v>
      </c>
      <c r="DO677">
        <v>0.35778246000000002</v>
      </c>
      <c r="DP677">
        <v>-0.64273818000000005</v>
      </c>
      <c r="DQ677">
        <v>0.94671483000000001</v>
      </c>
      <c r="DR677">
        <v>-0.66113116000000005</v>
      </c>
      <c r="DS677">
        <v>7.7932630000000003E-2</v>
      </c>
      <c r="DT677">
        <v>-0.79014932000000004</v>
      </c>
      <c r="DU677">
        <v>1.3610861400000001</v>
      </c>
      <c r="DV677" s="10">
        <v>-0.64824150000000003</v>
      </c>
      <c r="DW677" s="8" t="s">
        <v>3548</v>
      </c>
      <c r="DX677" t="s">
        <v>3549</v>
      </c>
      <c r="DY677" t="s">
        <v>5154</v>
      </c>
      <c r="DZ677" t="s">
        <v>5158</v>
      </c>
      <c r="EA677" t="s">
        <v>5448</v>
      </c>
      <c r="EB677" t="s">
        <v>5359</v>
      </c>
      <c r="EC677" t="s">
        <v>5425</v>
      </c>
      <c r="ED677" s="10" t="s">
        <v>1039</v>
      </c>
      <c r="EE677" s="20">
        <v>37561</v>
      </c>
      <c r="EF677" s="21">
        <v>39235</v>
      </c>
      <c r="EG677" t="s">
        <v>3550</v>
      </c>
      <c r="EH677" t="s">
        <v>5146</v>
      </c>
      <c r="EI677" s="22">
        <v>44926</v>
      </c>
      <c r="EJ677" t="b">
        <f>F677=H677</f>
        <v>0</v>
      </c>
    </row>
    <row r="678" spans="1:140" x14ac:dyDescent="0.2">
      <c r="A678" s="8" t="s">
        <v>3551</v>
      </c>
      <c r="B678" s="8" t="s">
        <v>168</v>
      </c>
      <c r="C678" s="8" t="s">
        <v>399</v>
      </c>
      <c r="D678" s="2">
        <v>2575794501</v>
      </c>
      <c r="E678" s="4">
        <v>0.46342417361035099</v>
      </c>
      <c r="F678" s="28" t="b">
        <v>0</v>
      </c>
      <c r="G678" s="29">
        <f t="shared" si="21"/>
        <v>0.34251928891487077</v>
      </c>
      <c r="H678" s="5" t="b">
        <f t="shared" si="20"/>
        <v>0</v>
      </c>
      <c r="I678" s="8">
        <v>70</v>
      </c>
      <c r="J678">
        <v>3</v>
      </c>
      <c r="K678">
        <v>39</v>
      </c>
      <c r="L678">
        <v>677</v>
      </c>
      <c r="M678">
        <v>7</v>
      </c>
      <c r="N678">
        <v>2</v>
      </c>
      <c r="O678">
        <v>35.103753471842303</v>
      </c>
      <c r="P678">
        <v>2</v>
      </c>
      <c r="Q678">
        <v>2</v>
      </c>
      <c r="R678">
        <v>3</v>
      </c>
      <c r="S678" s="10">
        <v>77.8</v>
      </c>
      <c r="T678" s="8">
        <v>1.5744038114505901</v>
      </c>
      <c r="U678">
        <v>2.03313292833161</v>
      </c>
      <c r="V678">
        <v>1.5527186414958001</v>
      </c>
      <c r="W678">
        <v>-0.95743755715480106</v>
      </c>
      <c r="X678">
        <v>0.66340156943083595</v>
      </c>
      <c r="Y678">
        <v>-0.70788554533318204</v>
      </c>
      <c r="Z678">
        <v>-0.52890019603024396</v>
      </c>
      <c r="AA678">
        <v>8.8725172209350497E-3</v>
      </c>
      <c r="AB678">
        <v>-4.5418899975194001E-2</v>
      </c>
      <c r="AC678">
        <v>0.71996333890972197</v>
      </c>
      <c r="AD678" s="10">
        <v>0.66942829686747896</v>
      </c>
      <c r="AE678" s="8">
        <v>0</v>
      </c>
      <c r="AF678">
        <v>0</v>
      </c>
      <c r="AG678">
        <v>0</v>
      </c>
      <c r="AH678">
        <v>0</v>
      </c>
      <c r="AI678">
        <v>0</v>
      </c>
      <c r="AJ678">
        <v>1</v>
      </c>
      <c r="AK678">
        <v>0</v>
      </c>
      <c r="AL678">
        <v>0</v>
      </c>
      <c r="AM678">
        <v>0</v>
      </c>
      <c r="AN678">
        <v>0</v>
      </c>
      <c r="AO678">
        <v>0</v>
      </c>
      <c r="AP678">
        <v>0</v>
      </c>
      <c r="AQ678">
        <v>0</v>
      </c>
      <c r="AR678">
        <v>0</v>
      </c>
      <c r="AS678">
        <v>0</v>
      </c>
      <c r="AT678">
        <v>0</v>
      </c>
      <c r="AU678">
        <v>0</v>
      </c>
      <c r="AV678">
        <v>0</v>
      </c>
      <c r="AW678">
        <v>0</v>
      </c>
      <c r="AX678">
        <v>0</v>
      </c>
      <c r="AY678">
        <v>0</v>
      </c>
      <c r="AZ678">
        <v>1</v>
      </c>
      <c r="BA678">
        <v>0</v>
      </c>
      <c r="BB678">
        <v>1</v>
      </c>
      <c r="BC678">
        <v>0</v>
      </c>
      <c r="BD678">
        <v>1</v>
      </c>
      <c r="BE678">
        <v>1</v>
      </c>
      <c r="BF678">
        <v>0</v>
      </c>
      <c r="BG678">
        <v>0</v>
      </c>
      <c r="BH678">
        <v>0</v>
      </c>
      <c r="BI678">
        <v>0</v>
      </c>
      <c r="BJ678">
        <v>0</v>
      </c>
      <c r="BK678">
        <v>1</v>
      </c>
      <c r="BL678">
        <v>0</v>
      </c>
      <c r="BM678">
        <v>0</v>
      </c>
      <c r="BN678">
        <v>0</v>
      </c>
      <c r="BO678">
        <v>1</v>
      </c>
      <c r="BP678">
        <v>0</v>
      </c>
      <c r="BQ678">
        <v>0</v>
      </c>
      <c r="BR678">
        <v>0</v>
      </c>
      <c r="BS678">
        <v>0</v>
      </c>
      <c r="BT678" s="10">
        <v>1</v>
      </c>
      <c r="BU678">
        <v>-4.2648743800000002</v>
      </c>
      <c r="BV678">
        <v>0.17994256</v>
      </c>
      <c r="BW678">
        <v>2.5512239999999999E-2</v>
      </c>
      <c r="BX678">
        <v>1.7140852600000001</v>
      </c>
      <c r="BY678">
        <v>1.2451467300000001</v>
      </c>
      <c r="BZ678">
        <v>4.38303536</v>
      </c>
      <c r="CA678">
        <v>1.0542348399999999</v>
      </c>
      <c r="CB678">
        <v>2.36271349</v>
      </c>
      <c r="CC678">
        <v>0</v>
      </c>
      <c r="CD678">
        <v>1.26633956</v>
      </c>
      <c r="CE678">
        <v>1.2966537600000001</v>
      </c>
      <c r="CF678">
        <v>-0.34830556000000001</v>
      </c>
      <c r="CG678">
        <v>0.60595251999999999</v>
      </c>
      <c r="CH678">
        <v>-0.27080598</v>
      </c>
      <c r="CI678">
        <v>0.69837139000000004</v>
      </c>
      <c r="CJ678">
        <v>2.3914729999999999E-2</v>
      </c>
      <c r="CK678">
        <v>-0.35324707</v>
      </c>
      <c r="CL678">
        <v>-4.8291489999999999E-2</v>
      </c>
      <c r="CM678">
        <v>0.58076517999999999</v>
      </c>
      <c r="CN678">
        <v>0.72541518999999999</v>
      </c>
      <c r="CO678">
        <v>-0.20022939000000001</v>
      </c>
      <c r="CP678">
        <v>-0.43475793000000001</v>
      </c>
      <c r="CQ678">
        <v>0.34422587999999998</v>
      </c>
      <c r="CR678">
        <v>-0.48495226000000002</v>
      </c>
      <c r="CS678">
        <v>0.18250256000000001</v>
      </c>
      <c r="CT678">
        <v>-0.16623276000000001</v>
      </c>
      <c r="CU678">
        <v>-9.4743999999999995E-2</v>
      </c>
      <c r="CV678">
        <v>-1.1689752</v>
      </c>
      <c r="CW678">
        <v>-0.52188942000000005</v>
      </c>
      <c r="CX678">
        <v>0.65815442999999996</v>
      </c>
      <c r="CY678">
        <v>9.3649330000000003E-2</v>
      </c>
      <c r="CZ678">
        <v>-0.16819777</v>
      </c>
      <c r="DA678">
        <v>-0.25450494000000001</v>
      </c>
      <c r="DB678">
        <v>0.25513289</v>
      </c>
      <c r="DC678">
        <v>2.5920289999999999E-2</v>
      </c>
      <c r="DD678">
        <v>-2.5292350000000002E-2</v>
      </c>
      <c r="DE678">
        <v>0.26950531</v>
      </c>
      <c r="DF678">
        <v>-0.26887736000000001</v>
      </c>
      <c r="DG678">
        <v>0.1029841</v>
      </c>
      <c r="DH678">
        <v>-0.10235616</v>
      </c>
      <c r="DI678">
        <v>-0.19042195000000001</v>
      </c>
      <c r="DJ678">
        <v>7.7531719999999998E-2</v>
      </c>
      <c r="DK678">
        <v>-0.19522661999999999</v>
      </c>
      <c r="DL678">
        <v>-0.13095082</v>
      </c>
      <c r="DM678">
        <v>-6.0513240000000003E-2</v>
      </c>
      <c r="DN678">
        <v>0.50020885000000004</v>
      </c>
      <c r="DO678">
        <v>0.35778246000000002</v>
      </c>
      <c r="DP678">
        <v>-0.64273818000000005</v>
      </c>
      <c r="DQ678">
        <v>0.94671483000000001</v>
      </c>
      <c r="DR678">
        <v>-0.66113116000000005</v>
      </c>
      <c r="DS678">
        <v>7.7932630000000003E-2</v>
      </c>
      <c r="DT678">
        <v>-0.79014932000000004</v>
      </c>
      <c r="DU678">
        <v>1.3610861400000001</v>
      </c>
      <c r="DV678" s="10">
        <v>-0.64824150000000003</v>
      </c>
      <c r="DW678" s="8" t="s">
        <v>3552</v>
      </c>
      <c r="DX678" t="s">
        <v>3553</v>
      </c>
      <c r="DY678" t="s">
        <v>5153</v>
      </c>
      <c r="DZ678" t="s">
        <v>5165</v>
      </c>
      <c r="EA678" t="s">
        <v>5306</v>
      </c>
      <c r="EB678" t="s">
        <v>5315</v>
      </c>
      <c r="EC678" t="s">
        <v>5305</v>
      </c>
      <c r="ED678" s="10" t="s">
        <v>266</v>
      </c>
      <c r="EE678" s="20">
        <v>35817</v>
      </c>
      <c r="EF678" s="21">
        <v>38372</v>
      </c>
      <c r="EG678" t="s">
        <v>3554</v>
      </c>
      <c r="EH678" t="s">
        <v>5146</v>
      </c>
      <c r="EI678" s="22">
        <v>45070</v>
      </c>
      <c r="EJ678" t="b">
        <f>F678=H678</f>
        <v>1</v>
      </c>
    </row>
    <row r="679" spans="1:140" x14ac:dyDescent="0.2">
      <c r="A679" s="8" t="s">
        <v>3555</v>
      </c>
      <c r="B679" s="8" t="s">
        <v>127</v>
      </c>
      <c r="C679" s="8" t="s">
        <v>491</v>
      </c>
      <c r="D679" s="2" t="s">
        <v>3556</v>
      </c>
      <c r="E679" s="4">
        <v>0.25621494487049601</v>
      </c>
      <c r="F679" s="28" t="b">
        <v>0</v>
      </c>
      <c r="G679" s="29">
        <f t="shared" si="21"/>
        <v>3.0958238348132178E-2</v>
      </c>
      <c r="H679" s="5" t="b">
        <f t="shared" si="20"/>
        <v>0</v>
      </c>
      <c r="I679" s="8">
        <v>39</v>
      </c>
      <c r="J679">
        <v>0</v>
      </c>
      <c r="K679">
        <v>20</v>
      </c>
      <c r="L679">
        <v>615</v>
      </c>
      <c r="M679">
        <v>9</v>
      </c>
      <c r="N679">
        <v>3</v>
      </c>
      <c r="O679">
        <v>21.982472435248301</v>
      </c>
      <c r="P679">
        <v>5</v>
      </c>
      <c r="Q679">
        <v>5</v>
      </c>
      <c r="R679">
        <v>4</v>
      </c>
      <c r="S679" s="10">
        <v>82.5</v>
      </c>
      <c r="T679" s="8">
        <v>-1.33767961068356</v>
      </c>
      <c r="U679">
        <v>-1.00517281761849</v>
      </c>
      <c r="V679">
        <v>-0.90217249130388599</v>
      </c>
      <c r="W679">
        <v>-1.02971415177385</v>
      </c>
      <c r="X679">
        <v>1.2997579909472201</v>
      </c>
      <c r="Y679">
        <v>-1.13192030619081E-2</v>
      </c>
      <c r="Z679">
        <v>-0.98041260167366595</v>
      </c>
      <c r="AA679">
        <v>-1.4107302381286499</v>
      </c>
      <c r="AB679">
        <v>-4.5418899975194001E-2</v>
      </c>
      <c r="AC679">
        <v>1.42236659638262</v>
      </c>
      <c r="AD679" s="10">
        <v>1.68355013257325</v>
      </c>
      <c r="AE679" s="8">
        <v>0</v>
      </c>
      <c r="AF679">
        <v>0</v>
      </c>
      <c r="AG679">
        <v>0</v>
      </c>
      <c r="AH679">
        <v>0</v>
      </c>
      <c r="AI679">
        <v>0</v>
      </c>
      <c r="AJ679">
        <v>0</v>
      </c>
      <c r="AK679">
        <v>0</v>
      </c>
      <c r="AL679">
        <v>1</v>
      </c>
      <c r="AM679">
        <v>0</v>
      </c>
      <c r="AN679">
        <v>0</v>
      </c>
      <c r="AO679">
        <v>0</v>
      </c>
      <c r="AP679">
        <v>0</v>
      </c>
      <c r="AQ679">
        <v>0</v>
      </c>
      <c r="AR679">
        <v>0</v>
      </c>
      <c r="AS679">
        <v>0</v>
      </c>
      <c r="AT679">
        <v>0</v>
      </c>
      <c r="AU679">
        <v>0</v>
      </c>
      <c r="AV679">
        <v>0</v>
      </c>
      <c r="AW679">
        <v>0</v>
      </c>
      <c r="AX679">
        <v>0</v>
      </c>
      <c r="AY679">
        <v>1</v>
      </c>
      <c r="AZ679">
        <v>0</v>
      </c>
      <c r="BA679">
        <v>1</v>
      </c>
      <c r="BB679">
        <v>0</v>
      </c>
      <c r="BC679">
        <v>0</v>
      </c>
      <c r="BD679">
        <v>1</v>
      </c>
      <c r="BE679">
        <v>0</v>
      </c>
      <c r="BF679">
        <v>1</v>
      </c>
      <c r="BG679">
        <v>0</v>
      </c>
      <c r="BH679">
        <v>0</v>
      </c>
      <c r="BI679">
        <v>1</v>
      </c>
      <c r="BJ679">
        <v>0</v>
      </c>
      <c r="BK679">
        <v>0</v>
      </c>
      <c r="BL679">
        <v>0</v>
      </c>
      <c r="BM679">
        <v>0</v>
      </c>
      <c r="BN679">
        <v>0</v>
      </c>
      <c r="BO679">
        <v>0</v>
      </c>
      <c r="BP679">
        <v>1</v>
      </c>
      <c r="BQ679">
        <v>1</v>
      </c>
      <c r="BR679">
        <v>0</v>
      </c>
      <c r="BS679">
        <v>0</v>
      </c>
      <c r="BT679" s="10">
        <v>0</v>
      </c>
      <c r="BU679">
        <v>-4.2648743800000002</v>
      </c>
      <c r="BV679">
        <v>0.17994256</v>
      </c>
      <c r="BW679">
        <v>2.5512239999999999E-2</v>
      </c>
      <c r="BX679">
        <v>1.7140852600000001</v>
      </c>
      <c r="BY679">
        <v>1.2451467300000001</v>
      </c>
      <c r="BZ679">
        <v>4.38303536</v>
      </c>
      <c r="CA679">
        <v>1.0542348399999999</v>
      </c>
      <c r="CB679">
        <v>2.36271349</v>
      </c>
      <c r="CC679">
        <v>0</v>
      </c>
      <c r="CD679">
        <v>1.26633956</v>
      </c>
      <c r="CE679">
        <v>1.2966537600000001</v>
      </c>
      <c r="CF679">
        <v>-0.34830556000000001</v>
      </c>
      <c r="CG679">
        <v>0.60595251999999999</v>
      </c>
      <c r="CH679">
        <v>-0.27080598</v>
      </c>
      <c r="CI679">
        <v>0.69837139000000004</v>
      </c>
      <c r="CJ679">
        <v>2.3914729999999999E-2</v>
      </c>
      <c r="CK679">
        <v>-0.35324707</v>
      </c>
      <c r="CL679">
        <v>-4.8291489999999999E-2</v>
      </c>
      <c r="CM679">
        <v>0.58076517999999999</v>
      </c>
      <c r="CN679">
        <v>0.72541518999999999</v>
      </c>
      <c r="CO679">
        <v>-0.20022939000000001</v>
      </c>
      <c r="CP679">
        <v>-0.43475793000000001</v>
      </c>
      <c r="CQ679">
        <v>0.34422587999999998</v>
      </c>
      <c r="CR679">
        <v>-0.48495226000000002</v>
      </c>
      <c r="CS679">
        <v>0.18250256000000001</v>
      </c>
      <c r="CT679">
        <v>-0.16623276000000001</v>
      </c>
      <c r="CU679">
        <v>-9.4743999999999995E-2</v>
      </c>
      <c r="CV679">
        <v>-1.1689752</v>
      </c>
      <c r="CW679">
        <v>-0.52188942000000005</v>
      </c>
      <c r="CX679">
        <v>0.65815442999999996</v>
      </c>
      <c r="CY679">
        <v>9.3649330000000003E-2</v>
      </c>
      <c r="CZ679">
        <v>-0.16819777</v>
      </c>
      <c r="DA679">
        <v>-0.25450494000000001</v>
      </c>
      <c r="DB679">
        <v>0.25513289</v>
      </c>
      <c r="DC679">
        <v>2.5920289999999999E-2</v>
      </c>
      <c r="DD679">
        <v>-2.5292350000000002E-2</v>
      </c>
      <c r="DE679">
        <v>0.26950531</v>
      </c>
      <c r="DF679">
        <v>-0.26887736000000001</v>
      </c>
      <c r="DG679">
        <v>0.1029841</v>
      </c>
      <c r="DH679">
        <v>-0.10235616</v>
      </c>
      <c r="DI679">
        <v>-0.19042195000000001</v>
      </c>
      <c r="DJ679">
        <v>7.7531719999999998E-2</v>
      </c>
      <c r="DK679">
        <v>-0.19522661999999999</v>
      </c>
      <c r="DL679">
        <v>-0.13095082</v>
      </c>
      <c r="DM679">
        <v>-6.0513240000000003E-2</v>
      </c>
      <c r="DN679">
        <v>0.50020885000000004</v>
      </c>
      <c r="DO679">
        <v>0.35778246000000002</v>
      </c>
      <c r="DP679">
        <v>-0.64273818000000005</v>
      </c>
      <c r="DQ679">
        <v>0.94671483000000001</v>
      </c>
      <c r="DR679">
        <v>-0.66113116000000005</v>
      </c>
      <c r="DS679">
        <v>7.7932630000000003E-2</v>
      </c>
      <c r="DT679">
        <v>-0.79014932000000004</v>
      </c>
      <c r="DU679">
        <v>1.3610861400000001</v>
      </c>
      <c r="DV679" s="10">
        <v>-0.64824150000000003</v>
      </c>
      <c r="DW679" s="8" t="s">
        <v>3557</v>
      </c>
      <c r="DX679" t="s">
        <v>3558</v>
      </c>
      <c r="DY679" t="s">
        <v>5165</v>
      </c>
      <c r="DZ679" t="s">
        <v>5154</v>
      </c>
      <c r="EA679" t="s">
        <v>5377</v>
      </c>
      <c r="EB679" t="s">
        <v>5389</v>
      </c>
      <c r="EC679" t="s">
        <v>5175</v>
      </c>
      <c r="ED679" s="10" t="s">
        <v>3559</v>
      </c>
      <c r="EE679" s="20">
        <v>37619</v>
      </c>
      <c r="EF679" s="21">
        <v>38860</v>
      </c>
      <c r="EG679" t="s">
        <v>3560</v>
      </c>
      <c r="EH679" t="s">
        <v>5142</v>
      </c>
      <c r="EI679" s="22">
        <v>45407</v>
      </c>
      <c r="EJ679" t="b">
        <f>F679=H679</f>
        <v>1</v>
      </c>
    </row>
    <row r="680" spans="1:140" x14ac:dyDescent="0.2">
      <c r="A680" s="8" t="s">
        <v>3561</v>
      </c>
      <c r="B680" s="8" t="s">
        <v>127</v>
      </c>
      <c r="C680" s="8" t="s">
        <v>161</v>
      </c>
      <c r="D680" s="2" t="s">
        <v>3562</v>
      </c>
      <c r="E680" s="4">
        <v>0.49620251472601801</v>
      </c>
      <c r="F680" s="28" t="b">
        <v>0</v>
      </c>
      <c r="G680" s="29">
        <f t="shared" si="21"/>
        <v>0.95799012262105376</v>
      </c>
      <c r="H680" s="5" t="b">
        <f t="shared" si="20"/>
        <v>1</v>
      </c>
      <c r="I680" s="8">
        <v>57</v>
      </c>
      <c r="J680">
        <v>1</v>
      </c>
      <c r="K680">
        <v>20</v>
      </c>
      <c r="L680">
        <v>1196</v>
      </c>
      <c r="M680">
        <v>8</v>
      </c>
      <c r="N680">
        <v>2</v>
      </c>
      <c r="O680">
        <v>98.101257363008997</v>
      </c>
      <c r="P680">
        <v>4</v>
      </c>
      <c r="Q680">
        <v>2</v>
      </c>
      <c r="R680">
        <v>3</v>
      </c>
      <c r="S680" s="10">
        <v>74.900000000000006</v>
      </c>
      <c r="T680" s="8">
        <v>0.35320753765240098</v>
      </c>
      <c r="U680">
        <v>7.5957643648752104E-3</v>
      </c>
      <c r="V680">
        <v>-0.90217249130388599</v>
      </c>
      <c r="W680">
        <v>-0.352412515101798</v>
      </c>
      <c r="X680">
        <v>0.98157978018903103</v>
      </c>
      <c r="Y680">
        <v>-0.70788554533318204</v>
      </c>
      <c r="Z680">
        <v>1.63888772437962</v>
      </c>
      <c r="AA680">
        <v>-0.70092886045385905</v>
      </c>
      <c r="AB680">
        <v>0.68128349962791002</v>
      </c>
      <c r="AC680">
        <v>0.71996333890972197</v>
      </c>
      <c r="AD680" s="10">
        <v>4.3693547176684999E-2</v>
      </c>
      <c r="AE680" s="8">
        <v>0</v>
      </c>
      <c r="AF680">
        <v>0</v>
      </c>
      <c r="AG680">
        <v>0</v>
      </c>
      <c r="AH680">
        <v>0</v>
      </c>
      <c r="AI680">
        <v>0</v>
      </c>
      <c r="AJ680">
        <v>0</v>
      </c>
      <c r="AK680">
        <v>0</v>
      </c>
      <c r="AL680">
        <v>1</v>
      </c>
      <c r="AM680">
        <v>0</v>
      </c>
      <c r="AN680">
        <v>0</v>
      </c>
      <c r="AO680">
        <v>0</v>
      </c>
      <c r="AP680">
        <v>0</v>
      </c>
      <c r="AQ680">
        <v>0</v>
      </c>
      <c r="AR680">
        <v>0</v>
      </c>
      <c r="AS680">
        <v>0</v>
      </c>
      <c r="AT680">
        <v>0</v>
      </c>
      <c r="AU680">
        <v>0</v>
      </c>
      <c r="AV680">
        <v>0</v>
      </c>
      <c r="AW680">
        <v>0</v>
      </c>
      <c r="AX680">
        <v>0</v>
      </c>
      <c r="AY680">
        <v>1</v>
      </c>
      <c r="AZ680">
        <v>0</v>
      </c>
      <c r="BA680">
        <v>0</v>
      </c>
      <c r="BB680">
        <v>1</v>
      </c>
      <c r="BC680">
        <v>1</v>
      </c>
      <c r="BD680">
        <v>0</v>
      </c>
      <c r="BE680">
        <v>1</v>
      </c>
      <c r="BF680">
        <v>0</v>
      </c>
      <c r="BG680">
        <v>0</v>
      </c>
      <c r="BH680">
        <v>0</v>
      </c>
      <c r="BI680">
        <v>0</v>
      </c>
      <c r="BJ680">
        <v>1</v>
      </c>
      <c r="BK680">
        <v>0</v>
      </c>
      <c r="BL680">
        <v>0</v>
      </c>
      <c r="BM680">
        <v>0</v>
      </c>
      <c r="BN680">
        <v>0</v>
      </c>
      <c r="BO680">
        <v>0</v>
      </c>
      <c r="BP680">
        <v>1</v>
      </c>
      <c r="BQ680">
        <v>1</v>
      </c>
      <c r="BR680">
        <v>0</v>
      </c>
      <c r="BS680">
        <v>0</v>
      </c>
      <c r="BT680" s="10">
        <v>0</v>
      </c>
      <c r="BU680">
        <v>-4.2648743800000002</v>
      </c>
      <c r="BV680">
        <v>0.17994256</v>
      </c>
      <c r="BW680">
        <v>2.5512239999999999E-2</v>
      </c>
      <c r="BX680">
        <v>1.7140852600000001</v>
      </c>
      <c r="BY680">
        <v>1.2451467300000001</v>
      </c>
      <c r="BZ680">
        <v>4.38303536</v>
      </c>
      <c r="CA680">
        <v>1.0542348399999999</v>
      </c>
      <c r="CB680">
        <v>2.36271349</v>
      </c>
      <c r="CC680">
        <v>0</v>
      </c>
      <c r="CD680">
        <v>1.26633956</v>
      </c>
      <c r="CE680">
        <v>1.2966537600000001</v>
      </c>
      <c r="CF680">
        <v>-0.34830556000000001</v>
      </c>
      <c r="CG680">
        <v>0.60595251999999999</v>
      </c>
      <c r="CH680">
        <v>-0.27080598</v>
      </c>
      <c r="CI680">
        <v>0.69837139000000004</v>
      </c>
      <c r="CJ680">
        <v>2.3914729999999999E-2</v>
      </c>
      <c r="CK680">
        <v>-0.35324707</v>
      </c>
      <c r="CL680">
        <v>-4.8291489999999999E-2</v>
      </c>
      <c r="CM680">
        <v>0.58076517999999999</v>
      </c>
      <c r="CN680">
        <v>0.72541518999999999</v>
      </c>
      <c r="CO680">
        <v>-0.20022939000000001</v>
      </c>
      <c r="CP680">
        <v>-0.43475793000000001</v>
      </c>
      <c r="CQ680">
        <v>0.34422587999999998</v>
      </c>
      <c r="CR680">
        <v>-0.48495226000000002</v>
      </c>
      <c r="CS680">
        <v>0.18250256000000001</v>
      </c>
      <c r="CT680">
        <v>-0.16623276000000001</v>
      </c>
      <c r="CU680">
        <v>-9.4743999999999995E-2</v>
      </c>
      <c r="CV680">
        <v>-1.1689752</v>
      </c>
      <c r="CW680">
        <v>-0.52188942000000005</v>
      </c>
      <c r="CX680">
        <v>0.65815442999999996</v>
      </c>
      <c r="CY680">
        <v>9.3649330000000003E-2</v>
      </c>
      <c r="CZ680">
        <v>-0.16819777</v>
      </c>
      <c r="DA680">
        <v>-0.25450494000000001</v>
      </c>
      <c r="DB680">
        <v>0.25513289</v>
      </c>
      <c r="DC680">
        <v>2.5920289999999999E-2</v>
      </c>
      <c r="DD680">
        <v>-2.5292350000000002E-2</v>
      </c>
      <c r="DE680">
        <v>0.26950531</v>
      </c>
      <c r="DF680">
        <v>-0.26887736000000001</v>
      </c>
      <c r="DG680">
        <v>0.1029841</v>
      </c>
      <c r="DH680">
        <v>-0.10235616</v>
      </c>
      <c r="DI680">
        <v>-0.19042195000000001</v>
      </c>
      <c r="DJ680">
        <v>7.7531719999999998E-2</v>
      </c>
      <c r="DK680">
        <v>-0.19522661999999999</v>
      </c>
      <c r="DL680">
        <v>-0.13095082</v>
      </c>
      <c r="DM680">
        <v>-6.0513240000000003E-2</v>
      </c>
      <c r="DN680">
        <v>0.50020885000000004</v>
      </c>
      <c r="DO680">
        <v>0.35778246000000002</v>
      </c>
      <c r="DP680">
        <v>-0.64273818000000005</v>
      </c>
      <c r="DQ680">
        <v>0.94671483000000001</v>
      </c>
      <c r="DR680">
        <v>-0.66113116000000005</v>
      </c>
      <c r="DS680">
        <v>7.7932630000000003E-2</v>
      </c>
      <c r="DT680">
        <v>-0.79014932000000004</v>
      </c>
      <c r="DU680">
        <v>1.3610861400000001</v>
      </c>
      <c r="DV680" s="10">
        <v>-0.64824150000000003</v>
      </c>
      <c r="DW680" s="8" t="s">
        <v>3563</v>
      </c>
      <c r="DX680" t="s">
        <v>3564</v>
      </c>
      <c r="DY680" t="s">
        <v>5165</v>
      </c>
      <c r="DZ680" t="s">
        <v>5154</v>
      </c>
      <c r="EA680" t="s">
        <v>5209</v>
      </c>
      <c r="EB680" t="s">
        <v>5315</v>
      </c>
      <c r="EC680" t="s">
        <v>5435</v>
      </c>
      <c r="ED680" s="10" t="s">
        <v>242</v>
      </c>
      <c r="EE680" s="20">
        <v>36593</v>
      </c>
      <c r="EF680" s="21">
        <v>38378</v>
      </c>
      <c r="EG680" t="s">
        <v>3565</v>
      </c>
      <c r="EH680" t="s">
        <v>5144</v>
      </c>
      <c r="EI680" s="22">
        <v>44810</v>
      </c>
      <c r="EJ680" t="b">
        <f>F680=H680</f>
        <v>0</v>
      </c>
    </row>
    <row r="681" spans="1:140" x14ac:dyDescent="0.2">
      <c r="A681" s="8" t="s">
        <v>3566</v>
      </c>
      <c r="B681" s="8" t="s">
        <v>127</v>
      </c>
      <c r="C681" s="8" t="s">
        <v>161</v>
      </c>
      <c r="D681" s="2" t="s">
        <v>3567</v>
      </c>
      <c r="E681" s="4">
        <v>0.494324463150833</v>
      </c>
      <c r="F681" s="28" t="b">
        <v>0</v>
      </c>
      <c r="G681" s="29">
        <f t="shared" si="21"/>
        <v>7.7037972131433818E-2</v>
      </c>
      <c r="H681" s="5" t="b">
        <f t="shared" si="20"/>
        <v>0</v>
      </c>
      <c r="I681" s="8">
        <v>49</v>
      </c>
      <c r="J681">
        <v>1</v>
      </c>
      <c r="K681">
        <v>18</v>
      </c>
      <c r="L681">
        <v>1118</v>
      </c>
      <c r="M681">
        <v>6</v>
      </c>
      <c r="N681">
        <v>4</v>
      </c>
      <c r="O681">
        <v>65.495564908749799</v>
      </c>
      <c r="P681">
        <v>2</v>
      </c>
      <c r="Q681">
        <v>2</v>
      </c>
      <c r="R681">
        <v>4</v>
      </c>
      <c r="S681" s="10">
        <v>67.400000000000006</v>
      </c>
      <c r="T681" s="8">
        <v>-0.39829786160802699</v>
      </c>
      <c r="U681">
        <v>7.5957643648752104E-3</v>
      </c>
      <c r="V681">
        <v>-1.16058208423016</v>
      </c>
      <c r="W681">
        <v>-0.44334113413866499</v>
      </c>
      <c r="X681">
        <v>0.34522335867264098</v>
      </c>
      <c r="Y681">
        <v>0.68524713920936597</v>
      </c>
      <c r="Z681">
        <v>0.51690317145111897</v>
      </c>
      <c r="AA681">
        <v>-0.70092886045385905</v>
      </c>
      <c r="AB681">
        <v>-1.4988236991813999</v>
      </c>
      <c r="AC681">
        <v>0.71996333890972197</v>
      </c>
      <c r="AD681" s="10">
        <v>-1.5745859778857101</v>
      </c>
      <c r="AE681" s="8">
        <v>0</v>
      </c>
      <c r="AF681">
        <v>0</v>
      </c>
      <c r="AG681">
        <v>0</v>
      </c>
      <c r="AH681">
        <v>0</v>
      </c>
      <c r="AI681">
        <v>0</v>
      </c>
      <c r="AJ681">
        <v>1</v>
      </c>
      <c r="AK681">
        <v>0</v>
      </c>
      <c r="AL681">
        <v>0</v>
      </c>
      <c r="AM681">
        <v>0</v>
      </c>
      <c r="AN681">
        <v>0</v>
      </c>
      <c r="AO681">
        <v>0</v>
      </c>
      <c r="AP681">
        <v>0</v>
      </c>
      <c r="AQ681">
        <v>0</v>
      </c>
      <c r="AR681">
        <v>0</v>
      </c>
      <c r="AS681">
        <v>0</v>
      </c>
      <c r="AT681">
        <v>0</v>
      </c>
      <c r="AU681">
        <v>0</v>
      </c>
      <c r="AV681">
        <v>0</v>
      </c>
      <c r="AW681">
        <v>0</v>
      </c>
      <c r="AX681">
        <v>0</v>
      </c>
      <c r="AY681">
        <v>1</v>
      </c>
      <c r="AZ681">
        <v>0</v>
      </c>
      <c r="BA681">
        <v>1</v>
      </c>
      <c r="BB681">
        <v>0</v>
      </c>
      <c r="BC681">
        <v>0</v>
      </c>
      <c r="BD681">
        <v>1</v>
      </c>
      <c r="BE681">
        <v>1</v>
      </c>
      <c r="BF681">
        <v>0</v>
      </c>
      <c r="BG681">
        <v>0</v>
      </c>
      <c r="BH681">
        <v>1</v>
      </c>
      <c r="BI681">
        <v>0</v>
      </c>
      <c r="BJ681">
        <v>0</v>
      </c>
      <c r="BK681">
        <v>0</v>
      </c>
      <c r="BL681">
        <v>0</v>
      </c>
      <c r="BM681">
        <v>1</v>
      </c>
      <c r="BN681">
        <v>0</v>
      </c>
      <c r="BO681">
        <v>0</v>
      </c>
      <c r="BP681">
        <v>0</v>
      </c>
      <c r="BQ681">
        <v>0</v>
      </c>
      <c r="BR681">
        <v>0</v>
      </c>
      <c r="BS681">
        <v>1</v>
      </c>
      <c r="BT681" s="10">
        <v>0</v>
      </c>
      <c r="BU681">
        <v>-4.2648743800000002</v>
      </c>
      <c r="BV681">
        <v>0.17994256</v>
      </c>
      <c r="BW681">
        <v>2.5512239999999999E-2</v>
      </c>
      <c r="BX681">
        <v>1.7140852600000001</v>
      </c>
      <c r="BY681">
        <v>1.2451467300000001</v>
      </c>
      <c r="BZ681">
        <v>4.38303536</v>
      </c>
      <c r="CA681">
        <v>1.0542348399999999</v>
      </c>
      <c r="CB681">
        <v>2.36271349</v>
      </c>
      <c r="CC681">
        <v>0</v>
      </c>
      <c r="CD681">
        <v>1.26633956</v>
      </c>
      <c r="CE681">
        <v>1.2966537600000001</v>
      </c>
      <c r="CF681">
        <v>-0.34830556000000001</v>
      </c>
      <c r="CG681">
        <v>0.60595251999999999</v>
      </c>
      <c r="CH681">
        <v>-0.27080598</v>
      </c>
      <c r="CI681">
        <v>0.69837139000000004</v>
      </c>
      <c r="CJ681">
        <v>2.3914729999999999E-2</v>
      </c>
      <c r="CK681">
        <v>-0.35324707</v>
      </c>
      <c r="CL681">
        <v>-4.8291489999999999E-2</v>
      </c>
      <c r="CM681">
        <v>0.58076517999999999</v>
      </c>
      <c r="CN681">
        <v>0.72541518999999999</v>
      </c>
      <c r="CO681">
        <v>-0.20022939000000001</v>
      </c>
      <c r="CP681">
        <v>-0.43475793000000001</v>
      </c>
      <c r="CQ681">
        <v>0.34422587999999998</v>
      </c>
      <c r="CR681">
        <v>-0.48495226000000002</v>
      </c>
      <c r="CS681">
        <v>0.18250256000000001</v>
      </c>
      <c r="CT681">
        <v>-0.16623276000000001</v>
      </c>
      <c r="CU681">
        <v>-9.4743999999999995E-2</v>
      </c>
      <c r="CV681">
        <v>-1.1689752</v>
      </c>
      <c r="CW681">
        <v>-0.52188942000000005</v>
      </c>
      <c r="CX681">
        <v>0.65815442999999996</v>
      </c>
      <c r="CY681">
        <v>9.3649330000000003E-2</v>
      </c>
      <c r="CZ681">
        <v>-0.16819777</v>
      </c>
      <c r="DA681">
        <v>-0.25450494000000001</v>
      </c>
      <c r="DB681">
        <v>0.25513289</v>
      </c>
      <c r="DC681">
        <v>2.5920289999999999E-2</v>
      </c>
      <c r="DD681">
        <v>-2.5292350000000002E-2</v>
      </c>
      <c r="DE681">
        <v>0.26950531</v>
      </c>
      <c r="DF681">
        <v>-0.26887736000000001</v>
      </c>
      <c r="DG681">
        <v>0.1029841</v>
      </c>
      <c r="DH681">
        <v>-0.10235616</v>
      </c>
      <c r="DI681">
        <v>-0.19042195000000001</v>
      </c>
      <c r="DJ681">
        <v>7.7531719999999998E-2</v>
      </c>
      <c r="DK681">
        <v>-0.19522661999999999</v>
      </c>
      <c r="DL681">
        <v>-0.13095082</v>
      </c>
      <c r="DM681">
        <v>-6.0513240000000003E-2</v>
      </c>
      <c r="DN681">
        <v>0.50020885000000004</v>
      </c>
      <c r="DO681">
        <v>0.35778246000000002</v>
      </c>
      <c r="DP681">
        <v>-0.64273818000000005</v>
      </c>
      <c r="DQ681">
        <v>0.94671483000000001</v>
      </c>
      <c r="DR681">
        <v>-0.66113116000000005</v>
      </c>
      <c r="DS681">
        <v>7.7932630000000003E-2</v>
      </c>
      <c r="DT681">
        <v>-0.79014932000000004</v>
      </c>
      <c r="DU681">
        <v>1.3610861400000001</v>
      </c>
      <c r="DV681" s="10">
        <v>-0.64824150000000003</v>
      </c>
      <c r="DW681" s="8" t="s">
        <v>3568</v>
      </c>
      <c r="DX681" t="s">
        <v>3569</v>
      </c>
      <c r="DY681" t="s">
        <v>5154</v>
      </c>
      <c r="DZ681" t="s">
        <v>5153</v>
      </c>
      <c r="EA681" t="s">
        <v>5380</v>
      </c>
      <c r="EB681" t="s">
        <v>5485</v>
      </c>
      <c r="EC681" t="s">
        <v>5216</v>
      </c>
      <c r="ED681" s="10" t="s">
        <v>290</v>
      </c>
      <c r="EE681" s="20">
        <v>37394</v>
      </c>
      <c r="EF681" s="21">
        <v>39213</v>
      </c>
      <c r="EG681" t="s">
        <v>3570</v>
      </c>
      <c r="EH681" t="s">
        <v>5147</v>
      </c>
      <c r="EI681" s="22">
        <v>44412</v>
      </c>
      <c r="EJ681" t="b">
        <f>F681=H681</f>
        <v>1</v>
      </c>
    </row>
    <row r="682" spans="1:140" x14ac:dyDescent="0.2">
      <c r="A682" s="8" t="s">
        <v>3571</v>
      </c>
      <c r="B682" s="8" t="s">
        <v>127</v>
      </c>
      <c r="C682" s="8" t="s">
        <v>491</v>
      </c>
      <c r="D682" s="2" t="s">
        <v>3572</v>
      </c>
      <c r="E682" s="4">
        <v>0.71854502005813503</v>
      </c>
      <c r="F682" s="28" t="b">
        <v>1</v>
      </c>
      <c r="G682" s="29">
        <f t="shared" si="21"/>
        <v>0.63789559128110396</v>
      </c>
      <c r="H682" s="5" t="b">
        <f t="shared" si="20"/>
        <v>1</v>
      </c>
      <c r="I682" s="8">
        <v>69</v>
      </c>
      <c r="J682">
        <v>0</v>
      </c>
      <c r="K682">
        <v>35</v>
      </c>
      <c r="L682">
        <v>1603</v>
      </c>
      <c r="M682">
        <v>3</v>
      </c>
      <c r="N682">
        <v>3</v>
      </c>
      <c r="O682">
        <v>93.439176695734204</v>
      </c>
      <c r="P682">
        <v>1</v>
      </c>
      <c r="Q682">
        <v>3</v>
      </c>
      <c r="R682">
        <v>4</v>
      </c>
      <c r="S682" s="10">
        <v>72.099999999999994</v>
      </c>
      <c r="T682" s="8">
        <v>1.48046563654304</v>
      </c>
      <c r="U682">
        <v>-1.00517281761849</v>
      </c>
      <c r="V682">
        <v>1.0358994556432299</v>
      </c>
      <c r="W682">
        <v>0.122048356026472</v>
      </c>
      <c r="X682">
        <v>-0.60931127360194304</v>
      </c>
      <c r="Y682">
        <v>-1.13192030619081E-2</v>
      </c>
      <c r="Z682">
        <v>1.47846228638203</v>
      </c>
      <c r="AA682">
        <v>-0.70092886045385905</v>
      </c>
      <c r="AB682">
        <v>0.68128349962791002</v>
      </c>
      <c r="AC682">
        <v>1.42236659638262</v>
      </c>
      <c r="AD682" s="10">
        <v>-0.560464142179948</v>
      </c>
      <c r="AE682" s="8">
        <v>0</v>
      </c>
      <c r="AF682">
        <v>0</v>
      </c>
      <c r="AG682">
        <v>0</v>
      </c>
      <c r="AH682">
        <v>0</v>
      </c>
      <c r="AI682">
        <v>0</v>
      </c>
      <c r="AJ682">
        <v>0</v>
      </c>
      <c r="AK682">
        <v>0</v>
      </c>
      <c r="AL682">
        <v>0</v>
      </c>
      <c r="AM682">
        <v>0</v>
      </c>
      <c r="AN682">
        <v>0</v>
      </c>
      <c r="AO682">
        <v>0</v>
      </c>
      <c r="AP682">
        <v>0</v>
      </c>
      <c r="AQ682">
        <v>0</v>
      </c>
      <c r="AR682">
        <v>1</v>
      </c>
      <c r="AS682">
        <v>0</v>
      </c>
      <c r="AT682">
        <v>0</v>
      </c>
      <c r="AU682">
        <v>0</v>
      </c>
      <c r="AV682">
        <v>0</v>
      </c>
      <c r="AW682">
        <v>0</v>
      </c>
      <c r="AX682">
        <v>0</v>
      </c>
      <c r="AY682">
        <v>0</v>
      </c>
      <c r="AZ682">
        <v>1</v>
      </c>
      <c r="BA682">
        <v>0</v>
      </c>
      <c r="BB682">
        <v>1</v>
      </c>
      <c r="BC682">
        <v>1</v>
      </c>
      <c r="BD682">
        <v>0</v>
      </c>
      <c r="BE682">
        <v>1</v>
      </c>
      <c r="BF682">
        <v>0</v>
      </c>
      <c r="BG682">
        <v>0</v>
      </c>
      <c r="BH682">
        <v>0</v>
      </c>
      <c r="BI682">
        <v>1</v>
      </c>
      <c r="BJ682">
        <v>0</v>
      </c>
      <c r="BK682">
        <v>0</v>
      </c>
      <c r="BL682">
        <v>0</v>
      </c>
      <c r="BM682">
        <v>0</v>
      </c>
      <c r="BN682">
        <v>1</v>
      </c>
      <c r="BO682">
        <v>0</v>
      </c>
      <c r="BP682">
        <v>0</v>
      </c>
      <c r="BQ682">
        <v>0</v>
      </c>
      <c r="BR682">
        <v>0</v>
      </c>
      <c r="BS682">
        <v>0</v>
      </c>
      <c r="BT682" s="10">
        <v>1</v>
      </c>
      <c r="BU682">
        <v>-4.2648743800000002</v>
      </c>
      <c r="BV682">
        <v>0.17994256</v>
      </c>
      <c r="BW682">
        <v>2.5512239999999999E-2</v>
      </c>
      <c r="BX682">
        <v>1.7140852600000001</v>
      </c>
      <c r="BY682">
        <v>1.2451467300000001</v>
      </c>
      <c r="BZ682">
        <v>4.38303536</v>
      </c>
      <c r="CA682">
        <v>1.0542348399999999</v>
      </c>
      <c r="CB682">
        <v>2.36271349</v>
      </c>
      <c r="CC682">
        <v>0</v>
      </c>
      <c r="CD682">
        <v>1.26633956</v>
      </c>
      <c r="CE682">
        <v>1.2966537600000001</v>
      </c>
      <c r="CF682">
        <v>-0.34830556000000001</v>
      </c>
      <c r="CG682">
        <v>0.60595251999999999</v>
      </c>
      <c r="CH682">
        <v>-0.27080598</v>
      </c>
      <c r="CI682">
        <v>0.69837139000000004</v>
      </c>
      <c r="CJ682">
        <v>2.3914729999999999E-2</v>
      </c>
      <c r="CK682">
        <v>-0.35324707</v>
      </c>
      <c r="CL682">
        <v>-4.8291489999999999E-2</v>
      </c>
      <c r="CM682">
        <v>0.58076517999999999</v>
      </c>
      <c r="CN682">
        <v>0.72541518999999999</v>
      </c>
      <c r="CO682">
        <v>-0.20022939000000001</v>
      </c>
      <c r="CP682">
        <v>-0.43475793000000001</v>
      </c>
      <c r="CQ682">
        <v>0.34422587999999998</v>
      </c>
      <c r="CR682">
        <v>-0.48495226000000002</v>
      </c>
      <c r="CS682">
        <v>0.18250256000000001</v>
      </c>
      <c r="CT682">
        <v>-0.16623276000000001</v>
      </c>
      <c r="CU682">
        <v>-9.4743999999999995E-2</v>
      </c>
      <c r="CV682">
        <v>-1.1689752</v>
      </c>
      <c r="CW682">
        <v>-0.52188942000000005</v>
      </c>
      <c r="CX682">
        <v>0.65815442999999996</v>
      </c>
      <c r="CY682">
        <v>9.3649330000000003E-2</v>
      </c>
      <c r="CZ682">
        <v>-0.16819777</v>
      </c>
      <c r="DA682">
        <v>-0.25450494000000001</v>
      </c>
      <c r="DB682">
        <v>0.25513289</v>
      </c>
      <c r="DC682">
        <v>2.5920289999999999E-2</v>
      </c>
      <c r="DD682">
        <v>-2.5292350000000002E-2</v>
      </c>
      <c r="DE682">
        <v>0.26950531</v>
      </c>
      <c r="DF682">
        <v>-0.26887736000000001</v>
      </c>
      <c r="DG682">
        <v>0.1029841</v>
      </c>
      <c r="DH682">
        <v>-0.10235616</v>
      </c>
      <c r="DI682">
        <v>-0.19042195000000001</v>
      </c>
      <c r="DJ682">
        <v>7.7531719999999998E-2</v>
      </c>
      <c r="DK682">
        <v>-0.19522661999999999</v>
      </c>
      <c r="DL682">
        <v>-0.13095082</v>
      </c>
      <c r="DM682">
        <v>-6.0513240000000003E-2</v>
      </c>
      <c r="DN682">
        <v>0.50020885000000004</v>
      </c>
      <c r="DO682">
        <v>0.35778246000000002</v>
      </c>
      <c r="DP682">
        <v>-0.64273818000000005</v>
      </c>
      <c r="DQ682">
        <v>0.94671483000000001</v>
      </c>
      <c r="DR682">
        <v>-0.66113116000000005</v>
      </c>
      <c r="DS682">
        <v>7.7932630000000003E-2</v>
      </c>
      <c r="DT682">
        <v>-0.79014932000000004</v>
      </c>
      <c r="DU682">
        <v>1.3610861400000001</v>
      </c>
      <c r="DV682" s="10">
        <v>-0.64824150000000003</v>
      </c>
      <c r="DW682" s="8" t="s">
        <v>3573</v>
      </c>
      <c r="DX682" t="s">
        <v>3574</v>
      </c>
      <c r="DY682" t="s">
        <v>5158</v>
      </c>
      <c r="DZ682" t="s">
        <v>5165</v>
      </c>
      <c r="EA682" t="s">
        <v>5321</v>
      </c>
      <c r="EB682" t="s">
        <v>5259</v>
      </c>
      <c r="EC682" t="s">
        <v>5199</v>
      </c>
      <c r="ED682" s="10" t="s">
        <v>312</v>
      </c>
      <c r="EE682" s="20">
        <v>36174</v>
      </c>
      <c r="EF682" s="21">
        <v>38279</v>
      </c>
      <c r="EG682" t="s">
        <v>3575</v>
      </c>
      <c r="EH682" t="s">
        <v>5142</v>
      </c>
      <c r="EI682" s="22">
        <v>43839</v>
      </c>
      <c r="EJ682" t="b">
        <f>F682=H682</f>
        <v>1</v>
      </c>
    </row>
    <row r="683" spans="1:140" x14ac:dyDescent="0.2">
      <c r="A683" s="8" t="s">
        <v>3576</v>
      </c>
      <c r="B683" s="8" t="s">
        <v>119</v>
      </c>
      <c r="C683" s="8" t="s">
        <v>147</v>
      </c>
      <c r="D683" s="2" t="s">
        <v>3577</v>
      </c>
      <c r="E683" s="4">
        <v>0.39332280100713901</v>
      </c>
      <c r="F683" s="28" t="b">
        <v>0</v>
      </c>
      <c r="G683" s="29">
        <f t="shared" si="21"/>
        <v>1.4103405765252373E-2</v>
      </c>
      <c r="H683" s="5" t="b">
        <f t="shared" si="20"/>
        <v>0</v>
      </c>
      <c r="I683" s="8">
        <v>40</v>
      </c>
      <c r="J683">
        <v>1</v>
      </c>
      <c r="K683">
        <v>33</v>
      </c>
      <c r="L683">
        <v>1817</v>
      </c>
      <c r="M683">
        <v>7</v>
      </c>
      <c r="N683">
        <v>3</v>
      </c>
      <c r="O683">
        <v>0.82806717023624599</v>
      </c>
      <c r="P683">
        <v>5</v>
      </c>
      <c r="Q683">
        <v>5</v>
      </c>
      <c r="R683">
        <v>2</v>
      </c>
      <c r="S683" s="10">
        <v>73.099999999999994</v>
      </c>
      <c r="T683" s="8">
        <v>-1.2437414357759999</v>
      </c>
      <c r="U683">
        <v>7.5957643648752104E-3</v>
      </c>
      <c r="V683">
        <v>0.77748986271695397</v>
      </c>
      <c r="W683">
        <v>0.37151918261480099</v>
      </c>
      <c r="X683">
        <v>0.66340156943083595</v>
      </c>
      <c r="Y683">
        <v>-1.13192030619081E-2</v>
      </c>
      <c r="Z683">
        <v>-1.7083503986405399</v>
      </c>
      <c r="AA683">
        <v>8.8725172209350497E-3</v>
      </c>
      <c r="AB683">
        <v>-0.772121299578298</v>
      </c>
      <c r="AC683">
        <v>1.7560081436822399E-2</v>
      </c>
      <c r="AD683" s="10">
        <v>-0.34469353883829401</v>
      </c>
      <c r="AE683" s="8">
        <v>0</v>
      </c>
      <c r="AF683">
        <v>0</v>
      </c>
      <c r="AG683">
        <v>0</v>
      </c>
      <c r="AH683">
        <v>0</v>
      </c>
      <c r="AI683">
        <v>0</v>
      </c>
      <c r="AJ683">
        <v>0</v>
      </c>
      <c r="AK683">
        <v>0</v>
      </c>
      <c r="AL683">
        <v>0</v>
      </c>
      <c r="AM683">
        <v>0</v>
      </c>
      <c r="AN683">
        <v>0</v>
      </c>
      <c r="AO683">
        <v>0</v>
      </c>
      <c r="AP683">
        <v>1</v>
      </c>
      <c r="AQ683">
        <v>0</v>
      </c>
      <c r="AR683">
        <v>0</v>
      </c>
      <c r="AS683">
        <v>0</v>
      </c>
      <c r="AT683">
        <v>0</v>
      </c>
      <c r="AU683">
        <v>0</v>
      </c>
      <c r="AV683">
        <v>0</v>
      </c>
      <c r="AW683">
        <v>0</v>
      </c>
      <c r="AX683">
        <v>0</v>
      </c>
      <c r="AY683">
        <v>0</v>
      </c>
      <c r="AZ683">
        <v>1</v>
      </c>
      <c r="BA683">
        <v>0</v>
      </c>
      <c r="BB683">
        <v>1</v>
      </c>
      <c r="BC683">
        <v>1</v>
      </c>
      <c r="BD683">
        <v>0</v>
      </c>
      <c r="BE683">
        <v>0</v>
      </c>
      <c r="BF683">
        <v>1</v>
      </c>
      <c r="BG683">
        <v>1</v>
      </c>
      <c r="BH683">
        <v>0</v>
      </c>
      <c r="BI683">
        <v>0</v>
      </c>
      <c r="BJ683">
        <v>0</v>
      </c>
      <c r="BK683">
        <v>0</v>
      </c>
      <c r="BL683">
        <v>0</v>
      </c>
      <c r="BM683">
        <v>0</v>
      </c>
      <c r="BN683">
        <v>0</v>
      </c>
      <c r="BO683">
        <v>0</v>
      </c>
      <c r="BP683">
        <v>1</v>
      </c>
      <c r="BQ683">
        <v>0</v>
      </c>
      <c r="BR683">
        <v>0</v>
      </c>
      <c r="BS683">
        <v>1</v>
      </c>
      <c r="BT683" s="10">
        <v>0</v>
      </c>
      <c r="BU683">
        <v>-4.2648743800000002</v>
      </c>
      <c r="BV683">
        <v>0.17994256</v>
      </c>
      <c r="BW683">
        <v>2.5512239999999999E-2</v>
      </c>
      <c r="BX683">
        <v>1.7140852600000001</v>
      </c>
      <c r="BY683">
        <v>1.2451467300000001</v>
      </c>
      <c r="BZ683">
        <v>4.38303536</v>
      </c>
      <c r="CA683">
        <v>1.0542348399999999</v>
      </c>
      <c r="CB683">
        <v>2.36271349</v>
      </c>
      <c r="CC683">
        <v>0</v>
      </c>
      <c r="CD683">
        <v>1.26633956</v>
      </c>
      <c r="CE683">
        <v>1.2966537600000001</v>
      </c>
      <c r="CF683">
        <v>-0.34830556000000001</v>
      </c>
      <c r="CG683">
        <v>0.60595251999999999</v>
      </c>
      <c r="CH683">
        <v>-0.27080598</v>
      </c>
      <c r="CI683">
        <v>0.69837139000000004</v>
      </c>
      <c r="CJ683">
        <v>2.3914729999999999E-2</v>
      </c>
      <c r="CK683">
        <v>-0.35324707</v>
      </c>
      <c r="CL683">
        <v>-4.8291489999999999E-2</v>
      </c>
      <c r="CM683">
        <v>0.58076517999999999</v>
      </c>
      <c r="CN683">
        <v>0.72541518999999999</v>
      </c>
      <c r="CO683">
        <v>-0.20022939000000001</v>
      </c>
      <c r="CP683">
        <v>-0.43475793000000001</v>
      </c>
      <c r="CQ683">
        <v>0.34422587999999998</v>
      </c>
      <c r="CR683">
        <v>-0.48495226000000002</v>
      </c>
      <c r="CS683">
        <v>0.18250256000000001</v>
      </c>
      <c r="CT683">
        <v>-0.16623276000000001</v>
      </c>
      <c r="CU683">
        <v>-9.4743999999999995E-2</v>
      </c>
      <c r="CV683">
        <v>-1.1689752</v>
      </c>
      <c r="CW683">
        <v>-0.52188942000000005</v>
      </c>
      <c r="CX683">
        <v>0.65815442999999996</v>
      </c>
      <c r="CY683">
        <v>9.3649330000000003E-2</v>
      </c>
      <c r="CZ683">
        <v>-0.16819777</v>
      </c>
      <c r="DA683">
        <v>-0.25450494000000001</v>
      </c>
      <c r="DB683">
        <v>0.25513289</v>
      </c>
      <c r="DC683">
        <v>2.5920289999999999E-2</v>
      </c>
      <c r="DD683">
        <v>-2.5292350000000002E-2</v>
      </c>
      <c r="DE683">
        <v>0.26950531</v>
      </c>
      <c r="DF683">
        <v>-0.26887736000000001</v>
      </c>
      <c r="DG683">
        <v>0.1029841</v>
      </c>
      <c r="DH683">
        <v>-0.10235616</v>
      </c>
      <c r="DI683">
        <v>-0.19042195000000001</v>
      </c>
      <c r="DJ683">
        <v>7.7531719999999998E-2</v>
      </c>
      <c r="DK683">
        <v>-0.19522661999999999</v>
      </c>
      <c r="DL683">
        <v>-0.13095082</v>
      </c>
      <c r="DM683">
        <v>-6.0513240000000003E-2</v>
      </c>
      <c r="DN683">
        <v>0.50020885000000004</v>
      </c>
      <c r="DO683">
        <v>0.35778246000000002</v>
      </c>
      <c r="DP683">
        <v>-0.64273818000000005</v>
      </c>
      <c r="DQ683">
        <v>0.94671483000000001</v>
      </c>
      <c r="DR683">
        <v>-0.66113116000000005</v>
      </c>
      <c r="DS683">
        <v>7.7932630000000003E-2</v>
      </c>
      <c r="DT683">
        <v>-0.79014932000000004</v>
      </c>
      <c r="DU683">
        <v>1.3610861400000001</v>
      </c>
      <c r="DV683" s="10">
        <v>-0.64824150000000003</v>
      </c>
      <c r="DW683" s="8" t="s">
        <v>3578</v>
      </c>
      <c r="DX683" t="s">
        <v>3579</v>
      </c>
      <c r="DY683" t="s">
        <v>5165</v>
      </c>
      <c r="DZ683" t="s">
        <v>5153</v>
      </c>
      <c r="EA683" t="s">
        <v>5204</v>
      </c>
      <c r="EB683" t="s">
        <v>5467</v>
      </c>
      <c r="EC683" t="s">
        <v>5416</v>
      </c>
      <c r="ED683" s="10" t="s">
        <v>2234</v>
      </c>
      <c r="EE683" s="20">
        <v>36330</v>
      </c>
      <c r="EF683" s="21">
        <v>39385</v>
      </c>
      <c r="EG683" t="s">
        <v>3580</v>
      </c>
      <c r="EH683" t="s">
        <v>5145</v>
      </c>
      <c r="EI683" s="22">
        <v>44023</v>
      </c>
      <c r="EJ683" t="b">
        <f>F683=H683</f>
        <v>1</v>
      </c>
    </row>
    <row r="684" spans="1:140" x14ac:dyDescent="0.2">
      <c r="A684" s="8" t="s">
        <v>3581</v>
      </c>
      <c r="B684" s="8" t="s">
        <v>119</v>
      </c>
      <c r="C684" s="8" t="s">
        <v>147</v>
      </c>
      <c r="D684" s="2" t="s">
        <v>3582</v>
      </c>
      <c r="E684" s="4">
        <v>0.72029242148982897</v>
      </c>
      <c r="F684" s="28" t="b">
        <v>1</v>
      </c>
      <c r="G684" s="29">
        <f t="shared" si="21"/>
        <v>1.8569560534474993E-4</v>
      </c>
      <c r="H684" s="5" t="b">
        <f t="shared" si="20"/>
        <v>0</v>
      </c>
      <c r="I684" s="8">
        <v>69</v>
      </c>
      <c r="J684">
        <v>0</v>
      </c>
      <c r="K684">
        <v>20</v>
      </c>
      <c r="L684">
        <v>1466</v>
      </c>
      <c r="M684">
        <v>0</v>
      </c>
      <c r="N684">
        <v>4</v>
      </c>
      <c r="O684">
        <v>78.479544078248097</v>
      </c>
      <c r="P684">
        <v>2</v>
      </c>
      <c r="Q684">
        <v>2</v>
      </c>
      <c r="R684">
        <v>2</v>
      </c>
      <c r="S684" s="10">
        <v>80.400000000000006</v>
      </c>
      <c r="T684" s="8">
        <v>1.48046563654304</v>
      </c>
      <c r="U684">
        <v>-1.00517281761849</v>
      </c>
      <c r="V684">
        <v>-0.90217249130388599</v>
      </c>
      <c r="W684">
        <v>-3.7659603051102698E-2</v>
      </c>
      <c r="X684">
        <v>-1.5638459058765199</v>
      </c>
      <c r="Y684">
        <v>0.68524713920936597</v>
      </c>
      <c r="Z684">
        <v>0.96369092436140902</v>
      </c>
      <c r="AA684">
        <v>-0.70092886045385905</v>
      </c>
      <c r="AB684">
        <v>1.4079858992310099</v>
      </c>
      <c r="AC684">
        <v>1.7560081436822399E-2</v>
      </c>
      <c r="AD684" s="10">
        <v>1.23043186555578</v>
      </c>
      <c r="AE684" s="8">
        <v>0</v>
      </c>
      <c r="AF684">
        <v>0</v>
      </c>
      <c r="AG684">
        <v>0</v>
      </c>
      <c r="AH684">
        <v>0</v>
      </c>
      <c r="AI684">
        <v>0</v>
      </c>
      <c r="AJ684">
        <v>0</v>
      </c>
      <c r="AK684">
        <v>0</v>
      </c>
      <c r="AL684">
        <v>0</v>
      </c>
      <c r="AM684">
        <v>0</v>
      </c>
      <c r="AN684">
        <v>0</v>
      </c>
      <c r="AO684">
        <v>0</v>
      </c>
      <c r="AP684">
        <v>0</v>
      </c>
      <c r="AQ684">
        <v>0</v>
      </c>
      <c r="AR684">
        <v>0</v>
      </c>
      <c r="AS684">
        <v>0</v>
      </c>
      <c r="AT684">
        <v>0</v>
      </c>
      <c r="AU684">
        <v>1</v>
      </c>
      <c r="AV684">
        <v>0</v>
      </c>
      <c r="AW684">
        <v>0</v>
      </c>
      <c r="AX684">
        <v>0</v>
      </c>
      <c r="AY684">
        <v>0</v>
      </c>
      <c r="AZ684">
        <v>1</v>
      </c>
      <c r="BA684">
        <v>1</v>
      </c>
      <c r="BB684">
        <v>0</v>
      </c>
      <c r="BC684">
        <v>1</v>
      </c>
      <c r="BD684">
        <v>0</v>
      </c>
      <c r="BE684">
        <v>1</v>
      </c>
      <c r="BF684">
        <v>0</v>
      </c>
      <c r="BG684">
        <v>0</v>
      </c>
      <c r="BH684">
        <v>0</v>
      </c>
      <c r="BI684">
        <v>1</v>
      </c>
      <c r="BJ684">
        <v>0</v>
      </c>
      <c r="BK684">
        <v>0</v>
      </c>
      <c r="BL684">
        <v>0</v>
      </c>
      <c r="BM684">
        <v>1</v>
      </c>
      <c r="BN684">
        <v>0</v>
      </c>
      <c r="BO684">
        <v>0</v>
      </c>
      <c r="BP684">
        <v>0</v>
      </c>
      <c r="BQ684">
        <v>0</v>
      </c>
      <c r="BR684">
        <v>1</v>
      </c>
      <c r="BS684">
        <v>0</v>
      </c>
      <c r="BT684" s="10">
        <v>0</v>
      </c>
      <c r="BU684">
        <v>-4.2648743800000002</v>
      </c>
      <c r="BV684">
        <v>0.17994256</v>
      </c>
      <c r="BW684">
        <v>2.5512239999999999E-2</v>
      </c>
      <c r="BX684">
        <v>1.7140852600000001</v>
      </c>
      <c r="BY684">
        <v>1.2451467300000001</v>
      </c>
      <c r="BZ684">
        <v>4.38303536</v>
      </c>
      <c r="CA684">
        <v>1.0542348399999999</v>
      </c>
      <c r="CB684">
        <v>2.36271349</v>
      </c>
      <c r="CC684">
        <v>0</v>
      </c>
      <c r="CD684">
        <v>1.26633956</v>
      </c>
      <c r="CE684">
        <v>1.2966537600000001</v>
      </c>
      <c r="CF684">
        <v>-0.34830556000000001</v>
      </c>
      <c r="CG684">
        <v>0.60595251999999999</v>
      </c>
      <c r="CH684">
        <v>-0.27080598</v>
      </c>
      <c r="CI684">
        <v>0.69837139000000004</v>
      </c>
      <c r="CJ684">
        <v>2.3914729999999999E-2</v>
      </c>
      <c r="CK684">
        <v>-0.35324707</v>
      </c>
      <c r="CL684">
        <v>-4.8291489999999999E-2</v>
      </c>
      <c r="CM684">
        <v>0.58076517999999999</v>
      </c>
      <c r="CN684">
        <v>0.72541518999999999</v>
      </c>
      <c r="CO684">
        <v>-0.20022939000000001</v>
      </c>
      <c r="CP684">
        <v>-0.43475793000000001</v>
      </c>
      <c r="CQ684">
        <v>0.34422587999999998</v>
      </c>
      <c r="CR684">
        <v>-0.48495226000000002</v>
      </c>
      <c r="CS684">
        <v>0.18250256000000001</v>
      </c>
      <c r="CT684">
        <v>-0.16623276000000001</v>
      </c>
      <c r="CU684">
        <v>-9.4743999999999995E-2</v>
      </c>
      <c r="CV684">
        <v>-1.1689752</v>
      </c>
      <c r="CW684">
        <v>-0.52188942000000005</v>
      </c>
      <c r="CX684">
        <v>0.65815442999999996</v>
      </c>
      <c r="CY684">
        <v>9.3649330000000003E-2</v>
      </c>
      <c r="CZ684">
        <v>-0.16819777</v>
      </c>
      <c r="DA684">
        <v>-0.25450494000000001</v>
      </c>
      <c r="DB684">
        <v>0.25513289</v>
      </c>
      <c r="DC684">
        <v>2.5920289999999999E-2</v>
      </c>
      <c r="DD684">
        <v>-2.5292350000000002E-2</v>
      </c>
      <c r="DE684">
        <v>0.26950531</v>
      </c>
      <c r="DF684">
        <v>-0.26887736000000001</v>
      </c>
      <c r="DG684">
        <v>0.1029841</v>
      </c>
      <c r="DH684">
        <v>-0.10235616</v>
      </c>
      <c r="DI684">
        <v>-0.19042195000000001</v>
      </c>
      <c r="DJ684">
        <v>7.7531719999999998E-2</v>
      </c>
      <c r="DK684">
        <v>-0.19522661999999999</v>
      </c>
      <c r="DL684">
        <v>-0.13095082</v>
      </c>
      <c r="DM684">
        <v>-6.0513240000000003E-2</v>
      </c>
      <c r="DN684">
        <v>0.50020885000000004</v>
      </c>
      <c r="DO684">
        <v>0.35778246000000002</v>
      </c>
      <c r="DP684">
        <v>-0.64273818000000005</v>
      </c>
      <c r="DQ684">
        <v>0.94671483000000001</v>
      </c>
      <c r="DR684">
        <v>-0.66113116000000005</v>
      </c>
      <c r="DS684">
        <v>7.7932630000000003E-2</v>
      </c>
      <c r="DT684">
        <v>-0.79014932000000004</v>
      </c>
      <c r="DU684">
        <v>1.3610861400000001</v>
      </c>
      <c r="DV684" s="10">
        <v>-0.64824150000000003</v>
      </c>
      <c r="DW684" s="8" t="s">
        <v>3583</v>
      </c>
      <c r="DX684" t="s">
        <v>3584</v>
      </c>
      <c r="DY684" t="s">
        <v>5154</v>
      </c>
      <c r="DZ684" t="s">
        <v>5158</v>
      </c>
      <c r="EA684" t="s">
        <v>5344</v>
      </c>
      <c r="EB684" t="s">
        <v>5443</v>
      </c>
      <c r="EC684" t="s">
        <v>5276</v>
      </c>
      <c r="ED684" s="10" t="s">
        <v>661</v>
      </c>
      <c r="EE684" s="20">
        <v>36794</v>
      </c>
      <c r="EF684" s="21">
        <v>37185</v>
      </c>
      <c r="EG684" t="s">
        <v>3585</v>
      </c>
      <c r="EH684" t="s">
        <v>5142</v>
      </c>
      <c r="EI684" s="22">
        <v>44158</v>
      </c>
      <c r="EJ684" t="b">
        <f>F684=H684</f>
        <v>0</v>
      </c>
    </row>
    <row r="685" spans="1:140" x14ac:dyDescent="0.2">
      <c r="A685" s="8" t="s">
        <v>3586</v>
      </c>
      <c r="B685" s="8" t="s">
        <v>168</v>
      </c>
      <c r="C685" s="8" t="s">
        <v>275</v>
      </c>
      <c r="D685" s="2" t="s">
        <v>3587</v>
      </c>
      <c r="E685" s="4">
        <v>0.386355509146873</v>
      </c>
      <c r="F685" s="28" t="b">
        <v>0</v>
      </c>
      <c r="G685" s="29">
        <f t="shared" si="21"/>
        <v>0.19929140397258593</v>
      </c>
      <c r="H685" s="5" t="b">
        <f t="shared" si="20"/>
        <v>0</v>
      </c>
      <c r="I685" s="8">
        <v>36</v>
      </c>
      <c r="J685">
        <v>1</v>
      </c>
      <c r="K685">
        <v>38</v>
      </c>
      <c r="L685">
        <v>560</v>
      </c>
      <c r="M685">
        <v>7</v>
      </c>
      <c r="N685">
        <v>3</v>
      </c>
      <c r="O685">
        <v>22.8444212401035</v>
      </c>
      <c r="P685">
        <v>3</v>
      </c>
      <c r="Q685">
        <v>4</v>
      </c>
      <c r="R685">
        <v>3</v>
      </c>
      <c r="S685" s="10">
        <v>75.900000000000006</v>
      </c>
      <c r="T685" s="8">
        <v>-1.61949413540622</v>
      </c>
      <c r="U685">
        <v>7.5957643648752104E-3</v>
      </c>
      <c r="V685">
        <v>1.4235138450326601</v>
      </c>
      <c r="W685">
        <v>-1.0938304857101</v>
      </c>
      <c r="X685">
        <v>0.66340156943083595</v>
      </c>
      <c r="Y685">
        <v>-1.13192030619081E-2</v>
      </c>
      <c r="Z685">
        <v>-0.95075234385766105</v>
      </c>
      <c r="AA685">
        <v>-0.70092886045385905</v>
      </c>
      <c r="AB685">
        <v>1.4079858992310099</v>
      </c>
      <c r="AC685">
        <v>1.7560081436822399E-2</v>
      </c>
      <c r="AD685" s="10">
        <v>0.25946415051833799</v>
      </c>
      <c r="AE685" s="8">
        <v>0</v>
      </c>
      <c r="AF685">
        <v>0</v>
      </c>
      <c r="AG685">
        <v>0</v>
      </c>
      <c r="AH685">
        <v>0</v>
      </c>
      <c r="AI685">
        <v>0</v>
      </c>
      <c r="AJ685">
        <v>0</v>
      </c>
      <c r="AK685">
        <v>1</v>
      </c>
      <c r="AL685">
        <v>0</v>
      </c>
      <c r="AM685">
        <v>0</v>
      </c>
      <c r="AN685">
        <v>0</v>
      </c>
      <c r="AO685">
        <v>0</v>
      </c>
      <c r="AP685">
        <v>0</v>
      </c>
      <c r="AQ685">
        <v>0</v>
      </c>
      <c r="AR685">
        <v>0</v>
      </c>
      <c r="AS685">
        <v>0</v>
      </c>
      <c r="AT685">
        <v>0</v>
      </c>
      <c r="AU685">
        <v>0</v>
      </c>
      <c r="AV685">
        <v>0</v>
      </c>
      <c r="AW685">
        <v>0</v>
      </c>
      <c r="AX685">
        <v>0</v>
      </c>
      <c r="AY685">
        <v>0</v>
      </c>
      <c r="AZ685">
        <v>1</v>
      </c>
      <c r="BA685">
        <v>1</v>
      </c>
      <c r="BB685">
        <v>0</v>
      </c>
      <c r="BC685">
        <v>1</v>
      </c>
      <c r="BD685">
        <v>0</v>
      </c>
      <c r="BE685">
        <v>1</v>
      </c>
      <c r="BF685">
        <v>0</v>
      </c>
      <c r="BG685">
        <v>0</v>
      </c>
      <c r="BH685">
        <v>0</v>
      </c>
      <c r="BI685">
        <v>0</v>
      </c>
      <c r="BJ685">
        <v>0</v>
      </c>
      <c r="BK685">
        <v>1</v>
      </c>
      <c r="BL685">
        <v>0</v>
      </c>
      <c r="BM685">
        <v>0</v>
      </c>
      <c r="BN685">
        <v>0</v>
      </c>
      <c r="BO685">
        <v>0</v>
      </c>
      <c r="BP685">
        <v>1</v>
      </c>
      <c r="BQ685">
        <v>0</v>
      </c>
      <c r="BR685">
        <v>1</v>
      </c>
      <c r="BS685">
        <v>0</v>
      </c>
      <c r="BT685" s="10">
        <v>0</v>
      </c>
      <c r="BU685">
        <v>-4.2648743800000002</v>
      </c>
      <c r="BV685">
        <v>0.17994256</v>
      </c>
      <c r="BW685">
        <v>2.5512239999999999E-2</v>
      </c>
      <c r="BX685">
        <v>1.7140852600000001</v>
      </c>
      <c r="BY685">
        <v>1.2451467300000001</v>
      </c>
      <c r="BZ685">
        <v>4.38303536</v>
      </c>
      <c r="CA685">
        <v>1.0542348399999999</v>
      </c>
      <c r="CB685">
        <v>2.36271349</v>
      </c>
      <c r="CC685">
        <v>0</v>
      </c>
      <c r="CD685">
        <v>1.26633956</v>
      </c>
      <c r="CE685">
        <v>1.2966537600000001</v>
      </c>
      <c r="CF685">
        <v>-0.34830556000000001</v>
      </c>
      <c r="CG685">
        <v>0.60595251999999999</v>
      </c>
      <c r="CH685">
        <v>-0.27080598</v>
      </c>
      <c r="CI685">
        <v>0.69837139000000004</v>
      </c>
      <c r="CJ685">
        <v>2.3914729999999999E-2</v>
      </c>
      <c r="CK685">
        <v>-0.35324707</v>
      </c>
      <c r="CL685">
        <v>-4.8291489999999999E-2</v>
      </c>
      <c r="CM685">
        <v>0.58076517999999999</v>
      </c>
      <c r="CN685">
        <v>0.72541518999999999</v>
      </c>
      <c r="CO685">
        <v>-0.20022939000000001</v>
      </c>
      <c r="CP685">
        <v>-0.43475793000000001</v>
      </c>
      <c r="CQ685">
        <v>0.34422587999999998</v>
      </c>
      <c r="CR685">
        <v>-0.48495226000000002</v>
      </c>
      <c r="CS685">
        <v>0.18250256000000001</v>
      </c>
      <c r="CT685">
        <v>-0.16623276000000001</v>
      </c>
      <c r="CU685">
        <v>-9.4743999999999995E-2</v>
      </c>
      <c r="CV685">
        <v>-1.1689752</v>
      </c>
      <c r="CW685">
        <v>-0.52188942000000005</v>
      </c>
      <c r="CX685">
        <v>0.65815442999999996</v>
      </c>
      <c r="CY685">
        <v>9.3649330000000003E-2</v>
      </c>
      <c r="CZ685">
        <v>-0.16819777</v>
      </c>
      <c r="DA685">
        <v>-0.25450494000000001</v>
      </c>
      <c r="DB685">
        <v>0.25513289</v>
      </c>
      <c r="DC685">
        <v>2.5920289999999999E-2</v>
      </c>
      <c r="DD685">
        <v>-2.5292350000000002E-2</v>
      </c>
      <c r="DE685">
        <v>0.26950531</v>
      </c>
      <c r="DF685">
        <v>-0.26887736000000001</v>
      </c>
      <c r="DG685">
        <v>0.1029841</v>
      </c>
      <c r="DH685">
        <v>-0.10235616</v>
      </c>
      <c r="DI685">
        <v>-0.19042195000000001</v>
      </c>
      <c r="DJ685">
        <v>7.7531719999999998E-2</v>
      </c>
      <c r="DK685">
        <v>-0.19522661999999999</v>
      </c>
      <c r="DL685">
        <v>-0.13095082</v>
      </c>
      <c r="DM685">
        <v>-6.0513240000000003E-2</v>
      </c>
      <c r="DN685">
        <v>0.50020885000000004</v>
      </c>
      <c r="DO685">
        <v>0.35778246000000002</v>
      </c>
      <c r="DP685">
        <v>-0.64273818000000005</v>
      </c>
      <c r="DQ685">
        <v>0.94671483000000001</v>
      </c>
      <c r="DR685">
        <v>-0.66113116000000005</v>
      </c>
      <c r="DS685">
        <v>7.7932630000000003E-2</v>
      </c>
      <c r="DT685">
        <v>-0.79014932000000004</v>
      </c>
      <c r="DU685">
        <v>1.3610861400000001</v>
      </c>
      <c r="DV685" s="10">
        <v>-0.64824150000000003</v>
      </c>
      <c r="DW685" s="8" t="s">
        <v>3588</v>
      </c>
      <c r="DX685" t="s">
        <v>3589</v>
      </c>
      <c r="DY685" t="s">
        <v>5165</v>
      </c>
      <c r="DZ685" t="s">
        <v>5158</v>
      </c>
      <c r="EA685" t="s">
        <v>5327</v>
      </c>
      <c r="EB685" t="s">
        <v>5246</v>
      </c>
      <c r="EC685" t="s">
        <v>5432</v>
      </c>
      <c r="ED685" s="10" t="s">
        <v>1393</v>
      </c>
      <c r="EE685" s="20">
        <v>35210</v>
      </c>
      <c r="EF685" s="21">
        <v>36809</v>
      </c>
      <c r="EG685" t="s">
        <v>3590</v>
      </c>
      <c r="EH685" t="s">
        <v>5146</v>
      </c>
      <c r="EI685" s="22">
        <v>44949</v>
      </c>
      <c r="EJ685" t="b">
        <f>F685=H685</f>
        <v>1</v>
      </c>
    </row>
    <row r="686" spans="1:140" x14ac:dyDescent="0.2">
      <c r="A686" s="8" t="s">
        <v>3591</v>
      </c>
      <c r="B686" s="8" t="s">
        <v>127</v>
      </c>
      <c r="C686" s="8" t="s">
        <v>245</v>
      </c>
      <c r="D686" s="2" t="s">
        <v>3592</v>
      </c>
      <c r="E686" s="4">
        <v>0.442285765424281</v>
      </c>
      <c r="F686" s="28" t="b">
        <v>0</v>
      </c>
      <c r="G686" s="29">
        <f t="shared" si="21"/>
        <v>1.8586762414658138E-3</v>
      </c>
      <c r="H686" s="5" t="b">
        <f t="shared" si="20"/>
        <v>0</v>
      </c>
      <c r="I686" s="8">
        <v>47</v>
      </c>
      <c r="J686">
        <v>0</v>
      </c>
      <c r="K686">
        <v>34</v>
      </c>
      <c r="L686">
        <v>1334</v>
      </c>
      <c r="M686">
        <v>5</v>
      </c>
      <c r="N686">
        <v>1</v>
      </c>
      <c r="O686">
        <v>21.1428827121407</v>
      </c>
      <c r="P686">
        <v>5</v>
      </c>
      <c r="Q686">
        <v>3</v>
      </c>
      <c r="R686">
        <v>3</v>
      </c>
      <c r="S686" s="10">
        <v>73.400000000000006</v>
      </c>
      <c r="T686" s="8">
        <v>-0.58617421142313397</v>
      </c>
      <c r="U686">
        <v>-1.00517281761849</v>
      </c>
      <c r="V686">
        <v>0.90669465918009495</v>
      </c>
      <c r="W686">
        <v>-0.19153880449810901</v>
      </c>
      <c r="X686">
        <v>2.70451479144465E-2</v>
      </c>
      <c r="Y686">
        <v>-1.4044518876044501</v>
      </c>
      <c r="Z686">
        <v>-1.00930346793714</v>
      </c>
      <c r="AA686">
        <v>-0.70092886045385905</v>
      </c>
      <c r="AB686">
        <v>-1.4988236991813999</v>
      </c>
      <c r="AC686">
        <v>1.42236659638262</v>
      </c>
      <c r="AD686" s="10">
        <v>-0.27996235783579498</v>
      </c>
      <c r="AE686" s="8">
        <v>1</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1</v>
      </c>
      <c r="BA686">
        <v>0</v>
      </c>
      <c r="BB686">
        <v>1</v>
      </c>
      <c r="BC686">
        <v>1</v>
      </c>
      <c r="BD686">
        <v>0</v>
      </c>
      <c r="BE686">
        <v>0</v>
      </c>
      <c r="BF686">
        <v>1</v>
      </c>
      <c r="BG686">
        <v>0</v>
      </c>
      <c r="BH686">
        <v>1</v>
      </c>
      <c r="BI686">
        <v>0</v>
      </c>
      <c r="BJ686">
        <v>0</v>
      </c>
      <c r="BK686">
        <v>0</v>
      </c>
      <c r="BL686">
        <v>0</v>
      </c>
      <c r="BM686">
        <v>0</v>
      </c>
      <c r="BN686">
        <v>0</v>
      </c>
      <c r="BO686">
        <v>0</v>
      </c>
      <c r="BP686">
        <v>1</v>
      </c>
      <c r="BQ686">
        <v>1</v>
      </c>
      <c r="BR686">
        <v>0</v>
      </c>
      <c r="BS686">
        <v>0</v>
      </c>
      <c r="BT686" s="10">
        <v>0</v>
      </c>
      <c r="BU686">
        <v>-4.2648743800000002</v>
      </c>
      <c r="BV686">
        <v>0.17994256</v>
      </c>
      <c r="BW686">
        <v>2.5512239999999999E-2</v>
      </c>
      <c r="BX686">
        <v>1.7140852600000001</v>
      </c>
      <c r="BY686">
        <v>1.2451467300000001</v>
      </c>
      <c r="BZ686">
        <v>4.38303536</v>
      </c>
      <c r="CA686">
        <v>1.0542348399999999</v>
      </c>
      <c r="CB686">
        <v>2.36271349</v>
      </c>
      <c r="CC686">
        <v>0</v>
      </c>
      <c r="CD686">
        <v>1.26633956</v>
      </c>
      <c r="CE686">
        <v>1.2966537600000001</v>
      </c>
      <c r="CF686">
        <v>-0.34830556000000001</v>
      </c>
      <c r="CG686">
        <v>0.60595251999999999</v>
      </c>
      <c r="CH686">
        <v>-0.27080598</v>
      </c>
      <c r="CI686">
        <v>0.69837139000000004</v>
      </c>
      <c r="CJ686">
        <v>2.3914729999999999E-2</v>
      </c>
      <c r="CK686">
        <v>-0.35324707</v>
      </c>
      <c r="CL686">
        <v>-4.8291489999999999E-2</v>
      </c>
      <c r="CM686">
        <v>0.58076517999999999</v>
      </c>
      <c r="CN686">
        <v>0.72541518999999999</v>
      </c>
      <c r="CO686">
        <v>-0.20022939000000001</v>
      </c>
      <c r="CP686">
        <v>-0.43475793000000001</v>
      </c>
      <c r="CQ686">
        <v>0.34422587999999998</v>
      </c>
      <c r="CR686">
        <v>-0.48495226000000002</v>
      </c>
      <c r="CS686">
        <v>0.18250256000000001</v>
      </c>
      <c r="CT686">
        <v>-0.16623276000000001</v>
      </c>
      <c r="CU686">
        <v>-9.4743999999999995E-2</v>
      </c>
      <c r="CV686">
        <v>-1.1689752</v>
      </c>
      <c r="CW686">
        <v>-0.52188942000000005</v>
      </c>
      <c r="CX686">
        <v>0.65815442999999996</v>
      </c>
      <c r="CY686">
        <v>9.3649330000000003E-2</v>
      </c>
      <c r="CZ686">
        <v>-0.16819777</v>
      </c>
      <c r="DA686">
        <v>-0.25450494000000001</v>
      </c>
      <c r="DB686">
        <v>0.25513289</v>
      </c>
      <c r="DC686">
        <v>2.5920289999999999E-2</v>
      </c>
      <c r="DD686">
        <v>-2.5292350000000002E-2</v>
      </c>
      <c r="DE686">
        <v>0.26950531</v>
      </c>
      <c r="DF686">
        <v>-0.26887736000000001</v>
      </c>
      <c r="DG686">
        <v>0.1029841</v>
      </c>
      <c r="DH686">
        <v>-0.10235616</v>
      </c>
      <c r="DI686">
        <v>-0.19042195000000001</v>
      </c>
      <c r="DJ686">
        <v>7.7531719999999998E-2</v>
      </c>
      <c r="DK686">
        <v>-0.19522661999999999</v>
      </c>
      <c r="DL686">
        <v>-0.13095082</v>
      </c>
      <c r="DM686">
        <v>-6.0513240000000003E-2</v>
      </c>
      <c r="DN686">
        <v>0.50020885000000004</v>
      </c>
      <c r="DO686">
        <v>0.35778246000000002</v>
      </c>
      <c r="DP686">
        <v>-0.64273818000000005</v>
      </c>
      <c r="DQ686">
        <v>0.94671483000000001</v>
      </c>
      <c r="DR686">
        <v>-0.66113116000000005</v>
      </c>
      <c r="DS686">
        <v>7.7932630000000003E-2</v>
      </c>
      <c r="DT686">
        <v>-0.79014932000000004</v>
      </c>
      <c r="DU686">
        <v>1.3610861400000001</v>
      </c>
      <c r="DV686" s="10">
        <v>-0.64824150000000003</v>
      </c>
      <c r="DW686" s="8" t="s">
        <v>3593</v>
      </c>
      <c r="DX686" t="s">
        <v>3594</v>
      </c>
      <c r="DY686" t="s">
        <v>5165</v>
      </c>
      <c r="DZ686" t="s">
        <v>5154</v>
      </c>
      <c r="EA686" s="52" t="s">
        <v>5513</v>
      </c>
      <c r="EB686" t="s">
        <v>5509</v>
      </c>
      <c r="EC686" t="s">
        <v>5304</v>
      </c>
      <c r="ED686" s="10" t="s">
        <v>695</v>
      </c>
      <c r="EE686" s="20">
        <v>38002</v>
      </c>
      <c r="EF686" s="21">
        <v>38238</v>
      </c>
      <c r="EG686" s="52" t="s">
        <v>145</v>
      </c>
      <c r="EH686" t="s">
        <v>5147</v>
      </c>
      <c r="EI686" s="22">
        <v>44679</v>
      </c>
      <c r="EJ686" t="b">
        <f>F686=H686</f>
        <v>1</v>
      </c>
    </row>
    <row r="687" spans="1:140" x14ac:dyDescent="0.2">
      <c r="A687" s="8" t="s">
        <v>3595</v>
      </c>
      <c r="B687" s="8" t="s">
        <v>127</v>
      </c>
      <c r="C687" s="8" t="s">
        <v>275</v>
      </c>
      <c r="D687" s="2" t="s">
        <v>3596</v>
      </c>
      <c r="E687" s="4">
        <v>0.38150697790656402</v>
      </c>
      <c r="F687" s="28" t="b">
        <v>0</v>
      </c>
      <c r="G687" s="29">
        <f t="shared" si="21"/>
        <v>6.5874203055399077E-3</v>
      </c>
      <c r="H687" s="5" t="b">
        <f t="shared" si="20"/>
        <v>0</v>
      </c>
      <c r="I687" s="8">
        <v>64</v>
      </c>
      <c r="J687">
        <v>0</v>
      </c>
      <c r="K687">
        <v>31</v>
      </c>
      <c r="L687">
        <v>907</v>
      </c>
      <c r="M687">
        <v>7</v>
      </c>
      <c r="N687">
        <v>1</v>
      </c>
      <c r="O687">
        <v>75.228488953282394</v>
      </c>
      <c r="P687">
        <v>5</v>
      </c>
      <c r="Q687">
        <v>1</v>
      </c>
      <c r="R687">
        <v>2</v>
      </c>
      <c r="S687" s="10">
        <v>75.5</v>
      </c>
      <c r="T687" s="8">
        <v>1.0107747620052701</v>
      </c>
      <c r="U687">
        <v>-1.00517281761849</v>
      </c>
      <c r="V687">
        <v>0.51908026979067101</v>
      </c>
      <c r="W687">
        <v>-0.68931470614865298</v>
      </c>
      <c r="X687">
        <v>0.66340156943083595</v>
      </c>
      <c r="Y687">
        <v>-1.4044518876044501</v>
      </c>
      <c r="Z687">
        <v>0.851819856570176</v>
      </c>
      <c r="AA687">
        <v>-1.4107302381286499</v>
      </c>
      <c r="AB687">
        <v>-0.772121299578298</v>
      </c>
      <c r="AC687">
        <v>-1.38724643350897</v>
      </c>
      <c r="AD687" s="10">
        <v>0.173155909181676</v>
      </c>
      <c r="AE687" s="8">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1</v>
      </c>
      <c r="AY687">
        <v>1</v>
      </c>
      <c r="AZ687">
        <v>0</v>
      </c>
      <c r="BA687">
        <v>1</v>
      </c>
      <c r="BB687">
        <v>0</v>
      </c>
      <c r="BC687">
        <v>0</v>
      </c>
      <c r="BD687">
        <v>1</v>
      </c>
      <c r="BE687">
        <v>0</v>
      </c>
      <c r="BF687">
        <v>1</v>
      </c>
      <c r="BG687">
        <v>1</v>
      </c>
      <c r="BH687">
        <v>0</v>
      </c>
      <c r="BI687">
        <v>0</v>
      </c>
      <c r="BJ687">
        <v>0</v>
      </c>
      <c r="BK687">
        <v>0</v>
      </c>
      <c r="BL687">
        <v>0</v>
      </c>
      <c r="BM687">
        <v>0</v>
      </c>
      <c r="BN687">
        <v>0</v>
      </c>
      <c r="BO687">
        <v>0</v>
      </c>
      <c r="BP687">
        <v>1</v>
      </c>
      <c r="BQ687">
        <v>1</v>
      </c>
      <c r="BR687">
        <v>0</v>
      </c>
      <c r="BS687">
        <v>0</v>
      </c>
      <c r="BT687" s="10">
        <v>0</v>
      </c>
      <c r="BU687">
        <v>-4.2648743800000002</v>
      </c>
      <c r="BV687">
        <v>0.17994256</v>
      </c>
      <c r="BW687">
        <v>2.5512239999999999E-2</v>
      </c>
      <c r="BX687">
        <v>1.7140852600000001</v>
      </c>
      <c r="BY687">
        <v>1.2451467300000001</v>
      </c>
      <c r="BZ687">
        <v>4.38303536</v>
      </c>
      <c r="CA687">
        <v>1.0542348399999999</v>
      </c>
      <c r="CB687">
        <v>2.36271349</v>
      </c>
      <c r="CC687">
        <v>0</v>
      </c>
      <c r="CD687">
        <v>1.26633956</v>
      </c>
      <c r="CE687">
        <v>1.2966537600000001</v>
      </c>
      <c r="CF687">
        <v>-0.34830556000000001</v>
      </c>
      <c r="CG687">
        <v>0.60595251999999999</v>
      </c>
      <c r="CH687">
        <v>-0.27080598</v>
      </c>
      <c r="CI687">
        <v>0.69837139000000004</v>
      </c>
      <c r="CJ687">
        <v>2.3914729999999999E-2</v>
      </c>
      <c r="CK687">
        <v>-0.35324707</v>
      </c>
      <c r="CL687">
        <v>-4.8291489999999999E-2</v>
      </c>
      <c r="CM687">
        <v>0.58076517999999999</v>
      </c>
      <c r="CN687">
        <v>0.72541518999999999</v>
      </c>
      <c r="CO687">
        <v>-0.20022939000000001</v>
      </c>
      <c r="CP687">
        <v>-0.43475793000000001</v>
      </c>
      <c r="CQ687">
        <v>0.34422587999999998</v>
      </c>
      <c r="CR687">
        <v>-0.48495226000000002</v>
      </c>
      <c r="CS687">
        <v>0.18250256000000001</v>
      </c>
      <c r="CT687">
        <v>-0.16623276000000001</v>
      </c>
      <c r="CU687">
        <v>-9.4743999999999995E-2</v>
      </c>
      <c r="CV687">
        <v>-1.1689752</v>
      </c>
      <c r="CW687">
        <v>-0.52188942000000005</v>
      </c>
      <c r="CX687">
        <v>0.65815442999999996</v>
      </c>
      <c r="CY687">
        <v>9.3649330000000003E-2</v>
      </c>
      <c r="CZ687">
        <v>-0.16819777</v>
      </c>
      <c r="DA687">
        <v>-0.25450494000000001</v>
      </c>
      <c r="DB687">
        <v>0.25513289</v>
      </c>
      <c r="DC687">
        <v>2.5920289999999999E-2</v>
      </c>
      <c r="DD687">
        <v>-2.5292350000000002E-2</v>
      </c>
      <c r="DE687">
        <v>0.26950531</v>
      </c>
      <c r="DF687">
        <v>-0.26887736000000001</v>
      </c>
      <c r="DG687">
        <v>0.1029841</v>
      </c>
      <c r="DH687">
        <v>-0.10235616</v>
      </c>
      <c r="DI687">
        <v>-0.19042195000000001</v>
      </c>
      <c r="DJ687">
        <v>7.7531719999999998E-2</v>
      </c>
      <c r="DK687">
        <v>-0.19522661999999999</v>
      </c>
      <c r="DL687">
        <v>-0.13095082</v>
      </c>
      <c r="DM687">
        <v>-6.0513240000000003E-2</v>
      </c>
      <c r="DN687">
        <v>0.50020885000000004</v>
      </c>
      <c r="DO687">
        <v>0.35778246000000002</v>
      </c>
      <c r="DP687">
        <v>-0.64273818000000005</v>
      </c>
      <c r="DQ687">
        <v>0.94671483000000001</v>
      </c>
      <c r="DR687">
        <v>-0.66113116000000005</v>
      </c>
      <c r="DS687">
        <v>7.7932630000000003E-2</v>
      </c>
      <c r="DT687">
        <v>-0.79014932000000004</v>
      </c>
      <c r="DU687">
        <v>1.3610861400000001</v>
      </c>
      <c r="DV687" s="10">
        <v>-0.64824150000000003</v>
      </c>
      <c r="DW687" s="8" t="s">
        <v>3597</v>
      </c>
      <c r="DX687" t="s">
        <v>3598</v>
      </c>
      <c r="DY687" t="s">
        <v>5165</v>
      </c>
      <c r="DZ687" t="s">
        <v>5154</v>
      </c>
      <c r="EA687" t="s">
        <v>5323</v>
      </c>
      <c r="EB687" t="s">
        <v>5365</v>
      </c>
      <c r="EC687" t="s">
        <v>5425</v>
      </c>
      <c r="ED687" s="10" t="s">
        <v>360</v>
      </c>
      <c r="EE687" s="20">
        <v>35802</v>
      </c>
      <c r="EF687" s="21">
        <v>36982</v>
      </c>
      <c r="EG687" t="s">
        <v>3599</v>
      </c>
      <c r="EH687" t="s">
        <v>5145</v>
      </c>
      <c r="EI687" s="22">
        <v>43865</v>
      </c>
      <c r="EJ687" t="b">
        <f>F687=H687</f>
        <v>1</v>
      </c>
    </row>
    <row r="688" spans="1:140" x14ac:dyDescent="0.2">
      <c r="A688" s="8" t="s">
        <v>3600</v>
      </c>
      <c r="B688" s="8" t="s">
        <v>127</v>
      </c>
      <c r="C688" s="8" t="s">
        <v>245</v>
      </c>
      <c r="D688" s="2" t="s">
        <v>3601</v>
      </c>
      <c r="E688" s="4">
        <v>0.61133918111979801</v>
      </c>
      <c r="F688" s="28" t="b">
        <v>1</v>
      </c>
      <c r="G688" s="29">
        <f t="shared" si="21"/>
        <v>6.7548009309625749E-4</v>
      </c>
      <c r="H688" s="5" t="b">
        <f t="shared" si="20"/>
        <v>0</v>
      </c>
      <c r="I688" s="8">
        <v>67</v>
      </c>
      <c r="J688">
        <v>0</v>
      </c>
      <c r="K688">
        <v>37</v>
      </c>
      <c r="L688">
        <v>1530</v>
      </c>
      <c r="M688">
        <v>2</v>
      </c>
      <c r="N688">
        <v>2</v>
      </c>
      <c r="O688">
        <v>71.502923893232193</v>
      </c>
      <c r="P688">
        <v>4</v>
      </c>
      <c r="Q688">
        <v>5</v>
      </c>
      <c r="R688">
        <v>4</v>
      </c>
      <c r="S688" s="10">
        <v>79.7</v>
      </c>
      <c r="T688" s="8">
        <v>1.2925892867279301</v>
      </c>
      <c r="U688">
        <v>-1.00517281761849</v>
      </c>
      <c r="V688">
        <v>1.2943090485695199</v>
      </c>
      <c r="W688">
        <v>3.6948494620173203E-2</v>
      </c>
      <c r="X688">
        <v>-0.92748948436013701</v>
      </c>
      <c r="Y688">
        <v>-0.70788554533318204</v>
      </c>
      <c r="Z688">
        <v>0.7236205719155</v>
      </c>
      <c r="AA688">
        <v>-0.70092886045385905</v>
      </c>
      <c r="AB688">
        <v>-4.5418899975194001E-2</v>
      </c>
      <c r="AC688">
        <v>-1.38724643350897</v>
      </c>
      <c r="AD688" s="10">
        <v>1.07939244321662</v>
      </c>
      <c r="AE688" s="8">
        <v>0</v>
      </c>
      <c r="AF688">
        <v>0</v>
      </c>
      <c r="AG688">
        <v>0</v>
      </c>
      <c r="AH688">
        <v>0</v>
      </c>
      <c r="AI688">
        <v>0</v>
      </c>
      <c r="AJ688">
        <v>0</v>
      </c>
      <c r="AK688">
        <v>0</v>
      </c>
      <c r="AL688">
        <v>0</v>
      </c>
      <c r="AM688">
        <v>1</v>
      </c>
      <c r="AN688">
        <v>0</v>
      </c>
      <c r="AO688">
        <v>0</v>
      </c>
      <c r="AP688">
        <v>0</v>
      </c>
      <c r="AQ688">
        <v>0</v>
      </c>
      <c r="AR688">
        <v>0</v>
      </c>
      <c r="AS688">
        <v>0</v>
      </c>
      <c r="AT688">
        <v>0</v>
      </c>
      <c r="AU688">
        <v>0</v>
      </c>
      <c r="AV688">
        <v>0</v>
      </c>
      <c r="AW688">
        <v>0</v>
      </c>
      <c r="AX688">
        <v>0</v>
      </c>
      <c r="AY688">
        <v>0</v>
      </c>
      <c r="AZ688">
        <v>1</v>
      </c>
      <c r="BA688">
        <v>1</v>
      </c>
      <c r="BB688">
        <v>0</v>
      </c>
      <c r="BC688">
        <v>1</v>
      </c>
      <c r="BD688">
        <v>0</v>
      </c>
      <c r="BE688">
        <v>1</v>
      </c>
      <c r="BF688">
        <v>0</v>
      </c>
      <c r="BG688">
        <v>0</v>
      </c>
      <c r="BH688">
        <v>0</v>
      </c>
      <c r="BI688">
        <v>0</v>
      </c>
      <c r="BJ688">
        <v>0</v>
      </c>
      <c r="BK688">
        <v>1</v>
      </c>
      <c r="BL688">
        <v>0</v>
      </c>
      <c r="BM688">
        <v>0</v>
      </c>
      <c r="BN688">
        <v>1</v>
      </c>
      <c r="BO688">
        <v>0</v>
      </c>
      <c r="BP688">
        <v>0</v>
      </c>
      <c r="BQ688">
        <v>1</v>
      </c>
      <c r="BR688">
        <v>0</v>
      </c>
      <c r="BS688">
        <v>0</v>
      </c>
      <c r="BT688" s="10">
        <v>0</v>
      </c>
      <c r="BU688">
        <v>-4.2648743800000002</v>
      </c>
      <c r="BV688">
        <v>0.17994256</v>
      </c>
      <c r="BW688">
        <v>2.5512239999999999E-2</v>
      </c>
      <c r="BX688">
        <v>1.7140852600000001</v>
      </c>
      <c r="BY688">
        <v>1.2451467300000001</v>
      </c>
      <c r="BZ688">
        <v>4.38303536</v>
      </c>
      <c r="CA688">
        <v>1.0542348399999999</v>
      </c>
      <c r="CB688">
        <v>2.36271349</v>
      </c>
      <c r="CC688">
        <v>0</v>
      </c>
      <c r="CD688">
        <v>1.26633956</v>
      </c>
      <c r="CE688">
        <v>1.2966537600000001</v>
      </c>
      <c r="CF688">
        <v>-0.34830556000000001</v>
      </c>
      <c r="CG688">
        <v>0.60595251999999999</v>
      </c>
      <c r="CH688">
        <v>-0.27080598</v>
      </c>
      <c r="CI688">
        <v>0.69837139000000004</v>
      </c>
      <c r="CJ688">
        <v>2.3914729999999999E-2</v>
      </c>
      <c r="CK688">
        <v>-0.35324707</v>
      </c>
      <c r="CL688">
        <v>-4.8291489999999999E-2</v>
      </c>
      <c r="CM688">
        <v>0.58076517999999999</v>
      </c>
      <c r="CN688">
        <v>0.72541518999999999</v>
      </c>
      <c r="CO688">
        <v>-0.20022939000000001</v>
      </c>
      <c r="CP688">
        <v>-0.43475793000000001</v>
      </c>
      <c r="CQ688">
        <v>0.34422587999999998</v>
      </c>
      <c r="CR688">
        <v>-0.48495226000000002</v>
      </c>
      <c r="CS688">
        <v>0.18250256000000001</v>
      </c>
      <c r="CT688">
        <v>-0.16623276000000001</v>
      </c>
      <c r="CU688">
        <v>-9.4743999999999995E-2</v>
      </c>
      <c r="CV688">
        <v>-1.1689752</v>
      </c>
      <c r="CW688">
        <v>-0.52188942000000005</v>
      </c>
      <c r="CX688">
        <v>0.65815442999999996</v>
      </c>
      <c r="CY688">
        <v>9.3649330000000003E-2</v>
      </c>
      <c r="CZ688">
        <v>-0.16819777</v>
      </c>
      <c r="DA688">
        <v>-0.25450494000000001</v>
      </c>
      <c r="DB688">
        <v>0.25513289</v>
      </c>
      <c r="DC688">
        <v>2.5920289999999999E-2</v>
      </c>
      <c r="DD688">
        <v>-2.5292350000000002E-2</v>
      </c>
      <c r="DE688">
        <v>0.26950531</v>
      </c>
      <c r="DF688">
        <v>-0.26887736000000001</v>
      </c>
      <c r="DG688">
        <v>0.1029841</v>
      </c>
      <c r="DH688">
        <v>-0.10235616</v>
      </c>
      <c r="DI688">
        <v>-0.19042195000000001</v>
      </c>
      <c r="DJ688">
        <v>7.7531719999999998E-2</v>
      </c>
      <c r="DK688">
        <v>-0.19522661999999999</v>
      </c>
      <c r="DL688">
        <v>-0.13095082</v>
      </c>
      <c r="DM688">
        <v>-6.0513240000000003E-2</v>
      </c>
      <c r="DN688">
        <v>0.50020885000000004</v>
      </c>
      <c r="DO688">
        <v>0.35778246000000002</v>
      </c>
      <c r="DP688">
        <v>-0.64273818000000005</v>
      </c>
      <c r="DQ688">
        <v>0.94671483000000001</v>
      </c>
      <c r="DR688">
        <v>-0.66113116000000005</v>
      </c>
      <c r="DS688">
        <v>7.7932630000000003E-2</v>
      </c>
      <c r="DT688">
        <v>-0.79014932000000004</v>
      </c>
      <c r="DU688">
        <v>1.3610861400000001</v>
      </c>
      <c r="DV688" s="10">
        <v>-0.64824150000000003</v>
      </c>
      <c r="DW688" s="8" t="s">
        <v>3602</v>
      </c>
      <c r="DX688" t="s">
        <v>3603</v>
      </c>
      <c r="DY688" t="s">
        <v>5158</v>
      </c>
      <c r="DZ688" t="s">
        <v>5154</v>
      </c>
      <c r="EA688" t="s">
        <v>5216</v>
      </c>
      <c r="EB688" t="s">
        <v>5424</v>
      </c>
      <c r="EC688" t="s">
        <v>5207</v>
      </c>
      <c r="ED688" s="10" t="s">
        <v>2890</v>
      </c>
      <c r="EE688" s="20">
        <v>37364</v>
      </c>
      <c r="EF688" s="21">
        <v>38912</v>
      </c>
      <c r="EG688" t="s">
        <v>3604</v>
      </c>
      <c r="EH688" t="s">
        <v>5146</v>
      </c>
      <c r="EI688" s="22">
        <v>44362</v>
      </c>
      <c r="EJ688" t="b">
        <f>F688=H688</f>
        <v>0</v>
      </c>
    </row>
    <row r="689" spans="1:140" x14ac:dyDescent="0.2">
      <c r="A689" s="8" t="s">
        <v>3605</v>
      </c>
      <c r="B689" s="8" t="s">
        <v>127</v>
      </c>
      <c r="C689" s="8" t="s">
        <v>195</v>
      </c>
      <c r="D689" s="2">
        <f>1-690-796-9089</f>
        <v>-10574</v>
      </c>
      <c r="E689" s="4">
        <v>0.60762285743581701</v>
      </c>
      <c r="F689" s="28" t="b">
        <v>1</v>
      </c>
      <c r="G689" s="29">
        <f t="shared" si="21"/>
        <v>0.29813230816420189</v>
      </c>
      <c r="H689" s="5" t="b">
        <f t="shared" si="20"/>
        <v>0</v>
      </c>
      <c r="I689" s="8">
        <v>40</v>
      </c>
      <c r="J689">
        <v>1</v>
      </c>
      <c r="K689">
        <v>39</v>
      </c>
      <c r="L689">
        <v>1307</v>
      </c>
      <c r="M689">
        <v>4</v>
      </c>
      <c r="N689">
        <v>2</v>
      </c>
      <c r="O689">
        <v>86.311428717908896</v>
      </c>
      <c r="P689">
        <v>4</v>
      </c>
      <c r="Q689">
        <v>3</v>
      </c>
      <c r="R689">
        <v>4</v>
      </c>
      <c r="S689" s="10">
        <v>66.2</v>
      </c>
      <c r="T689" s="8">
        <v>-1.2437414357759999</v>
      </c>
      <c r="U689">
        <v>7.5957643648752104E-3</v>
      </c>
      <c r="V689">
        <v>1.5527186414958001</v>
      </c>
      <c r="W689">
        <v>-0.22301409570317901</v>
      </c>
      <c r="X689">
        <v>-0.29113306284374801</v>
      </c>
      <c r="Y689">
        <v>-0.70788554533318204</v>
      </c>
      <c r="Z689">
        <v>1.2331915214839699</v>
      </c>
      <c r="AA689">
        <v>-1.4107302381286499</v>
      </c>
      <c r="AB689">
        <v>-0.772121299578298</v>
      </c>
      <c r="AC689">
        <v>1.7560081436822399E-2</v>
      </c>
      <c r="AD689" s="10">
        <v>-1.8335107018957</v>
      </c>
      <c r="AE689" s="8">
        <v>0</v>
      </c>
      <c r="AF689">
        <v>0</v>
      </c>
      <c r="AG689">
        <v>0</v>
      </c>
      <c r="AH689">
        <v>0</v>
      </c>
      <c r="AI689">
        <v>0</v>
      </c>
      <c r="AJ689">
        <v>1</v>
      </c>
      <c r="AK689">
        <v>0</v>
      </c>
      <c r="AL689">
        <v>0</v>
      </c>
      <c r="AM689">
        <v>0</v>
      </c>
      <c r="AN689">
        <v>0</v>
      </c>
      <c r="AO689">
        <v>0</v>
      </c>
      <c r="AP689">
        <v>0</v>
      </c>
      <c r="AQ689">
        <v>0</v>
      </c>
      <c r="AR689">
        <v>0</v>
      </c>
      <c r="AS689">
        <v>0</v>
      </c>
      <c r="AT689">
        <v>0</v>
      </c>
      <c r="AU689">
        <v>0</v>
      </c>
      <c r="AV689">
        <v>0</v>
      </c>
      <c r="AW689">
        <v>0</v>
      </c>
      <c r="AX689">
        <v>0</v>
      </c>
      <c r="AY689">
        <v>0</v>
      </c>
      <c r="AZ689">
        <v>1</v>
      </c>
      <c r="BA689">
        <v>0</v>
      </c>
      <c r="BB689">
        <v>1</v>
      </c>
      <c r="BC689">
        <v>0</v>
      </c>
      <c r="BD689">
        <v>1</v>
      </c>
      <c r="BE689">
        <v>1</v>
      </c>
      <c r="BF689">
        <v>0</v>
      </c>
      <c r="BG689">
        <v>0</v>
      </c>
      <c r="BH689">
        <v>0</v>
      </c>
      <c r="BI689">
        <v>0</v>
      </c>
      <c r="BJ689">
        <v>0</v>
      </c>
      <c r="BK689">
        <v>1</v>
      </c>
      <c r="BL689">
        <v>0</v>
      </c>
      <c r="BM689">
        <v>0</v>
      </c>
      <c r="BN689">
        <v>1</v>
      </c>
      <c r="BO689">
        <v>0</v>
      </c>
      <c r="BP689">
        <v>0</v>
      </c>
      <c r="BQ689">
        <v>0</v>
      </c>
      <c r="BR689">
        <v>0</v>
      </c>
      <c r="BS689">
        <v>1</v>
      </c>
      <c r="BT689" s="10">
        <v>0</v>
      </c>
      <c r="BU689">
        <v>-4.2648743800000002</v>
      </c>
      <c r="BV689">
        <v>0.17994256</v>
      </c>
      <c r="BW689">
        <v>2.5512239999999999E-2</v>
      </c>
      <c r="BX689">
        <v>1.7140852600000001</v>
      </c>
      <c r="BY689">
        <v>1.2451467300000001</v>
      </c>
      <c r="BZ689">
        <v>4.38303536</v>
      </c>
      <c r="CA689">
        <v>1.0542348399999999</v>
      </c>
      <c r="CB689">
        <v>2.36271349</v>
      </c>
      <c r="CC689">
        <v>0</v>
      </c>
      <c r="CD689">
        <v>1.26633956</v>
      </c>
      <c r="CE689">
        <v>1.2966537600000001</v>
      </c>
      <c r="CF689">
        <v>-0.34830556000000001</v>
      </c>
      <c r="CG689">
        <v>0.60595251999999999</v>
      </c>
      <c r="CH689">
        <v>-0.27080598</v>
      </c>
      <c r="CI689">
        <v>0.69837139000000004</v>
      </c>
      <c r="CJ689">
        <v>2.3914729999999999E-2</v>
      </c>
      <c r="CK689">
        <v>-0.35324707</v>
      </c>
      <c r="CL689">
        <v>-4.8291489999999999E-2</v>
      </c>
      <c r="CM689">
        <v>0.58076517999999999</v>
      </c>
      <c r="CN689">
        <v>0.72541518999999999</v>
      </c>
      <c r="CO689">
        <v>-0.20022939000000001</v>
      </c>
      <c r="CP689">
        <v>-0.43475793000000001</v>
      </c>
      <c r="CQ689">
        <v>0.34422587999999998</v>
      </c>
      <c r="CR689">
        <v>-0.48495226000000002</v>
      </c>
      <c r="CS689">
        <v>0.18250256000000001</v>
      </c>
      <c r="CT689">
        <v>-0.16623276000000001</v>
      </c>
      <c r="CU689">
        <v>-9.4743999999999995E-2</v>
      </c>
      <c r="CV689">
        <v>-1.1689752</v>
      </c>
      <c r="CW689">
        <v>-0.52188942000000005</v>
      </c>
      <c r="CX689">
        <v>0.65815442999999996</v>
      </c>
      <c r="CY689">
        <v>9.3649330000000003E-2</v>
      </c>
      <c r="CZ689">
        <v>-0.16819777</v>
      </c>
      <c r="DA689">
        <v>-0.25450494000000001</v>
      </c>
      <c r="DB689">
        <v>0.25513289</v>
      </c>
      <c r="DC689">
        <v>2.5920289999999999E-2</v>
      </c>
      <c r="DD689">
        <v>-2.5292350000000002E-2</v>
      </c>
      <c r="DE689">
        <v>0.26950531</v>
      </c>
      <c r="DF689">
        <v>-0.26887736000000001</v>
      </c>
      <c r="DG689">
        <v>0.1029841</v>
      </c>
      <c r="DH689">
        <v>-0.10235616</v>
      </c>
      <c r="DI689">
        <v>-0.19042195000000001</v>
      </c>
      <c r="DJ689">
        <v>7.7531719999999998E-2</v>
      </c>
      <c r="DK689">
        <v>-0.19522661999999999</v>
      </c>
      <c r="DL689">
        <v>-0.13095082</v>
      </c>
      <c r="DM689">
        <v>-6.0513240000000003E-2</v>
      </c>
      <c r="DN689">
        <v>0.50020885000000004</v>
      </c>
      <c r="DO689">
        <v>0.35778246000000002</v>
      </c>
      <c r="DP689">
        <v>-0.64273818000000005</v>
      </c>
      <c r="DQ689">
        <v>0.94671483000000001</v>
      </c>
      <c r="DR689">
        <v>-0.66113116000000005</v>
      </c>
      <c r="DS689">
        <v>7.7932630000000003E-2</v>
      </c>
      <c r="DT689">
        <v>-0.79014932000000004</v>
      </c>
      <c r="DU689">
        <v>1.3610861400000001</v>
      </c>
      <c r="DV689" s="10">
        <v>-0.64824150000000003</v>
      </c>
      <c r="DW689" s="8" t="s">
        <v>3606</v>
      </c>
      <c r="DX689" t="s">
        <v>3607</v>
      </c>
      <c r="DY689" t="s">
        <v>5158</v>
      </c>
      <c r="DZ689" t="s">
        <v>5153</v>
      </c>
      <c r="EA689" t="s">
        <v>5295</v>
      </c>
      <c r="EB689" t="s">
        <v>5375</v>
      </c>
      <c r="EC689" t="s">
        <v>5483</v>
      </c>
      <c r="ED689" s="10" t="s">
        <v>3330</v>
      </c>
      <c r="EE689" s="20">
        <v>34573</v>
      </c>
      <c r="EF689" s="21">
        <v>37668</v>
      </c>
      <c r="EG689" t="s">
        <v>1257</v>
      </c>
      <c r="EH689" t="s">
        <v>5146</v>
      </c>
      <c r="EI689" s="22">
        <v>44850</v>
      </c>
      <c r="EJ689" t="b">
        <f>F689=H689</f>
        <v>0</v>
      </c>
    </row>
    <row r="690" spans="1:140" x14ac:dyDescent="0.2">
      <c r="A690" s="8" t="s">
        <v>3608</v>
      </c>
      <c r="B690" s="8" t="s">
        <v>119</v>
      </c>
      <c r="C690" s="8" t="s">
        <v>363</v>
      </c>
      <c r="D690" s="2" t="s">
        <v>3609</v>
      </c>
      <c r="E690" s="4">
        <v>0.37319485554572401</v>
      </c>
      <c r="F690" s="28" t="b">
        <v>0</v>
      </c>
      <c r="G690" s="29">
        <f t="shared" si="21"/>
        <v>1.2978110801168198E-5</v>
      </c>
      <c r="H690" s="5" t="b">
        <f t="shared" si="20"/>
        <v>0</v>
      </c>
      <c r="I690" s="8">
        <v>56</v>
      </c>
      <c r="J690">
        <v>0</v>
      </c>
      <c r="K690">
        <v>30</v>
      </c>
      <c r="L690">
        <v>506</v>
      </c>
      <c r="M690">
        <v>4</v>
      </c>
      <c r="N690">
        <v>1</v>
      </c>
      <c r="O690">
        <v>25.314094439529001</v>
      </c>
      <c r="P690">
        <v>2</v>
      </c>
      <c r="Q690">
        <v>2</v>
      </c>
      <c r="R690">
        <v>4</v>
      </c>
      <c r="S690" s="10">
        <v>70.599999999999994</v>
      </c>
      <c r="T690" s="8">
        <v>0.25926936274484702</v>
      </c>
      <c r="U690">
        <v>-1.00517281761849</v>
      </c>
      <c r="V690">
        <v>0.38987547332752898</v>
      </c>
      <c r="W690">
        <v>-1.15678106812024</v>
      </c>
      <c r="X690">
        <v>-0.29113306284374801</v>
      </c>
      <c r="Y690">
        <v>-1.4044518876044501</v>
      </c>
      <c r="Z690">
        <v>-0.86576917153509503</v>
      </c>
      <c r="AA690">
        <v>1.4284752725705201</v>
      </c>
      <c r="AB690">
        <v>-4.5418899975194001E-2</v>
      </c>
      <c r="AC690">
        <v>-1.38724643350897</v>
      </c>
      <c r="AD690" s="10">
        <v>-0.88412004719242798</v>
      </c>
      <c r="AE690" s="8">
        <v>0</v>
      </c>
      <c r="AF690">
        <v>0</v>
      </c>
      <c r="AG690">
        <v>0</v>
      </c>
      <c r="AH690">
        <v>0</v>
      </c>
      <c r="AI690">
        <v>0</v>
      </c>
      <c r="AJ690">
        <v>0</v>
      </c>
      <c r="AK690">
        <v>0</v>
      </c>
      <c r="AL690">
        <v>1</v>
      </c>
      <c r="AM690">
        <v>0</v>
      </c>
      <c r="AN690">
        <v>0</v>
      </c>
      <c r="AO690">
        <v>0</v>
      </c>
      <c r="AP690">
        <v>0</v>
      </c>
      <c r="AQ690">
        <v>0</v>
      </c>
      <c r="AR690">
        <v>0</v>
      </c>
      <c r="AS690">
        <v>0</v>
      </c>
      <c r="AT690">
        <v>0</v>
      </c>
      <c r="AU690">
        <v>0</v>
      </c>
      <c r="AV690">
        <v>0</v>
      </c>
      <c r="AW690">
        <v>0</v>
      </c>
      <c r="AX690">
        <v>0</v>
      </c>
      <c r="AY690">
        <v>0</v>
      </c>
      <c r="AZ690">
        <v>1</v>
      </c>
      <c r="BA690">
        <v>0</v>
      </c>
      <c r="BB690">
        <v>1</v>
      </c>
      <c r="BC690">
        <v>1</v>
      </c>
      <c r="BD690">
        <v>0</v>
      </c>
      <c r="BE690">
        <v>1</v>
      </c>
      <c r="BF690">
        <v>0</v>
      </c>
      <c r="BG690">
        <v>0</v>
      </c>
      <c r="BH690">
        <v>1</v>
      </c>
      <c r="BI690">
        <v>0</v>
      </c>
      <c r="BJ690">
        <v>0</v>
      </c>
      <c r="BK690">
        <v>0</v>
      </c>
      <c r="BL690">
        <v>0</v>
      </c>
      <c r="BM690">
        <v>0</v>
      </c>
      <c r="BN690">
        <v>1</v>
      </c>
      <c r="BO690">
        <v>0</v>
      </c>
      <c r="BP690">
        <v>0</v>
      </c>
      <c r="BQ690">
        <v>0</v>
      </c>
      <c r="BR690">
        <v>0</v>
      </c>
      <c r="BS690">
        <v>0</v>
      </c>
      <c r="BT690" s="10">
        <v>1</v>
      </c>
      <c r="BU690">
        <v>-4.2648743800000002</v>
      </c>
      <c r="BV690">
        <v>0.17994256</v>
      </c>
      <c r="BW690">
        <v>2.5512239999999999E-2</v>
      </c>
      <c r="BX690">
        <v>1.7140852600000001</v>
      </c>
      <c r="BY690">
        <v>1.2451467300000001</v>
      </c>
      <c r="BZ690">
        <v>4.38303536</v>
      </c>
      <c r="CA690">
        <v>1.0542348399999999</v>
      </c>
      <c r="CB690">
        <v>2.36271349</v>
      </c>
      <c r="CC690">
        <v>0</v>
      </c>
      <c r="CD690">
        <v>1.26633956</v>
      </c>
      <c r="CE690">
        <v>1.2966537600000001</v>
      </c>
      <c r="CF690">
        <v>-0.34830556000000001</v>
      </c>
      <c r="CG690">
        <v>0.60595251999999999</v>
      </c>
      <c r="CH690">
        <v>-0.27080598</v>
      </c>
      <c r="CI690">
        <v>0.69837139000000004</v>
      </c>
      <c r="CJ690">
        <v>2.3914729999999999E-2</v>
      </c>
      <c r="CK690">
        <v>-0.35324707</v>
      </c>
      <c r="CL690">
        <v>-4.8291489999999999E-2</v>
      </c>
      <c r="CM690">
        <v>0.58076517999999999</v>
      </c>
      <c r="CN690">
        <v>0.72541518999999999</v>
      </c>
      <c r="CO690">
        <v>-0.20022939000000001</v>
      </c>
      <c r="CP690">
        <v>-0.43475793000000001</v>
      </c>
      <c r="CQ690">
        <v>0.34422587999999998</v>
      </c>
      <c r="CR690">
        <v>-0.48495226000000002</v>
      </c>
      <c r="CS690">
        <v>0.18250256000000001</v>
      </c>
      <c r="CT690">
        <v>-0.16623276000000001</v>
      </c>
      <c r="CU690">
        <v>-9.4743999999999995E-2</v>
      </c>
      <c r="CV690">
        <v>-1.1689752</v>
      </c>
      <c r="CW690">
        <v>-0.52188942000000005</v>
      </c>
      <c r="CX690">
        <v>0.65815442999999996</v>
      </c>
      <c r="CY690">
        <v>9.3649330000000003E-2</v>
      </c>
      <c r="CZ690">
        <v>-0.16819777</v>
      </c>
      <c r="DA690">
        <v>-0.25450494000000001</v>
      </c>
      <c r="DB690">
        <v>0.25513289</v>
      </c>
      <c r="DC690">
        <v>2.5920289999999999E-2</v>
      </c>
      <c r="DD690">
        <v>-2.5292350000000002E-2</v>
      </c>
      <c r="DE690">
        <v>0.26950531</v>
      </c>
      <c r="DF690">
        <v>-0.26887736000000001</v>
      </c>
      <c r="DG690">
        <v>0.1029841</v>
      </c>
      <c r="DH690">
        <v>-0.10235616</v>
      </c>
      <c r="DI690">
        <v>-0.19042195000000001</v>
      </c>
      <c r="DJ690">
        <v>7.7531719999999998E-2</v>
      </c>
      <c r="DK690">
        <v>-0.19522661999999999</v>
      </c>
      <c r="DL690">
        <v>-0.13095082</v>
      </c>
      <c r="DM690">
        <v>-6.0513240000000003E-2</v>
      </c>
      <c r="DN690">
        <v>0.50020885000000004</v>
      </c>
      <c r="DO690">
        <v>0.35778246000000002</v>
      </c>
      <c r="DP690">
        <v>-0.64273818000000005</v>
      </c>
      <c r="DQ690">
        <v>0.94671483000000001</v>
      </c>
      <c r="DR690">
        <v>-0.66113116000000005</v>
      </c>
      <c r="DS690">
        <v>7.7932630000000003E-2</v>
      </c>
      <c r="DT690">
        <v>-0.79014932000000004</v>
      </c>
      <c r="DU690">
        <v>1.3610861400000001</v>
      </c>
      <c r="DV690" s="10">
        <v>-0.64824150000000003</v>
      </c>
      <c r="DW690" s="8" t="s">
        <v>3610</v>
      </c>
      <c r="DX690" t="s">
        <v>3611</v>
      </c>
      <c r="DY690" t="s">
        <v>5158</v>
      </c>
      <c r="DZ690" t="s">
        <v>5165</v>
      </c>
      <c r="EA690" t="s">
        <v>5229</v>
      </c>
      <c r="EB690" t="s">
        <v>5217</v>
      </c>
      <c r="EC690" t="s">
        <v>5268</v>
      </c>
      <c r="ED690" s="10" t="s">
        <v>3612</v>
      </c>
      <c r="EE690" s="20">
        <v>37664</v>
      </c>
      <c r="EF690" s="21">
        <v>38521</v>
      </c>
      <c r="EG690" t="s">
        <v>3613</v>
      </c>
      <c r="EH690" t="s">
        <v>5147</v>
      </c>
      <c r="EI690" s="22">
        <v>45057</v>
      </c>
      <c r="EJ690" t="b">
        <f>F690=H690</f>
        <v>1</v>
      </c>
    </row>
    <row r="691" spans="1:140" x14ac:dyDescent="0.2">
      <c r="A691" s="8" t="s">
        <v>3614</v>
      </c>
      <c r="B691" s="8" t="s">
        <v>127</v>
      </c>
      <c r="C691" s="8" t="s">
        <v>363</v>
      </c>
      <c r="D691" s="2" t="s">
        <v>3615</v>
      </c>
      <c r="E691" s="4">
        <v>0.43554498149134202</v>
      </c>
      <c r="F691" s="28" t="b">
        <v>0</v>
      </c>
      <c r="G691" s="29">
        <f t="shared" si="21"/>
        <v>0.90688248049007492</v>
      </c>
      <c r="H691" s="5" t="b">
        <f t="shared" si="20"/>
        <v>1</v>
      </c>
      <c r="I691" s="8">
        <v>49</v>
      </c>
      <c r="J691">
        <v>0</v>
      </c>
      <c r="K691">
        <v>32</v>
      </c>
      <c r="L691">
        <v>1295</v>
      </c>
      <c r="M691">
        <v>9</v>
      </c>
      <c r="N691">
        <v>3</v>
      </c>
      <c r="O691">
        <v>36.1058240790043</v>
      </c>
      <c r="P691">
        <v>5</v>
      </c>
      <c r="Q691">
        <v>1</v>
      </c>
      <c r="R691">
        <v>1</v>
      </c>
      <c r="S691" s="10">
        <v>78.5</v>
      </c>
      <c r="T691" s="8">
        <v>-0.39829786160802699</v>
      </c>
      <c r="U691">
        <v>-1.00517281761849</v>
      </c>
      <c r="V691">
        <v>0.64828506625381199</v>
      </c>
      <c r="W691">
        <v>-0.237003114016543</v>
      </c>
      <c r="X691">
        <v>1.2997579909472201</v>
      </c>
      <c r="Y691">
        <v>-1.13192030619081E-2</v>
      </c>
      <c r="Z691">
        <v>-0.49441824954937402</v>
      </c>
      <c r="AA691">
        <v>8.8725172209350497E-3</v>
      </c>
      <c r="AB691">
        <v>1.4079858992310099</v>
      </c>
      <c r="AC691">
        <v>-1.38724643350897</v>
      </c>
      <c r="AD691" s="10">
        <v>0.82046771920663697</v>
      </c>
      <c r="AE691" s="8">
        <v>0</v>
      </c>
      <c r="AF691">
        <v>0</v>
      </c>
      <c r="AG691">
        <v>0</v>
      </c>
      <c r="AH691">
        <v>0</v>
      </c>
      <c r="AI691">
        <v>0</v>
      </c>
      <c r="AJ691">
        <v>0</v>
      </c>
      <c r="AK691">
        <v>0</v>
      </c>
      <c r="AL691">
        <v>0</v>
      </c>
      <c r="AM691">
        <v>0</v>
      </c>
      <c r="AN691">
        <v>0</v>
      </c>
      <c r="AO691">
        <v>0</v>
      </c>
      <c r="AP691">
        <v>0</v>
      </c>
      <c r="AQ691">
        <v>0</v>
      </c>
      <c r="AR691">
        <v>0</v>
      </c>
      <c r="AS691">
        <v>0</v>
      </c>
      <c r="AT691">
        <v>0</v>
      </c>
      <c r="AU691">
        <v>1</v>
      </c>
      <c r="AV691">
        <v>0</v>
      </c>
      <c r="AW691">
        <v>0</v>
      </c>
      <c r="AX691">
        <v>0</v>
      </c>
      <c r="AY691">
        <v>0</v>
      </c>
      <c r="AZ691">
        <v>1</v>
      </c>
      <c r="BA691">
        <v>1</v>
      </c>
      <c r="BB691">
        <v>0</v>
      </c>
      <c r="BC691">
        <v>0</v>
      </c>
      <c r="BD691">
        <v>1</v>
      </c>
      <c r="BE691">
        <v>0</v>
      </c>
      <c r="BF691">
        <v>1</v>
      </c>
      <c r="BG691">
        <v>0</v>
      </c>
      <c r="BH691">
        <v>0</v>
      </c>
      <c r="BI691">
        <v>0</v>
      </c>
      <c r="BJ691">
        <v>0</v>
      </c>
      <c r="BK691">
        <v>0</v>
      </c>
      <c r="BL691">
        <v>1</v>
      </c>
      <c r="BM691">
        <v>1</v>
      </c>
      <c r="BN691">
        <v>0</v>
      </c>
      <c r="BO691">
        <v>0</v>
      </c>
      <c r="BP691">
        <v>0</v>
      </c>
      <c r="BQ691">
        <v>0</v>
      </c>
      <c r="BR691">
        <v>0</v>
      </c>
      <c r="BS691">
        <v>1</v>
      </c>
      <c r="BT691" s="10">
        <v>0</v>
      </c>
      <c r="BU691">
        <v>-4.2648743800000002</v>
      </c>
      <c r="BV691">
        <v>0.17994256</v>
      </c>
      <c r="BW691">
        <v>2.5512239999999999E-2</v>
      </c>
      <c r="BX691">
        <v>1.7140852600000001</v>
      </c>
      <c r="BY691">
        <v>1.2451467300000001</v>
      </c>
      <c r="BZ691">
        <v>4.38303536</v>
      </c>
      <c r="CA691">
        <v>1.0542348399999999</v>
      </c>
      <c r="CB691">
        <v>2.36271349</v>
      </c>
      <c r="CC691">
        <v>0</v>
      </c>
      <c r="CD691">
        <v>1.26633956</v>
      </c>
      <c r="CE691">
        <v>1.2966537600000001</v>
      </c>
      <c r="CF691">
        <v>-0.34830556000000001</v>
      </c>
      <c r="CG691">
        <v>0.60595251999999999</v>
      </c>
      <c r="CH691">
        <v>-0.27080598</v>
      </c>
      <c r="CI691">
        <v>0.69837139000000004</v>
      </c>
      <c r="CJ691">
        <v>2.3914729999999999E-2</v>
      </c>
      <c r="CK691">
        <v>-0.35324707</v>
      </c>
      <c r="CL691">
        <v>-4.8291489999999999E-2</v>
      </c>
      <c r="CM691">
        <v>0.58076517999999999</v>
      </c>
      <c r="CN691">
        <v>0.72541518999999999</v>
      </c>
      <c r="CO691">
        <v>-0.20022939000000001</v>
      </c>
      <c r="CP691">
        <v>-0.43475793000000001</v>
      </c>
      <c r="CQ691">
        <v>0.34422587999999998</v>
      </c>
      <c r="CR691">
        <v>-0.48495226000000002</v>
      </c>
      <c r="CS691">
        <v>0.18250256000000001</v>
      </c>
      <c r="CT691">
        <v>-0.16623276000000001</v>
      </c>
      <c r="CU691">
        <v>-9.4743999999999995E-2</v>
      </c>
      <c r="CV691">
        <v>-1.1689752</v>
      </c>
      <c r="CW691">
        <v>-0.52188942000000005</v>
      </c>
      <c r="CX691">
        <v>0.65815442999999996</v>
      </c>
      <c r="CY691">
        <v>9.3649330000000003E-2</v>
      </c>
      <c r="CZ691">
        <v>-0.16819777</v>
      </c>
      <c r="DA691">
        <v>-0.25450494000000001</v>
      </c>
      <c r="DB691">
        <v>0.25513289</v>
      </c>
      <c r="DC691">
        <v>2.5920289999999999E-2</v>
      </c>
      <c r="DD691">
        <v>-2.5292350000000002E-2</v>
      </c>
      <c r="DE691">
        <v>0.26950531</v>
      </c>
      <c r="DF691">
        <v>-0.26887736000000001</v>
      </c>
      <c r="DG691">
        <v>0.1029841</v>
      </c>
      <c r="DH691">
        <v>-0.10235616</v>
      </c>
      <c r="DI691">
        <v>-0.19042195000000001</v>
      </c>
      <c r="DJ691">
        <v>7.7531719999999998E-2</v>
      </c>
      <c r="DK691">
        <v>-0.19522661999999999</v>
      </c>
      <c r="DL691">
        <v>-0.13095082</v>
      </c>
      <c r="DM691">
        <v>-6.0513240000000003E-2</v>
      </c>
      <c r="DN691">
        <v>0.50020885000000004</v>
      </c>
      <c r="DO691">
        <v>0.35778246000000002</v>
      </c>
      <c r="DP691">
        <v>-0.64273818000000005</v>
      </c>
      <c r="DQ691">
        <v>0.94671483000000001</v>
      </c>
      <c r="DR691">
        <v>-0.66113116000000005</v>
      </c>
      <c r="DS691">
        <v>7.7932630000000003E-2</v>
      </c>
      <c r="DT691">
        <v>-0.79014932000000004</v>
      </c>
      <c r="DU691">
        <v>1.3610861400000001</v>
      </c>
      <c r="DV691" s="10">
        <v>-0.64824150000000003</v>
      </c>
      <c r="DW691" s="8" t="s">
        <v>3616</v>
      </c>
      <c r="DX691" t="s">
        <v>3617</v>
      </c>
      <c r="DY691" t="s">
        <v>5154</v>
      </c>
      <c r="DZ691" t="s">
        <v>5153</v>
      </c>
      <c r="EA691" t="s">
        <v>5477</v>
      </c>
      <c r="EB691" t="s">
        <v>5478</v>
      </c>
      <c r="EC691" t="s">
        <v>5431</v>
      </c>
      <c r="ED691" s="10" t="s">
        <v>1156</v>
      </c>
      <c r="EE691" s="20">
        <v>35952</v>
      </c>
      <c r="EF691" s="21">
        <v>36796</v>
      </c>
      <c r="EG691" t="s">
        <v>3618</v>
      </c>
      <c r="EH691" t="s">
        <v>5143</v>
      </c>
      <c r="EI691" s="22">
        <v>44476</v>
      </c>
      <c r="EJ691" t="b">
        <f>F691=H691</f>
        <v>0</v>
      </c>
    </row>
    <row r="692" spans="1:140" x14ac:dyDescent="0.2">
      <c r="A692" s="8" t="s">
        <v>3619</v>
      </c>
      <c r="B692" s="8" t="s">
        <v>168</v>
      </c>
      <c r="C692" s="8" t="s">
        <v>154</v>
      </c>
      <c r="D692" s="2" t="s">
        <v>3620</v>
      </c>
      <c r="E692" s="4">
        <v>0.34935112776312899</v>
      </c>
      <c r="F692" s="28" t="b">
        <v>0</v>
      </c>
      <c r="G692" s="29">
        <f t="shared" si="21"/>
        <v>8.854442900229968E-7</v>
      </c>
      <c r="H692" s="5" t="b">
        <f t="shared" si="20"/>
        <v>0</v>
      </c>
      <c r="I692" s="8">
        <v>65</v>
      </c>
      <c r="J692">
        <v>0</v>
      </c>
      <c r="K692">
        <v>29</v>
      </c>
      <c r="L692">
        <v>195</v>
      </c>
      <c r="M692">
        <v>2</v>
      </c>
      <c r="N692">
        <v>1</v>
      </c>
      <c r="O692">
        <v>10.883897214898299</v>
      </c>
      <c r="P692">
        <v>4</v>
      </c>
      <c r="Q692">
        <v>4</v>
      </c>
      <c r="R692">
        <v>3</v>
      </c>
      <c r="S692" s="10">
        <v>69</v>
      </c>
      <c r="T692" s="8">
        <v>1.1047129369128199</v>
      </c>
      <c r="U692">
        <v>-1.00517281761849</v>
      </c>
      <c r="V692">
        <v>0.260670676864387</v>
      </c>
      <c r="W692">
        <v>-1.5193297927415901</v>
      </c>
      <c r="X692">
        <v>-0.92748948436013701</v>
      </c>
      <c r="Y692">
        <v>-1.4044518876044501</v>
      </c>
      <c r="Z692">
        <v>-1.3623222934925601</v>
      </c>
      <c r="AA692">
        <v>-1.4107302381286499</v>
      </c>
      <c r="AB692">
        <v>0.68128349962791002</v>
      </c>
      <c r="AC692">
        <v>1.7560081436822399E-2</v>
      </c>
      <c r="AD692" s="10">
        <v>-1.2293530125390699</v>
      </c>
      <c r="AE692" s="8">
        <v>0</v>
      </c>
      <c r="AF692">
        <v>0</v>
      </c>
      <c r="AG692">
        <v>0</v>
      </c>
      <c r="AH692">
        <v>0</v>
      </c>
      <c r="AI692">
        <v>0</v>
      </c>
      <c r="AJ692">
        <v>0</v>
      </c>
      <c r="AK692">
        <v>0</v>
      </c>
      <c r="AL692">
        <v>0</v>
      </c>
      <c r="AM692">
        <v>1</v>
      </c>
      <c r="AN692">
        <v>0</v>
      </c>
      <c r="AO692">
        <v>0</v>
      </c>
      <c r="AP692">
        <v>0</v>
      </c>
      <c r="AQ692">
        <v>0</v>
      </c>
      <c r="AR692">
        <v>0</v>
      </c>
      <c r="AS692">
        <v>0</v>
      </c>
      <c r="AT692">
        <v>0</v>
      </c>
      <c r="AU692">
        <v>0</v>
      </c>
      <c r="AV692">
        <v>0</v>
      </c>
      <c r="AW692">
        <v>0</v>
      </c>
      <c r="AX692">
        <v>0</v>
      </c>
      <c r="AY692">
        <v>1</v>
      </c>
      <c r="AZ692">
        <v>0</v>
      </c>
      <c r="BA692">
        <v>1</v>
      </c>
      <c r="BB692">
        <v>0</v>
      </c>
      <c r="BC692">
        <v>0</v>
      </c>
      <c r="BD692">
        <v>1</v>
      </c>
      <c r="BE692">
        <v>1</v>
      </c>
      <c r="BF692">
        <v>0</v>
      </c>
      <c r="BG692">
        <v>0</v>
      </c>
      <c r="BH692">
        <v>1</v>
      </c>
      <c r="BI692">
        <v>0</v>
      </c>
      <c r="BJ692">
        <v>0</v>
      </c>
      <c r="BK692">
        <v>0</v>
      </c>
      <c r="BL692">
        <v>0</v>
      </c>
      <c r="BM692">
        <v>1</v>
      </c>
      <c r="BN692">
        <v>0</v>
      </c>
      <c r="BO692">
        <v>0</v>
      </c>
      <c r="BP692">
        <v>0</v>
      </c>
      <c r="BQ692">
        <v>0</v>
      </c>
      <c r="BR692">
        <v>1</v>
      </c>
      <c r="BS692">
        <v>0</v>
      </c>
      <c r="BT692" s="10">
        <v>0</v>
      </c>
      <c r="BU692">
        <v>-4.2648743800000002</v>
      </c>
      <c r="BV692">
        <v>0.17994256</v>
      </c>
      <c r="BW692">
        <v>2.5512239999999999E-2</v>
      </c>
      <c r="BX692">
        <v>1.7140852600000001</v>
      </c>
      <c r="BY692">
        <v>1.2451467300000001</v>
      </c>
      <c r="BZ692">
        <v>4.38303536</v>
      </c>
      <c r="CA692">
        <v>1.0542348399999999</v>
      </c>
      <c r="CB692">
        <v>2.36271349</v>
      </c>
      <c r="CC692">
        <v>0</v>
      </c>
      <c r="CD692">
        <v>1.26633956</v>
      </c>
      <c r="CE692">
        <v>1.2966537600000001</v>
      </c>
      <c r="CF692">
        <v>-0.34830556000000001</v>
      </c>
      <c r="CG692">
        <v>0.60595251999999999</v>
      </c>
      <c r="CH692">
        <v>-0.27080598</v>
      </c>
      <c r="CI692">
        <v>0.69837139000000004</v>
      </c>
      <c r="CJ692">
        <v>2.3914729999999999E-2</v>
      </c>
      <c r="CK692">
        <v>-0.35324707</v>
      </c>
      <c r="CL692">
        <v>-4.8291489999999999E-2</v>
      </c>
      <c r="CM692">
        <v>0.58076517999999999</v>
      </c>
      <c r="CN692">
        <v>0.72541518999999999</v>
      </c>
      <c r="CO692">
        <v>-0.20022939000000001</v>
      </c>
      <c r="CP692">
        <v>-0.43475793000000001</v>
      </c>
      <c r="CQ692">
        <v>0.34422587999999998</v>
      </c>
      <c r="CR692">
        <v>-0.48495226000000002</v>
      </c>
      <c r="CS692">
        <v>0.18250256000000001</v>
      </c>
      <c r="CT692">
        <v>-0.16623276000000001</v>
      </c>
      <c r="CU692">
        <v>-9.4743999999999995E-2</v>
      </c>
      <c r="CV692">
        <v>-1.1689752</v>
      </c>
      <c r="CW692">
        <v>-0.52188942000000005</v>
      </c>
      <c r="CX692">
        <v>0.65815442999999996</v>
      </c>
      <c r="CY692">
        <v>9.3649330000000003E-2</v>
      </c>
      <c r="CZ692">
        <v>-0.16819777</v>
      </c>
      <c r="DA692">
        <v>-0.25450494000000001</v>
      </c>
      <c r="DB692">
        <v>0.25513289</v>
      </c>
      <c r="DC692">
        <v>2.5920289999999999E-2</v>
      </c>
      <c r="DD692">
        <v>-2.5292350000000002E-2</v>
      </c>
      <c r="DE692">
        <v>0.26950531</v>
      </c>
      <c r="DF692">
        <v>-0.26887736000000001</v>
      </c>
      <c r="DG692">
        <v>0.1029841</v>
      </c>
      <c r="DH692">
        <v>-0.10235616</v>
      </c>
      <c r="DI692">
        <v>-0.19042195000000001</v>
      </c>
      <c r="DJ692">
        <v>7.7531719999999998E-2</v>
      </c>
      <c r="DK692">
        <v>-0.19522661999999999</v>
      </c>
      <c r="DL692">
        <v>-0.13095082</v>
      </c>
      <c r="DM692">
        <v>-6.0513240000000003E-2</v>
      </c>
      <c r="DN692">
        <v>0.50020885000000004</v>
      </c>
      <c r="DO692">
        <v>0.35778246000000002</v>
      </c>
      <c r="DP692">
        <v>-0.64273818000000005</v>
      </c>
      <c r="DQ692">
        <v>0.94671483000000001</v>
      </c>
      <c r="DR692">
        <v>-0.66113116000000005</v>
      </c>
      <c r="DS692">
        <v>7.7932630000000003E-2</v>
      </c>
      <c r="DT692">
        <v>-0.79014932000000004</v>
      </c>
      <c r="DU692">
        <v>1.3610861400000001</v>
      </c>
      <c r="DV692" s="10">
        <v>-0.64824150000000003</v>
      </c>
      <c r="DW692" s="8" t="s">
        <v>3621</v>
      </c>
      <c r="DX692" t="s">
        <v>3622</v>
      </c>
      <c r="DY692" t="s">
        <v>5154</v>
      </c>
      <c r="DZ692" t="s">
        <v>5158</v>
      </c>
      <c r="EA692" t="s">
        <v>5187</v>
      </c>
      <c r="EB692" t="s">
        <v>5418</v>
      </c>
      <c r="EC692" t="s">
        <v>5181</v>
      </c>
      <c r="ED692" s="10" t="s">
        <v>360</v>
      </c>
      <c r="EE692" s="20">
        <v>34697</v>
      </c>
      <c r="EF692" s="21">
        <v>34715</v>
      </c>
      <c r="EG692" t="s">
        <v>3623</v>
      </c>
      <c r="EH692" t="s">
        <v>5147</v>
      </c>
      <c r="EI692" s="22">
        <v>44939</v>
      </c>
      <c r="EJ692" t="b">
        <f>F692=H692</f>
        <v>1</v>
      </c>
    </row>
    <row r="693" spans="1:140" x14ac:dyDescent="0.2">
      <c r="A693" s="8" t="s">
        <v>3624</v>
      </c>
      <c r="B693" s="8" t="s">
        <v>119</v>
      </c>
      <c r="C693" s="8" t="s">
        <v>399</v>
      </c>
      <c r="D693" s="2" t="s">
        <v>3625</v>
      </c>
      <c r="E693" s="4">
        <v>0.229910481341697</v>
      </c>
      <c r="F693" s="28" t="b">
        <v>0</v>
      </c>
      <c r="G693" s="29">
        <f t="shared" si="21"/>
        <v>8.0059499260617867E-6</v>
      </c>
      <c r="H693" s="5" t="b">
        <f t="shared" si="20"/>
        <v>0</v>
      </c>
      <c r="I693" s="8">
        <v>40</v>
      </c>
      <c r="J693">
        <v>1</v>
      </c>
      <c r="K693">
        <v>18</v>
      </c>
      <c r="L693">
        <v>1188</v>
      </c>
      <c r="M693">
        <v>7</v>
      </c>
      <c r="N693">
        <v>2</v>
      </c>
      <c r="O693">
        <v>11.6219073375152</v>
      </c>
      <c r="P693">
        <v>5</v>
      </c>
      <c r="Q693">
        <v>3</v>
      </c>
      <c r="R693">
        <v>1</v>
      </c>
      <c r="S693" s="10">
        <v>69.7</v>
      </c>
      <c r="T693" s="8">
        <v>-1.2437414357759999</v>
      </c>
      <c r="U693">
        <v>7.5957643648752104E-3</v>
      </c>
      <c r="V693">
        <v>-1.16058208423016</v>
      </c>
      <c r="W693">
        <v>-0.36173852731070699</v>
      </c>
      <c r="X693">
        <v>0.66340156943083595</v>
      </c>
      <c r="Y693">
        <v>-0.70788554533318204</v>
      </c>
      <c r="Z693">
        <v>-1.3369268519253299</v>
      </c>
      <c r="AA693">
        <v>0.71867389489572897</v>
      </c>
      <c r="AB693">
        <v>-1.4988236991813999</v>
      </c>
      <c r="AC693">
        <v>-1.38724643350897</v>
      </c>
      <c r="AD693" s="10">
        <v>-1.0783135901999099</v>
      </c>
      <c r="AE693" s="8">
        <v>0</v>
      </c>
      <c r="AF693">
        <v>0</v>
      </c>
      <c r="AG693">
        <v>0</v>
      </c>
      <c r="AH693">
        <v>0</v>
      </c>
      <c r="AI693">
        <v>0</v>
      </c>
      <c r="AJ693">
        <v>0</v>
      </c>
      <c r="AK693">
        <v>0</v>
      </c>
      <c r="AL693">
        <v>0</v>
      </c>
      <c r="AM693">
        <v>0</v>
      </c>
      <c r="AN693">
        <v>0</v>
      </c>
      <c r="AO693">
        <v>0</v>
      </c>
      <c r="AP693">
        <v>0</v>
      </c>
      <c r="AQ693">
        <v>0</v>
      </c>
      <c r="AR693">
        <v>0</v>
      </c>
      <c r="AS693">
        <v>1</v>
      </c>
      <c r="AT693">
        <v>0</v>
      </c>
      <c r="AU693">
        <v>0</v>
      </c>
      <c r="AV693">
        <v>0</v>
      </c>
      <c r="AW693">
        <v>0</v>
      </c>
      <c r="AX693">
        <v>0</v>
      </c>
      <c r="AY693">
        <v>0</v>
      </c>
      <c r="AZ693">
        <v>1</v>
      </c>
      <c r="BA693">
        <v>0</v>
      </c>
      <c r="BB693">
        <v>1</v>
      </c>
      <c r="BC693">
        <v>1</v>
      </c>
      <c r="BD693">
        <v>0</v>
      </c>
      <c r="BE693">
        <v>0</v>
      </c>
      <c r="BF693">
        <v>1</v>
      </c>
      <c r="BG693">
        <v>0</v>
      </c>
      <c r="BH693">
        <v>0</v>
      </c>
      <c r="BI693">
        <v>0</v>
      </c>
      <c r="BJ693">
        <v>0</v>
      </c>
      <c r="BK693">
        <v>0</v>
      </c>
      <c r="BL693">
        <v>1</v>
      </c>
      <c r="BM693">
        <v>0</v>
      </c>
      <c r="BN693">
        <v>1</v>
      </c>
      <c r="BO693">
        <v>0</v>
      </c>
      <c r="BP693">
        <v>0</v>
      </c>
      <c r="BQ693">
        <v>0</v>
      </c>
      <c r="BR693">
        <v>0</v>
      </c>
      <c r="BS693">
        <v>0</v>
      </c>
      <c r="BT693" s="10">
        <v>1</v>
      </c>
      <c r="BU693">
        <v>-4.2648743800000002</v>
      </c>
      <c r="BV693">
        <v>0.17994256</v>
      </c>
      <c r="BW693">
        <v>2.5512239999999999E-2</v>
      </c>
      <c r="BX693">
        <v>1.7140852600000001</v>
      </c>
      <c r="BY693">
        <v>1.2451467300000001</v>
      </c>
      <c r="BZ693">
        <v>4.38303536</v>
      </c>
      <c r="CA693">
        <v>1.0542348399999999</v>
      </c>
      <c r="CB693">
        <v>2.36271349</v>
      </c>
      <c r="CC693">
        <v>0</v>
      </c>
      <c r="CD693">
        <v>1.26633956</v>
      </c>
      <c r="CE693">
        <v>1.2966537600000001</v>
      </c>
      <c r="CF693">
        <v>-0.34830556000000001</v>
      </c>
      <c r="CG693">
        <v>0.60595251999999999</v>
      </c>
      <c r="CH693">
        <v>-0.27080598</v>
      </c>
      <c r="CI693">
        <v>0.69837139000000004</v>
      </c>
      <c r="CJ693">
        <v>2.3914729999999999E-2</v>
      </c>
      <c r="CK693">
        <v>-0.35324707</v>
      </c>
      <c r="CL693">
        <v>-4.8291489999999999E-2</v>
      </c>
      <c r="CM693">
        <v>0.58076517999999999</v>
      </c>
      <c r="CN693">
        <v>0.72541518999999999</v>
      </c>
      <c r="CO693">
        <v>-0.20022939000000001</v>
      </c>
      <c r="CP693">
        <v>-0.43475793000000001</v>
      </c>
      <c r="CQ693">
        <v>0.34422587999999998</v>
      </c>
      <c r="CR693">
        <v>-0.48495226000000002</v>
      </c>
      <c r="CS693">
        <v>0.18250256000000001</v>
      </c>
      <c r="CT693">
        <v>-0.16623276000000001</v>
      </c>
      <c r="CU693">
        <v>-9.4743999999999995E-2</v>
      </c>
      <c r="CV693">
        <v>-1.1689752</v>
      </c>
      <c r="CW693">
        <v>-0.52188942000000005</v>
      </c>
      <c r="CX693">
        <v>0.65815442999999996</v>
      </c>
      <c r="CY693">
        <v>9.3649330000000003E-2</v>
      </c>
      <c r="CZ693">
        <v>-0.16819777</v>
      </c>
      <c r="DA693">
        <v>-0.25450494000000001</v>
      </c>
      <c r="DB693">
        <v>0.25513289</v>
      </c>
      <c r="DC693">
        <v>2.5920289999999999E-2</v>
      </c>
      <c r="DD693">
        <v>-2.5292350000000002E-2</v>
      </c>
      <c r="DE693">
        <v>0.26950531</v>
      </c>
      <c r="DF693">
        <v>-0.26887736000000001</v>
      </c>
      <c r="DG693">
        <v>0.1029841</v>
      </c>
      <c r="DH693">
        <v>-0.10235616</v>
      </c>
      <c r="DI693">
        <v>-0.19042195000000001</v>
      </c>
      <c r="DJ693">
        <v>7.7531719999999998E-2</v>
      </c>
      <c r="DK693">
        <v>-0.19522661999999999</v>
      </c>
      <c r="DL693">
        <v>-0.13095082</v>
      </c>
      <c r="DM693">
        <v>-6.0513240000000003E-2</v>
      </c>
      <c r="DN693">
        <v>0.50020885000000004</v>
      </c>
      <c r="DO693">
        <v>0.35778246000000002</v>
      </c>
      <c r="DP693">
        <v>-0.64273818000000005</v>
      </c>
      <c r="DQ693">
        <v>0.94671483000000001</v>
      </c>
      <c r="DR693">
        <v>-0.66113116000000005</v>
      </c>
      <c r="DS693">
        <v>7.7932630000000003E-2</v>
      </c>
      <c r="DT693">
        <v>-0.79014932000000004</v>
      </c>
      <c r="DU693">
        <v>1.3610861400000001</v>
      </c>
      <c r="DV693" s="10">
        <v>-0.64824150000000003</v>
      </c>
      <c r="DW693" s="8" t="s">
        <v>3626</v>
      </c>
      <c r="DX693" t="s">
        <v>3627</v>
      </c>
      <c r="DY693" t="s">
        <v>5158</v>
      </c>
      <c r="DZ693" t="s">
        <v>5165</v>
      </c>
      <c r="EA693" t="s">
        <v>5210</v>
      </c>
      <c r="EB693" t="s">
        <v>5487</v>
      </c>
      <c r="EC693" t="s">
        <v>5326</v>
      </c>
      <c r="ED693" s="10" t="s">
        <v>1237</v>
      </c>
      <c r="EE693" s="20">
        <v>36804</v>
      </c>
      <c r="EF693" s="21">
        <v>38586</v>
      </c>
      <c r="EG693" t="s">
        <v>3628</v>
      </c>
      <c r="EH693" t="s">
        <v>5143</v>
      </c>
      <c r="EI693" s="22">
        <v>44652</v>
      </c>
      <c r="EJ693" t="b">
        <f>F693=H693</f>
        <v>1</v>
      </c>
    </row>
    <row r="694" spans="1:140" x14ac:dyDescent="0.2">
      <c r="A694" s="8" t="s">
        <v>3629</v>
      </c>
      <c r="B694" s="8" t="s">
        <v>119</v>
      </c>
      <c r="C694" s="8" t="s">
        <v>147</v>
      </c>
      <c r="D694" s="2" t="s">
        <v>3630</v>
      </c>
      <c r="E694" s="4">
        <v>0.43420358778179602</v>
      </c>
      <c r="F694" s="28" t="b">
        <v>0</v>
      </c>
      <c r="G694" s="29">
        <f t="shared" si="21"/>
        <v>8.0159776876681743E-2</v>
      </c>
      <c r="H694" s="5" t="b">
        <f t="shared" si="20"/>
        <v>0</v>
      </c>
      <c r="I694" s="8">
        <v>56</v>
      </c>
      <c r="J694">
        <v>2</v>
      </c>
      <c r="K694">
        <v>22</v>
      </c>
      <c r="L694">
        <v>1425</v>
      </c>
      <c r="M694">
        <v>7</v>
      </c>
      <c r="N694">
        <v>1</v>
      </c>
      <c r="O694">
        <v>77.101793890898193</v>
      </c>
      <c r="P694">
        <v>5</v>
      </c>
      <c r="Q694">
        <v>1</v>
      </c>
      <c r="R694">
        <v>4</v>
      </c>
      <c r="S694" s="10">
        <v>75.400000000000006</v>
      </c>
      <c r="T694" s="8">
        <v>0.25926936274484702</v>
      </c>
      <c r="U694">
        <v>1.0203643463482399</v>
      </c>
      <c r="V694">
        <v>-0.64376289837760303</v>
      </c>
      <c r="W694">
        <v>-8.5455415621763897E-2</v>
      </c>
      <c r="X694">
        <v>0.66340156943083595</v>
      </c>
      <c r="Y694">
        <v>-1.4044518876044501</v>
      </c>
      <c r="Z694">
        <v>0.91628158226050405</v>
      </c>
      <c r="AA694">
        <v>-0.70092886045385905</v>
      </c>
      <c r="AB694">
        <v>0.68128349962791002</v>
      </c>
      <c r="AC694">
        <v>-0.68484317603607703</v>
      </c>
      <c r="AD694" s="10">
        <v>0.15157884884751099</v>
      </c>
      <c r="AE694" s="8">
        <v>0</v>
      </c>
      <c r="AF694">
        <v>0</v>
      </c>
      <c r="AG694">
        <v>0</v>
      </c>
      <c r="AH694">
        <v>0</v>
      </c>
      <c r="AI694">
        <v>0</v>
      </c>
      <c r="AJ694">
        <v>1</v>
      </c>
      <c r="AK694">
        <v>0</v>
      </c>
      <c r="AL694">
        <v>0</v>
      </c>
      <c r="AM694">
        <v>0</v>
      </c>
      <c r="AN694">
        <v>0</v>
      </c>
      <c r="AO694">
        <v>0</v>
      </c>
      <c r="AP694">
        <v>0</v>
      </c>
      <c r="AQ694">
        <v>0</v>
      </c>
      <c r="AR694">
        <v>0</v>
      </c>
      <c r="AS694">
        <v>0</v>
      </c>
      <c r="AT694">
        <v>0</v>
      </c>
      <c r="AU694">
        <v>0</v>
      </c>
      <c r="AV694">
        <v>0</v>
      </c>
      <c r="AW694">
        <v>0</v>
      </c>
      <c r="AX694">
        <v>0</v>
      </c>
      <c r="AY694">
        <v>1</v>
      </c>
      <c r="AZ694">
        <v>0</v>
      </c>
      <c r="BA694">
        <v>1</v>
      </c>
      <c r="BB694">
        <v>0</v>
      </c>
      <c r="BC694">
        <v>0</v>
      </c>
      <c r="BD694">
        <v>1</v>
      </c>
      <c r="BE694">
        <v>0</v>
      </c>
      <c r="BF694">
        <v>1</v>
      </c>
      <c r="BG694">
        <v>0</v>
      </c>
      <c r="BH694">
        <v>0</v>
      </c>
      <c r="BI694">
        <v>0</v>
      </c>
      <c r="BJ694">
        <v>0</v>
      </c>
      <c r="BK694">
        <v>1</v>
      </c>
      <c r="BL694">
        <v>0</v>
      </c>
      <c r="BM694">
        <v>0</v>
      </c>
      <c r="BN694">
        <v>0</v>
      </c>
      <c r="BO694">
        <v>1</v>
      </c>
      <c r="BP694">
        <v>0</v>
      </c>
      <c r="BQ694">
        <v>0</v>
      </c>
      <c r="BR694">
        <v>1</v>
      </c>
      <c r="BS694">
        <v>0</v>
      </c>
      <c r="BT694" s="10">
        <v>0</v>
      </c>
      <c r="BU694">
        <v>-4.2648743800000002</v>
      </c>
      <c r="BV694">
        <v>0.17994256</v>
      </c>
      <c r="BW694">
        <v>2.5512239999999999E-2</v>
      </c>
      <c r="BX694">
        <v>1.7140852600000001</v>
      </c>
      <c r="BY694">
        <v>1.2451467300000001</v>
      </c>
      <c r="BZ694">
        <v>4.38303536</v>
      </c>
      <c r="CA694">
        <v>1.0542348399999999</v>
      </c>
      <c r="CB694">
        <v>2.36271349</v>
      </c>
      <c r="CC694">
        <v>0</v>
      </c>
      <c r="CD694">
        <v>1.26633956</v>
      </c>
      <c r="CE694">
        <v>1.2966537600000001</v>
      </c>
      <c r="CF694">
        <v>-0.34830556000000001</v>
      </c>
      <c r="CG694">
        <v>0.60595251999999999</v>
      </c>
      <c r="CH694">
        <v>-0.27080598</v>
      </c>
      <c r="CI694">
        <v>0.69837139000000004</v>
      </c>
      <c r="CJ694">
        <v>2.3914729999999999E-2</v>
      </c>
      <c r="CK694">
        <v>-0.35324707</v>
      </c>
      <c r="CL694">
        <v>-4.8291489999999999E-2</v>
      </c>
      <c r="CM694">
        <v>0.58076517999999999</v>
      </c>
      <c r="CN694">
        <v>0.72541518999999999</v>
      </c>
      <c r="CO694">
        <v>-0.20022939000000001</v>
      </c>
      <c r="CP694">
        <v>-0.43475793000000001</v>
      </c>
      <c r="CQ694">
        <v>0.34422587999999998</v>
      </c>
      <c r="CR694">
        <v>-0.48495226000000002</v>
      </c>
      <c r="CS694">
        <v>0.18250256000000001</v>
      </c>
      <c r="CT694">
        <v>-0.16623276000000001</v>
      </c>
      <c r="CU694">
        <v>-9.4743999999999995E-2</v>
      </c>
      <c r="CV694">
        <v>-1.1689752</v>
      </c>
      <c r="CW694">
        <v>-0.52188942000000005</v>
      </c>
      <c r="CX694">
        <v>0.65815442999999996</v>
      </c>
      <c r="CY694">
        <v>9.3649330000000003E-2</v>
      </c>
      <c r="CZ694">
        <v>-0.16819777</v>
      </c>
      <c r="DA694">
        <v>-0.25450494000000001</v>
      </c>
      <c r="DB694">
        <v>0.25513289</v>
      </c>
      <c r="DC694">
        <v>2.5920289999999999E-2</v>
      </c>
      <c r="DD694">
        <v>-2.5292350000000002E-2</v>
      </c>
      <c r="DE694">
        <v>0.26950531</v>
      </c>
      <c r="DF694">
        <v>-0.26887736000000001</v>
      </c>
      <c r="DG694">
        <v>0.1029841</v>
      </c>
      <c r="DH694">
        <v>-0.10235616</v>
      </c>
      <c r="DI694">
        <v>-0.19042195000000001</v>
      </c>
      <c r="DJ694">
        <v>7.7531719999999998E-2</v>
      </c>
      <c r="DK694">
        <v>-0.19522661999999999</v>
      </c>
      <c r="DL694">
        <v>-0.13095082</v>
      </c>
      <c r="DM694">
        <v>-6.0513240000000003E-2</v>
      </c>
      <c r="DN694">
        <v>0.50020885000000004</v>
      </c>
      <c r="DO694">
        <v>0.35778246000000002</v>
      </c>
      <c r="DP694">
        <v>-0.64273818000000005</v>
      </c>
      <c r="DQ694">
        <v>0.94671483000000001</v>
      </c>
      <c r="DR694">
        <v>-0.66113116000000005</v>
      </c>
      <c r="DS694">
        <v>7.7932630000000003E-2</v>
      </c>
      <c r="DT694">
        <v>-0.79014932000000004</v>
      </c>
      <c r="DU694">
        <v>1.3610861400000001</v>
      </c>
      <c r="DV694" s="10">
        <v>-0.64824150000000003</v>
      </c>
      <c r="DW694" s="8" t="s">
        <v>3631</v>
      </c>
      <c r="DX694" t="s">
        <v>3632</v>
      </c>
      <c r="DY694" t="s">
        <v>5153</v>
      </c>
      <c r="DZ694" t="s">
        <v>5158</v>
      </c>
      <c r="EA694" t="s">
        <v>5183</v>
      </c>
      <c r="EB694" t="s">
        <v>5423</v>
      </c>
      <c r="EC694" t="s">
        <v>5280</v>
      </c>
      <c r="ED694" s="10" t="s">
        <v>570</v>
      </c>
      <c r="EE694" s="20">
        <v>35116</v>
      </c>
      <c r="EF694" s="21">
        <v>36181</v>
      </c>
      <c r="EG694" t="s">
        <v>3633</v>
      </c>
      <c r="EH694" t="s">
        <v>5146</v>
      </c>
      <c r="EI694" s="22">
        <v>45460</v>
      </c>
      <c r="EJ694" t="b">
        <f>F694=H694</f>
        <v>1</v>
      </c>
    </row>
    <row r="695" spans="1:140" x14ac:dyDescent="0.2">
      <c r="A695" s="8" t="s">
        <v>3634</v>
      </c>
      <c r="B695" s="8" t="s">
        <v>168</v>
      </c>
      <c r="C695" s="8" t="s">
        <v>147</v>
      </c>
      <c r="D695" s="2" t="s">
        <v>3635</v>
      </c>
      <c r="E695" s="4">
        <v>0.33381257177300599</v>
      </c>
      <c r="F695" s="28" t="b">
        <v>0</v>
      </c>
      <c r="G695" s="29">
        <f t="shared" si="21"/>
        <v>0.61689343354544501</v>
      </c>
      <c r="H695" s="5" t="b">
        <f t="shared" si="20"/>
        <v>1</v>
      </c>
      <c r="I695" s="8">
        <v>42</v>
      </c>
      <c r="J695">
        <v>0</v>
      </c>
      <c r="K695">
        <v>20</v>
      </c>
      <c r="L695">
        <v>628</v>
      </c>
      <c r="M695">
        <v>10</v>
      </c>
      <c r="N695">
        <v>4</v>
      </c>
      <c r="O695">
        <v>36.472952553169598</v>
      </c>
      <c r="P695">
        <v>4</v>
      </c>
      <c r="Q695">
        <v>3</v>
      </c>
      <c r="R695">
        <v>2</v>
      </c>
      <c r="S695" s="10">
        <v>71.2</v>
      </c>
      <c r="T695" s="8">
        <v>-1.0558650859609</v>
      </c>
      <c r="U695">
        <v>-1.00517281761849</v>
      </c>
      <c r="V695">
        <v>-0.90217249130388599</v>
      </c>
      <c r="W695">
        <v>-1.0145593819343699</v>
      </c>
      <c r="X695">
        <v>1.61793620170542</v>
      </c>
      <c r="Y695">
        <v>0.68524713920936597</v>
      </c>
      <c r="Z695">
        <v>-0.48178510343442699</v>
      </c>
      <c r="AA695">
        <v>1.4284752725705201</v>
      </c>
      <c r="AB695">
        <v>0.68128349962791002</v>
      </c>
      <c r="AC695">
        <v>-0.68484317603607703</v>
      </c>
      <c r="AD695" s="10">
        <v>-0.75465768518743404</v>
      </c>
      <c r="AE695" s="8">
        <v>0</v>
      </c>
      <c r="AF695">
        <v>0</v>
      </c>
      <c r="AG695">
        <v>0</v>
      </c>
      <c r="AH695">
        <v>0</v>
      </c>
      <c r="AI695">
        <v>0</v>
      </c>
      <c r="AJ695">
        <v>1</v>
      </c>
      <c r="AK695">
        <v>0</v>
      </c>
      <c r="AL695">
        <v>0</v>
      </c>
      <c r="AM695">
        <v>0</v>
      </c>
      <c r="AN695">
        <v>0</v>
      </c>
      <c r="AO695">
        <v>0</v>
      </c>
      <c r="AP695">
        <v>0</v>
      </c>
      <c r="AQ695">
        <v>0</v>
      </c>
      <c r="AR695">
        <v>0</v>
      </c>
      <c r="AS695">
        <v>0</v>
      </c>
      <c r="AT695">
        <v>0</v>
      </c>
      <c r="AU695">
        <v>0</v>
      </c>
      <c r="AV695">
        <v>0</v>
      </c>
      <c r="AW695">
        <v>0</v>
      </c>
      <c r="AX695">
        <v>0</v>
      </c>
      <c r="AY695">
        <v>0</v>
      </c>
      <c r="AZ695">
        <v>1</v>
      </c>
      <c r="BA695">
        <v>0</v>
      </c>
      <c r="BB695">
        <v>1</v>
      </c>
      <c r="BC695">
        <v>1</v>
      </c>
      <c r="BD695">
        <v>0</v>
      </c>
      <c r="BE695">
        <v>0</v>
      </c>
      <c r="BF695">
        <v>1</v>
      </c>
      <c r="BG695">
        <v>0</v>
      </c>
      <c r="BH695">
        <v>0</v>
      </c>
      <c r="BI695">
        <v>1</v>
      </c>
      <c r="BJ695">
        <v>0</v>
      </c>
      <c r="BK695">
        <v>0</v>
      </c>
      <c r="BL695">
        <v>0</v>
      </c>
      <c r="BM695">
        <v>0</v>
      </c>
      <c r="BN695">
        <v>0</v>
      </c>
      <c r="BO695">
        <v>0</v>
      </c>
      <c r="BP695">
        <v>1</v>
      </c>
      <c r="BQ695">
        <v>0</v>
      </c>
      <c r="BR695">
        <v>0</v>
      </c>
      <c r="BS695">
        <v>1</v>
      </c>
      <c r="BT695" s="10">
        <v>0</v>
      </c>
      <c r="BU695">
        <v>-4.2648743800000002</v>
      </c>
      <c r="BV695">
        <v>0.17994256</v>
      </c>
      <c r="BW695">
        <v>2.5512239999999999E-2</v>
      </c>
      <c r="BX695">
        <v>1.7140852600000001</v>
      </c>
      <c r="BY695">
        <v>1.2451467300000001</v>
      </c>
      <c r="BZ695">
        <v>4.38303536</v>
      </c>
      <c r="CA695">
        <v>1.0542348399999999</v>
      </c>
      <c r="CB695">
        <v>2.36271349</v>
      </c>
      <c r="CC695">
        <v>0</v>
      </c>
      <c r="CD695">
        <v>1.26633956</v>
      </c>
      <c r="CE695">
        <v>1.2966537600000001</v>
      </c>
      <c r="CF695">
        <v>-0.34830556000000001</v>
      </c>
      <c r="CG695">
        <v>0.60595251999999999</v>
      </c>
      <c r="CH695">
        <v>-0.27080598</v>
      </c>
      <c r="CI695">
        <v>0.69837139000000004</v>
      </c>
      <c r="CJ695">
        <v>2.3914729999999999E-2</v>
      </c>
      <c r="CK695">
        <v>-0.35324707</v>
      </c>
      <c r="CL695">
        <v>-4.8291489999999999E-2</v>
      </c>
      <c r="CM695">
        <v>0.58076517999999999</v>
      </c>
      <c r="CN695">
        <v>0.72541518999999999</v>
      </c>
      <c r="CO695">
        <v>-0.20022939000000001</v>
      </c>
      <c r="CP695">
        <v>-0.43475793000000001</v>
      </c>
      <c r="CQ695">
        <v>0.34422587999999998</v>
      </c>
      <c r="CR695">
        <v>-0.48495226000000002</v>
      </c>
      <c r="CS695">
        <v>0.18250256000000001</v>
      </c>
      <c r="CT695">
        <v>-0.16623276000000001</v>
      </c>
      <c r="CU695">
        <v>-9.4743999999999995E-2</v>
      </c>
      <c r="CV695">
        <v>-1.1689752</v>
      </c>
      <c r="CW695">
        <v>-0.52188942000000005</v>
      </c>
      <c r="CX695">
        <v>0.65815442999999996</v>
      </c>
      <c r="CY695">
        <v>9.3649330000000003E-2</v>
      </c>
      <c r="CZ695">
        <v>-0.16819777</v>
      </c>
      <c r="DA695">
        <v>-0.25450494000000001</v>
      </c>
      <c r="DB695">
        <v>0.25513289</v>
      </c>
      <c r="DC695">
        <v>2.5920289999999999E-2</v>
      </c>
      <c r="DD695">
        <v>-2.5292350000000002E-2</v>
      </c>
      <c r="DE695">
        <v>0.26950531</v>
      </c>
      <c r="DF695">
        <v>-0.26887736000000001</v>
      </c>
      <c r="DG695">
        <v>0.1029841</v>
      </c>
      <c r="DH695">
        <v>-0.10235616</v>
      </c>
      <c r="DI695">
        <v>-0.19042195000000001</v>
      </c>
      <c r="DJ695">
        <v>7.7531719999999998E-2</v>
      </c>
      <c r="DK695">
        <v>-0.19522661999999999</v>
      </c>
      <c r="DL695">
        <v>-0.13095082</v>
      </c>
      <c r="DM695">
        <v>-6.0513240000000003E-2</v>
      </c>
      <c r="DN695">
        <v>0.50020885000000004</v>
      </c>
      <c r="DO695">
        <v>0.35778246000000002</v>
      </c>
      <c r="DP695">
        <v>-0.64273818000000005</v>
      </c>
      <c r="DQ695">
        <v>0.94671483000000001</v>
      </c>
      <c r="DR695">
        <v>-0.66113116000000005</v>
      </c>
      <c r="DS695">
        <v>7.7932630000000003E-2</v>
      </c>
      <c r="DT695">
        <v>-0.79014932000000004</v>
      </c>
      <c r="DU695">
        <v>1.3610861400000001</v>
      </c>
      <c r="DV695" s="10">
        <v>-0.64824150000000003</v>
      </c>
      <c r="DW695" s="8" t="s">
        <v>3636</v>
      </c>
      <c r="DX695" t="s">
        <v>3637</v>
      </c>
      <c r="DY695" t="s">
        <v>5165</v>
      </c>
      <c r="DZ695" t="s">
        <v>5153</v>
      </c>
      <c r="EA695" t="s">
        <v>5281</v>
      </c>
      <c r="EB695" t="s">
        <v>5261</v>
      </c>
      <c r="EC695" t="s">
        <v>5491</v>
      </c>
      <c r="ED695" s="10" t="s">
        <v>504</v>
      </c>
      <c r="EE695" s="20">
        <v>36381</v>
      </c>
      <c r="EF695" s="21">
        <v>37966</v>
      </c>
      <c r="EG695" t="s">
        <v>3638</v>
      </c>
      <c r="EH695" t="s">
        <v>5142</v>
      </c>
      <c r="EI695" s="22">
        <v>43764</v>
      </c>
      <c r="EJ695" t="b">
        <f>F695=H695</f>
        <v>0</v>
      </c>
    </row>
    <row r="696" spans="1:140" x14ac:dyDescent="0.2">
      <c r="A696" s="8" t="s">
        <v>3639</v>
      </c>
      <c r="B696" s="8" t="s">
        <v>168</v>
      </c>
      <c r="C696" s="8" t="s">
        <v>332</v>
      </c>
      <c r="D696" s="2" t="s">
        <v>3640</v>
      </c>
      <c r="E696" s="4">
        <v>0.84870299818971295</v>
      </c>
      <c r="F696" s="28" t="b">
        <v>1</v>
      </c>
      <c r="G696" s="29">
        <f t="shared" si="21"/>
        <v>0.79390144772283389</v>
      </c>
      <c r="H696" s="5" t="b">
        <f t="shared" si="20"/>
        <v>1</v>
      </c>
      <c r="I696" s="8">
        <v>45</v>
      </c>
      <c r="J696">
        <v>1</v>
      </c>
      <c r="K696">
        <v>39</v>
      </c>
      <c r="L696">
        <v>1412</v>
      </c>
      <c r="M696">
        <v>2</v>
      </c>
      <c r="N696">
        <v>1</v>
      </c>
      <c r="O696">
        <v>90.184832428190106</v>
      </c>
      <c r="P696">
        <v>2</v>
      </c>
      <c r="Q696">
        <v>3</v>
      </c>
      <c r="R696">
        <v>2</v>
      </c>
      <c r="S696" s="10">
        <v>72.599999999999994</v>
      </c>
      <c r="T696" s="8">
        <v>-0.77405056123824101</v>
      </c>
      <c r="U696">
        <v>7.5957643648752104E-3</v>
      </c>
      <c r="V696">
        <v>1.5527186414958001</v>
      </c>
      <c r="W696">
        <v>-0.10061018546124099</v>
      </c>
      <c r="X696">
        <v>-0.92748948436013701</v>
      </c>
      <c r="Y696">
        <v>-1.4044518876044501</v>
      </c>
      <c r="Z696">
        <v>1.36647803690725</v>
      </c>
      <c r="AA696">
        <v>0.71867389489572897</v>
      </c>
      <c r="AB696">
        <v>1.4079858992310099</v>
      </c>
      <c r="AC696">
        <v>1.42236659638262</v>
      </c>
      <c r="AD696" s="10">
        <v>-0.45257884050912101</v>
      </c>
      <c r="AE696" s="8">
        <v>0</v>
      </c>
      <c r="AF696">
        <v>0</v>
      </c>
      <c r="AG696">
        <v>0</v>
      </c>
      <c r="AH696">
        <v>0</v>
      </c>
      <c r="AI696">
        <v>0</v>
      </c>
      <c r="AJ696">
        <v>0</v>
      </c>
      <c r="AK696">
        <v>0</v>
      </c>
      <c r="AL696">
        <v>0</v>
      </c>
      <c r="AM696">
        <v>0</v>
      </c>
      <c r="AN696">
        <v>0</v>
      </c>
      <c r="AO696">
        <v>0</v>
      </c>
      <c r="AP696">
        <v>0</v>
      </c>
      <c r="AQ696">
        <v>0</v>
      </c>
      <c r="AR696">
        <v>0</v>
      </c>
      <c r="AS696">
        <v>0</v>
      </c>
      <c r="AT696">
        <v>0</v>
      </c>
      <c r="AU696">
        <v>0</v>
      </c>
      <c r="AV696">
        <v>0</v>
      </c>
      <c r="AW696">
        <v>1</v>
      </c>
      <c r="AX696">
        <v>0</v>
      </c>
      <c r="AY696">
        <v>0</v>
      </c>
      <c r="AZ696">
        <v>1</v>
      </c>
      <c r="BA696">
        <v>0</v>
      </c>
      <c r="BB696">
        <v>1</v>
      </c>
      <c r="BC696">
        <v>0</v>
      </c>
      <c r="BD696">
        <v>1</v>
      </c>
      <c r="BE696">
        <v>0</v>
      </c>
      <c r="BF696">
        <v>1</v>
      </c>
      <c r="BG696">
        <v>0</v>
      </c>
      <c r="BH696">
        <v>1</v>
      </c>
      <c r="BI696">
        <v>0</v>
      </c>
      <c r="BJ696">
        <v>0</v>
      </c>
      <c r="BK696">
        <v>0</v>
      </c>
      <c r="BL696">
        <v>0</v>
      </c>
      <c r="BM696">
        <v>1</v>
      </c>
      <c r="BN696">
        <v>0</v>
      </c>
      <c r="BO696">
        <v>0</v>
      </c>
      <c r="BP696">
        <v>0</v>
      </c>
      <c r="BQ696">
        <v>0</v>
      </c>
      <c r="BR696">
        <v>0</v>
      </c>
      <c r="BS696">
        <v>1</v>
      </c>
      <c r="BT696" s="10">
        <v>0</v>
      </c>
      <c r="BU696">
        <v>-4.2648743800000002</v>
      </c>
      <c r="BV696">
        <v>0.17994256</v>
      </c>
      <c r="BW696">
        <v>2.5512239999999999E-2</v>
      </c>
      <c r="BX696">
        <v>1.7140852600000001</v>
      </c>
      <c r="BY696">
        <v>1.2451467300000001</v>
      </c>
      <c r="BZ696">
        <v>4.38303536</v>
      </c>
      <c r="CA696">
        <v>1.0542348399999999</v>
      </c>
      <c r="CB696">
        <v>2.36271349</v>
      </c>
      <c r="CC696">
        <v>0</v>
      </c>
      <c r="CD696">
        <v>1.26633956</v>
      </c>
      <c r="CE696">
        <v>1.2966537600000001</v>
      </c>
      <c r="CF696">
        <v>-0.34830556000000001</v>
      </c>
      <c r="CG696">
        <v>0.60595251999999999</v>
      </c>
      <c r="CH696">
        <v>-0.27080598</v>
      </c>
      <c r="CI696">
        <v>0.69837139000000004</v>
      </c>
      <c r="CJ696">
        <v>2.3914729999999999E-2</v>
      </c>
      <c r="CK696">
        <v>-0.35324707</v>
      </c>
      <c r="CL696">
        <v>-4.8291489999999999E-2</v>
      </c>
      <c r="CM696">
        <v>0.58076517999999999</v>
      </c>
      <c r="CN696">
        <v>0.72541518999999999</v>
      </c>
      <c r="CO696">
        <v>-0.20022939000000001</v>
      </c>
      <c r="CP696">
        <v>-0.43475793000000001</v>
      </c>
      <c r="CQ696">
        <v>0.34422587999999998</v>
      </c>
      <c r="CR696">
        <v>-0.48495226000000002</v>
      </c>
      <c r="CS696">
        <v>0.18250256000000001</v>
      </c>
      <c r="CT696">
        <v>-0.16623276000000001</v>
      </c>
      <c r="CU696">
        <v>-9.4743999999999995E-2</v>
      </c>
      <c r="CV696">
        <v>-1.1689752</v>
      </c>
      <c r="CW696">
        <v>-0.52188942000000005</v>
      </c>
      <c r="CX696">
        <v>0.65815442999999996</v>
      </c>
      <c r="CY696">
        <v>9.3649330000000003E-2</v>
      </c>
      <c r="CZ696">
        <v>-0.16819777</v>
      </c>
      <c r="DA696">
        <v>-0.25450494000000001</v>
      </c>
      <c r="DB696">
        <v>0.25513289</v>
      </c>
      <c r="DC696">
        <v>2.5920289999999999E-2</v>
      </c>
      <c r="DD696">
        <v>-2.5292350000000002E-2</v>
      </c>
      <c r="DE696">
        <v>0.26950531</v>
      </c>
      <c r="DF696">
        <v>-0.26887736000000001</v>
      </c>
      <c r="DG696">
        <v>0.1029841</v>
      </c>
      <c r="DH696">
        <v>-0.10235616</v>
      </c>
      <c r="DI696">
        <v>-0.19042195000000001</v>
      </c>
      <c r="DJ696">
        <v>7.7531719999999998E-2</v>
      </c>
      <c r="DK696">
        <v>-0.19522661999999999</v>
      </c>
      <c r="DL696">
        <v>-0.13095082</v>
      </c>
      <c r="DM696">
        <v>-6.0513240000000003E-2</v>
      </c>
      <c r="DN696">
        <v>0.50020885000000004</v>
      </c>
      <c r="DO696">
        <v>0.35778246000000002</v>
      </c>
      <c r="DP696">
        <v>-0.64273818000000005</v>
      </c>
      <c r="DQ696">
        <v>0.94671483000000001</v>
      </c>
      <c r="DR696">
        <v>-0.66113116000000005</v>
      </c>
      <c r="DS696">
        <v>7.7932630000000003E-2</v>
      </c>
      <c r="DT696">
        <v>-0.79014932000000004</v>
      </c>
      <c r="DU696">
        <v>1.3610861400000001</v>
      </c>
      <c r="DV696" s="10">
        <v>-0.64824150000000003</v>
      </c>
      <c r="DW696" s="8" t="s">
        <v>3641</v>
      </c>
      <c r="DX696" t="s">
        <v>3642</v>
      </c>
      <c r="DY696" t="s">
        <v>5154</v>
      </c>
      <c r="DZ696" t="s">
        <v>5153</v>
      </c>
      <c r="EA696" t="s">
        <v>5470</v>
      </c>
      <c r="EB696" t="s">
        <v>5259</v>
      </c>
      <c r="EC696" t="s">
        <v>5427</v>
      </c>
      <c r="ED696" s="10" t="s">
        <v>879</v>
      </c>
      <c r="EE696" s="20">
        <v>35958</v>
      </c>
      <c r="EF696" s="21">
        <v>38275</v>
      </c>
      <c r="EG696" t="s">
        <v>3643</v>
      </c>
      <c r="EH696" t="s">
        <v>5147</v>
      </c>
      <c r="EI696" s="22">
        <v>44614</v>
      </c>
      <c r="EJ696" t="b">
        <f>F696=H696</f>
        <v>1</v>
      </c>
    </row>
    <row r="697" spans="1:140" x14ac:dyDescent="0.2">
      <c r="A697" s="8" t="s">
        <v>3644</v>
      </c>
      <c r="B697" s="8" t="s">
        <v>119</v>
      </c>
      <c r="C697" s="8" t="s">
        <v>245</v>
      </c>
      <c r="D697" s="2" t="s">
        <v>3645</v>
      </c>
      <c r="E697" s="4">
        <v>0.42760127192191799</v>
      </c>
      <c r="F697" s="28" t="b">
        <v>0</v>
      </c>
      <c r="G697" s="29">
        <f t="shared" si="21"/>
        <v>0.95211030328311408</v>
      </c>
      <c r="H697" s="5" t="b">
        <f t="shared" si="20"/>
        <v>1</v>
      </c>
      <c r="I697" s="8">
        <v>61</v>
      </c>
      <c r="J697">
        <v>1</v>
      </c>
      <c r="K697">
        <v>24</v>
      </c>
      <c r="L697">
        <v>1077</v>
      </c>
      <c r="M697">
        <v>9</v>
      </c>
      <c r="N697">
        <v>4</v>
      </c>
      <c r="O697">
        <v>78.800635960959099</v>
      </c>
      <c r="P697">
        <v>2</v>
      </c>
      <c r="Q697">
        <v>4</v>
      </c>
      <c r="R697">
        <v>2</v>
      </c>
      <c r="S697" s="10">
        <v>71.400000000000006</v>
      </c>
      <c r="T697" s="8">
        <v>0.72896023728261505</v>
      </c>
      <c r="U697">
        <v>7.5957643648752104E-3</v>
      </c>
      <c r="V697">
        <v>-0.38535330545132002</v>
      </c>
      <c r="W697">
        <v>-0.491136946709327</v>
      </c>
      <c r="X697">
        <v>1.2997579909472201</v>
      </c>
      <c r="Y697">
        <v>0.68524713920936597</v>
      </c>
      <c r="Z697">
        <v>0.97473991934834103</v>
      </c>
      <c r="AA697">
        <v>-0.70092886045385905</v>
      </c>
      <c r="AB697">
        <v>0.68128349962791002</v>
      </c>
      <c r="AC697">
        <v>-1.38724643350897</v>
      </c>
      <c r="AD697" s="10">
        <v>-0.71150356451910302</v>
      </c>
      <c r="AE697" s="8">
        <v>0</v>
      </c>
      <c r="AF697">
        <v>0</v>
      </c>
      <c r="AG697">
        <v>0</v>
      </c>
      <c r="AH697">
        <v>0</v>
      </c>
      <c r="AI697">
        <v>0</v>
      </c>
      <c r="AJ697">
        <v>1</v>
      </c>
      <c r="AK697">
        <v>0</v>
      </c>
      <c r="AL697">
        <v>0</v>
      </c>
      <c r="AM697">
        <v>0</v>
      </c>
      <c r="AN697">
        <v>0</v>
      </c>
      <c r="AO697">
        <v>0</v>
      </c>
      <c r="AP697">
        <v>0</v>
      </c>
      <c r="AQ697">
        <v>0</v>
      </c>
      <c r="AR697">
        <v>0</v>
      </c>
      <c r="AS697">
        <v>0</v>
      </c>
      <c r="AT697">
        <v>0</v>
      </c>
      <c r="AU697">
        <v>0</v>
      </c>
      <c r="AV697">
        <v>0</v>
      </c>
      <c r="AW697">
        <v>0</v>
      </c>
      <c r="AX697">
        <v>0</v>
      </c>
      <c r="AY697">
        <v>0</v>
      </c>
      <c r="AZ697">
        <v>1</v>
      </c>
      <c r="BA697">
        <v>1</v>
      </c>
      <c r="BB697">
        <v>0</v>
      </c>
      <c r="BC697">
        <v>1</v>
      </c>
      <c r="BD697">
        <v>0</v>
      </c>
      <c r="BE697">
        <v>0</v>
      </c>
      <c r="BF697">
        <v>1</v>
      </c>
      <c r="BG697">
        <v>0</v>
      </c>
      <c r="BH697">
        <v>0</v>
      </c>
      <c r="BI697">
        <v>1</v>
      </c>
      <c r="BJ697">
        <v>0</v>
      </c>
      <c r="BK697">
        <v>0</v>
      </c>
      <c r="BL697">
        <v>0</v>
      </c>
      <c r="BM697">
        <v>0</v>
      </c>
      <c r="BN697">
        <v>0</v>
      </c>
      <c r="BO697">
        <v>1</v>
      </c>
      <c r="BP697">
        <v>0</v>
      </c>
      <c r="BQ697">
        <v>0</v>
      </c>
      <c r="BR697">
        <v>1</v>
      </c>
      <c r="BS697">
        <v>0</v>
      </c>
      <c r="BT697" s="10">
        <v>0</v>
      </c>
      <c r="BU697">
        <v>-4.2648743800000002</v>
      </c>
      <c r="BV697">
        <v>0.17994256</v>
      </c>
      <c r="BW697">
        <v>2.5512239999999999E-2</v>
      </c>
      <c r="BX697">
        <v>1.7140852600000001</v>
      </c>
      <c r="BY697">
        <v>1.2451467300000001</v>
      </c>
      <c r="BZ697">
        <v>4.38303536</v>
      </c>
      <c r="CA697">
        <v>1.0542348399999999</v>
      </c>
      <c r="CB697">
        <v>2.36271349</v>
      </c>
      <c r="CC697">
        <v>0</v>
      </c>
      <c r="CD697">
        <v>1.26633956</v>
      </c>
      <c r="CE697">
        <v>1.2966537600000001</v>
      </c>
      <c r="CF697">
        <v>-0.34830556000000001</v>
      </c>
      <c r="CG697">
        <v>0.60595251999999999</v>
      </c>
      <c r="CH697">
        <v>-0.27080598</v>
      </c>
      <c r="CI697">
        <v>0.69837139000000004</v>
      </c>
      <c r="CJ697">
        <v>2.3914729999999999E-2</v>
      </c>
      <c r="CK697">
        <v>-0.35324707</v>
      </c>
      <c r="CL697">
        <v>-4.8291489999999999E-2</v>
      </c>
      <c r="CM697">
        <v>0.58076517999999999</v>
      </c>
      <c r="CN697">
        <v>0.72541518999999999</v>
      </c>
      <c r="CO697">
        <v>-0.20022939000000001</v>
      </c>
      <c r="CP697">
        <v>-0.43475793000000001</v>
      </c>
      <c r="CQ697">
        <v>0.34422587999999998</v>
      </c>
      <c r="CR697">
        <v>-0.48495226000000002</v>
      </c>
      <c r="CS697">
        <v>0.18250256000000001</v>
      </c>
      <c r="CT697">
        <v>-0.16623276000000001</v>
      </c>
      <c r="CU697">
        <v>-9.4743999999999995E-2</v>
      </c>
      <c r="CV697">
        <v>-1.1689752</v>
      </c>
      <c r="CW697">
        <v>-0.52188942000000005</v>
      </c>
      <c r="CX697">
        <v>0.65815442999999996</v>
      </c>
      <c r="CY697">
        <v>9.3649330000000003E-2</v>
      </c>
      <c r="CZ697">
        <v>-0.16819777</v>
      </c>
      <c r="DA697">
        <v>-0.25450494000000001</v>
      </c>
      <c r="DB697">
        <v>0.25513289</v>
      </c>
      <c r="DC697">
        <v>2.5920289999999999E-2</v>
      </c>
      <c r="DD697">
        <v>-2.5292350000000002E-2</v>
      </c>
      <c r="DE697">
        <v>0.26950531</v>
      </c>
      <c r="DF697">
        <v>-0.26887736000000001</v>
      </c>
      <c r="DG697">
        <v>0.1029841</v>
      </c>
      <c r="DH697">
        <v>-0.10235616</v>
      </c>
      <c r="DI697">
        <v>-0.19042195000000001</v>
      </c>
      <c r="DJ697">
        <v>7.7531719999999998E-2</v>
      </c>
      <c r="DK697">
        <v>-0.19522661999999999</v>
      </c>
      <c r="DL697">
        <v>-0.13095082</v>
      </c>
      <c r="DM697">
        <v>-6.0513240000000003E-2</v>
      </c>
      <c r="DN697">
        <v>0.50020885000000004</v>
      </c>
      <c r="DO697">
        <v>0.35778246000000002</v>
      </c>
      <c r="DP697">
        <v>-0.64273818000000005</v>
      </c>
      <c r="DQ697">
        <v>0.94671483000000001</v>
      </c>
      <c r="DR697">
        <v>-0.66113116000000005</v>
      </c>
      <c r="DS697">
        <v>7.7932630000000003E-2</v>
      </c>
      <c r="DT697">
        <v>-0.79014932000000004</v>
      </c>
      <c r="DU697">
        <v>1.3610861400000001</v>
      </c>
      <c r="DV697" s="10">
        <v>-0.64824150000000003</v>
      </c>
      <c r="DW697" s="8" t="s">
        <v>3646</v>
      </c>
      <c r="DX697" t="s">
        <v>3647</v>
      </c>
      <c r="DY697" t="s">
        <v>5153</v>
      </c>
      <c r="DZ697" t="s">
        <v>5158</v>
      </c>
      <c r="EA697" t="s">
        <v>5189</v>
      </c>
      <c r="EB697" t="s">
        <v>5461</v>
      </c>
      <c r="EC697" t="s">
        <v>5255</v>
      </c>
      <c r="ED697" s="10" t="s">
        <v>1947</v>
      </c>
      <c r="EE697" s="20">
        <v>36580</v>
      </c>
      <c r="EF697" s="21">
        <v>38390</v>
      </c>
      <c r="EG697" t="s">
        <v>1687</v>
      </c>
      <c r="EH697" t="s">
        <v>5142</v>
      </c>
      <c r="EI697" s="22">
        <v>45172</v>
      </c>
      <c r="EJ697" t="b">
        <f>F697=H697</f>
        <v>0</v>
      </c>
    </row>
    <row r="698" spans="1:140" x14ac:dyDescent="0.2">
      <c r="A698" s="8" t="s">
        <v>3648</v>
      </c>
      <c r="B698" s="8" t="s">
        <v>168</v>
      </c>
      <c r="C698" s="8" t="s">
        <v>135</v>
      </c>
      <c r="D698" s="2" t="s">
        <v>3649</v>
      </c>
      <c r="E698" s="4">
        <v>0.621691385590599</v>
      </c>
      <c r="F698" s="28" t="b">
        <v>1</v>
      </c>
      <c r="G698" s="29">
        <f t="shared" si="21"/>
        <v>2.6687317926035866E-3</v>
      </c>
      <c r="H698" s="5" t="b">
        <f t="shared" si="20"/>
        <v>0</v>
      </c>
      <c r="I698" s="8">
        <v>49</v>
      </c>
      <c r="J698">
        <v>2</v>
      </c>
      <c r="K698">
        <v>38</v>
      </c>
      <c r="L698">
        <v>1553</v>
      </c>
      <c r="M698">
        <v>2</v>
      </c>
      <c r="N698">
        <v>1</v>
      </c>
      <c r="O698">
        <v>85.845692795299698</v>
      </c>
      <c r="P698">
        <v>3</v>
      </c>
      <c r="Q698">
        <v>2</v>
      </c>
      <c r="R698">
        <v>1</v>
      </c>
      <c r="S698" s="10">
        <v>66.599999999999994</v>
      </c>
      <c r="T698" s="8">
        <v>-0.39829786160802699</v>
      </c>
      <c r="U698">
        <v>1.0203643463482399</v>
      </c>
      <c r="V698">
        <v>1.4235138450326601</v>
      </c>
      <c r="W698">
        <v>6.3760779720788002E-2</v>
      </c>
      <c r="X698">
        <v>-0.92748948436013701</v>
      </c>
      <c r="Y698">
        <v>-1.4044518876044501</v>
      </c>
      <c r="Z698">
        <v>1.21716522449167</v>
      </c>
      <c r="AA698">
        <v>-0.70092886045385905</v>
      </c>
      <c r="AB698">
        <v>-1.4988236991813999</v>
      </c>
      <c r="AC698">
        <v>-0.68484317603607703</v>
      </c>
      <c r="AD698" s="10">
        <v>-1.7472024605590399</v>
      </c>
      <c r="AE698" s="8">
        <v>0</v>
      </c>
      <c r="AF698">
        <v>0</v>
      </c>
      <c r="AG698">
        <v>0</v>
      </c>
      <c r="AH698">
        <v>0</v>
      </c>
      <c r="AI698">
        <v>0</v>
      </c>
      <c r="AJ698">
        <v>0</v>
      </c>
      <c r="AK698">
        <v>0</v>
      </c>
      <c r="AL698">
        <v>0</v>
      </c>
      <c r="AM698">
        <v>0</v>
      </c>
      <c r="AN698">
        <v>0</v>
      </c>
      <c r="AO698">
        <v>0</v>
      </c>
      <c r="AP698">
        <v>0</v>
      </c>
      <c r="AQ698">
        <v>0</v>
      </c>
      <c r="AR698">
        <v>0</v>
      </c>
      <c r="AS698">
        <v>0</v>
      </c>
      <c r="AT698">
        <v>0</v>
      </c>
      <c r="AU698">
        <v>0</v>
      </c>
      <c r="AV698">
        <v>1</v>
      </c>
      <c r="AW698">
        <v>0</v>
      </c>
      <c r="AX698">
        <v>0</v>
      </c>
      <c r="AY698">
        <v>1</v>
      </c>
      <c r="AZ698">
        <v>0</v>
      </c>
      <c r="BA698">
        <v>1</v>
      </c>
      <c r="BB698">
        <v>0</v>
      </c>
      <c r="BC698">
        <v>0</v>
      </c>
      <c r="BD698">
        <v>1</v>
      </c>
      <c r="BE698">
        <v>0</v>
      </c>
      <c r="BF698">
        <v>1</v>
      </c>
      <c r="BG698">
        <v>0</v>
      </c>
      <c r="BH698">
        <v>0</v>
      </c>
      <c r="BI698">
        <v>0</v>
      </c>
      <c r="BJ698">
        <v>0</v>
      </c>
      <c r="BK698">
        <v>0</v>
      </c>
      <c r="BL698">
        <v>1</v>
      </c>
      <c r="BM698">
        <v>0</v>
      </c>
      <c r="BN698">
        <v>0</v>
      </c>
      <c r="BO698">
        <v>1</v>
      </c>
      <c r="BP698">
        <v>0</v>
      </c>
      <c r="BQ698">
        <v>0</v>
      </c>
      <c r="BR698">
        <v>1</v>
      </c>
      <c r="BS698">
        <v>0</v>
      </c>
      <c r="BT698" s="10">
        <v>0</v>
      </c>
      <c r="BU698">
        <v>-4.2648743800000002</v>
      </c>
      <c r="BV698">
        <v>0.17994256</v>
      </c>
      <c r="BW698">
        <v>2.5512239999999999E-2</v>
      </c>
      <c r="BX698">
        <v>1.7140852600000001</v>
      </c>
      <c r="BY698">
        <v>1.2451467300000001</v>
      </c>
      <c r="BZ698">
        <v>4.38303536</v>
      </c>
      <c r="CA698">
        <v>1.0542348399999999</v>
      </c>
      <c r="CB698">
        <v>2.36271349</v>
      </c>
      <c r="CC698">
        <v>0</v>
      </c>
      <c r="CD698">
        <v>1.26633956</v>
      </c>
      <c r="CE698">
        <v>1.2966537600000001</v>
      </c>
      <c r="CF698">
        <v>-0.34830556000000001</v>
      </c>
      <c r="CG698">
        <v>0.60595251999999999</v>
      </c>
      <c r="CH698">
        <v>-0.27080598</v>
      </c>
      <c r="CI698">
        <v>0.69837139000000004</v>
      </c>
      <c r="CJ698">
        <v>2.3914729999999999E-2</v>
      </c>
      <c r="CK698">
        <v>-0.35324707</v>
      </c>
      <c r="CL698">
        <v>-4.8291489999999999E-2</v>
      </c>
      <c r="CM698">
        <v>0.58076517999999999</v>
      </c>
      <c r="CN698">
        <v>0.72541518999999999</v>
      </c>
      <c r="CO698">
        <v>-0.20022939000000001</v>
      </c>
      <c r="CP698">
        <v>-0.43475793000000001</v>
      </c>
      <c r="CQ698">
        <v>0.34422587999999998</v>
      </c>
      <c r="CR698">
        <v>-0.48495226000000002</v>
      </c>
      <c r="CS698">
        <v>0.18250256000000001</v>
      </c>
      <c r="CT698">
        <v>-0.16623276000000001</v>
      </c>
      <c r="CU698">
        <v>-9.4743999999999995E-2</v>
      </c>
      <c r="CV698">
        <v>-1.1689752</v>
      </c>
      <c r="CW698">
        <v>-0.52188942000000005</v>
      </c>
      <c r="CX698">
        <v>0.65815442999999996</v>
      </c>
      <c r="CY698">
        <v>9.3649330000000003E-2</v>
      </c>
      <c r="CZ698">
        <v>-0.16819777</v>
      </c>
      <c r="DA698">
        <v>-0.25450494000000001</v>
      </c>
      <c r="DB698">
        <v>0.25513289</v>
      </c>
      <c r="DC698">
        <v>2.5920289999999999E-2</v>
      </c>
      <c r="DD698">
        <v>-2.5292350000000002E-2</v>
      </c>
      <c r="DE698">
        <v>0.26950531</v>
      </c>
      <c r="DF698">
        <v>-0.26887736000000001</v>
      </c>
      <c r="DG698">
        <v>0.1029841</v>
      </c>
      <c r="DH698">
        <v>-0.10235616</v>
      </c>
      <c r="DI698">
        <v>-0.19042195000000001</v>
      </c>
      <c r="DJ698">
        <v>7.7531719999999998E-2</v>
      </c>
      <c r="DK698">
        <v>-0.19522661999999999</v>
      </c>
      <c r="DL698">
        <v>-0.13095082</v>
      </c>
      <c r="DM698">
        <v>-6.0513240000000003E-2</v>
      </c>
      <c r="DN698">
        <v>0.50020885000000004</v>
      </c>
      <c r="DO698">
        <v>0.35778246000000002</v>
      </c>
      <c r="DP698">
        <v>-0.64273818000000005</v>
      </c>
      <c r="DQ698">
        <v>0.94671483000000001</v>
      </c>
      <c r="DR698">
        <v>-0.66113116000000005</v>
      </c>
      <c r="DS698">
        <v>7.7932630000000003E-2</v>
      </c>
      <c r="DT698">
        <v>-0.79014932000000004</v>
      </c>
      <c r="DU698">
        <v>1.3610861400000001</v>
      </c>
      <c r="DV698" s="10">
        <v>-0.64824150000000003</v>
      </c>
      <c r="DW698" s="8" t="s">
        <v>3650</v>
      </c>
      <c r="DX698" t="s">
        <v>3651</v>
      </c>
      <c r="DY698" t="s">
        <v>5153</v>
      </c>
      <c r="DZ698" t="s">
        <v>5158</v>
      </c>
      <c r="EA698" t="s">
        <v>5159</v>
      </c>
      <c r="EB698" t="s">
        <v>5485</v>
      </c>
      <c r="EC698" t="s">
        <v>5238</v>
      </c>
      <c r="ED698" s="10" t="s">
        <v>1429</v>
      </c>
      <c r="EE698" s="20">
        <v>35152</v>
      </c>
      <c r="EF698" s="21">
        <v>38190</v>
      </c>
      <c r="EG698" t="s">
        <v>3652</v>
      </c>
      <c r="EH698" t="s">
        <v>5143</v>
      </c>
      <c r="EI698" s="22">
        <v>45336</v>
      </c>
      <c r="EJ698" t="b">
        <f>F698=H698</f>
        <v>0</v>
      </c>
    </row>
    <row r="699" spans="1:140" x14ac:dyDescent="0.2">
      <c r="A699" s="8" t="s">
        <v>3653</v>
      </c>
      <c r="B699" s="8" t="s">
        <v>127</v>
      </c>
      <c r="C699" s="8" t="s">
        <v>120</v>
      </c>
      <c r="D699" s="2" t="s">
        <v>3654</v>
      </c>
      <c r="E699" s="4">
        <v>0.38566714458082002</v>
      </c>
      <c r="F699" s="28" t="b">
        <v>0</v>
      </c>
      <c r="G699" s="29">
        <f t="shared" si="21"/>
        <v>0.9921852206899715</v>
      </c>
      <c r="H699" s="5" t="b">
        <f t="shared" si="20"/>
        <v>1</v>
      </c>
      <c r="I699" s="8">
        <v>48</v>
      </c>
      <c r="J699">
        <v>1</v>
      </c>
      <c r="K699">
        <v>32</v>
      </c>
      <c r="L699">
        <v>1279</v>
      </c>
      <c r="M699">
        <v>10</v>
      </c>
      <c r="N699">
        <v>5</v>
      </c>
      <c r="O699">
        <v>27.833572290410299</v>
      </c>
      <c r="P699">
        <v>3</v>
      </c>
      <c r="Q699">
        <v>5</v>
      </c>
      <c r="R699">
        <v>2</v>
      </c>
      <c r="S699" s="10">
        <v>74.599999999999994</v>
      </c>
      <c r="T699" s="8">
        <v>-0.49223603651558001</v>
      </c>
      <c r="U699">
        <v>7.5957643648752104E-3</v>
      </c>
      <c r="V699">
        <v>0.64828506625381199</v>
      </c>
      <c r="W699">
        <v>-0.25565513843436199</v>
      </c>
      <c r="X699">
        <v>1.61793620170542</v>
      </c>
      <c r="Y699">
        <v>1.38181348148064</v>
      </c>
      <c r="Z699">
        <v>-0.77907218651936505</v>
      </c>
      <c r="AA699">
        <v>-0.70092886045385905</v>
      </c>
      <c r="AB699">
        <v>-0.772121299578298</v>
      </c>
      <c r="AC699">
        <v>-0.68484317603607703</v>
      </c>
      <c r="AD699" s="10">
        <v>-2.1037633825813501E-2</v>
      </c>
      <c r="AE699" s="8">
        <v>0</v>
      </c>
      <c r="AF699">
        <v>0</v>
      </c>
      <c r="AG699">
        <v>0</v>
      </c>
      <c r="AH699">
        <v>0</v>
      </c>
      <c r="AI699">
        <v>0</v>
      </c>
      <c r="AJ699">
        <v>0</v>
      </c>
      <c r="AK699">
        <v>0</v>
      </c>
      <c r="AL699">
        <v>0</v>
      </c>
      <c r="AM699">
        <v>0</v>
      </c>
      <c r="AN699">
        <v>0</v>
      </c>
      <c r="AO699">
        <v>0</v>
      </c>
      <c r="AP699">
        <v>0</v>
      </c>
      <c r="AQ699">
        <v>0</v>
      </c>
      <c r="AR699">
        <v>0</v>
      </c>
      <c r="AS699">
        <v>0</v>
      </c>
      <c r="AT699">
        <v>0</v>
      </c>
      <c r="AU699">
        <v>0</v>
      </c>
      <c r="AV699">
        <v>0</v>
      </c>
      <c r="AW699">
        <v>1</v>
      </c>
      <c r="AX699">
        <v>0</v>
      </c>
      <c r="AY699">
        <v>0</v>
      </c>
      <c r="AZ699">
        <v>1</v>
      </c>
      <c r="BA699">
        <v>1</v>
      </c>
      <c r="BB699">
        <v>0</v>
      </c>
      <c r="BC699">
        <v>1</v>
      </c>
      <c r="BD699">
        <v>0</v>
      </c>
      <c r="BE699">
        <v>1</v>
      </c>
      <c r="BF699">
        <v>0</v>
      </c>
      <c r="BG699">
        <v>0</v>
      </c>
      <c r="BH699">
        <v>0</v>
      </c>
      <c r="BI699">
        <v>0</v>
      </c>
      <c r="BJ699">
        <v>0</v>
      </c>
      <c r="BK699">
        <v>0</v>
      </c>
      <c r="BL699">
        <v>1</v>
      </c>
      <c r="BM699">
        <v>0</v>
      </c>
      <c r="BN699">
        <v>0</v>
      </c>
      <c r="BO699">
        <v>1</v>
      </c>
      <c r="BP699">
        <v>0</v>
      </c>
      <c r="BQ699">
        <v>0</v>
      </c>
      <c r="BR699">
        <v>0</v>
      </c>
      <c r="BS699">
        <v>1</v>
      </c>
      <c r="BT699" s="10">
        <v>0</v>
      </c>
      <c r="BU699">
        <v>-4.2648743800000002</v>
      </c>
      <c r="BV699">
        <v>0.17994256</v>
      </c>
      <c r="BW699">
        <v>2.5512239999999999E-2</v>
      </c>
      <c r="BX699">
        <v>1.7140852600000001</v>
      </c>
      <c r="BY699">
        <v>1.2451467300000001</v>
      </c>
      <c r="BZ699">
        <v>4.38303536</v>
      </c>
      <c r="CA699">
        <v>1.0542348399999999</v>
      </c>
      <c r="CB699">
        <v>2.36271349</v>
      </c>
      <c r="CC699">
        <v>0</v>
      </c>
      <c r="CD699">
        <v>1.26633956</v>
      </c>
      <c r="CE699">
        <v>1.2966537600000001</v>
      </c>
      <c r="CF699">
        <v>-0.34830556000000001</v>
      </c>
      <c r="CG699">
        <v>0.60595251999999999</v>
      </c>
      <c r="CH699">
        <v>-0.27080598</v>
      </c>
      <c r="CI699">
        <v>0.69837139000000004</v>
      </c>
      <c r="CJ699">
        <v>2.3914729999999999E-2</v>
      </c>
      <c r="CK699">
        <v>-0.35324707</v>
      </c>
      <c r="CL699">
        <v>-4.8291489999999999E-2</v>
      </c>
      <c r="CM699">
        <v>0.58076517999999999</v>
      </c>
      <c r="CN699">
        <v>0.72541518999999999</v>
      </c>
      <c r="CO699">
        <v>-0.20022939000000001</v>
      </c>
      <c r="CP699">
        <v>-0.43475793000000001</v>
      </c>
      <c r="CQ699">
        <v>0.34422587999999998</v>
      </c>
      <c r="CR699">
        <v>-0.48495226000000002</v>
      </c>
      <c r="CS699">
        <v>0.18250256000000001</v>
      </c>
      <c r="CT699">
        <v>-0.16623276000000001</v>
      </c>
      <c r="CU699">
        <v>-9.4743999999999995E-2</v>
      </c>
      <c r="CV699">
        <v>-1.1689752</v>
      </c>
      <c r="CW699">
        <v>-0.52188942000000005</v>
      </c>
      <c r="CX699">
        <v>0.65815442999999996</v>
      </c>
      <c r="CY699">
        <v>9.3649330000000003E-2</v>
      </c>
      <c r="CZ699">
        <v>-0.16819777</v>
      </c>
      <c r="DA699">
        <v>-0.25450494000000001</v>
      </c>
      <c r="DB699">
        <v>0.25513289</v>
      </c>
      <c r="DC699">
        <v>2.5920289999999999E-2</v>
      </c>
      <c r="DD699">
        <v>-2.5292350000000002E-2</v>
      </c>
      <c r="DE699">
        <v>0.26950531</v>
      </c>
      <c r="DF699">
        <v>-0.26887736000000001</v>
      </c>
      <c r="DG699">
        <v>0.1029841</v>
      </c>
      <c r="DH699">
        <v>-0.10235616</v>
      </c>
      <c r="DI699">
        <v>-0.19042195000000001</v>
      </c>
      <c r="DJ699">
        <v>7.7531719999999998E-2</v>
      </c>
      <c r="DK699">
        <v>-0.19522661999999999</v>
      </c>
      <c r="DL699">
        <v>-0.13095082</v>
      </c>
      <c r="DM699">
        <v>-6.0513240000000003E-2</v>
      </c>
      <c r="DN699">
        <v>0.50020885000000004</v>
      </c>
      <c r="DO699">
        <v>0.35778246000000002</v>
      </c>
      <c r="DP699">
        <v>-0.64273818000000005</v>
      </c>
      <c r="DQ699">
        <v>0.94671483000000001</v>
      </c>
      <c r="DR699">
        <v>-0.66113116000000005</v>
      </c>
      <c r="DS699">
        <v>7.7932630000000003E-2</v>
      </c>
      <c r="DT699">
        <v>-0.79014932000000004</v>
      </c>
      <c r="DU699">
        <v>1.3610861400000001</v>
      </c>
      <c r="DV699" s="10">
        <v>-0.64824150000000003</v>
      </c>
      <c r="DW699" s="8" t="s">
        <v>3655</v>
      </c>
      <c r="DX699" t="s">
        <v>3656</v>
      </c>
      <c r="DY699" t="s">
        <v>5153</v>
      </c>
      <c r="DZ699" t="s">
        <v>5153</v>
      </c>
      <c r="EA699" t="s">
        <v>5369</v>
      </c>
      <c r="EB699" t="s">
        <v>5309</v>
      </c>
      <c r="EC699" t="s">
        <v>5462</v>
      </c>
      <c r="ED699" s="10" t="s">
        <v>354</v>
      </c>
      <c r="EE699" s="20">
        <v>35431</v>
      </c>
      <c r="EF699" s="21">
        <v>35648</v>
      </c>
      <c r="EG699" t="s">
        <v>3657</v>
      </c>
      <c r="EH699" t="s">
        <v>5143</v>
      </c>
      <c r="EI699" s="22">
        <v>45424</v>
      </c>
      <c r="EJ699" t="b">
        <f>F699=H699</f>
        <v>0</v>
      </c>
    </row>
    <row r="700" spans="1:140" x14ac:dyDescent="0.2">
      <c r="A700" s="8" t="s">
        <v>3658</v>
      </c>
      <c r="B700" s="8" t="s">
        <v>119</v>
      </c>
      <c r="C700" s="8" t="s">
        <v>188</v>
      </c>
      <c r="D700" s="2" t="s">
        <v>3659</v>
      </c>
      <c r="E700" s="4">
        <v>0.570080923524376</v>
      </c>
      <c r="F700" s="28" t="b">
        <v>0</v>
      </c>
      <c r="G700" s="29">
        <f t="shared" si="21"/>
        <v>0.86288020607806859</v>
      </c>
      <c r="H700" s="5" t="b">
        <f t="shared" si="20"/>
        <v>1</v>
      </c>
      <c r="I700" s="8">
        <v>52</v>
      </c>
      <c r="J700">
        <v>1</v>
      </c>
      <c r="K700">
        <v>39</v>
      </c>
      <c r="L700">
        <v>256</v>
      </c>
      <c r="M700">
        <v>6</v>
      </c>
      <c r="N700">
        <v>5</v>
      </c>
      <c r="O700">
        <v>71.673795095521299</v>
      </c>
      <c r="P700">
        <v>5</v>
      </c>
      <c r="Q700">
        <v>4</v>
      </c>
      <c r="R700">
        <v>1</v>
      </c>
      <c r="S700" s="10">
        <v>79.5</v>
      </c>
      <c r="T700" s="8">
        <v>-0.116483336885366</v>
      </c>
      <c r="U700">
        <v>7.5957643648752104E-3</v>
      </c>
      <c r="V700">
        <v>1.5527186414958001</v>
      </c>
      <c r="W700">
        <v>-1.4482189496486599</v>
      </c>
      <c r="X700">
        <v>0.34522335867264098</v>
      </c>
      <c r="Y700">
        <v>1.38181348148064</v>
      </c>
      <c r="Z700">
        <v>0.72950036881837399</v>
      </c>
      <c r="AA700">
        <v>1.4284752725705201</v>
      </c>
      <c r="AB700">
        <v>-4.5418899975194001E-2</v>
      </c>
      <c r="AC700">
        <v>0.71996333890972197</v>
      </c>
      <c r="AD700" s="10">
        <v>1.0362383225482901</v>
      </c>
      <c r="AE700" s="8">
        <v>0</v>
      </c>
      <c r="AF700">
        <v>0</v>
      </c>
      <c r="AG700">
        <v>0</v>
      </c>
      <c r="AH700">
        <v>0</v>
      </c>
      <c r="AI700">
        <v>0</v>
      </c>
      <c r="AJ700">
        <v>0</v>
      </c>
      <c r="AK700">
        <v>0</v>
      </c>
      <c r="AL700">
        <v>0</v>
      </c>
      <c r="AM700">
        <v>0</v>
      </c>
      <c r="AN700">
        <v>0</v>
      </c>
      <c r="AO700">
        <v>0</v>
      </c>
      <c r="AP700">
        <v>0</v>
      </c>
      <c r="AQ700">
        <v>0</v>
      </c>
      <c r="AR700">
        <v>0</v>
      </c>
      <c r="AS700">
        <v>0</v>
      </c>
      <c r="AT700">
        <v>0</v>
      </c>
      <c r="AU700">
        <v>0</v>
      </c>
      <c r="AV700">
        <v>1</v>
      </c>
      <c r="AW700">
        <v>0</v>
      </c>
      <c r="AX700">
        <v>0</v>
      </c>
      <c r="AY700">
        <v>1</v>
      </c>
      <c r="AZ700">
        <v>0</v>
      </c>
      <c r="BA700">
        <v>0</v>
      </c>
      <c r="BB700">
        <v>1</v>
      </c>
      <c r="BC700">
        <v>1</v>
      </c>
      <c r="BD700">
        <v>0</v>
      </c>
      <c r="BE700">
        <v>0</v>
      </c>
      <c r="BF700">
        <v>1</v>
      </c>
      <c r="BG700">
        <v>0</v>
      </c>
      <c r="BH700">
        <v>1</v>
      </c>
      <c r="BI700">
        <v>0</v>
      </c>
      <c r="BJ700">
        <v>0</v>
      </c>
      <c r="BK700">
        <v>0</v>
      </c>
      <c r="BL700">
        <v>0</v>
      </c>
      <c r="BM700">
        <v>0</v>
      </c>
      <c r="BN700">
        <v>1</v>
      </c>
      <c r="BO700">
        <v>0</v>
      </c>
      <c r="BP700">
        <v>0</v>
      </c>
      <c r="BQ700">
        <v>1</v>
      </c>
      <c r="BR700">
        <v>0</v>
      </c>
      <c r="BS700">
        <v>0</v>
      </c>
      <c r="BT700" s="10">
        <v>0</v>
      </c>
      <c r="BU700">
        <v>-4.2648743800000002</v>
      </c>
      <c r="BV700">
        <v>0.17994256</v>
      </c>
      <c r="BW700">
        <v>2.5512239999999999E-2</v>
      </c>
      <c r="BX700">
        <v>1.7140852600000001</v>
      </c>
      <c r="BY700">
        <v>1.2451467300000001</v>
      </c>
      <c r="BZ700">
        <v>4.38303536</v>
      </c>
      <c r="CA700">
        <v>1.0542348399999999</v>
      </c>
      <c r="CB700">
        <v>2.36271349</v>
      </c>
      <c r="CC700">
        <v>0</v>
      </c>
      <c r="CD700">
        <v>1.26633956</v>
      </c>
      <c r="CE700">
        <v>1.2966537600000001</v>
      </c>
      <c r="CF700">
        <v>-0.34830556000000001</v>
      </c>
      <c r="CG700">
        <v>0.60595251999999999</v>
      </c>
      <c r="CH700">
        <v>-0.27080598</v>
      </c>
      <c r="CI700">
        <v>0.69837139000000004</v>
      </c>
      <c r="CJ700">
        <v>2.3914729999999999E-2</v>
      </c>
      <c r="CK700">
        <v>-0.35324707</v>
      </c>
      <c r="CL700">
        <v>-4.8291489999999999E-2</v>
      </c>
      <c r="CM700">
        <v>0.58076517999999999</v>
      </c>
      <c r="CN700">
        <v>0.72541518999999999</v>
      </c>
      <c r="CO700">
        <v>-0.20022939000000001</v>
      </c>
      <c r="CP700">
        <v>-0.43475793000000001</v>
      </c>
      <c r="CQ700">
        <v>0.34422587999999998</v>
      </c>
      <c r="CR700">
        <v>-0.48495226000000002</v>
      </c>
      <c r="CS700">
        <v>0.18250256000000001</v>
      </c>
      <c r="CT700">
        <v>-0.16623276000000001</v>
      </c>
      <c r="CU700">
        <v>-9.4743999999999995E-2</v>
      </c>
      <c r="CV700">
        <v>-1.1689752</v>
      </c>
      <c r="CW700">
        <v>-0.52188942000000005</v>
      </c>
      <c r="CX700">
        <v>0.65815442999999996</v>
      </c>
      <c r="CY700">
        <v>9.3649330000000003E-2</v>
      </c>
      <c r="CZ700">
        <v>-0.16819777</v>
      </c>
      <c r="DA700">
        <v>-0.25450494000000001</v>
      </c>
      <c r="DB700">
        <v>0.25513289</v>
      </c>
      <c r="DC700">
        <v>2.5920289999999999E-2</v>
      </c>
      <c r="DD700">
        <v>-2.5292350000000002E-2</v>
      </c>
      <c r="DE700">
        <v>0.26950531</v>
      </c>
      <c r="DF700">
        <v>-0.26887736000000001</v>
      </c>
      <c r="DG700">
        <v>0.1029841</v>
      </c>
      <c r="DH700">
        <v>-0.10235616</v>
      </c>
      <c r="DI700">
        <v>-0.19042195000000001</v>
      </c>
      <c r="DJ700">
        <v>7.7531719999999998E-2</v>
      </c>
      <c r="DK700">
        <v>-0.19522661999999999</v>
      </c>
      <c r="DL700">
        <v>-0.13095082</v>
      </c>
      <c r="DM700">
        <v>-6.0513240000000003E-2</v>
      </c>
      <c r="DN700">
        <v>0.50020885000000004</v>
      </c>
      <c r="DO700">
        <v>0.35778246000000002</v>
      </c>
      <c r="DP700">
        <v>-0.64273818000000005</v>
      </c>
      <c r="DQ700">
        <v>0.94671483000000001</v>
      </c>
      <c r="DR700">
        <v>-0.66113116000000005</v>
      </c>
      <c r="DS700">
        <v>7.7932630000000003E-2</v>
      </c>
      <c r="DT700">
        <v>-0.79014932000000004</v>
      </c>
      <c r="DU700">
        <v>1.3610861400000001</v>
      </c>
      <c r="DV700" s="10">
        <v>-0.64824150000000003</v>
      </c>
      <c r="DW700" s="8" t="s">
        <v>3660</v>
      </c>
      <c r="DX700" t="s">
        <v>3661</v>
      </c>
      <c r="DY700" t="s">
        <v>5158</v>
      </c>
      <c r="DZ700" t="s">
        <v>5154</v>
      </c>
      <c r="EA700" t="s">
        <v>5377</v>
      </c>
      <c r="EB700" t="s">
        <v>5418</v>
      </c>
      <c r="EC700" t="s">
        <v>5457</v>
      </c>
      <c r="ED700" s="10" t="s">
        <v>199</v>
      </c>
      <c r="EE700" s="20">
        <v>36458</v>
      </c>
      <c r="EF700" s="21">
        <v>39338</v>
      </c>
      <c r="EG700" t="s">
        <v>3662</v>
      </c>
      <c r="EH700" t="s">
        <v>5147</v>
      </c>
      <c r="EI700" s="22">
        <v>44191</v>
      </c>
      <c r="EJ700" t="b">
        <f>F700=H700</f>
        <v>0</v>
      </c>
    </row>
    <row r="701" spans="1:140" x14ac:dyDescent="0.2">
      <c r="A701" s="8" t="s">
        <v>3663</v>
      </c>
      <c r="B701" s="8" t="s">
        <v>127</v>
      </c>
      <c r="C701" s="8" t="s">
        <v>202</v>
      </c>
      <c r="D701" s="2" t="s">
        <v>3664</v>
      </c>
      <c r="E701" s="4">
        <v>0.30236845285606401</v>
      </c>
      <c r="F701" s="28" t="b">
        <v>0</v>
      </c>
      <c r="G701" s="29">
        <f t="shared" si="21"/>
        <v>2.2176893505473094E-2</v>
      </c>
      <c r="H701" s="5" t="b">
        <f t="shared" si="20"/>
        <v>0</v>
      </c>
      <c r="I701" s="8">
        <v>46</v>
      </c>
      <c r="J701">
        <v>1</v>
      </c>
      <c r="K701">
        <v>27</v>
      </c>
      <c r="L701">
        <v>2596</v>
      </c>
      <c r="M701">
        <v>8</v>
      </c>
      <c r="N701">
        <v>2</v>
      </c>
      <c r="O701">
        <v>12.0175597613656</v>
      </c>
      <c r="P701">
        <v>1</v>
      </c>
      <c r="Q701">
        <v>1</v>
      </c>
      <c r="R701">
        <v>5</v>
      </c>
      <c r="S701" s="10">
        <v>74.099999999999994</v>
      </c>
      <c r="T701" s="8">
        <v>-0.68011238633068705</v>
      </c>
      <c r="U701">
        <v>7.5957643648752104E-3</v>
      </c>
      <c r="V701">
        <v>2.2610839381047498E-3</v>
      </c>
      <c r="W701">
        <v>1.27963962145736</v>
      </c>
      <c r="X701">
        <v>0.98157978018903103</v>
      </c>
      <c r="Y701">
        <v>-0.70788554533318204</v>
      </c>
      <c r="Z701">
        <v>-1.32331217686478</v>
      </c>
      <c r="AA701">
        <v>8.8725172209350497E-3</v>
      </c>
      <c r="AB701">
        <v>-1.4988236991813999</v>
      </c>
      <c r="AC701">
        <v>0.71996333890972197</v>
      </c>
      <c r="AD701" s="10">
        <v>-0.12892293549664</v>
      </c>
      <c r="AE701" s="8">
        <v>0</v>
      </c>
      <c r="AF701">
        <v>0</v>
      </c>
      <c r="AG701">
        <v>0</v>
      </c>
      <c r="AH701">
        <v>0</v>
      </c>
      <c r="AI701">
        <v>0</v>
      </c>
      <c r="AJ701">
        <v>0</v>
      </c>
      <c r="AK701">
        <v>0</v>
      </c>
      <c r="AL701">
        <v>0</v>
      </c>
      <c r="AM701">
        <v>0</v>
      </c>
      <c r="AN701">
        <v>0</v>
      </c>
      <c r="AO701">
        <v>0</v>
      </c>
      <c r="AP701">
        <v>0</v>
      </c>
      <c r="AQ701">
        <v>0</v>
      </c>
      <c r="AR701">
        <v>0</v>
      </c>
      <c r="AS701">
        <v>0</v>
      </c>
      <c r="AT701">
        <v>0</v>
      </c>
      <c r="AU701">
        <v>0</v>
      </c>
      <c r="AV701">
        <v>0</v>
      </c>
      <c r="AW701">
        <v>1</v>
      </c>
      <c r="AX701">
        <v>0</v>
      </c>
      <c r="AY701">
        <v>1</v>
      </c>
      <c r="AZ701">
        <v>0</v>
      </c>
      <c r="BA701">
        <v>0</v>
      </c>
      <c r="BB701">
        <v>1</v>
      </c>
      <c r="BC701">
        <v>1</v>
      </c>
      <c r="BD701">
        <v>0</v>
      </c>
      <c r="BE701">
        <v>0</v>
      </c>
      <c r="BF701">
        <v>1</v>
      </c>
      <c r="BG701">
        <v>0</v>
      </c>
      <c r="BH701">
        <v>1</v>
      </c>
      <c r="BI701">
        <v>0</v>
      </c>
      <c r="BJ701">
        <v>0</v>
      </c>
      <c r="BK701">
        <v>0</v>
      </c>
      <c r="BL701">
        <v>0</v>
      </c>
      <c r="BM701">
        <v>0</v>
      </c>
      <c r="BN701">
        <v>1</v>
      </c>
      <c r="BO701">
        <v>0</v>
      </c>
      <c r="BP701">
        <v>0</v>
      </c>
      <c r="BQ701">
        <v>1</v>
      </c>
      <c r="BR701">
        <v>0</v>
      </c>
      <c r="BS701">
        <v>0</v>
      </c>
      <c r="BT701" s="10">
        <v>0</v>
      </c>
      <c r="BU701">
        <v>-4.2648743800000002</v>
      </c>
      <c r="BV701">
        <v>0.17994256</v>
      </c>
      <c r="BW701">
        <v>2.5512239999999999E-2</v>
      </c>
      <c r="BX701">
        <v>1.7140852600000001</v>
      </c>
      <c r="BY701">
        <v>1.2451467300000001</v>
      </c>
      <c r="BZ701">
        <v>4.38303536</v>
      </c>
      <c r="CA701">
        <v>1.0542348399999999</v>
      </c>
      <c r="CB701">
        <v>2.36271349</v>
      </c>
      <c r="CC701">
        <v>0</v>
      </c>
      <c r="CD701">
        <v>1.26633956</v>
      </c>
      <c r="CE701">
        <v>1.2966537600000001</v>
      </c>
      <c r="CF701">
        <v>-0.34830556000000001</v>
      </c>
      <c r="CG701">
        <v>0.60595251999999999</v>
      </c>
      <c r="CH701">
        <v>-0.27080598</v>
      </c>
      <c r="CI701">
        <v>0.69837139000000004</v>
      </c>
      <c r="CJ701">
        <v>2.3914729999999999E-2</v>
      </c>
      <c r="CK701">
        <v>-0.35324707</v>
      </c>
      <c r="CL701">
        <v>-4.8291489999999999E-2</v>
      </c>
      <c r="CM701">
        <v>0.58076517999999999</v>
      </c>
      <c r="CN701">
        <v>0.72541518999999999</v>
      </c>
      <c r="CO701">
        <v>-0.20022939000000001</v>
      </c>
      <c r="CP701">
        <v>-0.43475793000000001</v>
      </c>
      <c r="CQ701">
        <v>0.34422587999999998</v>
      </c>
      <c r="CR701">
        <v>-0.48495226000000002</v>
      </c>
      <c r="CS701">
        <v>0.18250256000000001</v>
      </c>
      <c r="CT701">
        <v>-0.16623276000000001</v>
      </c>
      <c r="CU701">
        <v>-9.4743999999999995E-2</v>
      </c>
      <c r="CV701">
        <v>-1.1689752</v>
      </c>
      <c r="CW701">
        <v>-0.52188942000000005</v>
      </c>
      <c r="CX701">
        <v>0.65815442999999996</v>
      </c>
      <c r="CY701">
        <v>9.3649330000000003E-2</v>
      </c>
      <c r="CZ701">
        <v>-0.16819777</v>
      </c>
      <c r="DA701">
        <v>-0.25450494000000001</v>
      </c>
      <c r="DB701">
        <v>0.25513289</v>
      </c>
      <c r="DC701">
        <v>2.5920289999999999E-2</v>
      </c>
      <c r="DD701">
        <v>-2.5292350000000002E-2</v>
      </c>
      <c r="DE701">
        <v>0.26950531</v>
      </c>
      <c r="DF701">
        <v>-0.26887736000000001</v>
      </c>
      <c r="DG701">
        <v>0.1029841</v>
      </c>
      <c r="DH701">
        <v>-0.10235616</v>
      </c>
      <c r="DI701">
        <v>-0.19042195000000001</v>
      </c>
      <c r="DJ701">
        <v>7.7531719999999998E-2</v>
      </c>
      <c r="DK701">
        <v>-0.19522661999999999</v>
      </c>
      <c r="DL701">
        <v>-0.13095082</v>
      </c>
      <c r="DM701">
        <v>-6.0513240000000003E-2</v>
      </c>
      <c r="DN701">
        <v>0.50020885000000004</v>
      </c>
      <c r="DO701">
        <v>0.35778246000000002</v>
      </c>
      <c r="DP701">
        <v>-0.64273818000000005</v>
      </c>
      <c r="DQ701">
        <v>0.94671483000000001</v>
      </c>
      <c r="DR701">
        <v>-0.66113116000000005</v>
      </c>
      <c r="DS701">
        <v>7.7932630000000003E-2</v>
      </c>
      <c r="DT701">
        <v>-0.79014932000000004</v>
      </c>
      <c r="DU701">
        <v>1.3610861400000001</v>
      </c>
      <c r="DV701" s="10">
        <v>-0.64824150000000003</v>
      </c>
      <c r="DW701" s="8" t="s">
        <v>3665</v>
      </c>
      <c r="DX701" t="s">
        <v>3666</v>
      </c>
      <c r="DY701" t="s">
        <v>5158</v>
      </c>
      <c r="DZ701" t="s">
        <v>5154</v>
      </c>
      <c r="EA701" t="s">
        <v>5454</v>
      </c>
      <c r="EB701" t="s">
        <v>5403</v>
      </c>
      <c r="EC701" t="s">
        <v>5199</v>
      </c>
      <c r="ED701" s="10" t="s">
        <v>787</v>
      </c>
      <c r="EE701" s="20">
        <v>38004</v>
      </c>
      <c r="EF701" s="21">
        <v>39821</v>
      </c>
      <c r="EG701" t="s">
        <v>3667</v>
      </c>
      <c r="EH701" t="s">
        <v>5147</v>
      </c>
      <c r="EI701" s="22">
        <v>43909</v>
      </c>
      <c r="EJ701" t="b">
        <f>F701=H701</f>
        <v>1</v>
      </c>
    </row>
    <row r="702" spans="1:140" x14ac:dyDescent="0.2">
      <c r="A702" s="8" t="s">
        <v>3668</v>
      </c>
      <c r="B702" s="8" t="s">
        <v>127</v>
      </c>
      <c r="C702" s="8" t="s">
        <v>147</v>
      </c>
      <c r="D702" s="2" t="s">
        <v>3669</v>
      </c>
      <c r="E702" s="4">
        <v>0.85701218236231502</v>
      </c>
      <c r="F702" s="28" t="b">
        <v>1</v>
      </c>
      <c r="G702" s="29">
        <f t="shared" si="21"/>
        <v>7.2948558019100308E-3</v>
      </c>
      <c r="H702" s="5" t="b">
        <f t="shared" si="20"/>
        <v>0</v>
      </c>
      <c r="I702" s="8">
        <v>37</v>
      </c>
      <c r="J702">
        <v>1</v>
      </c>
      <c r="K702">
        <v>23</v>
      </c>
      <c r="L702">
        <v>2017</v>
      </c>
      <c r="M702">
        <v>0</v>
      </c>
      <c r="N702">
        <v>3</v>
      </c>
      <c r="O702">
        <v>92.672757847824599</v>
      </c>
      <c r="P702">
        <v>5</v>
      </c>
      <c r="Q702">
        <v>4</v>
      </c>
      <c r="R702">
        <v>1</v>
      </c>
      <c r="S702" s="10">
        <v>73.099999999999994</v>
      </c>
      <c r="T702" s="8">
        <v>-1.5255559604986699</v>
      </c>
      <c r="U702">
        <v>7.5957643648752104E-3</v>
      </c>
      <c r="V702">
        <v>-0.51455810191446105</v>
      </c>
      <c r="W702">
        <v>0.60466948783753804</v>
      </c>
      <c r="X702">
        <v>-1.5638459058765199</v>
      </c>
      <c r="Y702">
        <v>-1.13192030619081E-2</v>
      </c>
      <c r="Z702">
        <v>1.45208928082068</v>
      </c>
      <c r="AA702">
        <v>1.4284752725705201</v>
      </c>
      <c r="AB702">
        <v>1.4079858992310099</v>
      </c>
      <c r="AC702">
        <v>0.71996333890972197</v>
      </c>
      <c r="AD702" s="10">
        <v>-0.34469353883829401</v>
      </c>
      <c r="AE702" s="8">
        <v>0</v>
      </c>
      <c r="AF702">
        <v>1</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1</v>
      </c>
      <c r="BA702">
        <v>1</v>
      </c>
      <c r="BB702">
        <v>0</v>
      </c>
      <c r="BC702">
        <v>0</v>
      </c>
      <c r="BD702">
        <v>1</v>
      </c>
      <c r="BE702">
        <v>1</v>
      </c>
      <c r="BF702">
        <v>0</v>
      </c>
      <c r="BG702">
        <v>1</v>
      </c>
      <c r="BH702">
        <v>0</v>
      </c>
      <c r="BI702">
        <v>0</v>
      </c>
      <c r="BJ702">
        <v>0</v>
      </c>
      <c r="BK702">
        <v>0</v>
      </c>
      <c r="BL702">
        <v>0</v>
      </c>
      <c r="BM702">
        <v>0</v>
      </c>
      <c r="BN702">
        <v>0</v>
      </c>
      <c r="BO702">
        <v>0</v>
      </c>
      <c r="BP702">
        <v>1</v>
      </c>
      <c r="BQ702">
        <v>0</v>
      </c>
      <c r="BR702">
        <v>0</v>
      </c>
      <c r="BS702">
        <v>1</v>
      </c>
      <c r="BT702" s="10">
        <v>0</v>
      </c>
      <c r="BU702">
        <v>-4.2648743800000002</v>
      </c>
      <c r="BV702">
        <v>0.17994256</v>
      </c>
      <c r="BW702">
        <v>2.5512239999999999E-2</v>
      </c>
      <c r="BX702">
        <v>1.7140852600000001</v>
      </c>
      <c r="BY702">
        <v>1.2451467300000001</v>
      </c>
      <c r="BZ702">
        <v>4.38303536</v>
      </c>
      <c r="CA702">
        <v>1.0542348399999999</v>
      </c>
      <c r="CB702">
        <v>2.36271349</v>
      </c>
      <c r="CC702">
        <v>0</v>
      </c>
      <c r="CD702">
        <v>1.26633956</v>
      </c>
      <c r="CE702">
        <v>1.2966537600000001</v>
      </c>
      <c r="CF702">
        <v>-0.34830556000000001</v>
      </c>
      <c r="CG702">
        <v>0.60595251999999999</v>
      </c>
      <c r="CH702">
        <v>-0.27080598</v>
      </c>
      <c r="CI702">
        <v>0.69837139000000004</v>
      </c>
      <c r="CJ702">
        <v>2.3914729999999999E-2</v>
      </c>
      <c r="CK702">
        <v>-0.35324707</v>
      </c>
      <c r="CL702">
        <v>-4.8291489999999999E-2</v>
      </c>
      <c r="CM702">
        <v>0.58076517999999999</v>
      </c>
      <c r="CN702">
        <v>0.72541518999999999</v>
      </c>
      <c r="CO702">
        <v>-0.20022939000000001</v>
      </c>
      <c r="CP702">
        <v>-0.43475793000000001</v>
      </c>
      <c r="CQ702">
        <v>0.34422587999999998</v>
      </c>
      <c r="CR702">
        <v>-0.48495226000000002</v>
      </c>
      <c r="CS702">
        <v>0.18250256000000001</v>
      </c>
      <c r="CT702">
        <v>-0.16623276000000001</v>
      </c>
      <c r="CU702">
        <v>-9.4743999999999995E-2</v>
      </c>
      <c r="CV702">
        <v>-1.1689752</v>
      </c>
      <c r="CW702">
        <v>-0.52188942000000005</v>
      </c>
      <c r="CX702">
        <v>0.65815442999999996</v>
      </c>
      <c r="CY702">
        <v>9.3649330000000003E-2</v>
      </c>
      <c r="CZ702">
        <v>-0.16819777</v>
      </c>
      <c r="DA702">
        <v>-0.25450494000000001</v>
      </c>
      <c r="DB702">
        <v>0.25513289</v>
      </c>
      <c r="DC702">
        <v>2.5920289999999999E-2</v>
      </c>
      <c r="DD702">
        <v>-2.5292350000000002E-2</v>
      </c>
      <c r="DE702">
        <v>0.26950531</v>
      </c>
      <c r="DF702">
        <v>-0.26887736000000001</v>
      </c>
      <c r="DG702">
        <v>0.1029841</v>
      </c>
      <c r="DH702">
        <v>-0.10235616</v>
      </c>
      <c r="DI702">
        <v>-0.19042195000000001</v>
      </c>
      <c r="DJ702">
        <v>7.7531719999999998E-2</v>
      </c>
      <c r="DK702">
        <v>-0.19522661999999999</v>
      </c>
      <c r="DL702">
        <v>-0.13095082</v>
      </c>
      <c r="DM702">
        <v>-6.0513240000000003E-2</v>
      </c>
      <c r="DN702">
        <v>0.50020885000000004</v>
      </c>
      <c r="DO702">
        <v>0.35778246000000002</v>
      </c>
      <c r="DP702">
        <v>-0.64273818000000005</v>
      </c>
      <c r="DQ702">
        <v>0.94671483000000001</v>
      </c>
      <c r="DR702">
        <v>-0.66113116000000005</v>
      </c>
      <c r="DS702">
        <v>7.7932630000000003E-2</v>
      </c>
      <c r="DT702">
        <v>-0.79014932000000004</v>
      </c>
      <c r="DU702">
        <v>1.3610861400000001</v>
      </c>
      <c r="DV702" s="10">
        <v>-0.64824150000000003</v>
      </c>
      <c r="DW702" s="8" t="s">
        <v>3670</v>
      </c>
      <c r="DX702" t="s">
        <v>3671</v>
      </c>
      <c r="DY702" t="s">
        <v>5165</v>
      </c>
      <c r="DZ702" t="s">
        <v>5153</v>
      </c>
      <c r="EA702" t="s">
        <v>5240</v>
      </c>
      <c r="EB702" t="s">
        <v>5461</v>
      </c>
      <c r="EC702" t="s">
        <v>5370</v>
      </c>
      <c r="ED702" s="10" t="s">
        <v>124</v>
      </c>
      <c r="EE702" s="20">
        <v>34708</v>
      </c>
      <c r="EF702" s="21">
        <v>39523</v>
      </c>
      <c r="EG702" t="s">
        <v>3672</v>
      </c>
      <c r="EH702" t="s">
        <v>5145</v>
      </c>
      <c r="EI702" s="22">
        <v>45060</v>
      </c>
      <c r="EJ702" t="b">
        <f>F702=H702</f>
        <v>0</v>
      </c>
    </row>
    <row r="703" spans="1:140" x14ac:dyDescent="0.2">
      <c r="A703" s="8" t="s">
        <v>3673</v>
      </c>
      <c r="B703" s="8" t="s">
        <v>168</v>
      </c>
      <c r="C703" s="8" t="s">
        <v>491</v>
      </c>
      <c r="D703" s="2" t="s">
        <v>3674</v>
      </c>
      <c r="E703" s="4">
        <v>0.68156946617557002</v>
      </c>
      <c r="F703" s="28" t="b">
        <v>1</v>
      </c>
      <c r="G703" s="29">
        <f t="shared" si="21"/>
        <v>1.7643985313654263E-2</v>
      </c>
      <c r="H703" s="5" t="b">
        <f t="shared" si="20"/>
        <v>0</v>
      </c>
      <c r="I703" s="8">
        <v>62</v>
      </c>
      <c r="J703">
        <v>0</v>
      </c>
      <c r="K703">
        <v>33</v>
      </c>
      <c r="L703">
        <v>402</v>
      </c>
      <c r="M703">
        <v>2</v>
      </c>
      <c r="N703">
        <v>2</v>
      </c>
      <c r="O703">
        <v>91.468066421118394</v>
      </c>
      <c r="P703">
        <v>5</v>
      </c>
      <c r="Q703">
        <v>2</v>
      </c>
      <c r="R703">
        <v>1</v>
      </c>
      <c r="S703" s="10">
        <v>75.900000000000006</v>
      </c>
      <c r="T703" s="8">
        <v>0.82289841219016902</v>
      </c>
      <c r="U703">
        <v>-1.00517281761849</v>
      </c>
      <c r="V703">
        <v>0.77748986271695397</v>
      </c>
      <c r="W703">
        <v>-1.27801922683606</v>
      </c>
      <c r="X703">
        <v>-0.92748948436013701</v>
      </c>
      <c r="Y703">
        <v>-0.70788554533318204</v>
      </c>
      <c r="Z703">
        <v>1.4106350110269701</v>
      </c>
      <c r="AA703">
        <v>0.71867389489572897</v>
      </c>
      <c r="AB703">
        <v>1.4079858992310099</v>
      </c>
      <c r="AC703">
        <v>0.71996333890972197</v>
      </c>
      <c r="AD703" s="10">
        <v>0.25946415051833799</v>
      </c>
      <c r="AE703" s="8">
        <v>0</v>
      </c>
      <c r="AF703">
        <v>0</v>
      </c>
      <c r="AG703">
        <v>0</v>
      </c>
      <c r="AH703">
        <v>0</v>
      </c>
      <c r="AI703">
        <v>0</v>
      </c>
      <c r="AJ703">
        <v>1</v>
      </c>
      <c r="AK703">
        <v>0</v>
      </c>
      <c r="AL703">
        <v>0</v>
      </c>
      <c r="AM703">
        <v>0</v>
      </c>
      <c r="AN703">
        <v>0</v>
      </c>
      <c r="AO703">
        <v>0</v>
      </c>
      <c r="AP703">
        <v>0</v>
      </c>
      <c r="AQ703">
        <v>0</v>
      </c>
      <c r="AR703">
        <v>0</v>
      </c>
      <c r="AS703">
        <v>0</v>
      </c>
      <c r="AT703">
        <v>0</v>
      </c>
      <c r="AU703">
        <v>0</v>
      </c>
      <c r="AV703">
        <v>0</v>
      </c>
      <c r="AW703">
        <v>0</v>
      </c>
      <c r="AX703">
        <v>0</v>
      </c>
      <c r="AY703">
        <v>0</v>
      </c>
      <c r="AZ703">
        <v>1</v>
      </c>
      <c r="BA703">
        <v>1</v>
      </c>
      <c r="BB703">
        <v>0</v>
      </c>
      <c r="BC703">
        <v>0</v>
      </c>
      <c r="BD703">
        <v>1</v>
      </c>
      <c r="BE703">
        <v>0</v>
      </c>
      <c r="BF703">
        <v>1</v>
      </c>
      <c r="BG703">
        <v>0</v>
      </c>
      <c r="BH703">
        <v>0</v>
      </c>
      <c r="BI703">
        <v>1</v>
      </c>
      <c r="BJ703">
        <v>0</v>
      </c>
      <c r="BK703">
        <v>0</v>
      </c>
      <c r="BL703">
        <v>0</v>
      </c>
      <c r="BM703">
        <v>1</v>
      </c>
      <c r="BN703">
        <v>0</v>
      </c>
      <c r="BO703">
        <v>0</v>
      </c>
      <c r="BP703">
        <v>0</v>
      </c>
      <c r="BQ703">
        <v>0</v>
      </c>
      <c r="BR703">
        <v>1</v>
      </c>
      <c r="BS703">
        <v>0</v>
      </c>
      <c r="BT703" s="10">
        <v>0</v>
      </c>
      <c r="BU703">
        <v>-4.2648743800000002</v>
      </c>
      <c r="BV703">
        <v>0.17994256</v>
      </c>
      <c r="BW703">
        <v>2.5512239999999999E-2</v>
      </c>
      <c r="BX703">
        <v>1.7140852600000001</v>
      </c>
      <c r="BY703">
        <v>1.2451467300000001</v>
      </c>
      <c r="BZ703">
        <v>4.38303536</v>
      </c>
      <c r="CA703">
        <v>1.0542348399999999</v>
      </c>
      <c r="CB703">
        <v>2.36271349</v>
      </c>
      <c r="CC703">
        <v>0</v>
      </c>
      <c r="CD703">
        <v>1.26633956</v>
      </c>
      <c r="CE703">
        <v>1.2966537600000001</v>
      </c>
      <c r="CF703">
        <v>-0.34830556000000001</v>
      </c>
      <c r="CG703">
        <v>0.60595251999999999</v>
      </c>
      <c r="CH703">
        <v>-0.27080598</v>
      </c>
      <c r="CI703">
        <v>0.69837139000000004</v>
      </c>
      <c r="CJ703">
        <v>2.3914729999999999E-2</v>
      </c>
      <c r="CK703">
        <v>-0.35324707</v>
      </c>
      <c r="CL703">
        <v>-4.8291489999999999E-2</v>
      </c>
      <c r="CM703">
        <v>0.58076517999999999</v>
      </c>
      <c r="CN703">
        <v>0.72541518999999999</v>
      </c>
      <c r="CO703">
        <v>-0.20022939000000001</v>
      </c>
      <c r="CP703">
        <v>-0.43475793000000001</v>
      </c>
      <c r="CQ703">
        <v>0.34422587999999998</v>
      </c>
      <c r="CR703">
        <v>-0.48495226000000002</v>
      </c>
      <c r="CS703">
        <v>0.18250256000000001</v>
      </c>
      <c r="CT703">
        <v>-0.16623276000000001</v>
      </c>
      <c r="CU703">
        <v>-9.4743999999999995E-2</v>
      </c>
      <c r="CV703">
        <v>-1.1689752</v>
      </c>
      <c r="CW703">
        <v>-0.52188942000000005</v>
      </c>
      <c r="CX703">
        <v>0.65815442999999996</v>
      </c>
      <c r="CY703">
        <v>9.3649330000000003E-2</v>
      </c>
      <c r="CZ703">
        <v>-0.16819777</v>
      </c>
      <c r="DA703">
        <v>-0.25450494000000001</v>
      </c>
      <c r="DB703">
        <v>0.25513289</v>
      </c>
      <c r="DC703">
        <v>2.5920289999999999E-2</v>
      </c>
      <c r="DD703">
        <v>-2.5292350000000002E-2</v>
      </c>
      <c r="DE703">
        <v>0.26950531</v>
      </c>
      <c r="DF703">
        <v>-0.26887736000000001</v>
      </c>
      <c r="DG703">
        <v>0.1029841</v>
      </c>
      <c r="DH703">
        <v>-0.10235616</v>
      </c>
      <c r="DI703">
        <v>-0.19042195000000001</v>
      </c>
      <c r="DJ703">
        <v>7.7531719999999998E-2</v>
      </c>
      <c r="DK703">
        <v>-0.19522661999999999</v>
      </c>
      <c r="DL703">
        <v>-0.13095082</v>
      </c>
      <c r="DM703">
        <v>-6.0513240000000003E-2</v>
      </c>
      <c r="DN703">
        <v>0.50020885000000004</v>
      </c>
      <c r="DO703">
        <v>0.35778246000000002</v>
      </c>
      <c r="DP703">
        <v>-0.64273818000000005</v>
      </c>
      <c r="DQ703">
        <v>0.94671483000000001</v>
      </c>
      <c r="DR703">
        <v>-0.66113116000000005</v>
      </c>
      <c r="DS703">
        <v>7.7932630000000003E-2</v>
      </c>
      <c r="DT703">
        <v>-0.79014932000000004</v>
      </c>
      <c r="DU703">
        <v>1.3610861400000001</v>
      </c>
      <c r="DV703" s="10">
        <v>-0.64824150000000003</v>
      </c>
      <c r="DW703" s="8" t="s">
        <v>3675</v>
      </c>
      <c r="DX703" t="s">
        <v>3676</v>
      </c>
      <c r="DY703" t="s">
        <v>5154</v>
      </c>
      <c r="DZ703" t="s">
        <v>5158</v>
      </c>
      <c r="EA703" t="s">
        <v>5171</v>
      </c>
      <c r="EB703" t="s">
        <v>5184</v>
      </c>
      <c r="EC703" t="s">
        <v>5457</v>
      </c>
      <c r="ED703" s="10" t="s">
        <v>225</v>
      </c>
      <c r="EE703" s="20">
        <v>36138</v>
      </c>
      <c r="EF703" s="21">
        <v>36896</v>
      </c>
      <c r="EG703" t="s">
        <v>3677</v>
      </c>
      <c r="EH703" t="s">
        <v>5142</v>
      </c>
      <c r="EI703" s="22">
        <v>44983</v>
      </c>
      <c r="EJ703" t="b">
        <f>F703=H703</f>
        <v>0</v>
      </c>
    </row>
    <row r="704" spans="1:140" x14ac:dyDescent="0.2">
      <c r="A704" s="8" t="s">
        <v>3678</v>
      </c>
      <c r="B704" s="8" t="s">
        <v>119</v>
      </c>
      <c r="C704" s="8" t="s">
        <v>275</v>
      </c>
      <c r="D704" s="2" t="s">
        <v>3679</v>
      </c>
      <c r="E704" s="4">
        <v>0.56341578634964695</v>
      </c>
      <c r="F704" s="28" t="b">
        <v>0</v>
      </c>
      <c r="G704" s="29">
        <f t="shared" si="21"/>
        <v>0.46776136494740383</v>
      </c>
      <c r="H704" s="5" t="b">
        <f t="shared" si="20"/>
        <v>0</v>
      </c>
      <c r="I704" s="8">
        <v>67</v>
      </c>
      <c r="J704">
        <v>1</v>
      </c>
      <c r="K704">
        <v>35</v>
      </c>
      <c r="L704">
        <v>3022</v>
      </c>
      <c r="M704">
        <v>6</v>
      </c>
      <c r="N704">
        <v>4</v>
      </c>
      <c r="O704">
        <v>35.874559841490502</v>
      </c>
      <c r="P704">
        <v>2</v>
      </c>
      <c r="Q704">
        <v>1</v>
      </c>
      <c r="R704">
        <v>4</v>
      </c>
      <c r="S704" s="10">
        <v>73.2</v>
      </c>
      <c r="T704" s="8">
        <v>1.2925892867279301</v>
      </c>
      <c r="U704">
        <v>7.5957643648752104E-3</v>
      </c>
      <c r="V704">
        <v>1.0358994556432299</v>
      </c>
      <c r="W704">
        <v>1.77624977158179</v>
      </c>
      <c r="X704">
        <v>0.34522335867264098</v>
      </c>
      <c r="Y704">
        <v>0.68524713920936597</v>
      </c>
      <c r="Z704">
        <v>-0.50237621279457501</v>
      </c>
      <c r="AA704">
        <v>1.4284752725705201</v>
      </c>
      <c r="AB704">
        <v>-4.5418899975194001E-2</v>
      </c>
      <c r="AC704">
        <v>-0.68484317603607703</v>
      </c>
      <c r="AD704" s="10">
        <v>-0.323116478504127</v>
      </c>
      <c r="AE704" s="8">
        <v>0</v>
      </c>
      <c r="AF704">
        <v>0</v>
      </c>
      <c r="AG704">
        <v>0</v>
      </c>
      <c r="AH704">
        <v>0</v>
      </c>
      <c r="AI704">
        <v>0</v>
      </c>
      <c r="AJ704">
        <v>0</v>
      </c>
      <c r="AK704">
        <v>0</v>
      </c>
      <c r="AL704">
        <v>0</v>
      </c>
      <c r="AM704">
        <v>0</v>
      </c>
      <c r="AN704">
        <v>0</v>
      </c>
      <c r="AO704">
        <v>0</v>
      </c>
      <c r="AP704">
        <v>0</v>
      </c>
      <c r="AQ704">
        <v>0</v>
      </c>
      <c r="AR704">
        <v>0</v>
      </c>
      <c r="AS704">
        <v>1</v>
      </c>
      <c r="AT704">
        <v>0</v>
      </c>
      <c r="AU704">
        <v>0</v>
      </c>
      <c r="AV704">
        <v>0</v>
      </c>
      <c r="AW704">
        <v>0</v>
      </c>
      <c r="AX704">
        <v>0</v>
      </c>
      <c r="AY704">
        <v>1</v>
      </c>
      <c r="AZ704">
        <v>0</v>
      </c>
      <c r="BA704">
        <v>0</v>
      </c>
      <c r="BB704">
        <v>1</v>
      </c>
      <c r="BC704">
        <v>0</v>
      </c>
      <c r="BD704">
        <v>1</v>
      </c>
      <c r="BE704">
        <v>1</v>
      </c>
      <c r="BF704">
        <v>0</v>
      </c>
      <c r="BG704">
        <v>0</v>
      </c>
      <c r="BH704">
        <v>0</v>
      </c>
      <c r="BI704">
        <v>1</v>
      </c>
      <c r="BJ704">
        <v>0</v>
      </c>
      <c r="BK704">
        <v>0</v>
      </c>
      <c r="BL704">
        <v>0</v>
      </c>
      <c r="BM704">
        <v>1</v>
      </c>
      <c r="BN704">
        <v>0</v>
      </c>
      <c r="BO704">
        <v>0</v>
      </c>
      <c r="BP704">
        <v>0</v>
      </c>
      <c r="BQ704">
        <v>1</v>
      </c>
      <c r="BR704">
        <v>0</v>
      </c>
      <c r="BS704">
        <v>0</v>
      </c>
      <c r="BT704" s="10">
        <v>0</v>
      </c>
      <c r="BU704">
        <v>-4.2648743800000002</v>
      </c>
      <c r="BV704">
        <v>0.17994256</v>
      </c>
      <c r="BW704">
        <v>2.5512239999999999E-2</v>
      </c>
      <c r="BX704">
        <v>1.7140852600000001</v>
      </c>
      <c r="BY704">
        <v>1.2451467300000001</v>
      </c>
      <c r="BZ704">
        <v>4.38303536</v>
      </c>
      <c r="CA704">
        <v>1.0542348399999999</v>
      </c>
      <c r="CB704">
        <v>2.36271349</v>
      </c>
      <c r="CC704">
        <v>0</v>
      </c>
      <c r="CD704">
        <v>1.26633956</v>
      </c>
      <c r="CE704">
        <v>1.2966537600000001</v>
      </c>
      <c r="CF704">
        <v>-0.34830556000000001</v>
      </c>
      <c r="CG704">
        <v>0.60595251999999999</v>
      </c>
      <c r="CH704">
        <v>-0.27080598</v>
      </c>
      <c r="CI704">
        <v>0.69837139000000004</v>
      </c>
      <c r="CJ704">
        <v>2.3914729999999999E-2</v>
      </c>
      <c r="CK704">
        <v>-0.35324707</v>
      </c>
      <c r="CL704">
        <v>-4.8291489999999999E-2</v>
      </c>
      <c r="CM704">
        <v>0.58076517999999999</v>
      </c>
      <c r="CN704">
        <v>0.72541518999999999</v>
      </c>
      <c r="CO704">
        <v>-0.20022939000000001</v>
      </c>
      <c r="CP704">
        <v>-0.43475793000000001</v>
      </c>
      <c r="CQ704">
        <v>0.34422587999999998</v>
      </c>
      <c r="CR704">
        <v>-0.48495226000000002</v>
      </c>
      <c r="CS704">
        <v>0.18250256000000001</v>
      </c>
      <c r="CT704">
        <v>-0.16623276000000001</v>
      </c>
      <c r="CU704">
        <v>-9.4743999999999995E-2</v>
      </c>
      <c r="CV704">
        <v>-1.1689752</v>
      </c>
      <c r="CW704">
        <v>-0.52188942000000005</v>
      </c>
      <c r="CX704">
        <v>0.65815442999999996</v>
      </c>
      <c r="CY704">
        <v>9.3649330000000003E-2</v>
      </c>
      <c r="CZ704">
        <v>-0.16819777</v>
      </c>
      <c r="DA704">
        <v>-0.25450494000000001</v>
      </c>
      <c r="DB704">
        <v>0.25513289</v>
      </c>
      <c r="DC704">
        <v>2.5920289999999999E-2</v>
      </c>
      <c r="DD704">
        <v>-2.5292350000000002E-2</v>
      </c>
      <c r="DE704">
        <v>0.26950531</v>
      </c>
      <c r="DF704">
        <v>-0.26887736000000001</v>
      </c>
      <c r="DG704">
        <v>0.1029841</v>
      </c>
      <c r="DH704">
        <v>-0.10235616</v>
      </c>
      <c r="DI704">
        <v>-0.19042195000000001</v>
      </c>
      <c r="DJ704">
        <v>7.7531719999999998E-2</v>
      </c>
      <c r="DK704">
        <v>-0.19522661999999999</v>
      </c>
      <c r="DL704">
        <v>-0.13095082</v>
      </c>
      <c r="DM704">
        <v>-6.0513240000000003E-2</v>
      </c>
      <c r="DN704">
        <v>0.50020885000000004</v>
      </c>
      <c r="DO704">
        <v>0.35778246000000002</v>
      </c>
      <c r="DP704">
        <v>-0.64273818000000005</v>
      </c>
      <c r="DQ704">
        <v>0.94671483000000001</v>
      </c>
      <c r="DR704">
        <v>-0.66113116000000005</v>
      </c>
      <c r="DS704">
        <v>7.7932630000000003E-2</v>
      </c>
      <c r="DT704">
        <v>-0.79014932000000004</v>
      </c>
      <c r="DU704">
        <v>1.3610861400000001</v>
      </c>
      <c r="DV704" s="10">
        <v>-0.64824150000000003</v>
      </c>
      <c r="DW704" s="8" t="s">
        <v>3680</v>
      </c>
      <c r="DX704" t="s">
        <v>3681</v>
      </c>
      <c r="DY704" t="s">
        <v>5154</v>
      </c>
      <c r="DZ704" t="s">
        <v>5154</v>
      </c>
      <c r="EA704" t="s">
        <v>5504</v>
      </c>
      <c r="EB704" t="s">
        <v>5365</v>
      </c>
      <c r="EC704" t="s">
        <v>5178</v>
      </c>
      <c r="ED704" s="10" t="s">
        <v>192</v>
      </c>
      <c r="EE704" s="20">
        <v>35232</v>
      </c>
      <c r="EF704" s="21">
        <v>38198</v>
      </c>
      <c r="EG704" t="s">
        <v>3682</v>
      </c>
      <c r="EH704" t="s">
        <v>5142</v>
      </c>
      <c r="EI704" s="22">
        <v>44653</v>
      </c>
      <c r="EJ704" t="b">
        <f>F704=H704</f>
        <v>1</v>
      </c>
    </row>
    <row r="705" spans="1:140" x14ac:dyDescent="0.2">
      <c r="A705" s="8" t="s">
        <v>3683</v>
      </c>
      <c r="B705" s="8" t="s">
        <v>168</v>
      </c>
      <c r="C705" s="8" t="s">
        <v>491</v>
      </c>
      <c r="D705" s="2" t="s">
        <v>3684</v>
      </c>
      <c r="E705" s="4">
        <v>0.425516293681654</v>
      </c>
      <c r="F705" s="28" t="b">
        <v>0</v>
      </c>
      <c r="G705" s="29">
        <f t="shared" si="21"/>
        <v>0.72217897462855862</v>
      </c>
      <c r="H705" s="5" t="b">
        <f t="shared" si="20"/>
        <v>1</v>
      </c>
      <c r="I705" s="8">
        <v>49</v>
      </c>
      <c r="J705">
        <v>2</v>
      </c>
      <c r="K705">
        <v>39</v>
      </c>
      <c r="L705">
        <v>556</v>
      </c>
      <c r="M705">
        <v>9</v>
      </c>
      <c r="N705">
        <v>5</v>
      </c>
      <c r="O705">
        <v>51.891480174160499</v>
      </c>
      <c r="P705">
        <v>5</v>
      </c>
      <c r="Q705">
        <v>1</v>
      </c>
      <c r="R705">
        <v>3</v>
      </c>
      <c r="S705" s="10">
        <v>69.099999999999994</v>
      </c>
      <c r="T705" s="8">
        <v>-0.39829786160802699</v>
      </c>
      <c r="U705">
        <v>1.0203643463482399</v>
      </c>
      <c r="V705">
        <v>1.5527186414958001</v>
      </c>
      <c r="W705">
        <v>-1.0984934918145499</v>
      </c>
      <c r="X705">
        <v>1.2997579909472201</v>
      </c>
      <c r="Y705">
        <v>1.38181348148064</v>
      </c>
      <c r="Z705">
        <v>4.8777154794608701E-2</v>
      </c>
      <c r="AA705">
        <v>0.71867389489572897</v>
      </c>
      <c r="AB705">
        <v>0.68128349962791002</v>
      </c>
      <c r="AC705">
        <v>-1.38724643350897</v>
      </c>
      <c r="AD705" s="10">
        <v>-1.2077759522049001</v>
      </c>
      <c r="AE705" s="8">
        <v>0</v>
      </c>
      <c r="AF705">
        <v>0</v>
      </c>
      <c r="AG705">
        <v>0</v>
      </c>
      <c r="AH705">
        <v>0</v>
      </c>
      <c r="AI705">
        <v>0</v>
      </c>
      <c r="AJ705">
        <v>0</v>
      </c>
      <c r="AK705">
        <v>0</v>
      </c>
      <c r="AL705">
        <v>0</v>
      </c>
      <c r="AM705">
        <v>0</v>
      </c>
      <c r="AN705">
        <v>0</v>
      </c>
      <c r="AO705">
        <v>0</v>
      </c>
      <c r="AP705">
        <v>0</v>
      </c>
      <c r="AQ705">
        <v>0</v>
      </c>
      <c r="AR705">
        <v>0</v>
      </c>
      <c r="AS705">
        <v>0</v>
      </c>
      <c r="AT705">
        <v>1</v>
      </c>
      <c r="AU705">
        <v>0</v>
      </c>
      <c r="AV705">
        <v>0</v>
      </c>
      <c r="AW705">
        <v>0</v>
      </c>
      <c r="AX705">
        <v>0</v>
      </c>
      <c r="AY705">
        <v>1</v>
      </c>
      <c r="AZ705">
        <v>0</v>
      </c>
      <c r="BA705">
        <v>0</v>
      </c>
      <c r="BB705">
        <v>1</v>
      </c>
      <c r="BC705">
        <v>1</v>
      </c>
      <c r="BD705">
        <v>0</v>
      </c>
      <c r="BE705">
        <v>0</v>
      </c>
      <c r="BF705">
        <v>1</v>
      </c>
      <c r="BG705">
        <v>1</v>
      </c>
      <c r="BH705">
        <v>0</v>
      </c>
      <c r="BI705">
        <v>0</v>
      </c>
      <c r="BJ705">
        <v>0</v>
      </c>
      <c r="BK705">
        <v>0</v>
      </c>
      <c r="BL705">
        <v>0</v>
      </c>
      <c r="BM705">
        <v>0</v>
      </c>
      <c r="BN705">
        <v>0</v>
      </c>
      <c r="BO705">
        <v>0</v>
      </c>
      <c r="BP705">
        <v>1</v>
      </c>
      <c r="BQ705">
        <v>0</v>
      </c>
      <c r="BR705">
        <v>0</v>
      </c>
      <c r="BS705">
        <v>0</v>
      </c>
      <c r="BT705" s="10">
        <v>1</v>
      </c>
      <c r="BU705">
        <v>-4.2648743800000002</v>
      </c>
      <c r="BV705">
        <v>0.17994256</v>
      </c>
      <c r="BW705">
        <v>2.5512239999999999E-2</v>
      </c>
      <c r="BX705">
        <v>1.7140852600000001</v>
      </c>
      <c r="BY705">
        <v>1.2451467300000001</v>
      </c>
      <c r="BZ705">
        <v>4.38303536</v>
      </c>
      <c r="CA705">
        <v>1.0542348399999999</v>
      </c>
      <c r="CB705">
        <v>2.36271349</v>
      </c>
      <c r="CC705">
        <v>0</v>
      </c>
      <c r="CD705">
        <v>1.26633956</v>
      </c>
      <c r="CE705">
        <v>1.2966537600000001</v>
      </c>
      <c r="CF705">
        <v>-0.34830556000000001</v>
      </c>
      <c r="CG705">
        <v>0.60595251999999999</v>
      </c>
      <c r="CH705">
        <v>-0.27080598</v>
      </c>
      <c r="CI705">
        <v>0.69837139000000004</v>
      </c>
      <c r="CJ705">
        <v>2.3914729999999999E-2</v>
      </c>
      <c r="CK705">
        <v>-0.35324707</v>
      </c>
      <c r="CL705">
        <v>-4.8291489999999999E-2</v>
      </c>
      <c r="CM705">
        <v>0.58076517999999999</v>
      </c>
      <c r="CN705">
        <v>0.72541518999999999</v>
      </c>
      <c r="CO705">
        <v>-0.20022939000000001</v>
      </c>
      <c r="CP705">
        <v>-0.43475793000000001</v>
      </c>
      <c r="CQ705">
        <v>0.34422587999999998</v>
      </c>
      <c r="CR705">
        <v>-0.48495226000000002</v>
      </c>
      <c r="CS705">
        <v>0.18250256000000001</v>
      </c>
      <c r="CT705">
        <v>-0.16623276000000001</v>
      </c>
      <c r="CU705">
        <v>-9.4743999999999995E-2</v>
      </c>
      <c r="CV705">
        <v>-1.1689752</v>
      </c>
      <c r="CW705">
        <v>-0.52188942000000005</v>
      </c>
      <c r="CX705">
        <v>0.65815442999999996</v>
      </c>
      <c r="CY705">
        <v>9.3649330000000003E-2</v>
      </c>
      <c r="CZ705">
        <v>-0.16819777</v>
      </c>
      <c r="DA705">
        <v>-0.25450494000000001</v>
      </c>
      <c r="DB705">
        <v>0.25513289</v>
      </c>
      <c r="DC705">
        <v>2.5920289999999999E-2</v>
      </c>
      <c r="DD705">
        <v>-2.5292350000000002E-2</v>
      </c>
      <c r="DE705">
        <v>0.26950531</v>
      </c>
      <c r="DF705">
        <v>-0.26887736000000001</v>
      </c>
      <c r="DG705">
        <v>0.1029841</v>
      </c>
      <c r="DH705">
        <v>-0.10235616</v>
      </c>
      <c r="DI705">
        <v>-0.19042195000000001</v>
      </c>
      <c r="DJ705">
        <v>7.7531719999999998E-2</v>
      </c>
      <c r="DK705">
        <v>-0.19522661999999999</v>
      </c>
      <c r="DL705">
        <v>-0.13095082</v>
      </c>
      <c r="DM705">
        <v>-6.0513240000000003E-2</v>
      </c>
      <c r="DN705">
        <v>0.50020885000000004</v>
      </c>
      <c r="DO705">
        <v>0.35778246000000002</v>
      </c>
      <c r="DP705">
        <v>-0.64273818000000005</v>
      </c>
      <c r="DQ705">
        <v>0.94671483000000001</v>
      </c>
      <c r="DR705">
        <v>-0.66113116000000005</v>
      </c>
      <c r="DS705">
        <v>7.7932630000000003E-2</v>
      </c>
      <c r="DT705">
        <v>-0.79014932000000004</v>
      </c>
      <c r="DU705">
        <v>1.3610861400000001</v>
      </c>
      <c r="DV705" s="10">
        <v>-0.64824150000000003</v>
      </c>
      <c r="DW705" s="8" t="s">
        <v>3685</v>
      </c>
      <c r="DX705" t="s">
        <v>3686</v>
      </c>
      <c r="DY705" t="s">
        <v>5165</v>
      </c>
      <c r="DZ705" t="s">
        <v>5165</v>
      </c>
      <c r="EA705" t="s">
        <v>5207</v>
      </c>
      <c r="EB705" t="s">
        <v>5160</v>
      </c>
      <c r="EC705" t="s">
        <v>5388</v>
      </c>
      <c r="ED705" s="10" t="s">
        <v>761</v>
      </c>
      <c r="EE705" s="20">
        <v>35160</v>
      </c>
      <c r="EF705" s="21">
        <v>39100</v>
      </c>
      <c r="EG705" t="s">
        <v>3687</v>
      </c>
      <c r="EH705" t="s">
        <v>5145</v>
      </c>
      <c r="EI705" s="22">
        <v>44439</v>
      </c>
      <c r="EJ705" t="b">
        <f>F705=H705</f>
        <v>0</v>
      </c>
    </row>
    <row r="706" spans="1:140" x14ac:dyDescent="0.2">
      <c r="A706" s="8" t="s">
        <v>3688</v>
      </c>
      <c r="B706" s="8" t="s">
        <v>168</v>
      </c>
      <c r="C706" s="8" t="s">
        <v>181</v>
      </c>
      <c r="D706" s="2" t="s">
        <v>3689</v>
      </c>
      <c r="E706" s="4">
        <v>0.58058099206366398</v>
      </c>
      <c r="F706" s="28" t="b">
        <v>0</v>
      </c>
      <c r="G706" s="29">
        <f t="shared" si="21"/>
        <v>1.7147612606116178E-2</v>
      </c>
      <c r="H706" s="5" t="b">
        <f t="shared" si="20"/>
        <v>0</v>
      </c>
      <c r="I706" s="8">
        <v>59</v>
      </c>
      <c r="J706">
        <v>0</v>
      </c>
      <c r="K706">
        <v>18</v>
      </c>
      <c r="L706">
        <v>2717</v>
      </c>
      <c r="M706">
        <v>4</v>
      </c>
      <c r="N706">
        <v>2</v>
      </c>
      <c r="O706">
        <v>86.957162698498493</v>
      </c>
      <c r="P706">
        <v>1</v>
      </c>
      <c r="Q706">
        <v>3</v>
      </c>
      <c r="R706">
        <v>3</v>
      </c>
      <c r="S706" s="10">
        <v>76.900000000000006</v>
      </c>
      <c r="T706" s="8">
        <v>0.54108388746750802</v>
      </c>
      <c r="U706">
        <v>-1.00517281761849</v>
      </c>
      <c r="V706">
        <v>-1.16058208423016</v>
      </c>
      <c r="W706">
        <v>1.42069555611712</v>
      </c>
      <c r="X706">
        <v>-0.29113306284374801</v>
      </c>
      <c r="Y706">
        <v>-0.70788554533318204</v>
      </c>
      <c r="Z706">
        <v>1.25541167683074</v>
      </c>
      <c r="AA706">
        <v>8.8725172209350497E-3</v>
      </c>
      <c r="AB706">
        <v>0.68128349962791002</v>
      </c>
      <c r="AC706">
        <v>-0.68484317603607703</v>
      </c>
      <c r="AD706" s="10">
        <v>0.47523475385999198</v>
      </c>
      <c r="AE706" s="8">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0</v>
      </c>
      <c r="AY706">
        <v>1</v>
      </c>
      <c r="AZ706">
        <v>0</v>
      </c>
      <c r="BA706">
        <v>1</v>
      </c>
      <c r="BB706">
        <v>0</v>
      </c>
      <c r="BC706">
        <v>1</v>
      </c>
      <c r="BD706">
        <v>0</v>
      </c>
      <c r="BE706">
        <v>0</v>
      </c>
      <c r="BF706">
        <v>1</v>
      </c>
      <c r="BG706">
        <v>1</v>
      </c>
      <c r="BH706">
        <v>0</v>
      </c>
      <c r="BI706">
        <v>0</v>
      </c>
      <c r="BJ706">
        <v>0</v>
      </c>
      <c r="BK706">
        <v>0</v>
      </c>
      <c r="BL706">
        <v>0</v>
      </c>
      <c r="BM706">
        <v>0</v>
      </c>
      <c r="BN706">
        <v>0</v>
      </c>
      <c r="BO706">
        <v>1</v>
      </c>
      <c r="BP706">
        <v>0</v>
      </c>
      <c r="BQ706">
        <v>0</v>
      </c>
      <c r="BR706">
        <v>0</v>
      </c>
      <c r="BS706">
        <v>0</v>
      </c>
      <c r="BT706" s="10">
        <v>1</v>
      </c>
      <c r="BU706">
        <v>-4.2648743800000002</v>
      </c>
      <c r="BV706">
        <v>0.17994256</v>
      </c>
      <c r="BW706">
        <v>2.5512239999999999E-2</v>
      </c>
      <c r="BX706">
        <v>1.7140852600000001</v>
      </c>
      <c r="BY706">
        <v>1.2451467300000001</v>
      </c>
      <c r="BZ706">
        <v>4.38303536</v>
      </c>
      <c r="CA706">
        <v>1.0542348399999999</v>
      </c>
      <c r="CB706">
        <v>2.36271349</v>
      </c>
      <c r="CC706">
        <v>0</v>
      </c>
      <c r="CD706">
        <v>1.26633956</v>
      </c>
      <c r="CE706">
        <v>1.2966537600000001</v>
      </c>
      <c r="CF706">
        <v>-0.34830556000000001</v>
      </c>
      <c r="CG706">
        <v>0.60595251999999999</v>
      </c>
      <c r="CH706">
        <v>-0.27080598</v>
      </c>
      <c r="CI706">
        <v>0.69837139000000004</v>
      </c>
      <c r="CJ706">
        <v>2.3914729999999999E-2</v>
      </c>
      <c r="CK706">
        <v>-0.35324707</v>
      </c>
      <c r="CL706">
        <v>-4.8291489999999999E-2</v>
      </c>
      <c r="CM706">
        <v>0.58076517999999999</v>
      </c>
      <c r="CN706">
        <v>0.72541518999999999</v>
      </c>
      <c r="CO706">
        <v>-0.20022939000000001</v>
      </c>
      <c r="CP706">
        <v>-0.43475793000000001</v>
      </c>
      <c r="CQ706">
        <v>0.34422587999999998</v>
      </c>
      <c r="CR706">
        <v>-0.48495226000000002</v>
      </c>
      <c r="CS706">
        <v>0.18250256000000001</v>
      </c>
      <c r="CT706">
        <v>-0.16623276000000001</v>
      </c>
      <c r="CU706">
        <v>-9.4743999999999995E-2</v>
      </c>
      <c r="CV706">
        <v>-1.1689752</v>
      </c>
      <c r="CW706">
        <v>-0.52188942000000005</v>
      </c>
      <c r="CX706">
        <v>0.65815442999999996</v>
      </c>
      <c r="CY706">
        <v>9.3649330000000003E-2</v>
      </c>
      <c r="CZ706">
        <v>-0.16819777</v>
      </c>
      <c r="DA706">
        <v>-0.25450494000000001</v>
      </c>
      <c r="DB706">
        <v>0.25513289</v>
      </c>
      <c r="DC706">
        <v>2.5920289999999999E-2</v>
      </c>
      <c r="DD706">
        <v>-2.5292350000000002E-2</v>
      </c>
      <c r="DE706">
        <v>0.26950531</v>
      </c>
      <c r="DF706">
        <v>-0.26887736000000001</v>
      </c>
      <c r="DG706">
        <v>0.1029841</v>
      </c>
      <c r="DH706">
        <v>-0.10235616</v>
      </c>
      <c r="DI706">
        <v>-0.19042195000000001</v>
      </c>
      <c r="DJ706">
        <v>7.7531719999999998E-2</v>
      </c>
      <c r="DK706">
        <v>-0.19522661999999999</v>
      </c>
      <c r="DL706">
        <v>-0.13095082</v>
      </c>
      <c r="DM706">
        <v>-6.0513240000000003E-2</v>
      </c>
      <c r="DN706">
        <v>0.50020885000000004</v>
      </c>
      <c r="DO706">
        <v>0.35778246000000002</v>
      </c>
      <c r="DP706">
        <v>-0.64273818000000005</v>
      </c>
      <c r="DQ706">
        <v>0.94671483000000001</v>
      </c>
      <c r="DR706">
        <v>-0.66113116000000005</v>
      </c>
      <c r="DS706">
        <v>7.7932630000000003E-2</v>
      </c>
      <c r="DT706">
        <v>-0.79014932000000004</v>
      </c>
      <c r="DU706">
        <v>1.3610861400000001</v>
      </c>
      <c r="DV706" s="10">
        <v>-0.64824150000000003</v>
      </c>
      <c r="DW706" s="8" t="s">
        <v>3690</v>
      </c>
      <c r="DX706" t="s">
        <v>3691</v>
      </c>
      <c r="DY706" t="s">
        <v>5153</v>
      </c>
      <c r="DZ706" t="s">
        <v>5165</v>
      </c>
      <c r="EA706" t="s">
        <v>5486</v>
      </c>
      <c r="EB706" t="s">
        <v>5336</v>
      </c>
      <c r="EC706" t="s">
        <v>5274</v>
      </c>
      <c r="ED706" s="10" t="s">
        <v>213</v>
      </c>
      <c r="EE706" s="20">
        <v>34947</v>
      </c>
      <c r="EF706" s="21">
        <v>36007</v>
      </c>
      <c r="EG706" t="s">
        <v>3692</v>
      </c>
      <c r="EH706" t="s">
        <v>5145</v>
      </c>
      <c r="EI706" s="22">
        <v>44356</v>
      </c>
      <c r="EJ706" t="b">
        <f>F706=H706</f>
        <v>1</v>
      </c>
    </row>
    <row r="707" spans="1:140" x14ac:dyDescent="0.2">
      <c r="A707" s="8" t="s">
        <v>3693</v>
      </c>
      <c r="B707" s="8" t="s">
        <v>127</v>
      </c>
      <c r="C707" s="8" t="s">
        <v>195</v>
      </c>
      <c r="D707" s="2" t="s">
        <v>3694</v>
      </c>
      <c r="E707" s="4">
        <v>0.52871126625282105</v>
      </c>
      <c r="F707" s="28" t="b">
        <v>0</v>
      </c>
      <c r="G707" s="29">
        <f t="shared" si="21"/>
        <v>1.1022232570240835E-5</v>
      </c>
      <c r="H707" s="5" t="b">
        <f t="shared" ref="H707:H770" si="22">IF(G707&gt;threshold,TRUE,FALSE)</f>
        <v>0</v>
      </c>
      <c r="I707" s="8">
        <v>38</v>
      </c>
      <c r="J707">
        <v>3</v>
      </c>
      <c r="K707">
        <v>34</v>
      </c>
      <c r="L707">
        <v>1302</v>
      </c>
      <c r="M707">
        <v>2</v>
      </c>
      <c r="N707">
        <v>5</v>
      </c>
      <c r="O707">
        <v>9.3556331264106305</v>
      </c>
      <c r="P707">
        <v>5</v>
      </c>
      <c r="Q707">
        <v>3</v>
      </c>
      <c r="R707">
        <v>3</v>
      </c>
      <c r="S707" s="10">
        <v>68.8</v>
      </c>
      <c r="T707" s="8">
        <v>-1.4316177855911101</v>
      </c>
      <c r="U707">
        <v>2.03313292833161</v>
      </c>
      <c r="V707">
        <v>0.90669465918009495</v>
      </c>
      <c r="W707">
        <v>-0.22884285333374699</v>
      </c>
      <c r="X707">
        <v>-0.92748948436013701</v>
      </c>
      <c r="Y707">
        <v>1.38181348148064</v>
      </c>
      <c r="Z707">
        <v>-1.41491092360627</v>
      </c>
      <c r="AA707">
        <v>8.8725172209350497E-3</v>
      </c>
      <c r="AB707">
        <v>-1.4988236991813999</v>
      </c>
      <c r="AC707">
        <v>-1.38724643350897</v>
      </c>
      <c r="AD707" s="10">
        <v>-1.2725071332074001</v>
      </c>
      <c r="AE707" s="8">
        <v>0</v>
      </c>
      <c r="AF707">
        <v>0</v>
      </c>
      <c r="AG707">
        <v>0</v>
      </c>
      <c r="AH707">
        <v>0</v>
      </c>
      <c r="AI707">
        <v>0</v>
      </c>
      <c r="AJ707">
        <v>0</v>
      </c>
      <c r="AK707">
        <v>0</v>
      </c>
      <c r="AL707">
        <v>0</v>
      </c>
      <c r="AM707">
        <v>0</v>
      </c>
      <c r="AN707">
        <v>0</v>
      </c>
      <c r="AO707">
        <v>0</v>
      </c>
      <c r="AP707">
        <v>0</v>
      </c>
      <c r="AQ707">
        <v>0</v>
      </c>
      <c r="AR707">
        <v>1</v>
      </c>
      <c r="AS707">
        <v>0</v>
      </c>
      <c r="AT707">
        <v>0</v>
      </c>
      <c r="AU707">
        <v>0</v>
      </c>
      <c r="AV707">
        <v>0</v>
      </c>
      <c r="AW707">
        <v>0</v>
      </c>
      <c r="AX707">
        <v>0</v>
      </c>
      <c r="AY707">
        <v>1</v>
      </c>
      <c r="AZ707">
        <v>0</v>
      </c>
      <c r="BA707">
        <v>1</v>
      </c>
      <c r="BB707">
        <v>0</v>
      </c>
      <c r="BC707">
        <v>1</v>
      </c>
      <c r="BD707">
        <v>0</v>
      </c>
      <c r="BE707">
        <v>0</v>
      </c>
      <c r="BF707">
        <v>1</v>
      </c>
      <c r="BG707">
        <v>0</v>
      </c>
      <c r="BH707">
        <v>0</v>
      </c>
      <c r="BI707">
        <v>0</v>
      </c>
      <c r="BJ707">
        <v>0</v>
      </c>
      <c r="BK707">
        <v>0</v>
      </c>
      <c r="BL707">
        <v>1</v>
      </c>
      <c r="BM707">
        <v>0</v>
      </c>
      <c r="BN707">
        <v>1</v>
      </c>
      <c r="BO707">
        <v>0</v>
      </c>
      <c r="BP707">
        <v>0</v>
      </c>
      <c r="BQ707">
        <v>0</v>
      </c>
      <c r="BR707">
        <v>0</v>
      </c>
      <c r="BS707">
        <v>1</v>
      </c>
      <c r="BT707" s="10">
        <v>0</v>
      </c>
      <c r="BU707">
        <v>-4.2648743800000002</v>
      </c>
      <c r="BV707">
        <v>0.17994256</v>
      </c>
      <c r="BW707">
        <v>2.5512239999999999E-2</v>
      </c>
      <c r="BX707">
        <v>1.7140852600000001</v>
      </c>
      <c r="BY707">
        <v>1.2451467300000001</v>
      </c>
      <c r="BZ707">
        <v>4.38303536</v>
      </c>
      <c r="CA707">
        <v>1.0542348399999999</v>
      </c>
      <c r="CB707">
        <v>2.36271349</v>
      </c>
      <c r="CC707">
        <v>0</v>
      </c>
      <c r="CD707">
        <v>1.26633956</v>
      </c>
      <c r="CE707">
        <v>1.2966537600000001</v>
      </c>
      <c r="CF707">
        <v>-0.34830556000000001</v>
      </c>
      <c r="CG707">
        <v>0.60595251999999999</v>
      </c>
      <c r="CH707">
        <v>-0.27080598</v>
      </c>
      <c r="CI707">
        <v>0.69837139000000004</v>
      </c>
      <c r="CJ707">
        <v>2.3914729999999999E-2</v>
      </c>
      <c r="CK707">
        <v>-0.35324707</v>
      </c>
      <c r="CL707">
        <v>-4.8291489999999999E-2</v>
      </c>
      <c r="CM707">
        <v>0.58076517999999999</v>
      </c>
      <c r="CN707">
        <v>0.72541518999999999</v>
      </c>
      <c r="CO707">
        <v>-0.20022939000000001</v>
      </c>
      <c r="CP707">
        <v>-0.43475793000000001</v>
      </c>
      <c r="CQ707">
        <v>0.34422587999999998</v>
      </c>
      <c r="CR707">
        <v>-0.48495226000000002</v>
      </c>
      <c r="CS707">
        <v>0.18250256000000001</v>
      </c>
      <c r="CT707">
        <v>-0.16623276000000001</v>
      </c>
      <c r="CU707">
        <v>-9.4743999999999995E-2</v>
      </c>
      <c r="CV707">
        <v>-1.1689752</v>
      </c>
      <c r="CW707">
        <v>-0.52188942000000005</v>
      </c>
      <c r="CX707">
        <v>0.65815442999999996</v>
      </c>
      <c r="CY707">
        <v>9.3649330000000003E-2</v>
      </c>
      <c r="CZ707">
        <v>-0.16819777</v>
      </c>
      <c r="DA707">
        <v>-0.25450494000000001</v>
      </c>
      <c r="DB707">
        <v>0.25513289</v>
      </c>
      <c r="DC707">
        <v>2.5920289999999999E-2</v>
      </c>
      <c r="DD707">
        <v>-2.5292350000000002E-2</v>
      </c>
      <c r="DE707">
        <v>0.26950531</v>
      </c>
      <c r="DF707">
        <v>-0.26887736000000001</v>
      </c>
      <c r="DG707">
        <v>0.1029841</v>
      </c>
      <c r="DH707">
        <v>-0.10235616</v>
      </c>
      <c r="DI707">
        <v>-0.19042195000000001</v>
      </c>
      <c r="DJ707">
        <v>7.7531719999999998E-2</v>
      </c>
      <c r="DK707">
        <v>-0.19522661999999999</v>
      </c>
      <c r="DL707">
        <v>-0.13095082</v>
      </c>
      <c r="DM707">
        <v>-6.0513240000000003E-2</v>
      </c>
      <c r="DN707">
        <v>0.50020885000000004</v>
      </c>
      <c r="DO707">
        <v>0.35778246000000002</v>
      </c>
      <c r="DP707">
        <v>-0.64273818000000005</v>
      </c>
      <c r="DQ707">
        <v>0.94671483000000001</v>
      </c>
      <c r="DR707">
        <v>-0.66113116000000005</v>
      </c>
      <c r="DS707">
        <v>7.7932630000000003E-2</v>
      </c>
      <c r="DT707">
        <v>-0.79014932000000004</v>
      </c>
      <c r="DU707">
        <v>1.3610861400000001</v>
      </c>
      <c r="DV707" s="10">
        <v>-0.64824150000000003</v>
      </c>
      <c r="DW707" s="8" t="s">
        <v>3695</v>
      </c>
      <c r="DX707" t="s">
        <v>3696</v>
      </c>
      <c r="DY707" t="s">
        <v>5158</v>
      </c>
      <c r="DZ707" t="s">
        <v>5153</v>
      </c>
      <c r="EA707" t="s">
        <v>5377</v>
      </c>
      <c r="EB707" t="s">
        <v>5285</v>
      </c>
      <c r="EC707" t="s">
        <v>5263</v>
      </c>
      <c r="ED707" s="10" t="s">
        <v>425</v>
      </c>
      <c r="EE707" s="20">
        <v>34883</v>
      </c>
      <c r="EF707" s="21">
        <v>35015</v>
      </c>
      <c r="EG707" t="s">
        <v>3697</v>
      </c>
      <c r="EH707" t="s">
        <v>5143</v>
      </c>
      <c r="EI707" s="22">
        <v>44843</v>
      </c>
      <c r="EJ707" t="b">
        <f>F707=H707</f>
        <v>1</v>
      </c>
    </row>
    <row r="708" spans="1:140" x14ac:dyDescent="0.2">
      <c r="A708" s="8" t="s">
        <v>404</v>
      </c>
      <c r="B708" s="8" t="s">
        <v>119</v>
      </c>
      <c r="C708" s="8" t="s">
        <v>216</v>
      </c>
      <c r="D708" s="2" t="s">
        <v>3698</v>
      </c>
      <c r="E708" s="4">
        <v>0.69892819164338305</v>
      </c>
      <c r="F708" s="28" t="b">
        <v>1</v>
      </c>
      <c r="G708" s="29">
        <f t="shared" si="21"/>
        <v>0.16547864203198528</v>
      </c>
      <c r="H708" s="5" t="b">
        <f t="shared" si="22"/>
        <v>0</v>
      </c>
      <c r="I708" s="8">
        <v>69</v>
      </c>
      <c r="J708">
        <v>0</v>
      </c>
      <c r="K708">
        <v>29</v>
      </c>
      <c r="L708">
        <v>2403</v>
      </c>
      <c r="M708">
        <v>3</v>
      </c>
      <c r="N708">
        <v>4</v>
      </c>
      <c r="O708">
        <v>65.297429155025199</v>
      </c>
      <c r="P708">
        <v>2</v>
      </c>
      <c r="Q708">
        <v>3</v>
      </c>
      <c r="R708">
        <v>4</v>
      </c>
      <c r="S708" s="10">
        <v>83.5</v>
      </c>
      <c r="T708" s="8">
        <v>1.48046563654304</v>
      </c>
      <c r="U708">
        <v>-1.00517281761849</v>
      </c>
      <c r="V708">
        <v>0.260670676864387</v>
      </c>
      <c r="W708">
        <v>1.05464957691742</v>
      </c>
      <c r="X708">
        <v>-0.60931127360194304</v>
      </c>
      <c r="Y708">
        <v>0.68524713920936597</v>
      </c>
      <c r="Z708">
        <v>0.51008518237225697</v>
      </c>
      <c r="AA708">
        <v>0.71867389489572897</v>
      </c>
      <c r="AB708">
        <v>-4.5418899975194001E-2</v>
      </c>
      <c r="AC708">
        <v>1.7560081436822399E-2</v>
      </c>
      <c r="AD708" s="10">
        <v>1.8993207359149</v>
      </c>
      <c r="AE708" s="8">
        <v>0</v>
      </c>
      <c r="AF708">
        <v>0</v>
      </c>
      <c r="AG708">
        <v>1</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1</v>
      </c>
      <c r="BA708">
        <v>0</v>
      </c>
      <c r="BB708">
        <v>1</v>
      </c>
      <c r="BC708">
        <v>0</v>
      </c>
      <c r="BD708">
        <v>1</v>
      </c>
      <c r="BE708">
        <v>0</v>
      </c>
      <c r="BF708">
        <v>1</v>
      </c>
      <c r="BG708">
        <v>1</v>
      </c>
      <c r="BH708">
        <v>0</v>
      </c>
      <c r="BI708">
        <v>0</v>
      </c>
      <c r="BJ708">
        <v>0</v>
      </c>
      <c r="BK708">
        <v>0</v>
      </c>
      <c r="BL708">
        <v>0</v>
      </c>
      <c r="BM708">
        <v>1</v>
      </c>
      <c r="BN708">
        <v>0</v>
      </c>
      <c r="BO708">
        <v>0</v>
      </c>
      <c r="BP708">
        <v>0</v>
      </c>
      <c r="BQ708">
        <v>0</v>
      </c>
      <c r="BR708">
        <v>0</v>
      </c>
      <c r="BS708">
        <v>1</v>
      </c>
      <c r="BT708" s="10">
        <v>0</v>
      </c>
      <c r="BU708">
        <v>-4.2648743800000002</v>
      </c>
      <c r="BV708">
        <v>0.17994256</v>
      </c>
      <c r="BW708">
        <v>2.5512239999999999E-2</v>
      </c>
      <c r="BX708">
        <v>1.7140852600000001</v>
      </c>
      <c r="BY708">
        <v>1.2451467300000001</v>
      </c>
      <c r="BZ708">
        <v>4.38303536</v>
      </c>
      <c r="CA708">
        <v>1.0542348399999999</v>
      </c>
      <c r="CB708">
        <v>2.36271349</v>
      </c>
      <c r="CC708">
        <v>0</v>
      </c>
      <c r="CD708">
        <v>1.26633956</v>
      </c>
      <c r="CE708">
        <v>1.2966537600000001</v>
      </c>
      <c r="CF708">
        <v>-0.34830556000000001</v>
      </c>
      <c r="CG708">
        <v>0.60595251999999999</v>
      </c>
      <c r="CH708">
        <v>-0.27080598</v>
      </c>
      <c r="CI708">
        <v>0.69837139000000004</v>
      </c>
      <c r="CJ708">
        <v>2.3914729999999999E-2</v>
      </c>
      <c r="CK708">
        <v>-0.35324707</v>
      </c>
      <c r="CL708">
        <v>-4.8291489999999999E-2</v>
      </c>
      <c r="CM708">
        <v>0.58076517999999999</v>
      </c>
      <c r="CN708">
        <v>0.72541518999999999</v>
      </c>
      <c r="CO708">
        <v>-0.20022939000000001</v>
      </c>
      <c r="CP708">
        <v>-0.43475793000000001</v>
      </c>
      <c r="CQ708">
        <v>0.34422587999999998</v>
      </c>
      <c r="CR708">
        <v>-0.48495226000000002</v>
      </c>
      <c r="CS708">
        <v>0.18250256000000001</v>
      </c>
      <c r="CT708">
        <v>-0.16623276000000001</v>
      </c>
      <c r="CU708">
        <v>-9.4743999999999995E-2</v>
      </c>
      <c r="CV708">
        <v>-1.1689752</v>
      </c>
      <c r="CW708">
        <v>-0.52188942000000005</v>
      </c>
      <c r="CX708">
        <v>0.65815442999999996</v>
      </c>
      <c r="CY708">
        <v>9.3649330000000003E-2</v>
      </c>
      <c r="CZ708">
        <v>-0.16819777</v>
      </c>
      <c r="DA708">
        <v>-0.25450494000000001</v>
      </c>
      <c r="DB708">
        <v>0.25513289</v>
      </c>
      <c r="DC708">
        <v>2.5920289999999999E-2</v>
      </c>
      <c r="DD708">
        <v>-2.5292350000000002E-2</v>
      </c>
      <c r="DE708">
        <v>0.26950531</v>
      </c>
      <c r="DF708">
        <v>-0.26887736000000001</v>
      </c>
      <c r="DG708">
        <v>0.1029841</v>
      </c>
      <c r="DH708">
        <v>-0.10235616</v>
      </c>
      <c r="DI708">
        <v>-0.19042195000000001</v>
      </c>
      <c r="DJ708">
        <v>7.7531719999999998E-2</v>
      </c>
      <c r="DK708">
        <v>-0.19522661999999999</v>
      </c>
      <c r="DL708">
        <v>-0.13095082</v>
      </c>
      <c r="DM708">
        <v>-6.0513240000000003E-2</v>
      </c>
      <c r="DN708">
        <v>0.50020885000000004</v>
      </c>
      <c r="DO708">
        <v>0.35778246000000002</v>
      </c>
      <c r="DP708">
        <v>-0.64273818000000005</v>
      </c>
      <c r="DQ708">
        <v>0.94671483000000001</v>
      </c>
      <c r="DR708">
        <v>-0.66113116000000005</v>
      </c>
      <c r="DS708">
        <v>7.7932630000000003E-2</v>
      </c>
      <c r="DT708">
        <v>-0.79014932000000004</v>
      </c>
      <c r="DU708">
        <v>1.3610861400000001</v>
      </c>
      <c r="DV708" s="10">
        <v>-0.64824150000000003</v>
      </c>
      <c r="DW708" s="8" t="s">
        <v>3699</v>
      </c>
      <c r="DX708" t="s">
        <v>3700</v>
      </c>
      <c r="DY708" t="s">
        <v>5154</v>
      </c>
      <c r="DZ708" t="s">
        <v>5153</v>
      </c>
      <c r="EA708" t="s">
        <v>5392</v>
      </c>
      <c r="EB708" t="s">
        <v>5412</v>
      </c>
      <c r="EC708" t="s">
        <v>5440</v>
      </c>
      <c r="ED708" s="10" t="s">
        <v>894</v>
      </c>
      <c r="EE708" s="20">
        <v>35399</v>
      </c>
      <c r="EF708" s="21">
        <v>38733</v>
      </c>
      <c r="EG708" t="s">
        <v>3701</v>
      </c>
      <c r="EH708" t="s">
        <v>5145</v>
      </c>
      <c r="EI708" s="22">
        <v>44891</v>
      </c>
      <c r="EJ708" t="b">
        <f>F708=H708</f>
        <v>0</v>
      </c>
    </row>
    <row r="709" spans="1:140" x14ac:dyDescent="0.2">
      <c r="A709" s="8" t="s">
        <v>3702</v>
      </c>
      <c r="B709" s="8" t="s">
        <v>168</v>
      </c>
      <c r="C709" s="8" t="s">
        <v>491</v>
      </c>
      <c r="D709" s="2" t="s">
        <v>3703</v>
      </c>
      <c r="E709" s="4">
        <v>0.35552676863605198</v>
      </c>
      <c r="F709" s="28" t="b">
        <v>0</v>
      </c>
      <c r="G709" s="29">
        <f t="shared" si="21"/>
        <v>1.9877202829920302E-5</v>
      </c>
      <c r="H709" s="5" t="b">
        <f t="shared" si="22"/>
        <v>0</v>
      </c>
      <c r="I709" s="8">
        <v>65</v>
      </c>
      <c r="J709">
        <v>0</v>
      </c>
      <c r="K709">
        <v>27</v>
      </c>
      <c r="L709">
        <v>568</v>
      </c>
      <c r="M709">
        <v>5</v>
      </c>
      <c r="N709">
        <v>4</v>
      </c>
      <c r="O709">
        <v>14.330050984693001</v>
      </c>
      <c r="P709">
        <v>4</v>
      </c>
      <c r="Q709">
        <v>1</v>
      </c>
      <c r="R709">
        <v>4</v>
      </c>
      <c r="S709" s="10">
        <v>71.599999999999994</v>
      </c>
      <c r="T709" s="8">
        <v>1.1047129369128199</v>
      </c>
      <c r="U709">
        <v>-1.00517281761849</v>
      </c>
      <c r="V709">
        <v>2.2610839381047498E-3</v>
      </c>
      <c r="W709">
        <v>-1.0845044735011899</v>
      </c>
      <c r="X709">
        <v>2.70451479144465E-2</v>
      </c>
      <c r="Y709">
        <v>0.68524713920936597</v>
      </c>
      <c r="Z709">
        <v>-1.24373774565171</v>
      </c>
      <c r="AA709">
        <v>1.4284752725705201</v>
      </c>
      <c r="AB709">
        <v>-1.4988236991813999</v>
      </c>
      <c r="AC709">
        <v>-0.68484317603607703</v>
      </c>
      <c r="AD709" s="10">
        <v>-0.66834944385077399</v>
      </c>
      <c r="AE709" s="8">
        <v>0</v>
      </c>
      <c r="AF709">
        <v>0</v>
      </c>
      <c r="AG709">
        <v>1</v>
      </c>
      <c r="AH709">
        <v>0</v>
      </c>
      <c r="AI709">
        <v>0</v>
      </c>
      <c r="AJ709">
        <v>0</v>
      </c>
      <c r="AK709">
        <v>0</v>
      </c>
      <c r="AL709">
        <v>0</v>
      </c>
      <c r="AM709">
        <v>0</v>
      </c>
      <c r="AN709">
        <v>0</v>
      </c>
      <c r="AO709">
        <v>0</v>
      </c>
      <c r="AP709">
        <v>0</v>
      </c>
      <c r="AQ709">
        <v>0</v>
      </c>
      <c r="AR709">
        <v>0</v>
      </c>
      <c r="AS709">
        <v>0</v>
      </c>
      <c r="AT709">
        <v>0</v>
      </c>
      <c r="AU709">
        <v>0</v>
      </c>
      <c r="AV709">
        <v>0</v>
      </c>
      <c r="AW709">
        <v>0</v>
      </c>
      <c r="AX709">
        <v>0</v>
      </c>
      <c r="AY709">
        <v>1</v>
      </c>
      <c r="AZ709">
        <v>0</v>
      </c>
      <c r="BA709">
        <v>1</v>
      </c>
      <c r="BB709">
        <v>0</v>
      </c>
      <c r="BC709">
        <v>1</v>
      </c>
      <c r="BD709">
        <v>0</v>
      </c>
      <c r="BE709">
        <v>0</v>
      </c>
      <c r="BF709">
        <v>1</v>
      </c>
      <c r="BG709">
        <v>0</v>
      </c>
      <c r="BH709">
        <v>1</v>
      </c>
      <c r="BI709">
        <v>0</v>
      </c>
      <c r="BJ709">
        <v>0</v>
      </c>
      <c r="BK709">
        <v>0</v>
      </c>
      <c r="BL709">
        <v>0</v>
      </c>
      <c r="BM709">
        <v>0</v>
      </c>
      <c r="BN709">
        <v>0</v>
      </c>
      <c r="BO709">
        <v>0</v>
      </c>
      <c r="BP709">
        <v>1</v>
      </c>
      <c r="BQ709">
        <v>0</v>
      </c>
      <c r="BR709">
        <v>1</v>
      </c>
      <c r="BS709">
        <v>0</v>
      </c>
      <c r="BT709" s="10">
        <v>0</v>
      </c>
      <c r="BU709">
        <v>-4.2648743800000002</v>
      </c>
      <c r="BV709">
        <v>0.17994256</v>
      </c>
      <c r="BW709">
        <v>2.5512239999999999E-2</v>
      </c>
      <c r="BX709">
        <v>1.7140852600000001</v>
      </c>
      <c r="BY709">
        <v>1.2451467300000001</v>
      </c>
      <c r="BZ709">
        <v>4.38303536</v>
      </c>
      <c r="CA709">
        <v>1.0542348399999999</v>
      </c>
      <c r="CB709">
        <v>2.36271349</v>
      </c>
      <c r="CC709">
        <v>0</v>
      </c>
      <c r="CD709">
        <v>1.26633956</v>
      </c>
      <c r="CE709">
        <v>1.2966537600000001</v>
      </c>
      <c r="CF709">
        <v>-0.34830556000000001</v>
      </c>
      <c r="CG709">
        <v>0.60595251999999999</v>
      </c>
      <c r="CH709">
        <v>-0.27080598</v>
      </c>
      <c r="CI709">
        <v>0.69837139000000004</v>
      </c>
      <c r="CJ709">
        <v>2.3914729999999999E-2</v>
      </c>
      <c r="CK709">
        <v>-0.35324707</v>
      </c>
      <c r="CL709">
        <v>-4.8291489999999999E-2</v>
      </c>
      <c r="CM709">
        <v>0.58076517999999999</v>
      </c>
      <c r="CN709">
        <v>0.72541518999999999</v>
      </c>
      <c r="CO709">
        <v>-0.20022939000000001</v>
      </c>
      <c r="CP709">
        <v>-0.43475793000000001</v>
      </c>
      <c r="CQ709">
        <v>0.34422587999999998</v>
      </c>
      <c r="CR709">
        <v>-0.48495226000000002</v>
      </c>
      <c r="CS709">
        <v>0.18250256000000001</v>
      </c>
      <c r="CT709">
        <v>-0.16623276000000001</v>
      </c>
      <c r="CU709">
        <v>-9.4743999999999995E-2</v>
      </c>
      <c r="CV709">
        <v>-1.1689752</v>
      </c>
      <c r="CW709">
        <v>-0.52188942000000005</v>
      </c>
      <c r="CX709">
        <v>0.65815442999999996</v>
      </c>
      <c r="CY709">
        <v>9.3649330000000003E-2</v>
      </c>
      <c r="CZ709">
        <v>-0.16819777</v>
      </c>
      <c r="DA709">
        <v>-0.25450494000000001</v>
      </c>
      <c r="DB709">
        <v>0.25513289</v>
      </c>
      <c r="DC709">
        <v>2.5920289999999999E-2</v>
      </c>
      <c r="DD709">
        <v>-2.5292350000000002E-2</v>
      </c>
      <c r="DE709">
        <v>0.26950531</v>
      </c>
      <c r="DF709">
        <v>-0.26887736000000001</v>
      </c>
      <c r="DG709">
        <v>0.1029841</v>
      </c>
      <c r="DH709">
        <v>-0.10235616</v>
      </c>
      <c r="DI709">
        <v>-0.19042195000000001</v>
      </c>
      <c r="DJ709">
        <v>7.7531719999999998E-2</v>
      </c>
      <c r="DK709">
        <v>-0.19522661999999999</v>
      </c>
      <c r="DL709">
        <v>-0.13095082</v>
      </c>
      <c r="DM709">
        <v>-6.0513240000000003E-2</v>
      </c>
      <c r="DN709">
        <v>0.50020885000000004</v>
      </c>
      <c r="DO709">
        <v>0.35778246000000002</v>
      </c>
      <c r="DP709">
        <v>-0.64273818000000005</v>
      </c>
      <c r="DQ709">
        <v>0.94671483000000001</v>
      </c>
      <c r="DR709">
        <v>-0.66113116000000005</v>
      </c>
      <c r="DS709">
        <v>7.7932630000000003E-2</v>
      </c>
      <c r="DT709">
        <v>-0.79014932000000004</v>
      </c>
      <c r="DU709">
        <v>1.3610861400000001</v>
      </c>
      <c r="DV709" s="10">
        <v>-0.64824150000000003</v>
      </c>
      <c r="DW709" s="8" t="s">
        <v>3704</v>
      </c>
      <c r="DX709" t="s">
        <v>3705</v>
      </c>
      <c r="DY709" t="s">
        <v>5165</v>
      </c>
      <c r="DZ709" t="s">
        <v>5158</v>
      </c>
      <c r="EA709" t="s">
        <v>5281</v>
      </c>
      <c r="EB709" t="s">
        <v>5374</v>
      </c>
      <c r="EC709" t="s">
        <v>5172</v>
      </c>
      <c r="ED709" s="10" t="s">
        <v>798</v>
      </c>
      <c r="EE709" s="20">
        <v>37217</v>
      </c>
      <c r="EF709" s="21">
        <v>37992</v>
      </c>
      <c r="EG709" t="s">
        <v>3706</v>
      </c>
      <c r="EH709" t="s">
        <v>5147</v>
      </c>
      <c r="EI709" s="22">
        <v>44960</v>
      </c>
      <c r="EJ709" t="b">
        <f>F709=H709</f>
        <v>1</v>
      </c>
    </row>
    <row r="710" spans="1:140" x14ac:dyDescent="0.2">
      <c r="A710" s="8" t="s">
        <v>3707</v>
      </c>
      <c r="B710" s="8" t="s">
        <v>119</v>
      </c>
      <c r="C710" s="8" t="s">
        <v>245</v>
      </c>
      <c r="D710" s="2" t="s">
        <v>3708</v>
      </c>
      <c r="E710" s="4">
        <v>0.65444467505829695</v>
      </c>
      <c r="F710" s="28" t="b">
        <v>1</v>
      </c>
      <c r="G710" s="29">
        <f t="shared" ref="G710:G773" si="23">1/(1+EXP(-(SUMPRODUCT(T710:BT710,BV710:DV710)+BU710)))</f>
        <v>3.8259421806210323E-2</v>
      </c>
      <c r="H710" s="5" t="b">
        <f t="shared" si="22"/>
        <v>0</v>
      </c>
      <c r="I710" s="8">
        <v>49</v>
      </c>
      <c r="J710">
        <v>1</v>
      </c>
      <c r="K710">
        <v>35</v>
      </c>
      <c r="L710">
        <v>2895</v>
      </c>
      <c r="M710">
        <v>3</v>
      </c>
      <c r="N710">
        <v>5</v>
      </c>
      <c r="O710">
        <v>43.055670862482003</v>
      </c>
      <c r="P710">
        <v>4</v>
      </c>
      <c r="Q710">
        <v>2</v>
      </c>
      <c r="R710">
        <v>5</v>
      </c>
      <c r="S710" s="10">
        <v>66.900000000000006</v>
      </c>
      <c r="T710" s="8">
        <v>-0.39829786160802699</v>
      </c>
      <c r="U710">
        <v>7.5957643648752104E-3</v>
      </c>
      <c r="V710">
        <v>1.0358994556432299</v>
      </c>
      <c r="W710">
        <v>1.6281993277653499</v>
      </c>
      <c r="X710">
        <v>-0.60931127360194304</v>
      </c>
      <c r="Y710">
        <v>1.38181348148064</v>
      </c>
      <c r="Z710">
        <v>-0.25526918846991298</v>
      </c>
      <c r="AA710">
        <v>1.4284752725705201</v>
      </c>
      <c r="AB710">
        <v>-0.772121299578298</v>
      </c>
      <c r="AC710">
        <v>1.7560081436822399E-2</v>
      </c>
      <c r="AD710" s="10">
        <v>-1.68247127955654</v>
      </c>
      <c r="AE710" s="8">
        <v>0</v>
      </c>
      <c r="AF710">
        <v>0</v>
      </c>
      <c r="AG710">
        <v>0</v>
      </c>
      <c r="AH710">
        <v>0</v>
      </c>
      <c r="AI710">
        <v>0</v>
      </c>
      <c r="AJ710">
        <v>0</v>
      </c>
      <c r="AK710">
        <v>0</v>
      </c>
      <c r="AL710">
        <v>0</v>
      </c>
      <c r="AM710">
        <v>0</v>
      </c>
      <c r="AN710">
        <v>0</v>
      </c>
      <c r="AO710">
        <v>0</v>
      </c>
      <c r="AP710">
        <v>0</v>
      </c>
      <c r="AQ710">
        <v>0</v>
      </c>
      <c r="AR710">
        <v>0</v>
      </c>
      <c r="AS710">
        <v>0</v>
      </c>
      <c r="AT710">
        <v>0</v>
      </c>
      <c r="AU710">
        <v>0</v>
      </c>
      <c r="AV710">
        <v>1</v>
      </c>
      <c r="AW710">
        <v>0</v>
      </c>
      <c r="AX710">
        <v>0</v>
      </c>
      <c r="AY710">
        <v>1</v>
      </c>
      <c r="AZ710">
        <v>0</v>
      </c>
      <c r="BA710">
        <v>1</v>
      </c>
      <c r="BB710">
        <v>0</v>
      </c>
      <c r="BC710">
        <v>0</v>
      </c>
      <c r="BD710">
        <v>1</v>
      </c>
      <c r="BE710">
        <v>0</v>
      </c>
      <c r="BF710">
        <v>1</v>
      </c>
      <c r="BG710">
        <v>0</v>
      </c>
      <c r="BH710">
        <v>0</v>
      </c>
      <c r="BI710">
        <v>0</v>
      </c>
      <c r="BJ710">
        <v>1</v>
      </c>
      <c r="BK710">
        <v>0</v>
      </c>
      <c r="BL710">
        <v>0</v>
      </c>
      <c r="BM710">
        <v>1</v>
      </c>
      <c r="BN710">
        <v>0</v>
      </c>
      <c r="BO710">
        <v>0</v>
      </c>
      <c r="BP710">
        <v>0</v>
      </c>
      <c r="BQ710">
        <v>0</v>
      </c>
      <c r="BR710">
        <v>1</v>
      </c>
      <c r="BS710">
        <v>0</v>
      </c>
      <c r="BT710" s="10">
        <v>0</v>
      </c>
      <c r="BU710">
        <v>-4.2648743800000002</v>
      </c>
      <c r="BV710">
        <v>0.17994256</v>
      </c>
      <c r="BW710">
        <v>2.5512239999999999E-2</v>
      </c>
      <c r="BX710">
        <v>1.7140852600000001</v>
      </c>
      <c r="BY710">
        <v>1.2451467300000001</v>
      </c>
      <c r="BZ710">
        <v>4.38303536</v>
      </c>
      <c r="CA710">
        <v>1.0542348399999999</v>
      </c>
      <c r="CB710">
        <v>2.36271349</v>
      </c>
      <c r="CC710">
        <v>0</v>
      </c>
      <c r="CD710">
        <v>1.26633956</v>
      </c>
      <c r="CE710">
        <v>1.2966537600000001</v>
      </c>
      <c r="CF710">
        <v>-0.34830556000000001</v>
      </c>
      <c r="CG710">
        <v>0.60595251999999999</v>
      </c>
      <c r="CH710">
        <v>-0.27080598</v>
      </c>
      <c r="CI710">
        <v>0.69837139000000004</v>
      </c>
      <c r="CJ710">
        <v>2.3914729999999999E-2</v>
      </c>
      <c r="CK710">
        <v>-0.35324707</v>
      </c>
      <c r="CL710">
        <v>-4.8291489999999999E-2</v>
      </c>
      <c r="CM710">
        <v>0.58076517999999999</v>
      </c>
      <c r="CN710">
        <v>0.72541518999999999</v>
      </c>
      <c r="CO710">
        <v>-0.20022939000000001</v>
      </c>
      <c r="CP710">
        <v>-0.43475793000000001</v>
      </c>
      <c r="CQ710">
        <v>0.34422587999999998</v>
      </c>
      <c r="CR710">
        <v>-0.48495226000000002</v>
      </c>
      <c r="CS710">
        <v>0.18250256000000001</v>
      </c>
      <c r="CT710">
        <v>-0.16623276000000001</v>
      </c>
      <c r="CU710">
        <v>-9.4743999999999995E-2</v>
      </c>
      <c r="CV710">
        <v>-1.1689752</v>
      </c>
      <c r="CW710">
        <v>-0.52188942000000005</v>
      </c>
      <c r="CX710">
        <v>0.65815442999999996</v>
      </c>
      <c r="CY710">
        <v>9.3649330000000003E-2</v>
      </c>
      <c r="CZ710">
        <v>-0.16819777</v>
      </c>
      <c r="DA710">
        <v>-0.25450494000000001</v>
      </c>
      <c r="DB710">
        <v>0.25513289</v>
      </c>
      <c r="DC710">
        <v>2.5920289999999999E-2</v>
      </c>
      <c r="DD710">
        <v>-2.5292350000000002E-2</v>
      </c>
      <c r="DE710">
        <v>0.26950531</v>
      </c>
      <c r="DF710">
        <v>-0.26887736000000001</v>
      </c>
      <c r="DG710">
        <v>0.1029841</v>
      </c>
      <c r="DH710">
        <v>-0.10235616</v>
      </c>
      <c r="DI710">
        <v>-0.19042195000000001</v>
      </c>
      <c r="DJ710">
        <v>7.7531719999999998E-2</v>
      </c>
      <c r="DK710">
        <v>-0.19522661999999999</v>
      </c>
      <c r="DL710">
        <v>-0.13095082</v>
      </c>
      <c r="DM710">
        <v>-6.0513240000000003E-2</v>
      </c>
      <c r="DN710">
        <v>0.50020885000000004</v>
      </c>
      <c r="DO710">
        <v>0.35778246000000002</v>
      </c>
      <c r="DP710">
        <v>-0.64273818000000005</v>
      </c>
      <c r="DQ710">
        <v>0.94671483000000001</v>
      </c>
      <c r="DR710">
        <v>-0.66113116000000005</v>
      </c>
      <c r="DS710">
        <v>7.7932630000000003E-2</v>
      </c>
      <c r="DT710">
        <v>-0.79014932000000004</v>
      </c>
      <c r="DU710">
        <v>1.3610861400000001</v>
      </c>
      <c r="DV710" s="10">
        <v>-0.64824150000000003</v>
      </c>
      <c r="DW710" s="8" t="s">
        <v>3709</v>
      </c>
      <c r="DX710" t="s">
        <v>3710</v>
      </c>
      <c r="DY710" t="s">
        <v>5154</v>
      </c>
      <c r="DZ710" t="s">
        <v>5158</v>
      </c>
      <c r="EA710" t="s">
        <v>5489</v>
      </c>
      <c r="EB710" t="s">
        <v>5381</v>
      </c>
      <c r="EC710" t="s">
        <v>5284</v>
      </c>
      <c r="ED710" s="10" t="s">
        <v>390</v>
      </c>
      <c r="EE710" s="20">
        <v>38136</v>
      </c>
      <c r="EF710" s="21">
        <v>39796</v>
      </c>
      <c r="EG710" t="s">
        <v>3711</v>
      </c>
      <c r="EH710" t="s">
        <v>5144</v>
      </c>
      <c r="EI710" s="22">
        <v>44183</v>
      </c>
      <c r="EJ710" t="b">
        <f>F710=H710</f>
        <v>0</v>
      </c>
    </row>
    <row r="711" spans="1:140" x14ac:dyDescent="0.2">
      <c r="A711" s="8" t="s">
        <v>3712</v>
      </c>
      <c r="B711" s="8" t="s">
        <v>168</v>
      </c>
      <c r="C711" s="8" t="s">
        <v>154</v>
      </c>
      <c r="D711" s="2" t="s">
        <v>3713</v>
      </c>
      <c r="E711" s="4">
        <v>0.35682902977607101</v>
      </c>
      <c r="F711" s="28" t="b">
        <v>0</v>
      </c>
      <c r="G711" s="29">
        <f t="shared" si="23"/>
        <v>0.12896044204661936</v>
      </c>
      <c r="H711" s="5" t="b">
        <f t="shared" si="22"/>
        <v>0</v>
      </c>
      <c r="I711" s="8">
        <v>65</v>
      </c>
      <c r="J711">
        <v>2</v>
      </c>
      <c r="K711">
        <v>19</v>
      </c>
      <c r="L711">
        <v>2062</v>
      </c>
      <c r="M711">
        <v>9</v>
      </c>
      <c r="N711">
        <v>2</v>
      </c>
      <c r="O711">
        <v>35.914514888035903</v>
      </c>
      <c r="P711">
        <v>4</v>
      </c>
      <c r="Q711">
        <v>5</v>
      </c>
      <c r="R711">
        <v>2</v>
      </c>
      <c r="S711" s="10">
        <v>78</v>
      </c>
      <c r="T711" s="8">
        <v>1.1047129369128199</v>
      </c>
      <c r="U711">
        <v>1.0203643463482399</v>
      </c>
      <c r="V711">
        <v>-1.03137728776702</v>
      </c>
      <c r="W711">
        <v>0.65712830651265397</v>
      </c>
      <c r="X711">
        <v>1.2997579909472201</v>
      </c>
      <c r="Y711">
        <v>-0.70788554533318204</v>
      </c>
      <c r="Z711">
        <v>-0.50100133185627305</v>
      </c>
      <c r="AA711">
        <v>0.71867389489572897</v>
      </c>
      <c r="AB711">
        <v>-0.772121299578298</v>
      </c>
      <c r="AC711">
        <v>1.42236659638262</v>
      </c>
      <c r="AD711" s="10">
        <v>0.71258241753580998</v>
      </c>
      <c r="AE711" s="8">
        <v>0</v>
      </c>
      <c r="AF711">
        <v>0</v>
      </c>
      <c r="AG711">
        <v>0</v>
      </c>
      <c r="AH711">
        <v>0</v>
      </c>
      <c r="AI711">
        <v>0</v>
      </c>
      <c r="AJ711">
        <v>0</v>
      </c>
      <c r="AK711">
        <v>0</v>
      </c>
      <c r="AL711">
        <v>0</v>
      </c>
      <c r="AM711">
        <v>1</v>
      </c>
      <c r="AN711">
        <v>0</v>
      </c>
      <c r="AO711">
        <v>0</v>
      </c>
      <c r="AP711">
        <v>0</v>
      </c>
      <c r="AQ711">
        <v>0</v>
      </c>
      <c r="AR711">
        <v>0</v>
      </c>
      <c r="AS711">
        <v>0</v>
      </c>
      <c r="AT711">
        <v>0</v>
      </c>
      <c r="AU711">
        <v>0</v>
      </c>
      <c r="AV711">
        <v>0</v>
      </c>
      <c r="AW711">
        <v>0</v>
      </c>
      <c r="AX711">
        <v>0</v>
      </c>
      <c r="AY711">
        <v>1</v>
      </c>
      <c r="AZ711">
        <v>0</v>
      </c>
      <c r="BA711">
        <v>1</v>
      </c>
      <c r="BB711">
        <v>0</v>
      </c>
      <c r="BC711">
        <v>0</v>
      </c>
      <c r="BD711">
        <v>1</v>
      </c>
      <c r="BE711">
        <v>0</v>
      </c>
      <c r="BF711">
        <v>1</v>
      </c>
      <c r="BG711">
        <v>0</v>
      </c>
      <c r="BH711">
        <v>1</v>
      </c>
      <c r="BI711">
        <v>0</v>
      </c>
      <c r="BJ711">
        <v>0</v>
      </c>
      <c r="BK711">
        <v>0</v>
      </c>
      <c r="BL711">
        <v>0</v>
      </c>
      <c r="BM711">
        <v>0</v>
      </c>
      <c r="BN711">
        <v>0</v>
      </c>
      <c r="BO711">
        <v>0</v>
      </c>
      <c r="BP711">
        <v>1</v>
      </c>
      <c r="BQ711">
        <v>1</v>
      </c>
      <c r="BR711">
        <v>0</v>
      </c>
      <c r="BS711">
        <v>0</v>
      </c>
      <c r="BT711" s="10">
        <v>0</v>
      </c>
      <c r="BU711">
        <v>-4.2648743800000002</v>
      </c>
      <c r="BV711">
        <v>0.17994256</v>
      </c>
      <c r="BW711">
        <v>2.5512239999999999E-2</v>
      </c>
      <c r="BX711">
        <v>1.7140852600000001</v>
      </c>
      <c r="BY711">
        <v>1.2451467300000001</v>
      </c>
      <c r="BZ711">
        <v>4.38303536</v>
      </c>
      <c r="CA711">
        <v>1.0542348399999999</v>
      </c>
      <c r="CB711">
        <v>2.36271349</v>
      </c>
      <c r="CC711">
        <v>0</v>
      </c>
      <c r="CD711">
        <v>1.26633956</v>
      </c>
      <c r="CE711">
        <v>1.2966537600000001</v>
      </c>
      <c r="CF711">
        <v>-0.34830556000000001</v>
      </c>
      <c r="CG711">
        <v>0.60595251999999999</v>
      </c>
      <c r="CH711">
        <v>-0.27080598</v>
      </c>
      <c r="CI711">
        <v>0.69837139000000004</v>
      </c>
      <c r="CJ711">
        <v>2.3914729999999999E-2</v>
      </c>
      <c r="CK711">
        <v>-0.35324707</v>
      </c>
      <c r="CL711">
        <v>-4.8291489999999999E-2</v>
      </c>
      <c r="CM711">
        <v>0.58076517999999999</v>
      </c>
      <c r="CN711">
        <v>0.72541518999999999</v>
      </c>
      <c r="CO711">
        <v>-0.20022939000000001</v>
      </c>
      <c r="CP711">
        <v>-0.43475793000000001</v>
      </c>
      <c r="CQ711">
        <v>0.34422587999999998</v>
      </c>
      <c r="CR711">
        <v>-0.48495226000000002</v>
      </c>
      <c r="CS711">
        <v>0.18250256000000001</v>
      </c>
      <c r="CT711">
        <v>-0.16623276000000001</v>
      </c>
      <c r="CU711">
        <v>-9.4743999999999995E-2</v>
      </c>
      <c r="CV711">
        <v>-1.1689752</v>
      </c>
      <c r="CW711">
        <v>-0.52188942000000005</v>
      </c>
      <c r="CX711">
        <v>0.65815442999999996</v>
      </c>
      <c r="CY711">
        <v>9.3649330000000003E-2</v>
      </c>
      <c r="CZ711">
        <v>-0.16819777</v>
      </c>
      <c r="DA711">
        <v>-0.25450494000000001</v>
      </c>
      <c r="DB711">
        <v>0.25513289</v>
      </c>
      <c r="DC711">
        <v>2.5920289999999999E-2</v>
      </c>
      <c r="DD711">
        <v>-2.5292350000000002E-2</v>
      </c>
      <c r="DE711">
        <v>0.26950531</v>
      </c>
      <c r="DF711">
        <v>-0.26887736000000001</v>
      </c>
      <c r="DG711">
        <v>0.1029841</v>
      </c>
      <c r="DH711">
        <v>-0.10235616</v>
      </c>
      <c r="DI711">
        <v>-0.19042195000000001</v>
      </c>
      <c r="DJ711">
        <v>7.7531719999999998E-2</v>
      </c>
      <c r="DK711">
        <v>-0.19522661999999999</v>
      </c>
      <c r="DL711">
        <v>-0.13095082</v>
      </c>
      <c r="DM711">
        <v>-6.0513240000000003E-2</v>
      </c>
      <c r="DN711">
        <v>0.50020885000000004</v>
      </c>
      <c r="DO711">
        <v>0.35778246000000002</v>
      </c>
      <c r="DP711">
        <v>-0.64273818000000005</v>
      </c>
      <c r="DQ711">
        <v>0.94671483000000001</v>
      </c>
      <c r="DR711">
        <v>-0.66113116000000005</v>
      </c>
      <c r="DS711">
        <v>7.7932630000000003E-2</v>
      </c>
      <c r="DT711">
        <v>-0.79014932000000004</v>
      </c>
      <c r="DU711">
        <v>1.3610861400000001</v>
      </c>
      <c r="DV711" s="10">
        <v>-0.64824150000000003</v>
      </c>
      <c r="DW711" s="8" t="s">
        <v>3714</v>
      </c>
      <c r="DX711" t="s">
        <v>3715</v>
      </c>
      <c r="DY711" t="s">
        <v>5165</v>
      </c>
      <c r="DZ711" t="s">
        <v>5154</v>
      </c>
      <c r="EA711" t="s">
        <v>5268</v>
      </c>
      <c r="EB711" t="s">
        <v>5424</v>
      </c>
      <c r="EC711" t="s">
        <v>5276</v>
      </c>
      <c r="ED711" s="10" t="s">
        <v>1445</v>
      </c>
      <c r="EE711" s="20">
        <v>35665</v>
      </c>
      <c r="EF711" s="21">
        <v>35927</v>
      </c>
      <c r="EG711" t="s">
        <v>1481</v>
      </c>
      <c r="EH711" t="s">
        <v>5147</v>
      </c>
      <c r="EI711" s="22">
        <v>43922</v>
      </c>
      <c r="EJ711" t="b">
        <f>F711=H711</f>
        <v>1</v>
      </c>
    </row>
    <row r="712" spans="1:140" x14ac:dyDescent="0.2">
      <c r="A712" s="8" t="s">
        <v>3716</v>
      </c>
      <c r="B712" s="8" t="s">
        <v>127</v>
      </c>
      <c r="C712" s="8" t="s">
        <v>181</v>
      </c>
      <c r="D712" s="2" t="s">
        <v>3717</v>
      </c>
      <c r="E712" s="4">
        <v>0.42805404592890101</v>
      </c>
      <c r="F712" s="28" t="b">
        <v>0</v>
      </c>
      <c r="G712" s="29">
        <f t="shared" si="23"/>
        <v>1.6295509922160888E-4</v>
      </c>
      <c r="H712" s="5" t="b">
        <f t="shared" si="22"/>
        <v>0</v>
      </c>
      <c r="I712" s="8">
        <v>68</v>
      </c>
      <c r="J712">
        <v>3</v>
      </c>
      <c r="K712">
        <v>32</v>
      </c>
      <c r="L712">
        <v>951</v>
      </c>
      <c r="M712">
        <v>5</v>
      </c>
      <c r="N712">
        <v>2</v>
      </c>
      <c r="O712">
        <v>2.7020229644504998</v>
      </c>
      <c r="P712">
        <v>4</v>
      </c>
      <c r="Q712">
        <v>4</v>
      </c>
      <c r="R712">
        <v>3</v>
      </c>
      <c r="S712" s="10">
        <v>78.099999999999994</v>
      </c>
      <c r="T712" s="8">
        <v>1.3865274616354899</v>
      </c>
      <c r="U712">
        <v>2.03313292833161</v>
      </c>
      <c r="V712">
        <v>0.64828506625381199</v>
      </c>
      <c r="W712">
        <v>-0.63802163899965103</v>
      </c>
      <c r="X712">
        <v>2.70451479144465E-2</v>
      </c>
      <c r="Y712">
        <v>-0.70788554533318204</v>
      </c>
      <c r="Z712">
        <v>-1.64386627652202</v>
      </c>
      <c r="AA712">
        <v>8.8725172209350497E-3</v>
      </c>
      <c r="AB712">
        <v>-0.772121299578298</v>
      </c>
      <c r="AC712">
        <v>0.71996333890972197</v>
      </c>
      <c r="AD712" s="10">
        <v>0.73415947786997404</v>
      </c>
      <c r="AE712" s="8">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1</v>
      </c>
      <c r="AY712">
        <v>1</v>
      </c>
      <c r="AZ712">
        <v>0</v>
      </c>
      <c r="BA712">
        <v>1</v>
      </c>
      <c r="BB712">
        <v>0</v>
      </c>
      <c r="BC712">
        <v>1</v>
      </c>
      <c r="BD712">
        <v>0</v>
      </c>
      <c r="BE712">
        <v>0</v>
      </c>
      <c r="BF712">
        <v>1</v>
      </c>
      <c r="BG712">
        <v>1</v>
      </c>
      <c r="BH712">
        <v>0</v>
      </c>
      <c r="BI712">
        <v>0</v>
      </c>
      <c r="BJ712">
        <v>0</v>
      </c>
      <c r="BK712">
        <v>0</v>
      </c>
      <c r="BL712">
        <v>0</v>
      </c>
      <c r="BM712">
        <v>0</v>
      </c>
      <c r="BN712">
        <v>0</v>
      </c>
      <c r="BO712">
        <v>1</v>
      </c>
      <c r="BP712">
        <v>0</v>
      </c>
      <c r="BQ712">
        <v>0</v>
      </c>
      <c r="BR712">
        <v>1</v>
      </c>
      <c r="BS712">
        <v>0</v>
      </c>
      <c r="BT712" s="10">
        <v>0</v>
      </c>
      <c r="BU712">
        <v>-4.2648743800000002</v>
      </c>
      <c r="BV712">
        <v>0.17994256</v>
      </c>
      <c r="BW712">
        <v>2.5512239999999999E-2</v>
      </c>
      <c r="BX712">
        <v>1.7140852600000001</v>
      </c>
      <c r="BY712">
        <v>1.2451467300000001</v>
      </c>
      <c r="BZ712">
        <v>4.38303536</v>
      </c>
      <c r="CA712">
        <v>1.0542348399999999</v>
      </c>
      <c r="CB712">
        <v>2.36271349</v>
      </c>
      <c r="CC712">
        <v>0</v>
      </c>
      <c r="CD712">
        <v>1.26633956</v>
      </c>
      <c r="CE712">
        <v>1.2966537600000001</v>
      </c>
      <c r="CF712">
        <v>-0.34830556000000001</v>
      </c>
      <c r="CG712">
        <v>0.60595251999999999</v>
      </c>
      <c r="CH712">
        <v>-0.27080598</v>
      </c>
      <c r="CI712">
        <v>0.69837139000000004</v>
      </c>
      <c r="CJ712">
        <v>2.3914729999999999E-2</v>
      </c>
      <c r="CK712">
        <v>-0.35324707</v>
      </c>
      <c r="CL712">
        <v>-4.8291489999999999E-2</v>
      </c>
      <c r="CM712">
        <v>0.58076517999999999</v>
      </c>
      <c r="CN712">
        <v>0.72541518999999999</v>
      </c>
      <c r="CO712">
        <v>-0.20022939000000001</v>
      </c>
      <c r="CP712">
        <v>-0.43475793000000001</v>
      </c>
      <c r="CQ712">
        <v>0.34422587999999998</v>
      </c>
      <c r="CR712">
        <v>-0.48495226000000002</v>
      </c>
      <c r="CS712">
        <v>0.18250256000000001</v>
      </c>
      <c r="CT712">
        <v>-0.16623276000000001</v>
      </c>
      <c r="CU712">
        <v>-9.4743999999999995E-2</v>
      </c>
      <c r="CV712">
        <v>-1.1689752</v>
      </c>
      <c r="CW712">
        <v>-0.52188942000000005</v>
      </c>
      <c r="CX712">
        <v>0.65815442999999996</v>
      </c>
      <c r="CY712">
        <v>9.3649330000000003E-2</v>
      </c>
      <c r="CZ712">
        <v>-0.16819777</v>
      </c>
      <c r="DA712">
        <v>-0.25450494000000001</v>
      </c>
      <c r="DB712">
        <v>0.25513289</v>
      </c>
      <c r="DC712">
        <v>2.5920289999999999E-2</v>
      </c>
      <c r="DD712">
        <v>-2.5292350000000002E-2</v>
      </c>
      <c r="DE712">
        <v>0.26950531</v>
      </c>
      <c r="DF712">
        <v>-0.26887736000000001</v>
      </c>
      <c r="DG712">
        <v>0.1029841</v>
      </c>
      <c r="DH712">
        <v>-0.10235616</v>
      </c>
      <c r="DI712">
        <v>-0.19042195000000001</v>
      </c>
      <c r="DJ712">
        <v>7.7531719999999998E-2</v>
      </c>
      <c r="DK712">
        <v>-0.19522661999999999</v>
      </c>
      <c r="DL712">
        <v>-0.13095082</v>
      </c>
      <c r="DM712">
        <v>-6.0513240000000003E-2</v>
      </c>
      <c r="DN712">
        <v>0.50020885000000004</v>
      </c>
      <c r="DO712">
        <v>0.35778246000000002</v>
      </c>
      <c r="DP712">
        <v>-0.64273818000000005</v>
      </c>
      <c r="DQ712">
        <v>0.94671483000000001</v>
      </c>
      <c r="DR712">
        <v>-0.66113116000000005</v>
      </c>
      <c r="DS712">
        <v>7.7932630000000003E-2</v>
      </c>
      <c r="DT712">
        <v>-0.79014932000000004</v>
      </c>
      <c r="DU712">
        <v>1.3610861400000001</v>
      </c>
      <c r="DV712" s="10">
        <v>-0.64824150000000003</v>
      </c>
      <c r="DW712" s="8" t="s">
        <v>3718</v>
      </c>
      <c r="DX712" t="s">
        <v>3719</v>
      </c>
      <c r="DY712" t="s">
        <v>5153</v>
      </c>
      <c r="DZ712" t="s">
        <v>5158</v>
      </c>
      <c r="EA712" t="s">
        <v>5172</v>
      </c>
      <c r="EB712" t="s">
        <v>5472</v>
      </c>
      <c r="EC712" t="s">
        <v>5334</v>
      </c>
      <c r="ED712" s="10" t="s">
        <v>1082</v>
      </c>
      <c r="EE712" s="20">
        <v>36386</v>
      </c>
      <c r="EF712" s="21">
        <v>38204</v>
      </c>
      <c r="EG712" t="s">
        <v>3720</v>
      </c>
      <c r="EH712" t="s">
        <v>5145</v>
      </c>
      <c r="EI712" s="22">
        <v>44523</v>
      </c>
      <c r="EJ712" t="b">
        <f>F712=H712</f>
        <v>1</v>
      </c>
    </row>
    <row r="713" spans="1:140" x14ac:dyDescent="0.2">
      <c r="A713" s="8" t="s">
        <v>3721</v>
      </c>
      <c r="B713" s="8" t="s">
        <v>119</v>
      </c>
      <c r="C713" s="8" t="s">
        <v>188</v>
      </c>
      <c r="D713" s="2" t="s">
        <v>3722</v>
      </c>
      <c r="E713" s="4">
        <v>0.593205289738166</v>
      </c>
      <c r="F713" s="28" t="b">
        <v>0</v>
      </c>
      <c r="G713" s="29">
        <f t="shared" si="23"/>
        <v>5.233005172945429E-4</v>
      </c>
      <c r="H713" s="5" t="b">
        <f t="shared" si="22"/>
        <v>0</v>
      </c>
      <c r="I713" s="8">
        <v>50</v>
      </c>
      <c r="J713">
        <v>1</v>
      </c>
      <c r="K713">
        <v>20</v>
      </c>
      <c r="L713">
        <v>536</v>
      </c>
      <c r="M713">
        <v>2</v>
      </c>
      <c r="N713">
        <v>2</v>
      </c>
      <c r="O713">
        <v>89.735978202416604</v>
      </c>
      <c r="P713">
        <v>3</v>
      </c>
      <c r="Q713">
        <v>1</v>
      </c>
      <c r="R713">
        <v>3</v>
      </c>
      <c r="S713" s="10">
        <v>78.2</v>
      </c>
      <c r="T713" s="8">
        <v>-0.30435968670047298</v>
      </c>
      <c r="U713">
        <v>7.5957643648752104E-3</v>
      </c>
      <c r="V713">
        <v>-0.90217249130388599</v>
      </c>
      <c r="W713">
        <v>-1.1218085223368299</v>
      </c>
      <c r="X713">
        <v>-0.92748948436013701</v>
      </c>
      <c r="Y713">
        <v>-0.70788554533318204</v>
      </c>
      <c r="Z713">
        <v>1.3510326508434201</v>
      </c>
      <c r="AA713">
        <v>-1.4107302381286499</v>
      </c>
      <c r="AB713">
        <v>1.4079858992310099</v>
      </c>
      <c r="AC713">
        <v>1.42236659638262</v>
      </c>
      <c r="AD713" s="10">
        <v>0.755736538204141</v>
      </c>
      <c r="AE713" s="8">
        <v>0</v>
      </c>
      <c r="AF713">
        <v>0</v>
      </c>
      <c r="AG713">
        <v>0</v>
      </c>
      <c r="AH713">
        <v>0</v>
      </c>
      <c r="AI713">
        <v>0</v>
      </c>
      <c r="AJ713">
        <v>0</v>
      </c>
      <c r="AK713">
        <v>0</v>
      </c>
      <c r="AL713">
        <v>0</v>
      </c>
      <c r="AM713">
        <v>0</v>
      </c>
      <c r="AN713">
        <v>0</v>
      </c>
      <c r="AO713">
        <v>0</v>
      </c>
      <c r="AP713">
        <v>0</v>
      </c>
      <c r="AQ713">
        <v>0</v>
      </c>
      <c r="AR713">
        <v>0</v>
      </c>
      <c r="AS713">
        <v>0</v>
      </c>
      <c r="AT713">
        <v>1</v>
      </c>
      <c r="AU713">
        <v>0</v>
      </c>
      <c r="AV713">
        <v>0</v>
      </c>
      <c r="AW713">
        <v>0</v>
      </c>
      <c r="AX713">
        <v>0</v>
      </c>
      <c r="AY713">
        <v>1</v>
      </c>
      <c r="AZ713">
        <v>0</v>
      </c>
      <c r="BA713">
        <v>0</v>
      </c>
      <c r="BB713">
        <v>1</v>
      </c>
      <c r="BC713">
        <v>1</v>
      </c>
      <c r="BD713">
        <v>0</v>
      </c>
      <c r="BE713">
        <v>0</v>
      </c>
      <c r="BF713">
        <v>1</v>
      </c>
      <c r="BG713">
        <v>1</v>
      </c>
      <c r="BH713">
        <v>0</v>
      </c>
      <c r="BI713">
        <v>0</v>
      </c>
      <c r="BJ713">
        <v>0</v>
      </c>
      <c r="BK713">
        <v>0</v>
      </c>
      <c r="BL713">
        <v>0</v>
      </c>
      <c r="BM713">
        <v>0</v>
      </c>
      <c r="BN713">
        <v>1</v>
      </c>
      <c r="BO713">
        <v>0</v>
      </c>
      <c r="BP713">
        <v>0</v>
      </c>
      <c r="BQ713">
        <v>1</v>
      </c>
      <c r="BR713">
        <v>0</v>
      </c>
      <c r="BS713">
        <v>0</v>
      </c>
      <c r="BT713" s="10">
        <v>0</v>
      </c>
      <c r="BU713">
        <v>-4.2648743800000002</v>
      </c>
      <c r="BV713">
        <v>0.17994256</v>
      </c>
      <c r="BW713">
        <v>2.5512239999999999E-2</v>
      </c>
      <c r="BX713">
        <v>1.7140852600000001</v>
      </c>
      <c r="BY713">
        <v>1.2451467300000001</v>
      </c>
      <c r="BZ713">
        <v>4.38303536</v>
      </c>
      <c r="CA713">
        <v>1.0542348399999999</v>
      </c>
      <c r="CB713">
        <v>2.36271349</v>
      </c>
      <c r="CC713">
        <v>0</v>
      </c>
      <c r="CD713">
        <v>1.26633956</v>
      </c>
      <c r="CE713">
        <v>1.2966537600000001</v>
      </c>
      <c r="CF713">
        <v>-0.34830556000000001</v>
      </c>
      <c r="CG713">
        <v>0.60595251999999999</v>
      </c>
      <c r="CH713">
        <v>-0.27080598</v>
      </c>
      <c r="CI713">
        <v>0.69837139000000004</v>
      </c>
      <c r="CJ713">
        <v>2.3914729999999999E-2</v>
      </c>
      <c r="CK713">
        <v>-0.35324707</v>
      </c>
      <c r="CL713">
        <v>-4.8291489999999999E-2</v>
      </c>
      <c r="CM713">
        <v>0.58076517999999999</v>
      </c>
      <c r="CN713">
        <v>0.72541518999999999</v>
      </c>
      <c r="CO713">
        <v>-0.20022939000000001</v>
      </c>
      <c r="CP713">
        <v>-0.43475793000000001</v>
      </c>
      <c r="CQ713">
        <v>0.34422587999999998</v>
      </c>
      <c r="CR713">
        <v>-0.48495226000000002</v>
      </c>
      <c r="CS713">
        <v>0.18250256000000001</v>
      </c>
      <c r="CT713">
        <v>-0.16623276000000001</v>
      </c>
      <c r="CU713">
        <v>-9.4743999999999995E-2</v>
      </c>
      <c r="CV713">
        <v>-1.1689752</v>
      </c>
      <c r="CW713">
        <v>-0.52188942000000005</v>
      </c>
      <c r="CX713">
        <v>0.65815442999999996</v>
      </c>
      <c r="CY713">
        <v>9.3649330000000003E-2</v>
      </c>
      <c r="CZ713">
        <v>-0.16819777</v>
      </c>
      <c r="DA713">
        <v>-0.25450494000000001</v>
      </c>
      <c r="DB713">
        <v>0.25513289</v>
      </c>
      <c r="DC713">
        <v>2.5920289999999999E-2</v>
      </c>
      <c r="DD713">
        <v>-2.5292350000000002E-2</v>
      </c>
      <c r="DE713">
        <v>0.26950531</v>
      </c>
      <c r="DF713">
        <v>-0.26887736000000001</v>
      </c>
      <c r="DG713">
        <v>0.1029841</v>
      </c>
      <c r="DH713">
        <v>-0.10235616</v>
      </c>
      <c r="DI713">
        <v>-0.19042195000000001</v>
      </c>
      <c r="DJ713">
        <v>7.7531719999999998E-2</v>
      </c>
      <c r="DK713">
        <v>-0.19522661999999999</v>
      </c>
      <c r="DL713">
        <v>-0.13095082</v>
      </c>
      <c r="DM713">
        <v>-6.0513240000000003E-2</v>
      </c>
      <c r="DN713">
        <v>0.50020885000000004</v>
      </c>
      <c r="DO713">
        <v>0.35778246000000002</v>
      </c>
      <c r="DP713">
        <v>-0.64273818000000005</v>
      </c>
      <c r="DQ713">
        <v>0.94671483000000001</v>
      </c>
      <c r="DR713">
        <v>-0.66113116000000005</v>
      </c>
      <c r="DS713">
        <v>7.7932630000000003E-2</v>
      </c>
      <c r="DT713">
        <v>-0.79014932000000004</v>
      </c>
      <c r="DU713">
        <v>1.3610861400000001</v>
      </c>
      <c r="DV713" s="10">
        <v>-0.64824150000000003</v>
      </c>
      <c r="DW713" s="8" t="s">
        <v>3723</v>
      </c>
      <c r="DX713" t="s">
        <v>3724</v>
      </c>
      <c r="DY713" t="s">
        <v>5158</v>
      </c>
      <c r="DZ713" t="s">
        <v>5154</v>
      </c>
      <c r="EA713" t="s">
        <v>5257</v>
      </c>
      <c r="EB713" t="s">
        <v>5350</v>
      </c>
      <c r="EC713" t="s">
        <v>5327</v>
      </c>
      <c r="ED713" s="10" t="s">
        <v>591</v>
      </c>
      <c r="EE713" s="20">
        <v>36280</v>
      </c>
      <c r="EF713" s="21">
        <v>39068</v>
      </c>
      <c r="EG713" t="s">
        <v>3725</v>
      </c>
      <c r="EH713" t="s">
        <v>5145</v>
      </c>
      <c r="EI713" s="22">
        <v>45350</v>
      </c>
      <c r="EJ713" t="b">
        <f>F713=H713</f>
        <v>1</v>
      </c>
    </row>
    <row r="714" spans="1:140" x14ac:dyDescent="0.2">
      <c r="A714" s="8" t="s">
        <v>3726</v>
      </c>
      <c r="B714" s="8" t="s">
        <v>119</v>
      </c>
      <c r="C714" s="8" t="s">
        <v>363</v>
      </c>
      <c r="D714" s="2" t="s">
        <v>3727</v>
      </c>
      <c r="E714" s="4">
        <v>0.42131055505451098</v>
      </c>
      <c r="F714" s="28" t="b">
        <v>0</v>
      </c>
      <c r="G714" s="29">
        <f t="shared" si="23"/>
        <v>0.83883098152826385</v>
      </c>
      <c r="H714" s="5" t="b">
        <f t="shared" si="22"/>
        <v>1</v>
      </c>
      <c r="I714" s="8">
        <v>45</v>
      </c>
      <c r="J714">
        <v>1</v>
      </c>
      <c r="K714">
        <v>14</v>
      </c>
      <c r="L714">
        <v>2457</v>
      </c>
      <c r="M714">
        <v>8</v>
      </c>
      <c r="N714">
        <v>1</v>
      </c>
      <c r="O714">
        <v>67.321944193922405</v>
      </c>
      <c r="P714">
        <v>1</v>
      </c>
      <c r="Q714">
        <v>4</v>
      </c>
      <c r="R714">
        <v>3</v>
      </c>
      <c r="S714" s="10">
        <v>71.400000000000006</v>
      </c>
      <c r="T714" s="8">
        <v>-0.77405056123824101</v>
      </c>
      <c r="U714">
        <v>7.5957643648752104E-3</v>
      </c>
      <c r="V714">
        <v>-1.6774012700827301</v>
      </c>
      <c r="W714">
        <v>1.11760015932756</v>
      </c>
      <c r="X714">
        <v>0.98157978018903103</v>
      </c>
      <c r="Y714">
        <v>-1.4044518876044501</v>
      </c>
      <c r="Z714">
        <v>0.57975015280650399</v>
      </c>
      <c r="AA714">
        <v>8.8725172209350497E-3</v>
      </c>
      <c r="AB714">
        <v>1.4079858992310099</v>
      </c>
      <c r="AC714">
        <v>1.7560081436822399E-2</v>
      </c>
      <c r="AD714" s="10">
        <v>-0.71150356451910302</v>
      </c>
      <c r="AE714" s="8">
        <v>1</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1</v>
      </c>
      <c r="BA714">
        <v>1</v>
      </c>
      <c r="BB714">
        <v>0</v>
      </c>
      <c r="BC714">
        <v>1</v>
      </c>
      <c r="BD714">
        <v>0</v>
      </c>
      <c r="BE714">
        <v>0</v>
      </c>
      <c r="BF714">
        <v>1</v>
      </c>
      <c r="BG714">
        <v>0</v>
      </c>
      <c r="BH714">
        <v>0</v>
      </c>
      <c r="BI714">
        <v>0</v>
      </c>
      <c r="BJ714">
        <v>0</v>
      </c>
      <c r="BK714">
        <v>1</v>
      </c>
      <c r="BL714">
        <v>0</v>
      </c>
      <c r="BM714">
        <v>0</v>
      </c>
      <c r="BN714">
        <v>0</v>
      </c>
      <c r="BO714">
        <v>1</v>
      </c>
      <c r="BP714">
        <v>0</v>
      </c>
      <c r="BQ714">
        <v>0</v>
      </c>
      <c r="BR714">
        <v>0</v>
      </c>
      <c r="BS714">
        <v>0</v>
      </c>
      <c r="BT714" s="10">
        <v>1</v>
      </c>
      <c r="BU714">
        <v>-4.2648743800000002</v>
      </c>
      <c r="BV714">
        <v>0.17994256</v>
      </c>
      <c r="BW714">
        <v>2.5512239999999999E-2</v>
      </c>
      <c r="BX714">
        <v>1.7140852600000001</v>
      </c>
      <c r="BY714">
        <v>1.2451467300000001</v>
      </c>
      <c r="BZ714">
        <v>4.38303536</v>
      </c>
      <c r="CA714">
        <v>1.0542348399999999</v>
      </c>
      <c r="CB714">
        <v>2.36271349</v>
      </c>
      <c r="CC714">
        <v>0</v>
      </c>
      <c r="CD714">
        <v>1.26633956</v>
      </c>
      <c r="CE714">
        <v>1.2966537600000001</v>
      </c>
      <c r="CF714">
        <v>-0.34830556000000001</v>
      </c>
      <c r="CG714">
        <v>0.60595251999999999</v>
      </c>
      <c r="CH714">
        <v>-0.27080598</v>
      </c>
      <c r="CI714">
        <v>0.69837139000000004</v>
      </c>
      <c r="CJ714">
        <v>2.3914729999999999E-2</v>
      </c>
      <c r="CK714">
        <v>-0.35324707</v>
      </c>
      <c r="CL714">
        <v>-4.8291489999999999E-2</v>
      </c>
      <c r="CM714">
        <v>0.58076517999999999</v>
      </c>
      <c r="CN714">
        <v>0.72541518999999999</v>
      </c>
      <c r="CO714">
        <v>-0.20022939000000001</v>
      </c>
      <c r="CP714">
        <v>-0.43475793000000001</v>
      </c>
      <c r="CQ714">
        <v>0.34422587999999998</v>
      </c>
      <c r="CR714">
        <v>-0.48495226000000002</v>
      </c>
      <c r="CS714">
        <v>0.18250256000000001</v>
      </c>
      <c r="CT714">
        <v>-0.16623276000000001</v>
      </c>
      <c r="CU714">
        <v>-9.4743999999999995E-2</v>
      </c>
      <c r="CV714">
        <v>-1.1689752</v>
      </c>
      <c r="CW714">
        <v>-0.52188942000000005</v>
      </c>
      <c r="CX714">
        <v>0.65815442999999996</v>
      </c>
      <c r="CY714">
        <v>9.3649330000000003E-2</v>
      </c>
      <c r="CZ714">
        <v>-0.16819777</v>
      </c>
      <c r="DA714">
        <v>-0.25450494000000001</v>
      </c>
      <c r="DB714">
        <v>0.25513289</v>
      </c>
      <c r="DC714">
        <v>2.5920289999999999E-2</v>
      </c>
      <c r="DD714">
        <v>-2.5292350000000002E-2</v>
      </c>
      <c r="DE714">
        <v>0.26950531</v>
      </c>
      <c r="DF714">
        <v>-0.26887736000000001</v>
      </c>
      <c r="DG714">
        <v>0.1029841</v>
      </c>
      <c r="DH714">
        <v>-0.10235616</v>
      </c>
      <c r="DI714">
        <v>-0.19042195000000001</v>
      </c>
      <c r="DJ714">
        <v>7.7531719999999998E-2</v>
      </c>
      <c r="DK714">
        <v>-0.19522661999999999</v>
      </c>
      <c r="DL714">
        <v>-0.13095082</v>
      </c>
      <c r="DM714">
        <v>-6.0513240000000003E-2</v>
      </c>
      <c r="DN714">
        <v>0.50020885000000004</v>
      </c>
      <c r="DO714">
        <v>0.35778246000000002</v>
      </c>
      <c r="DP714">
        <v>-0.64273818000000005</v>
      </c>
      <c r="DQ714">
        <v>0.94671483000000001</v>
      </c>
      <c r="DR714">
        <v>-0.66113116000000005</v>
      </c>
      <c r="DS714">
        <v>7.7932630000000003E-2</v>
      </c>
      <c r="DT714">
        <v>-0.79014932000000004</v>
      </c>
      <c r="DU714">
        <v>1.3610861400000001</v>
      </c>
      <c r="DV714" s="10">
        <v>-0.64824150000000003</v>
      </c>
      <c r="DW714" s="8" t="s">
        <v>3728</v>
      </c>
      <c r="DX714" t="s">
        <v>3729</v>
      </c>
      <c r="DY714" t="s">
        <v>5153</v>
      </c>
      <c r="DZ714" t="s">
        <v>5165</v>
      </c>
      <c r="EA714" t="s">
        <v>5346</v>
      </c>
      <c r="EB714" t="s">
        <v>5391</v>
      </c>
      <c r="EC714" t="s">
        <v>5327</v>
      </c>
      <c r="ED714" s="10" t="s">
        <v>279</v>
      </c>
      <c r="EE714" s="20">
        <v>38054</v>
      </c>
      <c r="EF714" s="21">
        <v>38929</v>
      </c>
      <c r="EG714" t="s">
        <v>3730</v>
      </c>
      <c r="EH714" t="s">
        <v>5146</v>
      </c>
      <c r="EI714" s="22">
        <v>44648</v>
      </c>
      <c r="EJ714" t="b">
        <f>F714=H714</f>
        <v>0</v>
      </c>
    </row>
    <row r="715" spans="1:140" x14ac:dyDescent="0.2">
      <c r="A715" s="8" t="s">
        <v>3731</v>
      </c>
      <c r="B715" s="8" t="s">
        <v>168</v>
      </c>
      <c r="C715" s="8" t="s">
        <v>161</v>
      </c>
      <c r="D715" s="2" t="s">
        <v>3732</v>
      </c>
      <c r="E715" s="4">
        <v>0.63375697216514804</v>
      </c>
      <c r="F715" s="28" t="b">
        <v>1</v>
      </c>
      <c r="G715" s="29">
        <f t="shared" si="23"/>
        <v>1.0266286090829526E-3</v>
      </c>
      <c r="H715" s="5" t="b">
        <f t="shared" si="22"/>
        <v>0</v>
      </c>
      <c r="I715" s="8">
        <v>35</v>
      </c>
      <c r="J715">
        <v>0</v>
      </c>
      <c r="K715">
        <v>27</v>
      </c>
      <c r="L715">
        <v>411</v>
      </c>
      <c r="M715">
        <v>1</v>
      </c>
      <c r="N715">
        <v>5</v>
      </c>
      <c r="O715">
        <v>76.886819415907496</v>
      </c>
      <c r="P715">
        <v>3</v>
      </c>
      <c r="Q715">
        <v>2</v>
      </c>
      <c r="R715">
        <v>3</v>
      </c>
      <c r="S715" s="10">
        <v>69.7</v>
      </c>
      <c r="T715" s="8">
        <v>-1.7134323103137701</v>
      </c>
      <c r="U715">
        <v>-1.00517281761849</v>
      </c>
      <c r="V715">
        <v>2.2610839381047498E-3</v>
      </c>
      <c r="W715">
        <v>-1.26752746310104</v>
      </c>
      <c r="X715">
        <v>-1.2456676951183301</v>
      </c>
      <c r="Y715">
        <v>1.38181348148064</v>
      </c>
      <c r="Z715">
        <v>0.90888416107241299</v>
      </c>
      <c r="AA715">
        <v>8.8725172209350497E-3</v>
      </c>
      <c r="AB715">
        <v>1.4079858992310099</v>
      </c>
      <c r="AC715">
        <v>-1.38724643350897</v>
      </c>
      <c r="AD715" s="10">
        <v>-1.0783135901999099</v>
      </c>
      <c r="AE715" s="8">
        <v>0</v>
      </c>
      <c r="AF715">
        <v>0</v>
      </c>
      <c r="AG715">
        <v>1</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1</v>
      </c>
      <c r="BA715">
        <v>1</v>
      </c>
      <c r="BB715">
        <v>0</v>
      </c>
      <c r="BC715">
        <v>1</v>
      </c>
      <c r="BD715">
        <v>0</v>
      </c>
      <c r="BE715">
        <v>1</v>
      </c>
      <c r="BF715">
        <v>0</v>
      </c>
      <c r="BG715">
        <v>0</v>
      </c>
      <c r="BH715">
        <v>0</v>
      </c>
      <c r="BI715">
        <v>0</v>
      </c>
      <c r="BJ715">
        <v>1</v>
      </c>
      <c r="BK715">
        <v>0</v>
      </c>
      <c r="BL715">
        <v>0</v>
      </c>
      <c r="BM715">
        <v>1</v>
      </c>
      <c r="BN715">
        <v>0</v>
      </c>
      <c r="BO715">
        <v>0</v>
      </c>
      <c r="BP715">
        <v>0</v>
      </c>
      <c r="BQ715">
        <v>0</v>
      </c>
      <c r="BR715">
        <v>1</v>
      </c>
      <c r="BS715">
        <v>0</v>
      </c>
      <c r="BT715" s="10">
        <v>0</v>
      </c>
      <c r="BU715">
        <v>-4.2648743800000002</v>
      </c>
      <c r="BV715">
        <v>0.17994256</v>
      </c>
      <c r="BW715">
        <v>2.5512239999999999E-2</v>
      </c>
      <c r="BX715">
        <v>1.7140852600000001</v>
      </c>
      <c r="BY715">
        <v>1.2451467300000001</v>
      </c>
      <c r="BZ715">
        <v>4.38303536</v>
      </c>
      <c r="CA715">
        <v>1.0542348399999999</v>
      </c>
      <c r="CB715">
        <v>2.36271349</v>
      </c>
      <c r="CC715">
        <v>0</v>
      </c>
      <c r="CD715">
        <v>1.26633956</v>
      </c>
      <c r="CE715">
        <v>1.2966537600000001</v>
      </c>
      <c r="CF715">
        <v>-0.34830556000000001</v>
      </c>
      <c r="CG715">
        <v>0.60595251999999999</v>
      </c>
      <c r="CH715">
        <v>-0.27080598</v>
      </c>
      <c r="CI715">
        <v>0.69837139000000004</v>
      </c>
      <c r="CJ715">
        <v>2.3914729999999999E-2</v>
      </c>
      <c r="CK715">
        <v>-0.35324707</v>
      </c>
      <c r="CL715">
        <v>-4.8291489999999999E-2</v>
      </c>
      <c r="CM715">
        <v>0.58076517999999999</v>
      </c>
      <c r="CN715">
        <v>0.72541518999999999</v>
      </c>
      <c r="CO715">
        <v>-0.20022939000000001</v>
      </c>
      <c r="CP715">
        <v>-0.43475793000000001</v>
      </c>
      <c r="CQ715">
        <v>0.34422587999999998</v>
      </c>
      <c r="CR715">
        <v>-0.48495226000000002</v>
      </c>
      <c r="CS715">
        <v>0.18250256000000001</v>
      </c>
      <c r="CT715">
        <v>-0.16623276000000001</v>
      </c>
      <c r="CU715">
        <v>-9.4743999999999995E-2</v>
      </c>
      <c r="CV715">
        <v>-1.1689752</v>
      </c>
      <c r="CW715">
        <v>-0.52188942000000005</v>
      </c>
      <c r="CX715">
        <v>0.65815442999999996</v>
      </c>
      <c r="CY715">
        <v>9.3649330000000003E-2</v>
      </c>
      <c r="CZ715">
        <v>-0.16819777</v>
      </c>
      <c r="DA715">
        <v>-0.25450494000000001</v>
      </c>
      <c r="DB715">
        <v>0.25513289</v>
      </c>
      <c r="DC715">
        <v>2.5920289999999999E-2</v>
      </c>
      <c r="DD715">
        <v>-2.5292350000000002E-2</v>
      </c>
      <c r="DE715">
        <v>0.26950531</v>
      </c>
      <c r="DF715">
        <v>-0.26887736000000001</v>
      </c>
      <c r="DG715">
        <v>0.1029841</v>
      </c>
      <c r="DH715">
        <v>-0.10235616</v>
      </c>
      <c r="DI715">
        <v>-0.19042195000000001</v>
      </c>
      <c r="DJ715">
        <v>7.7531719999999998E-2</v>
      </c>
      <c r="DK715">
        <v>-0.19522661999999999</v>
      </c>
      <c r="DL715">
        <v>-0.13095082</v>
      </c>
      <c r="DM715">
        <v>-6.0513240000000003E-2</v>
      </c>
      <c r="DN715">
        <v>0.50020885000000004</v>
      </c>
      <c r="DO715">
        <v>0.35778246000000002</v>
      </c>
      <c r="DP715">
        <v>-0.64273818000000005</v>
      </c>
      <c r="DQ715">
        <v>0.94671483000000001</v>
      </c>
      <c r="DR715">
        <v>-0.66113116000000005</v>
      </c>
      <c r="DS715">
        <v>7.7932630000000003E-2</v>
      </c>
      <c r="DT715">
        <v>-0.79014932000000004</v>
      </c>
      <c r="DU715">
        <v>1.3610861400000001</v>
      </c>
      <c r="DV715" s="10">
        <v>-0.64824150000000003</v>
      </c>
      <c r="DW715" s="8" t="s">
        <v>3733</v>
      </c>
      <c r="DX715" t="s">
        <v>3734</v>
      </c>
      <c r="DY715" t="s">
        <v>5154</v>
      </c>
      <c r="DZ715" t="s">
        <v>5158</v>
      </c>
      <c r="EA715" t="s">
        <v>5247</v>
      </c>
      <c r="EB715" t="s">
        <v>5458</v>
      </c>
      <c r="EC715" t="s">
        <v>5466</v>
      </c>
      <c r="ED715" s="10" t="s">
        <v>1114</v>
      </c>
      <c r="EE715" s="20">
        <v>35223</v>
      </c>
      <c r="EF715" s="21">
        <v>39747</v>
      </c>
      <c r="EG715" t="s">
        <v>3735</v>
      </c>
      <c r="EH715" t="s">
        <v>5144</v>
      </c>
      <c r="EI715" s="22">
        <v>44346</v>
      </c>
      <c r="EJ715" t="b">
        <f>F715=H715</f>
        <v>0</v>
      </c>
    </row>
    <row r="716" spans="1:140" x14ac:dyDescent="0.2">
      <c r="A716" s="8" t="s">
        <v>3736</v>
      </c>
      <c r="B716" s="8" t="s">
        <v>119</v>
      </c>
      <c r="C716" s="8" t="s">
        <v>181</v>
      </c>
      <c r="D716" s="2" t="s">
        <v>3737</v>
      </c>
      <c r="E716" s="4">
        <v>0.185151631932644</v>
      </c>
      <c r="F716" s="28" t="b">
        <v>0</v>
      </c>
      <c r="G716" s="29">
        <f t="shared" si="23"/>
        <v>6.5794830510119474E-4</v>
      </c>
      <c r="H716" s="5" t="b">
        <f t="shared" si="22"/>
        <v>0</v>
      </c>
      <c r="I716" s="8">
        <v>63</v>
      </c>
      <c r="J716">
        <v>3</v>
      </c>
      <c r="K716">
        <v>23</v>
      </c>
      <c r="L716">
        <v>724</v>
      </c>
      <c r="M716">
        <v>9</v>
      </c>
      <c r="N716">
        <v>2</v>
      </c>
      <c r="O716">
        <v>29.1091492996553</v>
      </c>
      <c r="P716">
        <v>3</v>
      </c>
      <c r="Q716">
        <v>2</v>
      </c>
      <c r="R716">
        <v>1</v>
      </c>
      <c r="S716" s="10">
        <v>73.3</v>
      </c>
      <c r="T716" s="8">
        <v>0.91683658709772198</v>
      </c>
      <c r="U716">
        <v>2.03313292833161</v>
      </c>
      <c r="V716">
        <v>-0.51455810191446105</v>
      </c>
      <c r="W716">
        <v>-0.90264723542745795</v>
      </c>
      <c r="X716">
        <v>1.2997579909472201</v>
      </c>
      <c r="Y716">
        <v>-0.70788554533318204</v>
      </c>
      <c r="Z716">
        <v>-0.73517869453322404</v>
      </c>
      <c r="AA716">
        <v>-0.70092886045385905</v>
      </c>
      <c r="AB716">
        <v>-0.772121299578298</v>
      </c>
      <c r="AC716">
        <v>-1.38724643350897</v>
      </c>
      <c r="AD716" s="10">
        <v>-0.30153941816996199</v>
      </c>
      <c r="AE716" s="8">
        <v>0</v>
      </c>
      <c r="AF716">
        <v>0</v>
      </c>
      <c r="AG716">
        <v>0</v>
      </c>
      <c r="AH716">
        <v>0</v>
      </c>
      <c r="AI716">
        <v>0</v>
      </c>
      <c r="AJ716">
        <v>0</v>
      </c>
      <c r="AK716">
        <v>0</v>
      </c>
      <c r="AL716">
        <v>0</v>
      </c>
      <c r="AM716">
        <v>0</v>
      </c>
      <c r="AN716">
        <v>0</v>
      </c>
      <c r="AO716">
        <v>0</v>
      </c>
      <c r="AP716">
        <v>0</v>
      </c>
      <c r="AQ716">
        <v>0</v>
      </c>
      <c r="AR716">
        <v>0</v>
      </c>
      <c r="AS716">
        <v>0</v>
      </c>
      <c r="AT716">
        <v>1</v>
      </c>
      <c r="AU716">
        <v>0</v>
      </c>
      <c r="AV716">
        <v>0</v>
      </c>
      <c r="AW716">
        <v>0</v>
      </c>
      <c r="AX716">
        <v>0</v>
      </c>
      <c r="AY716">
        <v>0</v>
      </c>
      <c r="AZ716">
        <v>1</v>
      </c>
      <c r="BA716">
        <v>1</v>
      </c>
      <c r="BB716">
        <v>0</v>
      </c>
      <c r="BC716">
        <v>0</v>
      </c>
      <c r="BD716">
        <v>1</v>
      </c>
      <c r="BE716">
        <v>1</v>
      </c>
      <c r="BF716">
        <v>0</v>
      </c>
      <c r="BG716">
        <v>0</v>
      </c>
      <c r="BH716">
        <v>0</v>
      </c>
      <c r="BI716">
        <v>1</v>
      </c>
      <c r="BJ716">
        <v>0</v>
      </c>
      <c r="BK716">
        <v>0</v>
      </c>
      <c r="BL716">
        <v>0</v>
      </c>
      <c r="BM716">
        <v>0</v>
      </c>
      <c r="BN716">
        <v>1</v>
      </c>
      <c r="BO716">
        <v>0</v>
      </c>
      <c r="BP716">
        <v>0</v>
      </c>
      <c r="BQ716">
        <v>1</v>
      </c>
      <c r="BR716">
        <v>0</v>
      </c>
      <c r="BS716">
        <v>0</v>
      </c>
      <c r="BT716" s="10">
        <v>0</v>
      </c>
      <c r="BU716">
        <v>-4.2648743800000002</v>
      </c>
      <c r="BV716">
        <v>0.17994256</v>
      </c>
      <c r="BW716">
        <v>2.5512239999999999E-2</v>
      </c>
      <c r="BX716">
        <v>1.7140852600000001</v>
      </c>
      <c r="BY716">
        <v>1.2451467300000001</v>
      </c>
      <c r="BZ716">
        <v>4.38303536</v>
      </c>
      <c r="CA716">
        <v>1.0542348399999999</v>
      </c>
      <c r="CB716">
        <v>2.36271349</v>
      </c>
      <c r="CC716">
        <v>0</v>
      </c>
      <c r="CD716">
        <v>1.26633956</v>
      </c>
      <c r="CE716">
        <v>1.2966537600000001</v>
      </c>
      <c r="CF716">
        <v>-0.34830556000000001</v>
      </c>
      <c r="CG716">
        <v>0.60595251999999999</v>
      </c>
      <c r="CH716">
        <v>-0.27080598</v>
      </c>
      <c r="CI716">
        <v>0.69837139000000004</v>
      </c>
      <c r="CJ716">
        <v>2.3914729999999999E-2</v>
      </c>
      <c r="CK716">
        <v>-0.35324707</v>
      </c>
      <c r="CL716">
        <v>-4.8291489999999999E-2</v>
      </c>
      <c r="CM716">
        <v>0.58076517999999999</v>
      </c>
      <c r="CN716">
        <v>0.72541518999999999</v>
      </c>
      <c r="CO716">
        <v>-0.20022939000000001</v>
      </c>
      <c r="CP716">
        <v>-0.43475793000000001</v>
      </c>
      <c r="CQ716">
        <v>0.34422587999999998</v>
      </c>
      <c r="CR716">
        <v>-0.48495226000000002</v>
      </c>
      <c r="CS716">
        <v>0.18250256000000001</v>
      </c>
      <c r="CT716">
        <v>-0.16623276000000001</v>
      </c>
      <c r="CU716">
        <v>-9.4743999999999995E-2</v>
      </c>
      <c r="CV716">
        <v>-1.1689752</v>
      </c>
      <c r="CW716">
        <v>-0.52188942000000005</v>
      </c>
      <c r="CX716">
        <v>0.65815442999999996</v>
      </c>
      <c r="CY716">
        <v>9.3649330000000003E-2</v>
      </c>
      <c r="CZ716">
        <v>-0.16819777</v>
      </c>
      <c r="DA716">
        <v>-0.25450494000000001</v>
      </c>
      <c r="DB716">
        <v>0.25513289</v>
      </c>
      <c r="DC716">
        <v>2.5920289999999999E-2</v>
      </c>
      <c r="DD716">
        <v>-2.5292350000000002E-2</v>
      </c>
      <c r="DE716">
        <v>0.26950531</v>
      </c>
      <c r="DF716">
        <v>-0.26887736000000001</v>
      </c>
      <c r="DG716">
        <v>0.1029841</v>
      </c>
      <c r="DH716">
        <v>-0.10235616</v>
      </c>
      <c r="DI716">
        <v>-0.19042195000000001</v>
      </c>
      <c r="DJ716">
        <v>7.7531719999999998E-2</v>
      </c>
      <c r="DK716">
        <v>-0.19522661999999999</v>
      </c>
      <c r="DL716">
        <v>-0.13095082</v>
      </c>
      <c r="DM716">
        <v>-6.0513240000000003E-2</v>
      </c>
      <c r="DN716">
        <v>0.50020885000000004</v>
      </c>
      <c r="DO716">
        <v>0.35778246000000002</v>
      </c>
      <c r="DP716">
        <v>-0.64273818000000005</v>
      </c>
      <c r="DQ716">
        <v>0.94671483000000001</v>
      </c>
      <c r="DR716">
        <v>-0.66113116000000005</v>
      </c>
      <c r="DS716">
        <v>7.7932630000000003E-2</v>
      </c>
      <c r="DT716">
        <v>-0.79014932000000004</v>
      </c>
      <c r="DU716">
        <v>1.3610861400000001</v>
      </c>
      <c r="DV716" s="10">
        <v>-0.64824150000000003</v>
      </c>
      <c r="DW716" s="8" t="s">
        <v>3738</v>
      </c>
      <c r="DX716" t="s">
        <v>3739</v>
      </c>
      <c r="DY716" t="s">
        <v>5158</v>
      </c>
      <c r="DZ716" t="s">
        <v>5154</v>
      </c>
      <c r="EA716" t="s">
        <v>5236</v>
      </c>
      <c r="EB716" t="s">
        <v>5381</v>
      </c>
      <c r="EC716" t="s">
        <v>5223</v>
      </c>
      <c r="ED716" s="10" t="s">
        <v>242</v>
      </c>
      <c r="EE716" s="20">
        <v>36188</v>
      </c>
      <c r="EF716" s="21">
        <v>38856</v>
      </c>
      <c r="EG716" t="s">
        <v>3740</v>
      </c>
      <c r="EH716" t="s">
        <v>5142</v>
      </c>
      <c r="EI716" s="22">
        <v>44771</v>
      </c>
      <c r="EJ716" t="b">
        <f>F716=H716</f>
        <v>1</v>
      </c>
    </row>
    <row r="717" spans="1:140" x14ac:dyDescent="0.2">
      <c r="A717" s="8" t="s">
        <v>3741</v>
      </c>
      <c r="B717" s="8" t="s">
        <v>119</v>
      </c>
      <c r="C717" s="8" t="s">
        <v>216</v>
      </c>
      <c r="D717" s="2" t="s">
        <v>3742</v>
      </c>
      <c r="E717" s="4">
        <v>0.40444988181112901</v>
      </c>
      <c r="F717" s="28" t="b">
        <v>0</v>
      </c>
      <c r="G717" s="29">
        <f t="shared" si="23"/>
        <v>0.63733064235484183</v>
      </c>
      <c r="H717" s="5" t="b">
        <f t="shared" si="22"/>
        <v>1</v>
      </c>
      <c r="I717" s="8">
        <v>69</v>
      </c>
      <c r="J717">
        <v>0</v>
      </c>
      <c r="K717">
        <v>20</v>
      </c>
      <c r="L717">
        <v>1540</v>
      </c>
      <c r="M717">
        <v>9</v>
      </c>
      <c r="N717">
        <v>4</v>
      </c>
      <c r="O717">
        <v>48.891607572231102</v>
      </c>
      <c r="P717">
        <v>3</v>
      </c>
      <c r="Q717">
        <v>1</v>
      </c>
      <c r="R717">
        <v>3</v>
      </c>
      <c r="S717" s="10">
        <v>76.5</v>
      </c>
      <c r="T717" s="8">
        <v>1.48046563654304</v>
      </c>
      <c r="U717">
        <v>-1.00517281761849</v>
      </c>
      <c r="V717">
        <v>-0.90217249130388599</v>
      </c>
      <c r="W717">
        <v>4.86060098813101E-2</v>
      </c>
      <c r="X717">
        <v>1.2997579909472201</v>
      </c>
      <c r="Y717">
        <v>0.68524713920936597</v>
      </c>
      <c r="Z717">
        <v>-5.4450547694455502E-2</v>
      </c>
      <c r="AA717">
        <v>0.71867389489572897</v>
      </c>
      <c r="AB717">
        <v>-4.5418899975194001E-2</v>
      </c>
      <c r="AC717">
        <v>-0.68484317603607703</v>
      </c>
      <c r="AD717" s="10">
        <v>0.38892651252332899</v>
      </c>
      <c r="AE717" s="8">
        <v>0</v>
      </c>
      <c r="AF717">
        <v>0</v>
      </c>
      <c r="AG717">
        <v>0</v>
      </c>
      <c r="AH717">
        <v>0</v>
      </c>
      <c r="AI717">
        <v>0</v>
      </c>
      <c r="AJ717">
        <v>0</v>
      </c>
      <c r="AK717">
        <v>0</v>
      </c>
      <c r="AL717">
        <v>0</v>
      </c>
      <c r="AM717">
        <v>0</v>
      </c>
      <c r="AN717">
        <v>0</v>
      </c>
      <c r="AO717">
        <v>1</v>
      </c>
      <c r="AP717">
        <v>0</v>
      </c>
      <c r="AQ717">
        <v>0</v>
      </c>
      <c r="AR717">
        <v>0</v>
      </c>
      <c r="AS717">
        <v>0</v>
      </c>
      <c r="AT717">
        <v>0</v>
      </c>
      <c r="AU717">
        <v>0</v>
      </c>
      <c r="AV717">
        <v>0</v>
      </c>
      <c r="AW717">
        <v>0</v>
      </c>
      <c r="AX717">
        <v>0</v>
      </c>
      <c r="AY717">
        <v>1</v>
      </c>
      <c r="AZ717">
        <v>0</v>
      </c>
      <c r="BA717">
        <v>1</v>
      </c>
      <c r="BB717">
        <v>0</v>
      </c>
      <c r="BC717">
        <v>1</v>
      </c>
      <c r="BD717">
        <v>0</v>
      </c>
      <c r="BE717">
        <v>1</v>
      </c>
      <c r="BF717">
        <v>0</v>
      </c>
      <c r="BG717">
        <v>0</v>
      </c>
      <c r="BH717">
        <v>1</v>
      </c>
      <c r="BI717">
        <v>0</v>
      </c>
      <c r="BJ717">
        <v>0</v>
      </c>
      <c r="BK717">
        <v>0</v>
      </c>
      <c r="BL717">
        <v>0</v>
      </c>
      <c r="BM717">
        <v>0</v>
      </c>
      <c r="BN717">
        <v>0</v>
      </c>
      <c r="BO717">
        <v>1</v>
      </c>
      <c r="BP717">
        <v>0</v>
      </c>
      <c r="BQ717">
        <v>0</v>
      </c>
      <c r="BR717">
        <v>0</v>
      </c>
      <c r="BS717">
        <v>0</v>
      </c>
      <c r="BT717" s="10">
        <v>1</v>
      </c>
      <c r="BU717">
        <v>-4.2648743800000002</v>
      </c>
      <c r="BV717">
        <v>0.17994256</v>
      </c>
      <c r="BW717">
        <v>2.5512239999999999E-2</v>
      </c>
      <c r="BX717">
        <v>1.7140852600000001</v>
      </c>
      <c r="BY717">
        <v>1.2451467300000001</v>
      </c>
      <c r="BZ717">
        <v>4.38303536</v>
      </c>
      <c r="CA717">
        <v>1.0542348399999999</v>
      </c>
      <c r="CB717">
        <v>2.36271349</v>
      </c>
      <c r="CC717">
        <v>0</v>
      </c>
      <c r="CD717">
        <v>1.26633956</v>
      </c>
      <c r="CE717">
        <v>1.2966537600000001</v>
      </c>
      <c r="CF717">
        <v>-0.34830556000000001</v>
      </c>
      <c r="CG717">
        <v>0.60595251999999999</v>
      </c>
      <c r="CH717">
        <v>-0.27080598</v>
      </c>
      <c r="CI717">
        <v>0.69837139000000004</v>
      </c>
      <c r="CJ717">
        <v>2.3914729999999999E-2</v>
      </c>
      <c r="CK717">
        <v>-0.35324707</v>
      </c>
      <c r="CL717">
        <v>-4.8291489999999999E-2</v>
      </c>
      <c r="CM717">
        <v>0.58076517999999999</v>
      </c>
      <c r="CN717">
        <v>0.72541518999999999</v>
      </c>
      <c r="CO717">
        <v>-0.20022939000000001</v>
      </c>
      <c r="CP717">
        <v>-0.43475793000000001</v>
      </c>
      <c r="CQ717">
        <v>0.34422587999999998</v>
      </c>
      <c r="CR717">
        <v>-0.48495226000000002</v>
      </c>
      <c r="CS717">
        <v>0.18250256000000001</v>
      </c>
      <c r="CT717">
        <v>-0.16623276000000001</v>
      </c>
      <c r="CU717">
        <v>-9.4743999999999995E-2</v>
      </c>
      <c r="CV717">
        <v>-1.1689752</v>
      </c>
      <c r="CW717">
        <v>-0.52188942000000005</v>
      </c>
      <c r="CX717">
        <v>0.65815442999999996</v>
      </c>
      <c r="CY717">
        <v>9.3649330000000003E-2</v>
      </c>
      <c r="CZ717">
        <v>-0.16819777</v>
      </c>
      <c r="DA717">
        <v>-0.25450494000000001</v>
      </c>
      <c r="DB717">
        <v>0.25513289</v>
      </c>
      <c r="DC717">
        <v>2.5920289999999999E-2</v>
      </c>
      <c r="DD717">
        <v>-2.5292350000000002E-2</v>
      </c>
      <c r="DE717">
        <v>0.26950531</v>
      </c>
      <c r="DF717">
        <v>-0.26887736000000001</v>
      </c>
      <c r="DG717">
        <v>0.1029841</v>
      </c>
      <c r="DH717">
        <v>-0.10235616</v>
      </c>
      <c r="DI717">
        <v>-0.19042195000000001</v>
      </c>
      <c r="DJ717">
        <v>7.7531719999999998E-2</v>
      </c>
      <c r="DK717">
        <v>-0.19522661999999999</v>
      </c>
      <c r="DL717">
        <v>-0.13095082</v>
      </c>
      <c r="DM717">
        <v>-6.0513240000000003E-2</v>
      </c>
      <c r="DN717">
        <v>0.50020885000000004</v>
      </c>
      <c r="DO717">
        <v>0.35778246000000002</v>
      </c>
      <c r="DP717">
        <v>-0.64273818000000005</v>
      </c>
      <c r="DQ717">
        <v>0.94671483000000001</v>
      </c>
      <c r="DR717">
        <v>-0.66113116000000005</v>
      </c>
      <c r="DS717">
        <v>7.7932630000000003E-2</v>
      </c>
      <c r="DT717">
        <v>-0.79014932000000004</v>
      </c>
      <c r="DU717">
        <v>1.3610861400000001</v>
      </c>
      <c r="DV717" s="10">
        <v>-0.64824150000000003</v>
      </c>
      <c r="DW717" s="8" t="s">
        <v>3743</v>
      </c>
      <c r="DX717" t="s">
        <v>3744</v>
      </c>
      <c r="DY717" t="s">
        <v>5153</v>
      </c>
      <c r="DZ717" t="s">
        <v>5165</v>
      </c>
      <c r="EA717" t="s">
        <v>5369</v>
      </c>
      <c r="EB717" t="s">
        <v>5419</v>
      </c>
      <c r="EC717" t="s">
        <v>5274</v>
      </c>
      <c r="ED717" s="10" t="s">
        <v>348</v>
      </c>
      <c r="EE717" s="20">
        <v>34793</v>
      </c>
      <c r="EF717" s="21">
        <v>38241</v>
      </c>
      <c r="EG717" t="s">
        <v>3745</v>
      </c>
      <c r="EH717" t="s">
        <v>5147</v>
      </c>
      <c r="EI717" s="22">
        <v>44983</v>
      </c>
      <c r="EJ717" t="b">
        <f>F717=H717</f>
        <v>0</v>
      </c>
    </row>
    <row r="718" spans="1:140" x14ac:dyDescent="0.2">
      <c r="A718" s="8" t="s">
        <v>3746</v>
      </c>
      <c r="B718" s="8" t="s">
        <v>119</v>
      </c>
      <c r="C718" s="8" t="s">
        <v>363</v>
      </c>
      <c r="D718" s="2" t="s">
        <v>3747</v>
      </c>
      <c r="E718" s="4">
        <v>0.76069744446724796</v>
      </c>
      <c r="F718" s="28" t="b">
        <v>1</v>
      </c>
      <c r="G718" s="29">
        <f t="shared" si="23"/>
        <v>6.441813625840605E-4</v>
      </c>
      <c r="H718" s="5" t="b">
        <f t="shared" si="22"/>
        <v>0</v>
      </c>
      <c r="I718" s="8">
        <v>65</v>
      </c>
      <c r="J718">
        <v>1</v>
      </c>
      <c r="K718">
        <v>37</v>
      </c>
      <c r="L718">
        <v>1637</v>
      </c>
      <c r="M718">
        <v>0</v>
      </c>
      <c r="N718">
        <v>5</v>
      </c>
      <c r="O718">
        <v>57.848722233624201</v>
      </c>
      <c r="P718">
        <v>3</v>
      </c>
      <c r="Q718">
        <v>3</v>
      </c>
      <c r="R718">
        <v>4</v>
      </c>
      <c r="S718" s="10">
        <v>70.3</v>
      </c>
      <c r="T718" s="8">
        <v>1.1047129369128199</v>
      </c>
      <c r="U718">
        <v>7.5957643648752104E-3</v>
      </c>
      <c r="V718">
        <v>1.2943090485695199</v>
      </c>
      <c r="W718">
        <v>0.16168390791433701</v>
      </c>
      <c r="X718">
        <v>-1.5638459058765199</v>
      </c>
      <c r="Y718">
        <v>1.38181348148064</v>
      </c>
      <c r="Z718">
        <v>0.25376999701535902</v>
      </c>
      <c r="AA718">
        <v>8.8725172209350497E-3</v>
      </c>
      <c r="AB718">
        <v>-4.5418899975194001E-2</v>
      </c>
      <c r="AC718">
        <v>-0.68484317603607703</v>
      </c>
      <c r="AD718" s="10">
        <v>-0.94885122819492396</v>
      </c>
      <c r="AE718" s="8">
        <v>0</v>
      </c>
      <c r="AF718">
        <v>0</v>
      </c>
      <c r="AG718">
        <v>0</v>
      </c>
      <c r="AH718">
        <v>0</v>
      </c>
      <c r="AI718">
        <v>0</v>
      </c>
      <c r="AJ718">
        <v>0</v>
      </c>
      <c r="AK718">
        <v>0</v>
      </c>
      <c r="AL718">
        <v>0</v>
      </c>
      <c r="AM718">
        <v>0</v>
      </c>
      <c r="AN718">
        <v>0</v>
      </c>
      <c r="AO718">
        <v>0</v>
      </c>
      <c r="AP718">
        <v>0</v>
      </c>
      <c r="AQ718">
        <v>0</v>
      </c>
      <c r="AR718">
        <v>0</v>
      </c>
      <c r="AS718">
        <v>0</v>
      </c>
      <c r="AT718">
        <v>0</v>
      </c>
      <c r="AU718">
        <v>0</v>
      </c>
      <c r="AV718">
        <v>0</v>
      </c>
      <c r="AW718">
        <v>1</v>
      </c>
      <c r="AX718">
        <v>0</v>
      </c>
      <c r="AY718">
        <v>0</v>
      </c>
      <c r="AZ718">
        <v>1</v>
      </c>
      <c r="BA718">
        <v>0</v>
      </c>
      <c r="BB718">
        <v>1</v>
      </c>
      <c r="BC718">
        <v>1</v>
      </c>
      <c r="BD718">
        <v>0</v>
      </c>
      <c r="BE718">
        <v>0</v>
      </c>
      <c r="BF718">
        <v>1</v>
      </c>
      <c r="BG718">
        <v>0</v>
      </c>
      <c r="BH718">
        <v>0</v>
      </c>
      <c r="BI718">
        <v>1</v>
      </c>
      <c r="BJ718">
        <v>0</v>
      </c>
      <c r="BK718">
        <v>0</v>
      </c>
      <c r="BL718">
        <v>0</v>
      </c>
      <c r="BM718">
        <v>0</v>
      </c>
      <c r="BN718">
        <v>0</v>
      </c>
      <c r="BO718">
        <v>0</v>
      </c>
      <c r="BP718">
        <v>1</v>
      </c>
      <c r="BQ718">
        <v>1</v>
      </c>
      <c r="BR718">
        <v>0</v>
      </c>
      <c r="BS718">
        <v>0</v>
      </c>
      <c r="BT718" s="10">
        <v>0</v>
      </c>
      <c r="BU718">
        <v>-4.2648743800000002</v>
      </c>
      <c r="BV718">
        <v>0.17994256</v>
      </c>
      <c r="BW718">
        <v>2.5512239999999999E-2</v>
      </c>
      <c r="BX718">
        <v>1.7140852600000001</v>
      </c>
      <c r="BY718">
        <v>1.2451467300000001</v>
      </c>
      <c r="BZ718">
        <v>4.38303536</v>
      </c>
      <c r="CA718">
        <v>1.0542348399999999</v>
      </c>
      <c r="CB718">
        <v>2.36271349</v>
      </c>
      <c r="CC718">
        <v>0</v>
      </c>
      <c r="CD718">
        <v>1.26633956</v>
      </c>
      <c r="CE718">
        <v>1.2966537600000001</v>
      </c>
      <c r="CF718">
        <v>-0.34830556000000001</v>
      </c>
      <c r="CG718">
        <v>0.60595251999999999</v>
      </c>
      <c r="CH718">
        <v>-0.27080598</v>
      </c>
      <c r="CI718">
        <v>0.69837139000000004</v>
      </c>
      <c r="CJ718">
        <v>2.3914729999999999E-2</v>
      </c>
      <c r="CK718">
        <v>-0.35324707</v>
      </c>
      <c r="CL718">
        <v>-4.8291489999999999E-2</v>
      </c>
      <c r="CM718">
        <v>0.58076517999999999</v>
      </c>
      <c r="CN718">
        <v>0.72541518999999999</v>
      </c>
      <c r="CO718">
        <v>-0.20022939000000001</v>
      </c>
      <c r="CP718">
        <v>-0.43475793000000001</v>
      </c>
      <c r="CQ718">
        <v>0.34422587999999998</v>
      </c>
      <c r="CR718">
        <v>-0.48495226000000002</v>
      </c>
      <c r="CS718">
        <v>0.18250256000000001</v>
      </c>
      <c r="CT718">
        <v>-0.16623276000000001</v>
      </c>
      <c r="CU718">
        <v>-9.4743999999999995E-2</v>
      </c>
      <c r="CV718">
        <v>-1.1689752</v>
      </c>
      <c r="CW718">
        <v>-0.52188942000000005</v>
      </c>
      <c r="CX718">
        <v>0.65815442999999996</v>
      </c>
      <c r="CY718">
        <v>9.3649330000000003E-2</v>
      </c>
      <c r="CZ718">
        <v>-0.16819777</v>
      </c>
      <c r="DA718">
        <v>-0.25450494000000001</v>
      </c>
      <c r="DB718">
        <v>0.25513289</v>
      </c>
      <c r="DC718">
        <v>2.5920289999999999E-2</v>
      </c>
      <c r="DD718">
        <v>-2.5292350000000002E-2</v>
      </c>
      <c r="DE718">
        <v>0.26950531</v>
      </c>
      <c r="DF718">
        <v>-0.26887736000000001</v>
      </c>
      <c r="DG718">
        <v>0.1029841</v>
      </c>
      <c r="DH718">
        <v>-0.10235616</v>
      </c>
      <c r="DI718">
        <v>-0.19042195000000001</v>
      </c>
      <c r="DJ718">
        <v>7.7531719999999998E-2</v>
      </c>
      <c r="DK718">
        <v>-0.19522661999999999</v>
      </c>
      <c r="DL718">
        <v>-0.13095082</v>
      </c>
      <c r="DM718">
        <v>-6.0513240000000003E-2</v>
      </c>
      <c r="DN718">
        <v>0.50020885000000004</v>
      </c>
      <c r="DO718">
        <v>0.35778246000000002</v>
      </c>
      <c r="DP718">
        <v>-0.64273818000000005</v>
      </c>
      <c r="DQ718">
        <v>0.94671483000000001</v>
      </c>
      <c r="DR718">
        <v>-0.66113116000000005</v>
      </c>
      <c r="DS718">
        <v>7.7932630000000003E-2</v>
      </c>
      <c r="DT718">
        <v>-0.79014932000000004</v>
      </c>
      <c r="DU718">
        <v>1.3610861400000001</v>
      </c>
      <c r="DV718" s="10">
        <v>-0.64824150000000003</v>
      </c>
      <c r="DW718" s="8" t="s">
        <v>3748</v>
      </c>
      <c r="DX718" t="s">
        <v>3749</v>
      </c>
      <c r="DY718" t="s">
        <v>5165</v>
      </c>
      <c r="DZ718" t="s">
        <v>5154</v>
      </c>
      <c r="EA718" t="s">
        <v>5234</v>
      </c>
      <c r="EB718" t="s">
        <v>5259</v>
      </c>
      <c r="EC718" t="s">
        <v>5310</v>
      </c>
      <c r="ED718" s="10" t="s">
        <v>761</v>
      </c>
      <c r="EE718" s="20">
        <v>36569</v>
      </c>
      <c r="EF718" s="21">
        <v>37127</v>
      </c>
      <c r="EG718" t="s">
        <v>3750</v>
      </c>
      <c r="EH718" t="s">
        <v>5142</v>
      </c>
      <c r="EI718" s="22">
        <v>45471</v>
      </c>
      <c r="EJ718" t="b">
        <f>F718=H718</f>
        <v>0</v>
      </c>
    </row>
    <row r="719" spans="1:140" x14ac:dyDescent="0.2">
      <c r="A719" s="8" t="s">
        <v>3751</v>
      </c>
      <c r="B719" s="8" t="s">
        <v>127</v>
      </c>
      <c r="C719" s="8" t="s">
        <v>399</v>
      </c>
      <c r="D719" s="2" t="s">
        <v>3752</v>
      </c>
      <c r="E719" s="4">
        <v>0.53059733709669998</v>
      </c>
      <c r="F719" s="28" t="b">
        <v>0</v>
      </c>
      <c r="G719" s="29">
        <f t="shared" si="23"/>
        <v>2.6113762370268256E-5</v>
      </c>
      <c r="H719" s="5" t="b">
        <f t="shared" si="22"/>
        <v>0</v>
      </c>
      <c r="I719" s="8">
        <v>64</v>
      </c>
      <c r="J719">
        <v>0</v>
      </c>
      <c r="K719">
        <v>27</v>
      </c>
      <c r="L719">
        <v>1351</v>
      </c>
      <c r="M719">
        <v>3</v>
      </c>
      <c r="N719">
        <v>5</v>
      </c>
      <c r="O719">
        <v>21.132001881683401</v>
      </c>
      <c r="P719">
        <v>5</v>
      </c>
      <c r="Q719">
        <v>5</v>
      </c>
      <c r="R719">
        <v>5</v>
      </c>
      <c r="S719" s="10">
        <v>78.2</v>
      </c>
      <c r="T719" s="8">
        <v>1.0107747620052701</v>
      </c>
      <c r="U719">
        <v>-1.00517281761849</v>
      </c>
      <c r="V719">
        <v>2.2610839381047498E-3</v>
      </c>
      <c r="W719">
        <v>-0.17172102855417601</v>
      </c>
      <c r="X719">
        <v>-0.60931127360194304</v>
      </c>
      <c r="Y719">
        <v>1.38181348148064</v>
      </c>
      <c r="Z719">
        <v>-1.0096778848802399</v>
      </c>
      <c r="AA719">
        <v>0.71867389489572897</v>
      </c>
      <c r="AB719">
        <v>-0.772121299578298</v>
      </c>
      <c r="AC719">
        <v>-0.68484317603607703</v>
      </c>
      <c r="AD719" s="10">
        <v>0.755736538204141</v>
      </c>
      <c r="AE719" s="8">
        <v>0</v>
      </c>
      <c r="AF719">
        <v>0</v>
      </c>
      <c r="AG719">
        <v>0</v>
      </c>
      <c r="AH719">
        <v>0</v>
      </c>
      <c r="AI719">
        <v>0</v>
      </c>
      <c r="AJ719">
        <v>0</v>
      </c>
      <c r="AK719">
        <v>0</v>
      </c>
      <c r="AL719">
        <v>0</v>
      </c>
      <c r="AM719">
        <v>0</v>
      </c>
      <c r="AN719">
        <v>0</v>
      </c>
      <c r="AO719">
        <v>1</v>
      </c>
      <c r="AP719">
        <v>0</v>
      </c>
      <c r="AQ719">
        <v>0</v>
      </c>
      <c r="AR719">
        <v>0</v>
      </c>
      <c r="AS719">
        <v>0</v>
      </c>
      <c r="AT719">
        <v>0</v>
      </c>
      <c r="AU719">
        <v>0</v>
      </c>
      <c r="AV719">
        <v>0</v>
      </c>
      <c r="AW719">
        <v>0</v>
      </c>
      <c r="AX719">
        <v>0</v>
      </c>
      <c r="AY719">
        <v>0</v>
      </c>
      <c r="AZ719">
        <v>1</v>
      </c>
      <c r="BA719">
        <v>1</v>
      </c>
      <c r="BB719">
        <v>0</v>
      </c>
      <c r="BC719">
        <v>0</v>
      </c>
      <c r="BD719">
        <v>1</v>
      </c>
      <c r="BE719">
        <v>0</v>
      </c>
      <c r="BF719">
        <v>1</v>
      </c>
      <c r="BG719">
        <v>0</v>
      </c>
      <c r="BH719">
        <v>0</v>
      </c>
      <c r="BI719">
        <v>1</v>
      </c>
      <c r="BJ719">
        <v>0</v>
      </c>
      <c r="BK719">
        <v>0</v>
      </c>
      <c r="BL719">
        <v>0</v>
      </c>
      <c r="BM719">
        <v>0</v>
      </c>
      <c r="BN719">
        <v>1</v>
      </c>
      <c r="BO719">
        <v>0</v>
      </c>
      <c r="BP719">
        <v>0</v>
      </c>
      <c r="BQ719">
        <v>1</v>
      </c>
      <c r="BR719">
        <v>0</v>
      </c>
      <c r="BS719">
        <v>0</v>
      </c>
      <c r="BT719" s="10">
        <v>0</v>
      </c>
      <c r="BU719">
        <v>-4.2648743800000002</v>
      </c>
      <c r="BV719">
        <v>0.17994256</v>
      </c>
      <c r="BW719">
        <v>2.5512239999999999E-2</v>
      </c>
      <c r="BX719">
        <v>1.7140852600000001</v>
      </c>
      <c r="BY719">
        <v>1.2451467300000001</v>
      </c>
      <c r="BZ719">
        <v>4.38303536</v>
      </c>
      <c r="CA719">
        <v>1.0542348399999999</v>
      </c>
      <c r="CB719">
        <v>2.36271349</v>
      </c>
      <c r="CC719">
        <v>0</v>
      </c>
      <c r="CD719">
        <v>1.26633956</v>
      </c>
      <c r="CE719">
        <v>1.2966537600000001</v>
      </c>
      <c r="CF719">
        <v>-0.34830556000000001</v>
      </c>
      <c r="CG719">
        <v>0.60595251999999999</v>
      </c>
      <c r="CH719">
        <v>-0.27080598</v>
      </c>
      <c r="CI719">
        <v>0.69837139000000004</v>
      </c>
      <c r="CJ719">
        <v>2.3914729999999999E-2</v>
      </c>
      <c r="CK719">
        <v>-0.35324707</v>
      </c>
      <c r="CL719">
        <v>-4.8291489999999999E-2</v>
      </c>
      <c r="CM719">
        <v>0.58076517999999999</v>
      </c>
      <c r="CN719">
        <v>0.72541518999999999</v>
      </c>
      <c r="CO719">
        <v>-0.20022939000000001</v>
      </c>
      <c r="CP719">
        <v>-0.43475793000000001</v>
      </c>
      <c r="CQ719">
        <v>0.34422587999999998</v>
      </c>
      <c r="CR719">
        <v>-0.48495226000000002</v>
      </c>
      <c r="CS719">
        <v>0.18250256000000001</v>
      </c>
      <c r="CT719">
        <v>-0.16623276000000001</v>
      </c>
      <c r="CU719">
        <v>-9.4743999999999995E-2</v>
      </c>
      <c r="CV719">
        <v>-1.1689752</v>
      </c>
      <c r="CW719">
        <v>-0.52188942000000005</v>
      </c>
      <c r="CX719">
        <v>0.65815442999999996</v>
      </c>
      <c r="CY719">
        <v>9.3649330000000003E-2</v>
      </c>
      <c r="CZ719">
        <v>-0.16819777</v>
      </c>
      <c r="DA719">
        <v>-0.25450494000000001</v>
      </c>
      <c r="DB719">
        <v>0.25513289</v>
      </c>
      <c r="DC719">
        <v>2.5920289999999999E-2</v>
      </c>
      <c r="DD719">
        <v>-2.5292350000000002E-2</v>
      </c>
      <c r="DE719">
        <v>0.26950531</v>
      </c>
      <c r="DF719">
        <v>-0.26887736000000001</v>
      </c>
      <c r="DG719">
        <v>0.1029841</v>
      </c>
      <c r="DH719">
        <v>-0.10235616</v>
      </c>
      <c r="DI719">
        <v>-0.19042195000000001</v>
      </c>
      <c r="DJ719">
        <v>7.7531719999999998E-2</v>
      </c>
      <c r="DK719">
        <v>-0.19522661999999999</v>
      </c>
      <c r="DL719">
        <v>-0.13095082</v>
      </c>
      <c r="DM719">
        <v>-6.0513240000000003E-2</v>
      </c>
      <c r="DN719">
        <v>0.50020885000000004</v>
      </c>
      <c r="DO719">
        <v>0.35778246000000002</v>
      </c>
      <c r="DP719">
        <v>-0.64273818000000005</v>
      </c>
      <c r="DQ719">
        <v>0.94671483000000001</v>
      </c>
      <c r="DR719">
        <v>-0.66113116000000005</v>
      </c>
      <c r="DS719">
        <v>7.7932630000000003E-2</v>
      </c>
      <c r="DT719">
        <v>-0.79014932000000004</v>
      </c>
      <c r="DU719">
        <v>1.3610861400000001</v>
      </c>
      <c r="DV719" s="10">
        <v>-0.64824150000000003</v>
      </c>
      <c r="DW719" s="8" t="s">
        <v>3753</v>
      </c>
      <c r="DX719" t="s">
        <v>3754</v>
      </c>
      <c r="DY719" t="s">
        <v>5158</v>
      </c>
      <c r="DZ719" t="s">
        <v>5154</v>
      </c>
      <c r="EA719" t="s">
        <v>5364</v>
      </c>
      <c r="EB719" t="s">
        <v>5494</v>
      </c>
      <c r="EC719" t="s">
        <v>5240</v>
      </c>
      <c r="ED719" s="10" t="s">
        <v>701</v>
      </c>
      <c r="EE719" s="20">
        <v>38104</v>
      </c>
      <c r="EF719" s="21">
        <v>39134</v>
      </c>
      <c r="EG719" t="s">
        <v>3755</v>
      </c>
      <c r="EH719" t="s">
        <v>5142</v>
      </c>
      <c r="EI719" s="22">
        <v>45106</v>
      </c>
      <c r="EJ719" t="b">
        <f>F719=H719</f>
        <v>1</v>
      </c>
    </row>
    <row r="720" spans="1:140" x14ac:dyDescent="0.2">
      <c r="A720" s="8" t="s">
        <v>3756</v>
      </c>
      <c r="B720" s="8" t="s">
        <v>168</v>
      </c>
      <c r="C720" s="8" t="s">
        <v>181</v>
      </c>
      <c r="D720" s="2" t="s">
        <v>3757</v>
      </c>
      <c r="E720" s="4">
        <v>0.67159277947096196</v>
      </c>
      <c r="F720" s="28" t="b">
        <v>1</v>
      </c>
      <c r="G720" s="29">
        <f t="shared" si="23"/>
        <v>2.1857075484777416E-2</v>
      </c>
      <c r="H720" s="5" t="b">
        <f t="shared" si="22"/>
        <v>0</v>
      </c>
      <c r="I720" s="8">
        <v>44</v>
      </c>
      <c r="J720">
        <v>1</v>
      </c>
      <c r="K720">
        <v>31</v>
      </c>
      <c r="L720">
        <v>2082</v>
      </c>
      <c r="M720">
        <v>3</v>
      </c>
      <c r="N720">
        <v>3</v>
      </c>
      <c r="O720">
        <v>49.963056402147501</v>
      </c>
      <c r="P720">
        <v>5</v>
      </c>
      <c r="Q720">
        <v>3</v>
      </c>
      <c r="R720">
        <v>4</v>
      </c>
      <c r="S720" s="10">
        <v>74.599999999999994</v>
      </c>
      <c r="T720" s="8">
        <v>-0.86798873614579497</v>
      </c>
      <c r="U720">
        <v>7.5957643648752104E-3</v>
      </c>
      <c r="V720">
        <v>0.51908026979067101</v>
      </c>
      <c r="W720">
        <v>0.68044333703492799</v>
      </c>
      <c r="X720">
        <v>-0.60931127360194304</v>
      </c>
      <c r="Y720">
        <v>-1.13192030619081E-2</v>
      </c>
      <c r="Z720">
        <v>-1.75812483196322E-2</v>
      </c>
      <c r="AA720">
        <v>0.71867389489572897</v>
      </c>
      <c r="AB720">
        <v>1.4079858992310099</v>
      </c>
      <c r="AC720">
        <v>1.42236659638262</v>
      </c>
      <c r="AD720" s="10">
        <v>-2.1037633825813501E-2</v>
      </c>
      <c r="AE720" s="8">
        <v>0</v>
      </c>
      <c r="AF720">
        <v>0</v>
      </c>
      <c r="AG720">
        <v>0</v>
      </c>
      <c r="AH720">
        <v>0</v>
      </c>
      <c r="AI720">
        <v>0</v>
      </c>
      <c r="AJ720">
        <v>0</v>
      </c>
      <c r="AK720">
        <v>0</v>
      </c>
      <c r="AL720">
        <v>0</v>
      </c>
      <c r="AM720">
        <v>0</v>
      </c>
      <c r="AN720">
        <v>0</v>
      </c>
      <c r="AO720">
        <v>0</v>
      </c>
      <c r="AP720">
        <v>1</v>
      </c>
      <c r="AQ720">
        <v>0</v>
      </c>
      <c r="AR720">
        <v>0</v>
      </c>
      <c r="AS720">
        <v>0</v>
      </c>
      <c r="AT720">
        <v>0</v>
      </c>
      <c r="AU720">
        <v>0</v>
      </c>
      <c r="AV720">
        <v>0</v>
      </c>
      <c r="AW720">
        <v>0</v>
      </c>
      <c r="AX720">
        <v>0</v>
      </c>
      <c r="AY720">
        <v>1</v>
      </c>
      <c r="AZ720">
        <v>0</v>
      </c>
      <c r="BA720">
        <v>1</v>
      </c>
      <c r="BB720">
        <v>0</v>
      </c>
      <c r="BC720">
        <v>1</v>
      </c>
      <c r="BD720">
        <v>0</v>
      </c>
      <c r="BE720">
        <v>0</v>
      </c>
      <c r="BF720">
        <v>1</v>
      </c>
      <c r="BG720">
        <v>1</v>
      </c>
      <c r="BH720">
        <v>0</v>
      </c>
      <c r="BI720">
        <v>0</v>
      </c>
      <c r="BJ720">
        <v>0</v>
      </c>
      <c r="BK720">
        <v>0</v>
      </c>
      <c r="BL720">
        <v>0</v>
      </c>
      <c r="BM720">
        <v>0</v>
      </c>
      <c r="BN720">
        <v>1</v>
      </c>
      <c r="BO720">
        <v>0</v>
      </c>
      <c r="BP720">
        <v>0</v>
      </c>
      <c r="BQ720">
        <v>0</v>
      </c>
      <c r="BR720">
        <v>0</v>
      </c>
      <c r="BS720">
        <v>0</v>
      </c>
      <c r="BT720" s="10">
        <v>1</v>
      </c>
      <c r="BU720">
        <v>-4.2648743800000002</v>
      </c>
      <c r="BV720">
        <v>0.17994256</v>
      </c>
      <c r="BW720">
        <v>2.5512239999999999E-2</v>
      </c>
      <c r="BX720">
        <v>1.7140852600000001</v>
      </c>
      <c r="BY720">
        <v>1.2451467300000001</v>
      </c>
      <c r="BZ720">
        <v>4.38303536</v>
      </c>
      <c r="CA720">
        <v>1.0542348399999999</v>
      </c>
      <c r="CB720">
        <v>2.36271349</v>
      </c>
      <c r="CC720">
        <v>0</v>
      </c>
      <c r="CD720">
        <v>1.26633956</v>
      </c>
      <c r="CE720">
        <v>1.2966537600000001</v>
      </c>
      <c r="CF720">
        <v>-0.34830556000000001</v>
      </c>
      <c r="CG720">
        <v>0.60595251999999999</v>
      </c>
      <c r="CH720">
        <v>-0.27080598</v>
      </c>
      <c r="CI720">
        <v>0.69837139000000004</v>
      </c>
      <c r="CJ720">
        <v>2.3914729999999999E-2</v>
      </c>
      <c r="CK720">
        <v>-0.35324707</v>
      </c>
      <c r="CL720">
        <v>-4.8291489999999999E-2</v>
      </c>
      <c r="CM720">
        <v>0.58076517999999999</v>
      </c>
      <c r="CN720">
        <v>0.72541518999999999</v>
      </c>
      <c r="CO720">
        <v>-0.20022939000000001</v>
      </c>
      <c r="CP720">
        <v>-0.43475793000000001</v>
      </c>
      <c r="CQ720">
        <v>0.34422587999999998</v>
      </c>
      <c r="CR720">
        <v>-0.48495226000000002</v>
      </c>
      <c r="CS720">
        <v>0.18250256000000001</v>
      </c>
      <c r="CT720">
        <v>-0.16623276000000001</v>
      </c>
      <c r="CU720">
        <v>-9.4743999999999995E-2</v>
      </c>
      <c r="CV720">
        <v>-1.1689752</v>
      </c>
      <c r="CW720">
        <v>-0.52188942000000005</v>
      </c>
      <c r="CX720">
        <v>0.65815442999999996</v>
      </c>
      <c r="CY720">
        <v>9.3649330000000003E-2</v>
      </c>
      <c r="CZ720">
        <v>-0.16819777</v>
      </c>
      <c r="DA720">
        <v>-0.25450494000000001</v>
      </c>
      <c r="DB720">
        <v>0.25513289</v>
      </c>
      <c r="DC720">
        <v>2.5920289999999999E-2</v>
      </c>
      <c r="DD720">
        <v>-2.5292350000000002E-2</v>
      </c>
      <c r="DE720">
        <v>0.26950531</v>
      </c>
      <c r="DF720">
        <v>-0.26887736000000001</v>
      </c>
      <c r="DG720">
        <v>0.1029841</v>
      </c>
      <c r="DH720">
        <v>-0.10235616</v>
      </c>
      <c r="DI720">
        <v>-0.19042195000000001</v>
      </c>
      <c r="DJ720">
        <v>7.7531719999999998E-2</v>
      </c>
      <c r="DK720">
        <v>-0.19522661999999999</v>
      </c>
      <c r="DL720">
        <v>-0.13095082</v>
      </c>
      <c r="DM720">
        <v>-6.0513240000000003E-2</v>
      </c>
      <c r="DN720">
        <v>0.50020885000000004</v>
      </c>
      <c r="DO720">
        <v>0.35778246000000002</v>
      </c>
      <c r="DP720">
        <v>-0.64273818000000005</v>
      </c>
      <c r="DQ720">
        <v>0.94671483000000001</v>
      </c>
      <c r="DR720">
        <v>-0.66113116000000005</v>
      </c>
      <c r="DS720">
        <v>7.7932630000000003E-2</v>
      </c>
      <c r="DT720">
        <v>-0.79014932000000004</v>
      </c>
      <c r="DU720">
        <v>1.3610861400000001</v>
      </c>
      <c r="DV720" s="10">
        <v>-0.64824150000000003</v>
      </c>
      <c r="DW720" s="8" t="s">
        <v>3758</v>
      </c>
      <c r="DX720" t="s">
        <v>3759</v>
      </c>
      <c r="DY720" t="s">
        <v>5158</v>
      </c>
      <c r="DZ720" t="s">
        <v>5165</v>
      </c>
      <c r="EA720" s="52" t="s">
        <v>5513</v>
      </c>
      <c r="EB720" t="s">
        <v>5208</v>
      </c>
      <c r="EC720" t="s">
        <v>5295</v>
      </c>
      <c r="ED720" s="10" t="s">
        <v>814</v>
      </c>
      <c r="EE720" s="20">
        <v>35875</v>
      </c>
      <c r="EF720" s="21">
        <v>39464</v>
      </c>
      <c r="EG720" s="52" t="s">
        <v>145</v>
      </c>
      <c r="EH720" t="s">
        <v>5145</v>
      </c>
      <c r="EI720" s="22">
        <v>45340</v>
      </c>
      <c r="EJ720" t="b">
        <f>F720=H720</f>
        <v>0</v>
      </c>
    </row>
    <row r="721" spans="1:140" x14ac:dyDescent="0.2">
      <c r="A721" s="8" t="s">
        <v>3760</v>
      </c>
      <c r="B721" s="8" t="s">
        <v>119</v>
      </c>
      <c r="C721" s="8" t="s">
        <v>399</v>
      </c>
      <c r="D721" s="2" t="s">
        <v>3761</v>
      </c>
      <c r="E721" s="4">
        <v>0.79528252524537402</v>
      </c>
      <c r="F721" s="28" t="b">
        <v>1</v>
      </c>
      <c r="G721" s="29">
        <f t="shared" si="23"/>
        <v>2.1643015103241909E-3</v>
      </c>
      <c r="H721" s="5" t="b">
        <f t="shared" si="22"/>
        <v>0</v>
      </c>
      <c r="I721" s="8">
        <v>61</v>
      </c>
      <c r="J721">
        <v>0</v>
      </c>
      <c r="K721">
        <v>29</v>
      </c>
      <c r="L721">
        <v>1443</v>
      </c>
      <c r="M721">
        <v>0</v>
      </c>
      <c r="N721">
        <v>3</v>
      </c>
      <c r="O721">
        <v>73.474595956020494</v>
      </c>
      <c r="P721">
        <v>5</v>
      </c>
      <c r="Q721">
        <v>3</v>
      </c>
      <c r="R721">
        <v>5</v>
      </c>
      <c r="S721" s="10">
        <v>73.900000000000006</v>
      </c>
      <c r="T721" s="8">
        <v>0.72896023728261505</v>
      </c>
      <c r="U721">
        <v>-1.00517281761849</v>
      </c>
      <c r="V721">
        <v>0.260670676864387</v>
      </c>
      <c r="W721">
        <v>-6.4471888151717505E-2</v>
      </c>
      <c r="X721">
        <v>-1.5638459058765199</v>
      </c>
      <c r="Y721">
        <v>-1.13192030619081E-2</v>
      </c>
      <c r="Z721">
        <v>0.79146717879227202</v>
      </c>
      <c r="AA721">
        <v>1.4284752725705201</v>
      </c>
      <c r="AB721">
        <v>1.4079858992310099</v>
      </c>
      <c r="AC721">
        <v>1.7560081436822399E-2</v>
      </c>
      <c r="AD721" s="10">
        <v>-0.17207705616496799</v>
      </c>
      <c r="AE721" s="8">
        <v>0</v>
      </c>
      <c r="AF721">
        <v>0</v>
      </c>
      <c r="AG721">
        <v>0</v>
      </c>
      <c r="AH721">
        <v>0</v>
      </c>
      <c r="AI721">
        <v>0</v>
      </c>
      <c r="AJ721">
        <v>0</v>
      </c>
      <c r="AK721">
        <v>0</v>
      </c>
      <c r="AL721">
        <v>0</v>
      </c>
      <c r="AM721">
        <v>0</v>
      </c>
      <c r="AN721">
        <v>0</v>
      </c>
      <c r="AO721">
        <v>0</v>
      </c>
      <c r="AP721">
        <v>0</v>
      </c>
      <c r="AQ721">
        <v>0</v>
      </c>
      <c r="AR721">
        <v>0</v>
      </c>
      <c r="AS721">
        <v>0</v>
      </c>
      <c r="AT721">
        <v>0</v>
      </c>
      <c r="AU721">
        <v>0</v>
      </c>
      <c r="AV721">
        <v>1</v>
      </c>
      <c r="AW721">
        <v>0</v>
      </c>
      <c r="AX721">
        <v>0</v>
      </c>
      <c r="AY721">
        <v>0</v>
      </c>
      <c r="AZ721">
        <v>1</v>
      </c>
      <c r="BA721">
        <v>0</v>
      </c>
      <c r="BB721">
        <v>1</v>
      </c>
      <c r="BC721">
        <v>0</v>
      </c>
      <c r="BD721">
        <v>1</v>
      </c>
      <c r="BE721">
        <v>1</v>
      </c>
      <c r="BF721">
        <v>0</v>
      </c>
      <c r="BG721">
        <v>0</v>
      </c>
      <c r="BH721">
        <v>0</v>
      </c>
      <c r="BI721">
        <v>0</v>
      </c>
      <c r="BJ721">
        <v>0</v>
      </c>
      <c r="BK721">
        <v>0</v>
      </c>
      <c r="BL721">
        <v>1</v>
      </c>
      <c r="BM721">
        <v>1</v>
      </c>
      <c r="BN721">
        <v>0</v>
      </c>
      <c r="BO721">
        <v>0</v>
      </c>
      <c r="BP721">
        <v>0</v>
      </c>
      <c r="BQ721">
        <v>0</v>
      </c>
      <c r="BR721">
        <v>1</v>
      </c>
      <c r="BS721">
        <v>0</v>
      </c>
      <c r="BT721" s="10">
        <v>0</v>
      </c>
      <c r="BU721">
        <v>-4.2648743800000002</v>
      </c>
      <c r="BV721">
        <v>0.17994256</v>
      </c>
      <c r="BW721">
        <v>2.5512239999999999E-2</v>
      </c>
      <c r="BX721">
        <v>1.7140852600000001</v>
      </c>
      <c r="BY721">
        <v>1.2451467300000001</v>
      </c>
      <c r="BZ721">
        <v>4.38303536</v>
      </c>
      <c r="CA721">
        <v>1.0542348399999999</v>
      </c>
      <c r="CB721">
        <v>2.36271349</v>
      </c>
      <c r="CC721">
        <v>0</v>
      </c>
      <c r="CD721">
        <v>1.26633956</v>
      </c>
      <c r="CE721">
        <v>1.2966537600000001</v>
      </c>
      <c r="CF721">
        <v>-0.34830556000000001</v>
      </c>
      <c r="CG721">
        <v>0.60595251999999999</v>
      </c>
      <c r="CH721">
        <v>-0.27080598</v>
      </c>
      <c r="CI721">
        <v>0.69837139000000004</v>
      </c>
      <c r="CJ721">
        <v>2.3914729999999999E-2</v>
      </c>
      <c r="CK721">
        <v>-0.35324707</v>
      </c>
      <c r="CL721">
        <v>-4.8291489999999999E-2</v>
      </c>
      <c r="CM721">
        <v>0.58076517999999999</v>
      </c>
      <c r="CN721">
        <v>0.72541518999999999</v>
      </c>
      <c r="CO721">
        <v>-0.20022939000000001</v>
      </c>
      <c r="CP721">
        <v>-0.43475793000000001</v>
      </c>
      <c r="CQ721">
        <v>0.34422587999999998</v>
      </c>
      <c r="CR721">
        <v>-0.48495226000000002</v>
      </c>
      <c r="CS721">
        <v>0.18250256000000001</v>
      </c>
      <c r="CT721">
        <v>-0.16623276000000001</v>
      </c>
      <c r="CU721">
        <v>-9.4743999999999995E-2</v>
      </c>
      <c r="CV721">
        <v>-1.1689752</v>
      </c>
      <c r="CW721">
        <v>-0.52188942000000005</v>
      </c>
      <c r="CX721">
        <v>0.65815442999999996</v>
      </c>
      <c r="CY721">
        <v>9.3649330000000003E-2</v>
      </c>
      <c r="CZ721">
        <v>-0.16819777</v>
      </c>
      <c r="DA721">
        <v>-0.25450494000000001</v>
      </c>
      <c r="DB721">
        <v>0.25513289</v>
      </c>
      <c r="DC721">
        <v>2.5920289999999999E-2</v>
      </c>
      <c r="DD721">
        <v>-2.5292350000000002E-2</v>
      </c>
      <c r="DE721">
        <v>0.26950531</v>
      </c>
      <c r="DF721">
        <v>-0.26887736000000001</v>
      </c>
      <c r="DG721">
        <v>0.1029841</v>
      </c>
      <c r="DH721">
        <v>-0.10235616</v>
      </c>
      <c r="DI721">
        <v>-0.19042195000000001</v>
      </c>
      <c r="DJ721">
        <v>7.7531719999999998E-2</v>
      </c>
      <c r="DK721">
        <v>-0.19522661999999999</v>
      </c>
      <c r="DL721">
        <v>-0.13095082</v>
      </c>
      <c r="DM721">
        <v>-6.0513240000000003E-2</v>
      </c>
      <c r="DN721">
        <v>0.50020885000000004</v>
      </c>
      <c r="DO721">
        <v>0.35778246000000002</v>
      </c>
      <c r="DP721">
        <v>-0.64273818000000005</v>
      </c>
      <c r="DQ721">
        <v>0.94671483000000001</v>
      </c>
      <c r="DR721">
        <v>-0.66113116000000005</v>
      </c>
      <c r="DS721">
        <v>7.7932630000000003E-2</v>
      </c>
      <c r="DT721">
        <v>-0.79014932000000004</v>
      </c>
      <c r="DU721">
        <v>1.3610861400000001</v>
      </c>
      <c r="DV721" s="10">
        <v>-0.64824150000000003</v>
      </c>
      <c r="DW721" s="8" t="s">
        <v>3762</v>
      </c>
      <c r="DX721" t="s">
        <v>3763</v>
      </c>
      <c r="DY721" t="s">
        <v>5154</v>
      </c>
      <c r="DZ721" t="s">
        <v>5158</v>
      </c>
      <c r="EA721" t="s">
        <v>5482</v>
      </c>
      <c r="EB721" t="s">
        <v>5497</v>
      </c>
      <c r="EC721" t="s">
        <v>5199</v>
      </c>
      <c r="ED721" s="10" t="s">
        <v>151</v>
      </c>
      <c r="EE721" s="20">
        <v>37610</v>
      </c>
      <c r="EF721" s="21">
        <v>38456</v>
      </c>
      <c r="EG721" t="s">
        <v>3764</v>
      </c>
      <c r="EH721" t="s">
        <v>5143</v>
      </c>
      <c r="EI721" s="22">
        <v>44123</v>
      </c>
      <c r="EJ721" t="b">
        <f>F721=H721</f>
        <v>0</v>
      </c>
    </row>
    <row r="722" spans="1:140" x14ac:dyDescent="0.2">
      <c r="A722" s="8" t="s">
        <v>3765</v>
      </c>
      <c r="B722" s="8" t="s">
        <v>119</v>
      </c>
      <c r="C722" s="8" t="s">
        <v>181</v>
      </c>
      <c r="D722" s="2">
        <v>6038823270</v>
      </c>
      <c r="E722" s="4">
        <v>0.72566920807327495</v>
      </c>
      <c r="F722" s="28" t="b">
        <v>1</v>
      </c>
      <c r="G722" s="29">
        <f t="shared" si="23"/>
        <v>6.1129537533548703E-2</v>
      </c>
      <c r="H722" s="5" t="b">
        <f t="shared" si="22"/>
        <v>0</v>
      </c>
      <c r="I722" s="8">
        <v>55</v>
      </c>
      <c r="J722">
        <v>2</v>
      </c>
      <c r="K722">
        <v>36</v>
      </c>
      <c r="L722">
        <v>3948</v>
      </c>
      <c r="M722">
        <v>0</v>
      </c>
      <c r="N722">
        <v>1</v>
      </c>
      <c r="O722">
        <v>81.167937369971099</v>
      </c>
      <c r="P722">
        <v>4</v>
      </c>
      <c r="Q722">
        <v>2</v>
      </c>
      <c r="R722">
        <v>3</v>
      </c>
      <c r="S722" s="10">
        <v>73</v>
      </c>
      <c r="T722" s="8">
        <v>0.165331187837294</v>
      </c>
      <c r="U722">
        <v>1.0203643463482399</v>
      </c>
      <c r="V722">
        <v>1.1651042521063699</v>
      </c>
      <c r="W722">
        <v>2.8557356847630602</v>
      </c>
      <c r="X722">
        <v>-1.5638459058765199</v>
      </c>
      <c r="Y722">
        <v>-1.4044518876044501</v>
      </c>
      <c r="Z722">
        <v>1.0562004071684701</v>
      </c>
      <c r="AA722">
        <v>-1.4107302381286499</v>
      </c>
      <c r="AB722">
        <v>0.68128349962791002</v>
      </c>
      <c r="AC722">
        <v>0.71996333890972197</v>
      </c>
      <c r="AD722" s="10">
        <v>-0.36627059917245802</v>
      </c>
      <c r="AE722" s="8">
        <v>0</v>
      </c>
      <c r="AF722">
        <v>0</v>
      </c>
      <c r="AG722">
        <v>0</v>
      </c>
      <c r="AH722">
        <v>0</v>
      </c>
      <c r="AI722">
        <v>0</v>
      </c>
      <c r="AJ722">
        <v>0</v>
      </c>
      <c r="AK722">
        <v>0</v>
      </c>
      <c r="AL722">
        <v>0</v>
      </c>
      <c r="AM722">
        <v>0</v>
      </c>
      <c r="AN722">
        <v>0</v>
      </c>
      <c r="AO722">
        <v>0</v>
      </c>
      <c r="AP722">
        <v>0</v>
      </c>
      <c r="AQ722">
        <v>0</v>
      </c>
      <c r="AR722">
        <v>1</v>
      </c>
      <c r="AS722">
        <v>0</v>
      </c>
      <c r="AT722">
        <v>0</v>
      </c>
      <c r="AU722">
        <v>0</v>
      </c>
      <c r="AV722">
        <v>0</v>
      </c>
      <c r="AW722">
        <v>0</v>
      </c>
      <c r="AX722">
        <v>0</v>
      </c>
      <c r="AY722">
        <v>1</v>
      </c>
      <c r="AZ722">
        <v>0</v>
      </c>
      <c r="BA722">
        <v>1</v>
      </c>
      <c r="BB722">
        <v>0</v>
      </c>
      <c r="BC722">
        <v>1</v>
      </c>
      <c r="BD722">
        <v>0</v>
      </c>
      <c r="BE722">
        <v>0</v>
      </c>
      <c r="BF722">
        <v>1</v>
      </c>
      <c r="BG722">
        <v>0</v>
      </c>
      <c r="BH722">
        <v>0</v>
      </c>
      <c r="BI722">
        <v>0</v>
      </c>
      <c r="BJ722">
        <v>0</v>
      </c>
      <c r="BK722">
        <v>0</v>
      </c>
      <c r="BL722">
        <v>1</v>
      </c>
      <c r="BM722">
        <v>1</v>
      </c>
      <c r="BN722">
        <v>0</v>
      </c>
      <c r="BO722">
        <v>0</v>
      </c>
      <c r="BP722">
        <v>0</v>
      </c>
      <c r="BQ722">
        <v>0</v>
      </c>
      <c r="BR722">
        <v>1</v>
      </c>
      <c r="BS722">
        <v>0</v>
      </c>
      <c r="BT722" s="10">
        <v>0</v>
      </c>
      <c r="BU722">
        <v>-4.2648743800000002</v>
      </c>
      <c r="BV722">
        <v>0.17994256</v>
      </c>
      <c r="BW722">
        <v>2.5512239999999999E-2</v>
      </c>
      <c r="BX722">
        <v>1.7140852600000001</v>
      </c>
      <c r="BY722">
        <v>1.2451467300000001</v>
      </c>
      <c r="BZ722">
        <v>4.38303536</v>
      </c>
      <c r="CA722">
        <v>1.0542348399999999</v>
      </c>
      <c r="CB722">
        <v>2.36271349</v>
      </c>
      <c r="CC722">
        <v>0</v>
      </c>
      <c r="CD722">
        <v>1.26633956</v>
      </c>
      <c r="CE722">
        <v>1.2966537600000001</v>
      </c>
      <c r="CF722">
        <v>-0.34830556000000001</v>
      </c>
      <c r="CG722">
        <v>0.60595251999999999</v>
      </c>
      <c r="CH722">
        <v>-0.27080598</v>
      </c>
      <c r="CI722">
        <v>0.69837139000000004</v>
      </c>
      <c r="CJ722">
        <v>2.3914729999999999E-2</v>
      </c>
      <c r="CK722">
        <v>-0.35324707</v>
      </c>
      <c r="CL722">
        <v>-4.8291489999999999E-2</v>
      </c>
      <c r="CM722">
        <v>0.58076517999999999</v>
      </c>
      <c r="CN722">
        <v>0.72541518999999999</v>
      </c>
      <c r="CO722">
        <v>-0.20022939000000001</v>
      </c>
      <c r="CP722">
        <v>-0.43475793000000001</v>
      </c>
      <c r="CQ722">
        <v>0.34422587999999998</v>
      </c>
      <c r="CR722">
        <v>-0.48495226000000002</v>
      </c>
      <c r="CS722">
        <v>0.18250256000000001</v>
      </c>
      <c r="CT722">
        <v>-0.16623276000000001</v>
      </c>
      <c r="CU722">
        <v>-9.4743999999999995E-2</v>
      </c>
      <c r="CV722">
        <v>-1.1689752</v>
      </c>
      <c r="CW722">
        <v>-0.52188942000000005</v>
      </c>
      <c r="CX722">
        <v>0.65815442999999996</v>
      </c>
      <c r="CY722">
        <v>9.3649330000000003E-2</v>
      </c>
      <c r="CZ722">
        <v>-0.16819777</v>
      </c>
      <c r="DA722">
        <v>-0.25450494000000001</v>
      </c>
      <c r="DB722">
        <v>0.25513289</v>
      </c>
      <c r="DC722">
        <v>2.5920289999999999E-2</v>
      </c>
      <c r="DD722">
        <v>-2.5292350000000002E-2</v>
      </c>
      <c r="DE722">
        <v>0.26950531</v>
      </c>
      <c r="DF722">
        <v>-0.26887736000000001</v>
      </c>
      <c r="DG722">
        <v>0.1029841</v>
      </c>
      <c r="DH722">
        <v>-0.10235616</v>
      </c>
      <c r="DI722">
        <v>-0.19042195000000001</v>
      </c>
      <c r="DJ722">
        <v>7.7531719999999998E-2</v>
      </c>
      <c r="DK722">
        <v>-0.19522661999999999</v>
      </c>
      <c r="DL722">
        <v>-0.13095082</v>
      </c>
      <c r="DM722">
        <v>-6.0513240000000003E-2</v>
      </c>
      <c r="DN722">
        <v>0.50020885000000004</v>
      </c>
      <c r="DO722">
        <v>0.35778246000000002</v>
      </c>
      <c r="DP722">
        <v>-0.64273818000000005</v>
      </c>
      <c r="DQ722">
        <v>0.94671483000000001</v>
      </c>
      <c r="DR722">
        <v>-0.66113116000000005</v>
      </c>
      <c r="DS722">
        <v>7.7932630000000003E-2</v>
      </c>
      <c r="DT722">
        <v>-0.79014932000000004</v>
      </c>
      <c r="DU722">
        <v>1.3610861400000001</v>
      </c>
      <c r="DV722" s="10">
        <v>-0.64824150000000003</v>
      </c>
      <c r="DW722" s="8" t="s">
        <v>3766</v>
      </c>
      <c r="DX722" t="s">
        <v>3767</v>
      </c>
      <c r="DY722" t="s">
        <v>5154</v>
      </c>
      <c r="DZ722" t="s">
        <v>5158</v>
      </c>
      <c r="EA722" t="s">
        <v>5228</v>
      </c>
      <c r="EB722" t="s">
        <v>5318</v>
      </c>
      <c r="EC722" t="s">
        <v>5290</v>
      </c>
      <c r="ED722" s="10" t="s">
        <v>1476</v>
      </c>
      <c r="EE722" s="20">
        <v>37696</v>
      </c>
      <c r="EF722" s="21">
        <v>37771</v>
      </c>
      <c r="EG722" t="s">
        <v>3768</v>
      </c>
      <c r="EH722" t="s">
        <v>5143</v>
      </c>
      <c r="EI722" s="22">
        <v>45182</v>
      </c>
      <c r="EJ722" t="b">
        <f>F722=H722</f>
        <v>0</v>
      </c>
    </row>
    <row r="723" spans="1:140" x14ac:dyDescent="0.2">
      <c r="A723" s="8" t="s">
        <v>3769</v>
      </c>
      <c r="B723" s="8" t="s">
        <v>168</v>
      </c>
      <c r="C723" s="8" t="s">
        <v>363</v>
      </c>
      <c r="D723" s="2">
        <f>1-594-949-1219</f>
        <v>-2761</v>
      </c>
      <c r="E723" s="4">
        <v>0.54614507093648501</v>
      </c>
      <c r="F723" s="28" t="b">
        <v>0</v>
      </c>
      <c r="G723" s="29">
        <f t="shared" si="23"/>
        <v>3.0640321895898284E-6</v>
      </c>
      <c r="H723" s="5" t="b">
        <f t="shared" si="22"/>
        <v>0</v>
      </c>
      <c r="I723" s="8">
        <v>49</v>
      </c>
      <c r="J723">
        <v>1</v>
      </c>
      <c r="K723">
        <v>37</v>
      </c>
      <c r="L723">
        <v>698</v>
      </c>
      <c r="M723">
        <v>1</v>
      </c>
      <c r="N723">
        <v>1</v>
      </c>
      <c r="O723">
        <v>43.222535468242697</v>
      </c>
      <c r="P723">
        <v>1</v>
      </c>
      <c r="Q723">
        <v>5</v>
      </c>
      <c r="R723">
        <v>3</v>
      </c>
      <c r="S723" s="10">
        <v>74.7</v>
      </c>
      <c r="T723" s="8">
        <v>-0.39829786160802699</v>
      </c>
      <c r="U723">
        <v>7.5957643648752104E-3</v>
      </c>
      <c r="V723">
        <v>1.2943090485695199</v>
      </c>
      <c r="W723">
        <v>-0.93295677510641395</v>
      </c>
      <c r="X723">
        <v>-1.2456676951183301</v>
      </c>
      <c r="Y723">
        <v>-1.4044518876044501</v>
      </c>
      <c r="Z723">
        <v>-0.249527261339961</v>
      </c>
      <c r="AA723">
        <v>-0.70092886045385905</v>
      </c>
      <c r="AB723">
        <v>-0.772121299578298</v>
      </c>
      <c r="AC723">
        <v>1.42236659638262</v>
      </c>
      <c r="AD723" s="10">
        <v>5.39426508353643E-4</v>
      </c>
      <c r="AE723" s="8">
        <v>0</v>
      </c>
      <c r="AF723">
        <v>0</v>
      </c>
      <c r="AG723">
        <v>0</v>
      </c>
      <c r="AH723">
        <v>0</v>
      </c>
      <c r="AI723">
        <v>0</v>
      </c>
      <c r="AJ723">
        <v>0</v>
      </c>
      <c r="AK723">
        <v>0</v>
      </c>
      <c r="AL723">
        <v>0</v>
      </c>
      <c r="AM723">
        <v>0</v>
      </c>
      <c r="AN723">
        <v>0</v>
      </c>
      <c r="AO723">
        <v>0</v>
      </c>
      <c r="AP723">
        <v>0</v>
      </c>
      <c r="AQ723">
        <v>0</v>
      </c>
      <c r="AR723">
        <v>0</v>
      </c>
      <c r="AS723">
        <v>0</v>
      </c>
      <c r="AT723">
        <v>1</v>
      </c>
      <c r="AU723">
        <v>0</v>
      </c>
      <c r="AV723">
        <v>0</v>
      </c>
      <c r="AW723">
        <v>0</v>
      </c>
      <c r="AX723">
        <v>0</v>
      </c>
      <c r="AY723">
        <v>1</v>
      </c>
      <c r="AZ723">
        <v>0</v>
      </c>
      <c r="BA723">
        <v>0</v>
      </c>
      <c r="BB723">
        <v>1</v>
      </c>
      <c r="BC723">
        <v>0</v>
      </c>
      <c r="BD723">
        <v>1</v>
      </c>
      <c r="BE723">
        <v>0</v>
      </c>
      <c r="BF723">
        <v>1</v>
      </c>
      <c r="BG723">
        <v>0</v>
      </c>
      <c r="BH723">
        <v>0</v>
      </c>
      <c r="BI723">
        <v>0</v>
      </c>
      <c r="BJ723">
        <v>0</v>
      </c>
      <c r="BK723">
        <v>0</v>
      </c>
      <c r="BL723">
        <v>1</v>
      </c>
      <c r="BM723">
        <v>0</v>
      </c>
      <c r="BN723">
        <v>1</v>
      </c>
      <c r="BO723">
        <v>0</v>
      </c>
      <c r="BP723">
        <v>0</v>
      </c>
      <c r="BQ723">
        <v>0</v>
      </c>
      <c r="BR723">
        <v>1</v>
      </c>
      <c r="BS723">
        <v>0</v>
      </c>
      <c r="BT723" s="10">
        <v>0</v>
      </c>
      <c r="BU723">
        <v>-4.2648743800000002</v>
      </c>
      <c r="BV723">
        <v>0.17994256</v>
      </c>
      <c r="BW723">
        <v>2.5512239999999999E-2</v>
      </c>
      <c r="BX723">
        <v>1.7140852600000001</v>
      </c>
      <c r="BY723">
        <v>1.2451467300000001</v>
      </c>
      <c r="BZ723">
        <v>4.38303536</v>
      </c>
      <c r="CA723">
        <v>1.0542348399999999</v>
      </c>
      <c r="CB723">
        <v>2.36271349</v>
      </c>
      <c r="CC723">
        <v>0</v>
      </c>
      <c r="CD723">
        <v>1.26633956</v>
      </c>
      <c r="CE723">
        <v>1.2966537600000001</v>
      </c>
      <c r="CF723">
        <v>-0.34830556000000001</v>
      </c>
      <c r="CG723">
        <v>0.60595251999999999</v>
      </c>
      <c r="CH723">
        <v>-0.27080598</v>
      </c>
      <c r="CI723">
        <v>0.69837139000000004</v>
      </c>
      <c r="CJ723">
        <v>2.3914729999999999E-2</v>
      </c>
      <c r="CK723">
        <v>-0.35324707</v>
      </c>
      <c r="CL723">
        <v>-4.8291489999999999E-2</v>
      </c>
      <c r="CM723">
        <v>0.58076517999999999</v>
      </c>
      <c r="CN723">
        <v>0.72541518999999999</v>
      </c>
      <c r="CO723">
        <v>-0.20022939000000001</v>
      </c>
      <c r="CP723">
        <v>-0.43475793000000001</v>
      </c>
      <c r="CQ723">
        <v>0.34422587999999998</v>
      </c>
      <c r="CR723">
        <v>-0.48495226000000002</v>
      </c>
      <c r="CS723">
        <v>0.18250256000000001</v>
      </c>
      <c r="CT723">
        <v>-0.16623276000000001</v>
      </c>
      <c r="CU723">
        <v>-9.4743999999999995E-2</v>
      </c>
      <c r="CV723">
        <v>-1.1689752</v>
      </c>
      <c r="CW723">
        <v>-0.52188942000000005</v>
      </c>
      <c r="CX723">
        <v>0.65815442999999996</v>
      </c>
      <c r="CY723">
        <v>9.3649330000000003E-2</v>
      </c>
      <c r="CZ723">
        <v>-0.16819777</v>
      </c>
      <c r="DA723">
        <v>-0.25450494000000001</v>
      </c>
      <c r="DB723">
        <v>0.25513289</v>
      </c>
      <c r="DC723">
        <v>2.5920289999999999E-2</v>
      </c>
      <c r="DD723">
        <v>-2.5292350000000002E-2</v>
      </c>
      <c r="DE723">
        <v>0.26950531</v>
      </c>
      <c r="DF723">
        <v>-0.26887736000000001</v>
      </c>
      <c r="DG723">
        <v>0.1029841</v>
      </c>
      <c r="DH723">
        <v>-0.10235616</v>
      </c>
      <c r="DI723">
        <v>-0.19042195000000001</v>
      </c>
      <c r="DJ723">
        <v>7.7531719999999998E-2</v>
      </c>
      <c r="DK723">
        <v>-0.19522661999999999</v>
      </c>
      <c r="DL723">
        <v>-0.13095082</v>
      </c>
      <c r="DM723">
        <v>-6.0513240000000003E-2</v>
      </c>
      <c r="DN723">
        <v>0.50020885000000004</v>
      </c>
      <c r="DO723">
        <v>0.35778246000000002</v>
      </c>
      <c r="DP723">
        <v>-0.64273818000000005</v>
      </c>
      <c r="DQ723">
        <v>0.94671483000000001</v>
      </c>
      <c r="DR723">
        <v>-0.66113116000000005</v>
      </c>
      <c r="DS723">
        <v>7.7932630000000003E-2</v>
      </c>
      <c r="DT723">
        <v>-0.79014932000000004</v>
      </c>
      <c r="DU723">
        <v>1.3610861400000001</v>
      </c>
      <c r="DV723" s="10">
        <v>-0.64824150000000003</v>
      </c>
      <c r="DW723" s="8" t="s">
        <v>3770</v>
      </c>
      <c r="DX723" t="s">
        <v>3771</v>
      </c>
      <c r="DY723" t="s">
        <v>5158</v>
      </c>
      <c r="DZ723" t="s">
        <v>5158</v>
      </c>
      <c r="EA723" t="s">
        <v>5499</v>
      </c>
      <c r="EB723" t="s">
        <v>5494</v>
      </c>
      <c r="EC723" t="s">
        <v>5242</v>
      </c>
      <c r="ED723" s="10" t="s">
        <v>868</v>
      </c>
      <c r="EE723" s="20">
        <v>36695</v>
      </c>
      <c r="EF723" s="21">
        <v>39715</v>
      </c>
      <c r="EG723" t="s">
        <v>3772</v>
      </c>
      <c r="EH723" t="s">
        <v>5143</v>
      </c>
      <c r="EI723" s="22">
        <v>43905</v>
      </c>
      <c r="EJ723" t="b">
        <f>F723=H723</f>
        <v>1</v>
      </c>
    </row>
    <row r="724" spans="1:140" x14ac:dyDescent="0.2">
      <c r="A724" s="8" t="s">
        <v>3773</v>
      </c>
      <c r="B724" s="8" t="s">
        <v>168</v>
      </c>
      <c r="C724" s="8" t="s">
        <v>188</v>
      </c>
      <c r="D724" s="2" t="s">
        <v>3774</v>
      </c>
      <c r="E724" s="4">
        <v>0.40464443243273501</v>
      </c>
      <c r="F724" s="28" t="b">
        <v>0</v>
      </c>
      <c r="G724" s="29">
        <f t="shared" si="23"/>
        <v>0.20654780824097416</v>
      </c>
      <c r="H724" s="5" t="b">
        <f t="shared" si="22"/>
        <v>0</v>
      </c>
      <c r="I724" s="8">
        <v>43</v>
      </c>
      <c r="J724">
        <v>0</v>
      </c>
      <c r="K724">
        <v>30</v>
      </c>
      <c r="L724">
        <v>564</v>
      </c>
      <c r="M724">
        <v>8</v>
      </c>
      <c r="N724">
        <v>3</v>
      </c>
      <c r="O724">
        <v>58.355549549700797</v>
      </c>
      <c r="P724">
        <v>5</v>
      </c>
      <c r="Q724">
        <v>2</v>
      </c>
      <c r="R724">
        <v>4</v>
      </c>
      <c r="S724" s="10">
        <v>82.9</v>
      </c>
      <c r="T724" s="8">
        <v>-0.96192691105334804</v>
      </c>
      <c r="U724">
        <v>-1.00517281761849</v>
      </c>
      <c r="V724">
        <v>0.38987547332752898</v>
      </c>
      <c r="W724">
        <v>-1.0891674796056401</v>
      </c>
      <c r="X724">
        <v>0.98157978018903103</v>
      </c>
      <c r="Y724">
        <v>-1.13192030619081E-2</v>
      </c>
      <c r="Z724">
        <v>0.27121027743381099</v>
      </c>
      <c r="AA724">
        <v>8.8725172209350497E-3</v>
      </c>
      <c r="AB724">
        <v>0.68128349962791002</v>
      </c>
      <c r="AC724">
        <v>1.7560081436822399E-2</v>
      </c>
      <c r="AD724" s="10">
        <v>1.7698583739099101</v>
      </c>
      <c r="AE724" s="8">
        <v>0</v>
      </c>
      <c r="AF724">
        <v>0</v>
      </c>
      <c r="AG724">
        <v>0</v>
      </c>
      <c r="AH724">
        <v>0</v>
      </c>
      <c r="AI724">
        <v>0</v>
      </c>
      <c r="AJ724">
        <v>0</v>
      </c>
      <c r="AK724">
        <v>0</v>
      </c>
      <c r="AL724">
        <v>0</v>
      </c>
      <c r="AM724">
        <v>0</v>
      </c>
      <c r="AN724">
        <v>0</v>
      </c>
      <c r="AO724">
        <v>0</v>
      </c>
      <c r="AP724">
        <v>0</v>
      </c>
      <c r="AQ724">
        <v>0</v>
      </c>
      <c r="AR724">
        <v>0</v>
      </c>
      <c r="AS724">
        <v>0</v>
      </c>
      <c r="AT724">
        <v>0</v>
      </c>
      <c r="AU724">
        <v>1</v>
      </c>
      <c r="AV724">
        <v>0</v>
      </c>
      <c r="AW724">
        <v>0</v>
      </c>
      <c r="AX724">
        <v>0</v>
      </c>
      <c r="AY724">
        <v>1</v>
      </c>
      <c r="AZ724">
        <v>0</v>
      </c>
      <c r="BA724">
        <v>0</v>
      </c>
      <c r="BB724">
        <v>1</v>
      </c>
      <c r="BC724">
        <v>1</v>
      </c>
      <c r="BD724">
        <v>0</v>
      </c>
      <c r="BE724">
        <v>0</v>
      </c>
      <c r="BF724">
        <v>1</v>
      </c>
      <c r="BG724">
        <v>0</v>
      </c>
      <c r="BH724">
        <v>0</v>
      </c>
      <c r="BI724">
        <v>1</v>
      </c>
      <c r="BJ724">
        <v>0</v>
      </c>
      <c r="BK724">
        <v>0</v>
      </c>
      <c r="BL724">
        <v>0</v>
      </c>
      <c r="BM724">
        <v>0</v>
      </c>
      <c r="BN724">
        <v>1</v>
      </c>
      <c r="BO724">
        <v>0</v>
      </c>
      <c r="BP724">
        <v>0</v>
      </c>
      <c r="BQ724">
        <v>1</v>
      </c>
      <c r="BR724">
        <v>0</v>
      </c>
      <c r="BS724">
        <v>0</v>
      </c>
      <c r="BT724" s="10">
        <v>0</v>
      </c>
      <c r="BU724">
        <v>-4.2648743800000002</v>
      </c>
      <c r="BV724">
        <v>0.17994256</v>
      </c>
      <c r="BW724">
        <v>2.5512239999999999E-2</v>
      </c>
      <c r="BX724">
        <v>1.7140852600000001</v>
      </c>
      <c r="BY724">
        <v>1.2451467300000001</v>
      </c>
      <c r="BZ724">
        <v>4.38303536</v>
      </c>
      <c r="CA724">
        <v>1.0542348399999999</v>
      </c>
      <c r="CB724">
        <v>2.36271349</v>
      </c>
      <c r="CC724">
        <v>0</v>
      </c>
      <c r="CD724">
        <v>1.26633956</v>
      </c>
      <c r="CE724">
        <v>1.2966537600000001</v>
      </c>
      <c r="CF724">
        <v>-0.34830556000000001</v>
      </c>
      <c r="CG724">
        <v>0.60595251999999999</v>
      </c>
      <c r="CH724">
        <v>-0.27080598</v>
      </c>
      <c r="CI724">
        <v>0.69837139000000004</v>
      </c>
      <c r="CJ724">
        <v>2.3914729999999999E-2</v>
      </c>
      <c r="CK724">
        <v>-0.35324707</v>
      </c>
      <c r="CL724">
        <v>-4.8291489999999999E-2</v>
      </c>
      <c r="CM724">
        <v>0.58076517999999999</v>
      </c>
      <c r="CN724">
        <v>0.72541518999999999</v>
      </c>
      <c r="CO724">
        <v>-0.20022939000000001</v>
      </c>
      <c r="CP724">
        <v>-0.43475793000000001</v>
      </c>
      <c r="CQ724">
        <v>0.34422587999999998</v>
      </c>
      <c r="CR724">
        <v>-0.48495226000000002</v>
      </c>
      <c r="CS724">
        <v>0.18250256000000001</v>
      </c>
      <c r="CT724">
        <v>-0.16623276000000001</v>
      </c>
      <c r="CU724">
        <v>-9.4743999999999995E-2</v>
      </c>
      <c r="CV724">
        <v>-1.1689752</v>
      </c>
      <c r="CW724">
        <v>-0.52188942000000005</v>
      </c>
      <c r="CX724">
        <v>0.65815442999999996</v>
      </c>
      <c r="CY724">
        <v>9.3649330000000003E-2</v>
      </c>
      <c r="CZ724">
        <v>-0.16819777</v>
      </c>
      <c r="DA724">
        <v>-0.25450494000000001</v>
      </c>
      <c r="DB724">
        <v>0.25513289</v>
      </c>
      <c r="DC724">
        <v>2.5920289999999999E-2</v>
      </c>
      <c r="DD724">
        <v>-2.5292350000000002E-2</v>
      </c>
      <c r="DE724">
        <v>0.26950531</v>
      </c>
      <c r="DF724">
        <v>-0.26887736000000001</v>
      </c>
      <c r="DG724">
        <v>0.1029841</v>
      </c>
      <c r="DH724">
        <v>-0.10235616</v>
      </c>
      <c r="DI724">
        <v>-0.19042195000000001</v>
      </c>
      <c r="DJ724">
        <v>7.7531719999999998E-2</v>
      </c>
      <c r="DK724">
        <v>-0.19522661999999999</v>
      </c>
      <c r="DL724">
        <v>-0.13095082</v>
      </c>
      <c r="DM724">
        <v>-6.0513240000000003E-2</v>
      </c>
      <c r="DN724">
        <v>0.50020885000000004</v>
      </c>
      <c r="DO724">
        <v>0.35778246000000002</v>
      </c>
      <c r="DP724">
        <v>-0.64273818000000005</v>
      </c>
      <c r="DQ724">
        <v>0.94671483000000001</v>
      </c>
      <c r="DR724">
        <v>-0.66113116000000005</v>
      </c>
      <c r="DS724">
        <v>7.7932630000000003E-2</v>
      </c>
      <c r="DT724">
        <v>-0.79014932000000004</v>
      </c>
      <c r="DU724">
        <v>1.3610861400000001</v>
      </c>
      <c r="DV724" s="10">
        <v>-0.64824150000000003</v>
      </c>
      <c r="DW724" s="8" t="s">
        <v>3775</v>
      </c>
      <c r="DX724" t="s">
        <v>3776</v>
      </c>
      <c r="DY724" t="s">
        <v>5158</v>
      </c>
      <c r="DZ724" t="s">
        <v>5154</v>
      </c>
      <c r="EA724" t="s">
        <v>5267</v>
      </c>
      <c r="EB724" t="s">
        <v>5211</v>
      </c>
      <c r="EC724" t="s">
        <v>5310</v>
      </c>
      <c r="ED724" s="10" t="s">
        <v>630</v>
      </c>
      <c r="EE724" s="20">
        <v>34809</v>
      </c>
      <c r="EF724" s="21">
        <v>37593</v>
      </c>
      <c r="EG724" t="s">
        <v>3777</v>
      </c>
      <c r="EH724" t="s">
        <v>5142</v>
      </c>
      <c r="EI724" s="22">
        <v>44551</v>
      </c>
      <c r="EJ724" t="b">
        <f>F724=H724</f>
        <v>1</v>
      </c>
    </row>
    <row r="725" spans="1:140" x14ac:dyDescent="0.2">
      <c r="A725" s="8" t="s">
        <v>3778</v>
      </c>
      <c r="B725" s="8" t="s">
        <v>127</v>
      </c>
      <c r="C725" s="8" t="s">
        <v>120</v>
      </c>
      <c r="D725" s="2" t="s">
        <v>3779</v>
      </c>
      <c r="E725" s="4">
        <v>0.25257663114055401</v>
      </c>
      <c r="F725" s="28" t="b">
        <v>0</v>
      </c>
      <c r="G725" s="29">
        <f t="shared" si="23"/>
        <v>9.7997113121885745E-3</v>
      </c>
      <c r="H725" s="5" t="b">
        <f t="shared" si="22"/>
        <v>0</v>
      </c>
      <c r="I725" s="8">
        <v>38</v>
      </c>
      <c r="J725">
        <v>1</v>
      </c>
      <c r="K725">
        <v>35</v>
      </c>
      <c r="L725">
        <v>478</v>
      </c>
      <c r="M725">
        <v>9</v>
      </c>
      <c r="N725">
        <v>5</v>
      </c>
      <c r="O725">
        <v>11.2716489036104</v>
      </c>
      <c r="P725">
        <v>4</v>
      </c>
      <c r="Q725">
        <v>5</v>
      </c>
      <c r="R725">
        <v>3</v>
      </c>
      <c r="S725" s="10">
        <v>82.4</v>
      </c>
      <c r="T725" s="8">
        <v>-1.4316177855911101</v>
      </c>
      <c r="U725">
        <v>7.5957643648752104E-3</v>
      </c>
      <c r="V725">
        <v>1.0358994556432299</v>
      </c>
      <c r="W725">
        <v>-1.18942211085142</v>
      </c>
      <c r="X725">
        <v>1.2997579909472201</v>
      </c>
      <c r="Y725">
        <v>1.38181348148064</v>
      </c>
      <c r="Z725">
        <v>-1.34897948822267</v>
      </c>
      <c r="AA725">
        <v>8.8725172209350497E-3</v>
      </c>
      <c r="AB725">
        <v>-0.772121299578298</v>
      </c>
      <c r="AC725">
        <v>-1.38724643350897</v>
      </c>
      <c r="AD725" s="10">
        <v>1.66197307223908</v>
      </c>
      <c r="AE725" s="8">
        <v>0</v>
      </c>
      <c r="AF725">
        <v>0</v>
      </c>
      <c r="AG725">
        <v>0</v>
      </c>
      <c r="AH725">
        <v>0</v>
      </c>
      <c r="AI725">
        <v>0</v>
      </c>
      <c r="AJ725">
        <v>1</v>
      </c>
      <c r="AK725">
        <v>0</v>
      </c>
      <c r="AL725">
        <v>0</v>
      </c>
      <c r="AM725">
        <v>0</v>
      </c>
      <c r="AN725">
        <v>0</v>
      </c>
      <c r="AO725">
        <v>0</v>
      </c>
      <c r="AP725">
        <v>0</v>
      </c>
      <c r="AQ725">
        <v>0</v>
      </c>
      <c r="AR725">
        <v>0</v>
      </c>
      <c r="AS725">
        <v>0</v>
      </c>
      <c r="AT725">
        <v>0</v>
      </c>
      <c r="AU725">
        <v>0</v>
      </c>
      <c r="AV725">
        <v>0</v>
      </c>
      <c r="AW725">
        <v>0</v>
      </c>
      <c r="AX725">
        <v>0</v>
      </c>
      <c r="AY725">
        <v>0</v>
      </c>
      <c r="AZ725">
        <v>1</v>
      </c>
      <c r="BA725">
        <v>0</v>
      </c>
      <c r="BB725">
        <v>1</v>
      </c>
      <c r="BC725">
        <v>0</v>
      </c>
      <c r="BD725">
        <v>1</v>
      </c>
      <c r="BE725">
        <v>0</v>
      </c>
      <c r="BF725">
        <v>1</v>
      </c>
      <c r="BG725">
        <v>0</v>
      </c>
      <c r="BH725">
        <v>0</v>
      </c>
      <c r="BI725">
        <v>0</v>
      </c>
      <c r="BJ725">
        <v>0</v>
      </c>
      <c r="BK725">
        <v>0</v>
      </c>
      <c r="BL725">
        <v>1</v>
      </c>
      <c r="BM725">
        <v>0</v>
      </c>
      <c r="BN725">
        <v>0</v>
      </c>
      <c r="BO725">
        <v>0</v>
      </c>
      <c r="BP725">
        <v>1</v>
      </c>
      <c r="BQ725">
        <v>0</v>
      </c>
      <c r="BR725">
        <v>0</v>
      </c>
      <c r="BS725">
        <v>0</v>
      </c>
      <c r="BT725" s="10">
        <v>1</v>
      </c>
      <c r="BU725">
        <v>-4.2648743800000002</v>
      </c>
      <c r="BV725">
        <v>0.17994256</v>
      </c>
      <c r="BW725">
        <v>2.5512239999999999E-2</v>
      </c>
      <c r="BX725">
        <v>1.7140852600000001</v>
      </c>
      <c r="BY725">
        <v>1.2451467300000001</v>
      </c>
      <c r="BZ725">
        <v>4.38303536</v>
      </c>
      <c r="CA725">
        <v>1.0542348399999999</v>
      </c>
      <c r="CB725">
        <v>2.36271349</v>
      </c>
      <c r="CC725">
        <v>0</v>
      </c>
      <c r="CD725">
        <v>1.26633956</v>
      </c>
      <c r="CE725">
        <v>1.2966537600000001</v>
      </c>
      <c r="CF725">
        <v>-0.34830556000000001</v>
      </c>
      <c r="CG725">
        <v>0.60595251999999999</v>
      </c>
      <c r="CH725">
        <v>-0.27080598</v>
      </c>
      <c r="CI725">
        <v>0.69837139000000004</v>
      </c>
      <c r="CJ725">
        <v>2.3914729999999999E-2</v>
      </c>
      <c r="CK725">
        <v>-0.35324707</v>
      </c>
      <c r="CL725">
        <v>-4.8291489999999999E-2</v>
      </c>
      <c r="CM725">
        <v>0.58076517999999999</v>
      </c>
      <c r="CN725">
        <v>0.72541518999999999</v>
      </c>
      <c r="CO725">
        <v>-0.20022939000000001</v>
      </c>
      <c r="CP725">
        <v>-0.43475793000000001</v>
      </c>
      <c r="CQ725">
        <v>0.34422587999999998</v>
      </c>
      <c r="CR725">
        <v>-0.48495226000000002</v>
      </c>
      <c r="CS725">
        <v>0.18250256000000001</v>
      </c>
      <c r="CT725">
        <v>-0.16623276000000001</v>
      </c>
      <c r="CU725">
        <v>-9.4743999999999995E-2</v>
      </c>
      <c r="CV725">
        <v>-1.1689752</v>
      </c>
      <c r="CW725">
        <v>-0.52188942000000005</v>
      </c>
      <c r="CX725">
        <v>0.65815442999999996</v>
      </c>
      <c r="CY725">
        <v>9.3649330000000003E-2</v>
      </c>
      <c r="CZ725">
        <v>-0.16819777</v>
      </c>
      <c r="DA725">
        <v>-0.25450494000000001</v>
      </c>
      <c r="DB725">
        <v>0.25513289</v>
      </c>
      <c r="DC725">
        <v>2.5920289999999999E-2</v>
      </c>
      <c r="DD725">
        <v>-2.5292350000000002E-2</v>
      </c>
      <c r="DE725">
        <v>0.26950531</v>
      </c>
      <c r="DF725">
        <v>-0.26887736000000001</v>
      </c>
      <c r="DG725">
        <v>0.1029841</v>
      </c>
      <c r="DH725">
        <v>-0.10235616</v>
      </c>
      <c r="DI725">
        <v>-0.19042195000000001</v>
      </c>
      <c r="DJ725">
        <v>7.7531719999999998E-2</v>
      </c>
      <c r="DK725">
        <v>-0.19522661999999999</v>
      </c>
      <c r="DL725">
        <v>-0.13095082</v>
      </c>
      <c r="DM725">
        <v>-6.0513240000000003E-2</v>
      </c>
      <c r="DN725">
        <v>0.50020885000000004</v>
      </c>
      <c r="DO725">
        <v>0.35778246000000002</v>
      </c>
      <c r="DP725">
        <v>-0.64273818000000005</v>
      </c>
      <c r="DQ725">
        <v>0.94671483000000001</v>
      </c>
      <c r="DR725">
        <v>-0.66113116000000005</v>
      </c>
      <c r="DS725">
        <v>7.7932630000000003E-2</v>
      </c>
      <c r="DT725">
        <v>-0.79014932000000004</v>
      </c>
      <c r="DU725">
        <v>1.3610861400000001</v>
      </c>
      <c r="DV725" s="10">
        <v>-0.64824150000000003</v>
      </c>
      <c r="DW725" s="8" t="s">
        <v>3780</v>
      </c>
      <c r="DX725" t="s">
        <v>3781</v>
      </c>
      <c r="DY725" t="s">
        <v>5165</v>
      </c>
      <c r="DZ725" t="s">
        <v>5165</v>
      </c>
      <c r="EA725" t="s">
        <v>5410</v>
      </c>
      <c r="EB725" t="s">
        <v>5200</v>
      </c>
      <c r="EC725" t="s">
        <v>5466</v>
      </c>
      <c r="ED725" s="10" t="s">
        <v>342</v>
      </c>
      <c r="EE725" s="20">
        <v>37734</v>
      </c>
      <c r="EF725" s="21">
        <v>38399</v>
      </c>
      <c r="EG725" t="s">
        <v>3782</v>
      </c>
      <c r="EH725" t="s">
        <v>5143</v>
      </c>
      <c r="EI725" s="22">
        <v>44002</v>
      </c>
      <c r="EJ725" t="b">
        <f>F725=H725</f>
        <v>1</v>
      </c>
    </row>
    <row r="726" spans="1:140" x14ac:dyDescent="0.2">
      <c r="A726" s="8" t="s">
        <v>3783</v>
      </c>
      <c r="B726" s="8" t="s">
        <v>127</v>
      </c>
      <c r="C726" s="8" t="s">
        <v>188</v>
      </c>
      <c r="D726" s="2" t="s">
        <v>3784</v>
      </c>
      <c r="E726" s="4">
        <v>0.32706509995895799</v>
      </c>
      <c r="F726" s="28" t="b">
        <v>0</v>
      </c>
      <c r="G726" s="29">
        <f t="shared" si="23"/>
        <v>5.5284383461469986E-7</v>
      </c>
      <c r="H726" s="5" t="b">
        <f t="shared" si="22"/>
        <v>0</v>
      </c>
      <c r="I726" s="8">
        <v>40</v>
      </c>
      <c r="J726">
        <v>3</v>
      </c>
      <c r="K726">
        <v>27</v>
      </c>
      <c r="L726">
        <v>2380</v>
      </c>
      <c r="M726">
        <v>4</v>
      </c>
      <c r="N726">
        <v>1</v>
      </c>
      <c r="O726">
        <v>4.3658833128126098</v>
      </c>
      <c r="P726">
        <v>5</v>
      </c>
      <c r="Q726">
        <v>5</v>
      </c>
      <c r="R726">
        <v>4</v>
      </c>
      <c r="S726" s="10">
        <v>69.8</v>
      </c>
      <c r="T726" s="8">
        <v>-1.2437414357759999</v>
      </c>
      <c r="U726">
        <v>2.03313292833161</v>
      </c>
      <c r="V726">
        <v>2.2610839381047498E-3</v>
      </c>
      <c r="W726">
        <v>1.0278372918167999</v>
      </c>
      <c r="X726">
        <v>-0.29113306284374801</v>
      </c>
      <c r="Y726">
        <v>-1.4044518876044501</v>
      </c>
      <c r="Z726">
        <v>-1.58661168480582</v>
      </c>
      <c r="AA726">
        <v>8.8725172209350497E-3</v>
      </c>
      <c r="AB726">
        <v>-1.4988236991813999</v>
      </c>
      <c r="AC726">
        <v>-1.38724643350897</v>
      </c>
      <c r="AD726" s="10">
        <v>-1.0567365298657501</v>
      </c>
      <c r="AE726" s="8">
        <v>0</v>
      </c>
      <c r="AF726">
        <v>0</v>
      </c>
      <c r="AG726">
        <v>0</v>
      </c>
      <c r="AH726">
        <v>0</v>
      </c>
      <c r="AI726">
        <v>0</v>
      </c>
      <c r="AJ726">
        <v>0</v>
      </c>
      <c r="AK726">
        <v>0</v>
      </c>
      <c r="AL726">
        <v>0</v>
      </c>
      <c r="AM726">
        <v>0</v>
      </c>
      <c r="AN726">
        <v>0</v>
      </c>
      <c r="AO726">
        <v>0</v>
      </c>
      <c r="AP726">
        <v>0</v>
      </c>
      <c r="AQ726">
        <v>0</v>
      </c>
      <c r="AR726">
        <v>1</v>
      </c>
      <c r="AS726">
        <v>0</v>
      </c>
      <c r="AT726">
        <v>0</v>
      </c>
      <c r="AU726">
        <v>0</v>
      </c>
      <c r="AV726">
        <v>0</v>
      </c>
      <c r="AW726">
        <v>0</v>
      </c>
      <c r="AX726">
        <v>0</v>
      </c>
      <c r="AY726">
        <v>0</v>
      </c>
      <c r="AZ726">
        <v>1</v>
      </c>
      <c r="BA726">
        <v>1</v>
      </c>
      <c r="BB726">
        <v>0</v>
      </c>
      <c r="BC726">
        <v>0</v>
      </c>
      <c r="BD726">
        <v>1</v>
      </c>
      <c r="BE726">
        <v>1</v>
      </c>
      <c r="BF726">
        <v>0</v>
      </c>
      <c r="BG726">
        <v>0</v>
      </c>
      <c r="BH726">
        <v>0</v>
      </c>
      <c r="BI726">
        <v>0</v>
      </c>
      <c r="BJ726">
        <v>0</v>
      </c>
      <c r="BK726">
        <v>1</v>
      </c>
      <c r="BL726">
        <v>0</v>
      </c>
      <c r="BM726">
        <v>0</v>
      </c>
      <c r="BN726">
        <v>0</v>
      </c>
      <c r="BO726">
        <v>0</v>
      </c>
      <c r="BP726">
        <v>1</v>
      </c>
      <c r="BQ726">
        <v>0</v>
      </c>
      <c r="BR726">
        <v>0</v>
      </c>
      <c r="BS726">
        <v>0</v>
      </c>
      <c r="BT726" s="10">
        <v>1</v>
      </c>
      <c r="BU726">
        <v>-4.2648743800000002</v>
      </c>
      <c r="BV726">
        <v>0.17994256</v>
      </c>
      <c r="BW726">
        <v>2.5512239999999999E-2</v>
      </c>
      <c r="BX726">
        <v>1.7140852600000001</v>
      </c>
      <c r="BY726">
        <v>1.2451467300000001</v>
      </c>
      <c r="BZ726">
        <v>4.38303536</v>
      </c>
      <c r="CA726">
        <v>1.0542348399999999</v>
      </c>
      <c r="CB726">
        <v>2.36271349</v>
      </c>
      <c r="CC726">
        <v>0</v>
      </c>
      <c r="CD726">
        <v>1.26633956</v>
      </c>
      <c r="CE726">
        <v>1.2966537600000001</v>
      </c>
      <c r="CF726">
        <v>-0.34830556000000001</v>
      </c>
      <c r="CG726">
        <v>0.60595251999999999</v>
      </c>
      <c r="CH726">
        <v>-0.27080598</v>
      </c>
      <c r="CI726">
        <v>0.69837139000000004</v>
      </c>
      <c r="CJ726">
        <v>2.3914729999999999E-2</v>
      </c>
      <c r="CK726">
        <v>-0.35324707</v>
      </c>
      <c r="CL726">
        <v>-4.8291489999999999E-2</v>
      </c>
      <c r="CM726">
        <v>0.58076517999999999</v>
      </c>
      <c r="CN726">
        <v>0.72541518999999999</v>
      </c>
      <c r="CO726">
        <v>-0.20022939000000001</v>
      </c>
      <c r="CP726">
        <v>-0.43475793000000001</v>
      </c>
      <c r="CQ726">
        <v>0.34422587999999998</v>
      </c>
      <c r="CR726">
        <v>-0.48495226000000002</v>
      </c>
      <c r="CS726">
        <v>0.18250256000000001</v>
      </c>
      <c r="CT726">
        <v>-0.16623276000000001</v>
      </c>
      <c r="CU726">
        <v>-9.4743999999999995E-2</v>
      </c>
      <c r="CV726">
        <v>-1.1689752</v>
      </c>
      <c r="CW726">
        <v>-0.52188942000000005</v>
      </c>
      <c r="CX726">
        <v>0.65815442999999996</v>
      </c>
      <c r="CY726">
        <v>9.3649330000000003E-2</v>
      </c>
      <c r="CZ726">
        <v>-0.16819777</v>
      </c>
      <c r="DA726">
        <v>-0.25450494000000001</v>
      </c>
      <c r="DB726">
        <v>0.25513289</v>
      </c>
      <c r="DC726">
        <v>2.5920289999999999E-2</v>
      </c>
      <c r="DD726">
        <v>-2.5292350000000002E-2</v>
      </c>
      <c r="DE726">
        <v>0.26950531</v>
      </c>
      <c r="DF726">
        <v>-0.26887736000000001</v>
      </c>
      <c r="DG726">
        <v>0.1029841</v>
      </c>
      <c r="DH726">
        <v>-0.10235616</v>
      </c>
      <c r="DI726">
        <v>-0.19042195000000001</v>
      </c>
      <c r="DJ726">
        <v>7.7531719999999998E-2</v>
      </c>
      <c r="DK726">
        <v>-0.19522661999999999</v>
      </c>
      <c r="DL726">
        <v>-0.13095082</v>
      </c>
      <c r="DM726">
        <v>-6.0513240000000003E-2</v>
      </c>
      <c r="DN726">
        <v>0.50020885000000004</v>
      </c>
      <c r="DO726">
        <v>0.35778246000000002</v>
      </c>
      <c r="DP726">
        <v>-0.64273818000000005</v>
      </c>
      <c r="DQ726">
        <v>0.94671483000000001</v>
      </c>
      <c r="DR726">
        <v>-0.66113116000000005</v>
      </c>
      <c r="DS726">
        <v>7.7932630000000003E-2</v>
      </c>
      <c r="DT726">
        <v>-0.79014932000000004</v>
      </c>
      <c r="DU726">
        <v>1.3610861400000001</v>
      </c>
      <c r="DV726" s="10">
        <v>-0.64824150000000003</v>
      </c>
      <c r="DW726" s="8" t="s">
        <v>3785</v>
      </c>
      <c r="DX726" t="s">
        <v>3786</v>
      </c>
      <c r="DY726" t="s">
        <v>5165</v>
      </c>
      <c r="DZ726" t="s">
        <v>5165</v>
      </c>
      <c r="EA726" t="s">
        <v>5284</v>
      </c>
      <c r="EB726" t="s">
        <v>5488</v>
      </c>
      <c r="EC726" t="s">
        <v>5268</v>
      </c>
      <c r="ED726" s="10" t="s">
        <v>279</v>
      </c>
      <c r="EE726" s="20">
        <v>35269</v>
      </c>
      <c r="EF726" s="21">
        <v>39554</v>
      </c>
      <c r="EG726" t="s">
        <v>3787</v>
      </c>
      <c r="EH726" t="s">
        <v>5146</v>
      </c>
      <c r="EI726" s="22">
        <v>43845</v>
      </c>
      <c r="EJ726" t="b">
        <f>F726=H726</f>
        <v>1</v>
      </c>
    </row>
    <row r="727" spans="1:140" x14ac:dyDescent="0.2">
      <c r="A727" s="8" t="s">
        <v>3788</v>
      </c>
      <c r="B727" s="8" t="s">
        <v>168</v>
      </c>
      <c r="C727" s="8" t="s">
        <v>399</v>
      </c>
      <c r="D727" s="2" t="s">
        <v>3789</v>
      </c>
      <c r="E727" s="4">
        <v>0.42441484198737001</v>
      </c>
      <c r="F727" s="28" t="b">
        <v>0</v>
      </c>
      <c r="G727" s="29">
        <f t="shared" si="23"/>
        <v>8.7698415626936625E-6</v>
      </c>
      <c r="H727" s="5" t="b">
        <f t="shared" si="22"/>
        <v>0</v>
      </c>
      <c r="I727" s="8">
        <v>61</v>
      </c>
      <c r="J727">
        <v>0</v>
      </c>
      <c r="K727">
        <v>21</v>
      </c>
      <c r="L727">
        <v>734</v>
      </c>
      <c r="M727">
        <v>4</v>
      </c>
      <c r="N727">
        <v>3</v>
      </c>
      <c r="O727">
        <v>36.3240876603518</v>
      </c>
      <c r="P727">
        <v>3</v>
      </c>
      <c r="Q727">
        <v>2</v>
      </c>
      <c r="R727">
        <v>4</v>
      </c>
      <c r="S727" s="10">
        <v>75.3</v>
      </c>
      <c r="T727" s="8">
        <v>0.72896023728261505</v>
      </c>
      <c r="U727">
        <v>-1.00517281761849</v>
      </c>
      <c r="V727">
        <v>-0.77296769484074401</v>
      </c>
      <c r="W727">
        <v>-0.89098972016632105</v>
      </c>
      <c r="X727">
        <v>-0.29113306284374801</v>
      </c>
      <c r="Y727">
        <v>-1.13192030619081E-2</v>
      </c>
      <c r="Z727">
        <v>-0.48690764792414498</v>
      </c>
      <c r="AA727">
        <v>0.71867389489572897</v>
      </c>
      <c r="AB727">
        <v>-4.5418899975194001E-2</v>
      </c>
      <c r="AC727">
        <v>-0.68484317603607703</v>
      </c>
      <c r="AD727" s="10">
        <v>0.13000178851334401</v>
      </c>
      <c r="AE727" s="8">
        <v>0</v>
      </c>
      <c r="AF727">
        <v>0</v>
      </c>
      <c r="AG727">
        <v>0</v>
      </c>
      <c r="AH727">
        <v>0</v>
      </c>
      <c r="AI727">
        <v>0</v>
      </c>
      <c r="AJ727">
        <v>0</v>
      </c>
      <c r="AK727">
        <v>0</v>
      </c>
      <c r="AL727">
        <v>0</v>
      </c>
      <c r="AM727">
        <v>0</v>
      </c>
      <c r="AN727">
        <v>0</v>
      </c>
      <c r="AO727">
        <v>0</v>
      </c>
      <c r="AP727">
        <v>0</v>
      </c>
      <c r="AQ727">
        <v>0</v>
      </c>
      <c r="AR727">
        <v>0</v>
      </c>
      <c r="AS727">
        <v>1</v>
      </c>
      <c r="AT727">
        <v>0</v>
      </c>
      <c r="AU727">
        <v>0</v>
      </c>
      <c r="AV727">
        <v>0</v>
      </c>
      <c r="AW727">
        <v>0</v>
      </c>
      <c r="AX727">
        <v>0</v>
      </c>
      <c r="AY727">
        <v>0</v>
      </c>
      <c r="AZ727">
        <v>1</v>
      </c>
      <c r="BA727">
        <v>1</v>
      </c>
      <c r="BB727">
        <v>0</v>
      </c>
      <c r="BC727">
        <v>0</v>
      </c>
      <c r="BD727">
        <v>1</v>
      </c>
      <c r="BE727">
        <v>1</v>
      </c>
      <c r="BF727">
        <v>0</v>
      </c>
      <c r="BG727">
        <v>1</v>
      </c>
      <c r="BH727">
        <v>0</v>
      </c>
      <c r="BI727">
        <v>0</v>
      </c>
      <c r="BJ727">
        <v>0</v>
      </c>
      <c r="BK727">
        <v>0</v>
      </c>
      <c r="BL727">
        <v>0</v>
      </c>
      <c r="BM727">
        <v>0</v>
      </c>
      <c r="BN727">
        <v>0</v>
      </c>
      <c r="BO727">
        <v>0</v>
      </c>
      <c r="BP727">
        <v>1</v>
      </c>
      <c r="BQ727">
        <v>0</v>
      </c>
      <c r="BR727">
        <v>1</v>
      </c>
      <c r="BS727">
        <v>0</v>
      </c>
      <c r="BT727" s="10">
        <v>0</v>
      </c>
      <c r="BU727">
        <v>-4.2648743800000002</v>
      </c>
      <c r="BV727">
        <v>0.17994256</v>
      </c>
      <c r="BW727">
        <v>2.5512239999999999E-2</v>
      </c>
      <c r="BX727">
        <v>1.7140852600000001</v>
      </c>
      <c r="BY727">
        <v>1.2451467300000001</v>
      </c>
      <c r="BZ727">
        <v>4.38303536</v>
      </c>
      <c r="CA727">
        <v>1.0542348399999999</v>
      </c>
      <c r="CB727">
        <v>2.36271349</v>
      </c>
      <c r="CC727">
        <v>0</v>
      </c>
      <c r="CD727">
        <v>1.26633956</v>
      </c>
      <c r="CE727">
        <v>1.2966537600000001</v>
      </c>
      <c r="CF727">
        <v>-0.34830556000000001</v>
      </c>
      <c r="CG727">
        <v>0.60595251999999999</v>
      </c>
      <c r="CH727">
        <v>-0.27080598</v>
      </c>
      <c r="CI727">
        <v>0.69837139000000004</v>
      </c>
      <c r="CJ727">
        <v>2.3914729999999999E-2</v>
      </c>
      <c r="CK727">
        <v>-0.35324707</v>
      </c>
      <c r="CL727">
        <v>-4.8291489999999999E-2</v>
      </c>
      <c r="CM727">
        <v>0.58076517999999999</v>
      </c>
      <c r="CN727">
        <v>0.72541518999999999</v>
      </c>
      <c r="CO727">
        <v>-0.20022939000000001</v>
      </c>
      <c r="CP727">
        <v>-0.43475793000000001</v>
      </c>
      <c r="CQ727">
        <v>0.34422587999999998</v>
      </c>
      <c r="CR727">
        <v>-0.48495226000000002</v>
      </c>
      <c r="CS727">
        <v>0.18250256000000001</v>
      </c>
      <c r="CT727">
        <v>-0.16623276000000001</v>
      </c>
      <c r="CU727">
        <v>-9.4743999999999995E-2</v>
      </c>
      <c r="CV727">
        <v>-1.1689752</v>
      </c>
      <c r="CW727">
        <v>-0.52188942000000005</v>
      </c>
      <c r="CX727">
        <v>0.65815442999999996</v>
      </c>
      <c r="CY727">
        <v>9.3649330000000003E-2</v>
      </c>
      <c r="CZ727">
        <v>-0.16819777</v>
      </c>
      <c r="DA727">
        <v>-0.25450494000000001</v>
      </c>
      <c r="DB727">
        <v>0.25513289</v>
      </c>
      <c r="DC727">
        <v>2.5920289999999999E-2</v>
      </c>
      <c r="DD727">
        <v>-2.5292350000000002E-2</v>
      </c>
      <c r="DE727">
        <v>0.26950531</v>
      </c>
      <c r="DF727">
        <v>-0.26887736000000001</v>
      </c>
      <c r="DG727">
        <v>0.1029841</v>
      </c>
      <c r="DH727">
        <v>-0.10235616</v>
      </c>
      <c r="DI727">
        <v>-0.19042195000000001</v>
      </c>
      <c r="DJ727">
        <v>7.7531719999999998E-2</v>
      </c>
      <c r="DK727">
        <v>-0.19522661999999999</v>
      </c>
      <c r="DL727">
        <v>-0.13095082</v>
      </c>
      <c r="DM727">
        <v>-6.0513240000000003E-2</v>
      </c>
      <c r="DN727">
        <v>0.50020885000000004</v>
      </c>
      <c r="DO727">
        <v>0.35778246000000002</v>
      </c>
      <c r="DP727">
        <v>-0.64273818000000005</v>
      </c>
      <c r="DQ727">
        <v>0.94671483000000001</v>
      </c>
      <c r="DR727">
        <v>-0.66113116000000005</v>
      </c>
      <c r="DS727">
        <v>7.7932630000000003E-2</v>
      </c>
      <c r="DT727">
        <v>-0.79014932000000004</v>
      </c>
      <c r="DU727">
        <v>1.3610861400000001</v>
      </c>
      <c r="DV727" s="10">
        <v>-0.64824150000000003</v>
      </c>
      <c r="DW727" s="8" t="s">
        <v>3790</v>
      </c>
      <c r="DX727" t="s">
        <v>3791</v>
      </c>
      <c r="DY727" t="s">
        <v>5165</v>
      </c>
      <c r="DZ727" t="s">
        <v>5158</v>
      </c>
      <c r="EA727" t="s">
        <v>5466</v>
      </c>
      <c r="EB727" t="s">
        <v>5381</v>
      </c>
      <c r="EC727" t="s">
        <v>5268</v>
      </c>
      <c r="ED727" s="10" t="s">
        <v>904</v>
      </c>
      <c r="EE727" s="20">
        <v>35323</v>
      </c>
      <c r="EF727" s="21">
        <v>37149</v>
      </c>
      <c r="EG727" t="s">
        <v>3792</v>
      </c>
      <c r="EH727" t="s">
        <v>5145</v>
      </c>
      <c r="EI727" s="22">
        <v>44875</v>
      </c>
      <c r="EJ727" t="b">
        <f>F727=H727</f>
        <v>1</v>
      </c>
    </row>
    <row r="728" spans="1:140" x14ac:dyDescent="0.2">
      <c r="A728" s="8" t="s">
        <v>3793</v>
      </c>
      <c r="B728" s="8" t="s">
        <v>119</v>
      </c>
      <c r="C728" s="8" t="s">
        <v>120</v>
      </c>
      <c r="D728" s="2" t="s">
        <v>3794</v>
      </c>
      <c r="E728" s="4">
        <v>0.62056761386310799</v>
      </c>
      <c r="F728" s="28" t="b">
        <v>1</v>
      </c>
      <c r="G728" s="29">
        <f t="shared" si="23"/>
        <v>1.0387441531864329E-2</v>
      </c>
      <c r="H728" s="5" t="b">
        <f t="shared" si="22"/>
        <v>0</v>
      </c>
      <c r="I728" s="8">
        <v>67</v>
      </c>
      <c r="J728">
        <v>2</v>
      </c>
      <c r="K728">
        <v>26</v>
      </c>
      <c r="L728">
        <v>2238</v>
      </c>
      <c r="M728">
        <v>3</v>
      </c>
      <c r="N728">
        <v>5</v>
      </c>
      <c r="O728">
        <v>73.617140264887396</v>
      </c>
      <c r="P728">
        <v>5</v>
      </c>
      <c r="Q728">
        <v>1</v>
      </c>
      <c r="R728">
        <v>3</v>
      </c>
      <c r="S728" s="10">
        <v>74.099999999999994</v>
      </c>
      <c r="T728" s="8">
        <v>1.2925892867279301</v>
      </c>
      <c r="U728">
        <v>1.0203643463482399</v>
      </c>
      <c r="V728">
        <v>-0.126943712525036</v>
      </c>
      <c r="W728">
        <v>0.86230057510866298</v>
      </c>
      <c r="X728">
        <v>-0.60931127360194304</v>
      </c>
      <c r="Y728">
        <v>1.38181348148064</v>
      </c>
      <c r="Z728">
        <v>0.79637222759259696</v>
      </c>
      <c r="AA728">
        <v>8.8725172209350497E-3</v>
      </c>
      <c r="AB728">
        <v>-1.4988236991813999</v>
      </c>
      <c r="AC728">
        <v>-1.38724643350897</v>
      </c>
      <c r="AD728" s="10">
        <v>-0.12892293549664</v>
      </c>
      <c r="AE728" s="8">
        <v>0</v>
      </c>
      <c r="AF728">
        <v>0</v>
      </c>
      <c r="AG728">
        <v>0</v>
      </c>
      <c r="AH728">
        <v>0</v>
      </c>
      <c r="AI728">
        <v>0</v>
      </c>
      <c r="AJ728">
        <v>0</v>
      </c>
      <c r="AK728">
        <v>0</v>
      </c>
      <c r="AL728">
        <v>0</v>
      </c>
      <c r="AM728">
        <v>0</v>
      </c>
      <c r="AN728">
        <v>0</v>
      </c>
      <c r="AO728">
        <v>0</v>
      </c>
      <c r="AP728">
        <v>0</v>
      </c>
      <c r="AQ728">
        <v>0</v>
      </c>
      <c r="AR728">
        <v>0</v>
      </c>
      <c r="AS728">
        <v>1</v>
      </c>
      <c r="AT728">
        <v>0</v>
      </c>
      <c r="AU728">
        <v>0</v>
      </c>
      <c r="AV728">
        <v>0</v>
      </c>
      <c r="AW728">
        <v>0</v>
      </c>
      <c r="AX728">
        <v>0</v>
      </c>
      <c r="AY728">
        <v>1</v>
      </c>
      <c r="AZ728">
        <v>0</v>
      </c>
      <c r="BA728">
        <v>1</v>
      </c>
      <c r="BB728">
        <v>0</v>
      </c>
      <c r="BC728">
        <v>1</v>
      </c>
      <c r="BD728">
        <v>0</v>
      </c>
      <c r="BE728">
        <v>1</v>
      </c>
      <c r="BF728">
        <v>0</v>
      </c>
      <c r="BG728">
        <v>1</v>
      </c>
      <c r="BH728">
        <v>0</v>
      </c>
      <c r="BI728">
        <v>0</v>
      </c>
      <c r="BJ728">
        <v>0</v>
      </c>
      <c r="BK728">
        <v>0</v>
      </c>
      <c r="BL728">
        <v>0</v>
      </c>
      <c r="BM728">
        <v>1</v>
      </c>
      <c r="BN728">
        <v>0</v>
      </c>
      <c r="BO728">
        <v>0</v>
      </c>
      <c r="BP728">
        <v>0</v>
      </c>
      <c r="BQ728">
        <v>0</v>
      </c>
      <c r="BR728">
        <v>0</v>
      </c>
      <c r="BS728">
        <v>1</v>
      </c>
      <c r="BT728" s="10">
        <v>0</v>
      </c>
      <c r="BU728">
        <v>-4.2648743800000002</v>
      </c>
      <c r="BV728">
        <v>0.17994256</v>
      </c>
      <c r="BW728">
        <v>2.5512239999999999E-2</v>
      </c>
      <c r="BX728">
        <v>1.7140852600000001</v>
      </c>
      <c r="BY728">
        <v>1.2451467300000001</v>
      </c>
      <c r="BZ728">
        <v>4.38303536</v>
      </c>
      <c r="CA728">
        <v>1.0542348399999999</v>
      </c>
      <c r="CB728">
        <v>2.36271349</v>
      </c>
      <c r="CC728">
        <v>0</v>
      </c>
      <c r="CD728">
        <v>1.26633956</v>
      </c>
      <c r="CE728">
        <v>1.2966537600000001</v>
      </c>
      <c r="CF728">
        <v>-0.34830556000000001</v>
      </c>
      <c r="CG728">
        <v>0.60595251999999999</v>
      </c>
      <c r="CH728">
        <v>-0.27080598</v>
      </c>
      <c r="CI728">
        <v>0.69837139000000004</v>
      </c>
      <c r="CJ728">
        <v>2.3914729999999999E-2</v>
      </c>
      <c r="CK728">
        <v>-0.35324707</v>
      </c>
      <c r="CL728">
        <v>-4.8291489999999999E-2</v>
      </c>
      <c r="CM728">
        <v>0.58076517999999999</v>
      </c>
      <c r="CN728">
        <v>0.72541518999999999</v>
      </c>
      <c r="CO728">
        <v>-0.20022939000000001</v>
      </c>
      <c r="CP728">
        <v>-0.43475793000000001</v>
      </c>
      <c r="CQ728">
        <v>0.34422587999999998</v>
      </c>
      <c r="CR728">
        <v>-0.48495226000000002</v>
      </c>
      <c r="CS728">
        <v>0.18250256000000001</v>
      </c>
      <c r="CT728">
        <v>-0.16623276000000001</v>
      </c>
      <c r="CU728">
        <v>-9.4743999999999995E-2</v>
      </c>
      <c r="CV728">
        <v>-1.1689752</v>
      </c>
      <c r="CW728">
        <v>-0.52188942000000005</v>
      </c>
      <c r="CX728">
        <v>0.65815442999999996</v>
      </c>
      <c r="CY728">
        <v>9.3649330000000003E-2</v>
      </c>
      <c r="CZ728">
        <v>-0.16819777</v>
      </c>
      <c r="DA728">
        <v>-0.25450494000000001</v>
      </c>
      <c r="DB728">
        <v>0.25513289</v>
      </c>
      <c r="DC728">
        <v>2.5920289999999999E-2</v>
      </c>
      <c r="DD728">
        <v>-2.5292350000000002E-2</v>
      </c>
      <c r="DE728">
        <v>0.26950531</v>
      </c>
      <c r="DF728">
        <v>-0.26887736000000001</v>
      </c>
      <c r="DG728">
        <v>0.1029841</v>
      </c>
      <c r="DH728">
        <v>-0.10235616</v>
      </c>
      <c r="DI728">
        <v>-0.19042195000000001</v>
      </c>
      <c r="DJ728">
        <v>7.7531719999999998E-2</v>
      </c>
      <c r="DK728">
        <v>-0.19522661999999999</v>
      </c>
      <c r="DL728">
        <v>-0.13095082</v>
      </c>
      <c r="DM728">
        <v>-6.0513240000000003E-2</v>
      </c>
      <c r="DN728">
        <v>0.50020885000000004</v>
      </c>
      <c r="DO728">
        <v>0.35778246000000002</v>
      </c>
      <c r="DP728">
        <v>-0.64273818000000005</v>
      </c>
      <c r="DQ728">
        <v>0.94671483000000001</v>
      </c>
      <c r="DR728">
        <v>-0.66113116000000005</v>
      </c>
      <c r="DS728">
        <v>7.7932630000000003E-2</v>
      </c>
      <c r="DT728">
        <v>-0.79014932000000004</v>
      </c>
      <c r="DU728">
        <v>1.3610861400000001</v>
      </c>
      <c r="DV728" s="10">
        <v>-0.64824150000000003</v>
      </c>
      <c r="DW728" s="8" t="s">
        <v>3795</v>
      </c>
      <c r="DX728" t="s">
        <v>3796</v>
      </c>
      <c r="DY728" t="s">
        <v>5154</v>
      </c>
      <c r="DZ728" t="s">
        <v>5153</v>
      </c>
      <c r="EA728" t="s">
        <v>5177</v>
      </c>
      <c r="EB728" t="s">
        <v>5365</v>
      </c>
      <c r="EC728" t="s">
        <v>5236</v>
      </c>
      <c r="ED728" s="10" t="s">
        <v>442</v>
      </c>
      <c r="EE728" s="20">
        <v>34766</v>
      </c>
      <c r="EF728" s="21">
        <v>38133</v>
      </c>
      <c r="EG728" t="s">
        <v>3797</v>
      </c>
      <c r="EH728" t="s">
        <v>5145</v>
      </c>
      <c r="EI728" s="22">
        <v>45294</v>
      </c>
      <c r="EJ728" t="b">
        <f>F728=H728</f>
        <v>0</v>
      </c>
    </row>
    <row r="729" spans="1:140" x14ac:dyDescent="0.2">
      <c r="A729" s="8" t="s">
        <v>3798</v>
      </c>
      <c r="B729" s="8" t="s">
        <v>127</v>
      </c>
      <c r="C729" s="8" t="s">
        <v>399</v>
      </c>
      <c r="D729" s="2" t="s">
        <v>3799</v>
      </c>
      <c r="E729" s="4">
        <v>0.36792485191711499</v>
      </c>
      <c r="F729" s="28" t="b">
        <v>0</v>
      </c>
      <c r="G729" s="29">
        <f t="shared" si="23"/>
        <v>6.4312731519602646E-4</v>
      </c>
      <c r="H729" s="5" t="b">
        <f t="shared" si="22"/>
        <v>0</v>
      </c>
      <c r="I729" s="8">
        <v>56</v>
      </c>
      <c r="J729">
        <v>0</v>
      </c>
      <c r="K729">
        <v>25</v>
      </c>
      <c r="L729">
        <v>279</v>
      </c>
      <c r="M729">
        <v>6</v>
      </c>
      <c r="N729">
        <v>5</v>
      </c>
      <c r="O729">
        <v>35.537425958557399</v>
      </c>
      <c r="P729">
        <v>1</v>
      </c>
      <c r="Q729">
        <v>5</v>
      </c>
      <c r="R729">
        <v>2</v>
      </c>
      <c r="S729" s="10">
        <v>78.7</v>
      </c>
      <c r="T729" s="8">
        <v>0.25926936274484702</v>
      </c>
      <c r="U729">
        <v>-1.00517281761849</v>
      </c>
      <c r="V729">
        <v>-0.25614850898817798</v>
      </c>
      <c r="W729">
        <v>-1.4214066645480401</v>
      </c>
      <c r="X729">
        <v>0.34522335867264098</v>
      </c>
      <c r="Y729">
        <v>1.38181348148064</v>
      </c>
      <c r="Z729">
        <v>-0.51397722416552905</v>
      </c>
      <c r="AA729">
        <v>8.8725172209350497E-3</v>
      </c>
      <c r="AB729">
        <v>-4.5418899975194001E-2</v>
      </c>
      <c r="AC729">
        <v>-0.68484317603607703</v>
      </c>
      <c r="AD729" s="10">
        <v>0.86362183987496799</v>
      </c>
      <c r="AE729" s="8">
        <v>0</v>
      </c>
      <c r="AF729">
        <v>0</v>
      </c>
      <c r="AG729">
        <v>0</v>
      </c>
      <c r="AH729">
        <v>0</v>
      </c>
      <c r="AI729">
        <v>0</v>
      </c>
      <c r="AJ729">
        <v>0</v>
      </c>
      <c r="AK729">
        <v>0</v>
      </c>
      <c r="AL729">
        <v>0</v>
      </c>
      <c r="AM729">
        <v>0</v>
      </c>
      <c r="AN729">
        <v>0</v>
      </c>
      <c r="AO729">
        <v>0</v>
      </c>
      <c r="AP729">
        <v>0</v>
      </c>
      <c r="AQ729">
        <v>0</v>
      </c>
      <c r="AR729">
        <v>0</v>
      </c>
      <c r="AS729">
        <v>0</v>
      </c>
      <c r="AT729">
        <v>1</v>
      </c>
      <c r="AU729">
        <v>0</v>
      </c>
      <c r="AV729">
        <v>0</v>
      </c>
      <c r="AW729">
        <v>0</v>
      </c>
      <c r="AX729">
        <v>0</v>
      </c>
      <c r="AY729">
        <v>1</v>
      </c>
      <c r="AZ729">
        <v>0</v>
      </c>
      <c r="BA729">
        <v>0</v>
      </c>
      <c r="BB729">
        <v>1</v>
      </c>
      <c r="BC729">
        <v>0</v>
      </c>
      <c r="BD729">
        <v>1</v>
      </c>
      <c r="BE729">
        <v>1</v>
      </c>
      <c r="BF729">
        <v>0</v>
      </c>
      <c r="BG729">
        <v>0</v>
      </c>
      <c r="BH729">
        <v>0</v>
      </c>
      <c r="BI729">
        <v>0</v>
      </c>
      <c r="BJ729">
        <v>0</v>
      </c>
      <c r="BK729">
        <v>0</v>
      </c>
      <c r="BL729">
        <v>1</v>
      </c>
      <c r="BM729">
        <v>1</v>
      </c>
      <c r="BN729">
        <v>0</v>
      </c>
      <c r="BO729">
        <v>0</v>
      </c>
      <c r="BP729">
        <v>0</v>
      </c>
      <c r="BQ729">
        <v>0</v>
      </c>
      <c r="BR729">
        <v>0</v>
      </c>
      <c r="BS729">
        <v>0</v>
      </c>
      <c r="BT729" s="10">
        <v>1</v>
      </c>
      <c r="BU729">
        <v>-4.2648743800000002</v>
      </c>
      <c r="BV729">
        <v>0.17994256</v>
      </c>
      <c r="BW729">
        <v>2.5512239999999999E-2</v>
      </c>
      <c r="BX729">
        <v>1.7140852600000001</v>
      </c>
      <c r="BY729">
        <v>1.2451467300000001</v>
      </c>
      <c r="BZ729">
        <v>4.38303536</v>
      </c>
      <c r="CA729">
        <v>1.0542348399999999</v>
      </c>
      <c r="CB729">
        <v>2.36271349</v>
      </c>
      <c r="CC729">
        <v>0</v>
      </c>
      <c r="CD729">
        <v>1.26633956</v>
      </c>
      <c r="CE729">
        <v>1.2966537600000001</v>
      </c>
      <c r="CF729">
        <v>-0.34830556000000001</v>
      </c>
      <c r="CG729">
        <v>0.60595251999999999</v>
      </c>
      <c r="CH729">
        <v>-0.27080598</v>
      </c>
      <c r="CI729">
        <v>0.69837139000000004</v>
      </c>
      <c r="CJ729">
        <v>2.3914729999999999E-2</v>
      </c>
      <c r="CK729">
        <v>-0.35324707</v>
      </c>
      <c r="CL729">
        <v>-4.8291489999999999E-2</v>
      </c>
      <c r="CM729">
        <v>0.58076517999999999</v>
      </c>
      <c r="CN729">
        <v>0.72541518999999999</v>
      </c>
      <c r="CO729">
        <v>-0.20022939000000001</v>
      </c>
      <c r="CP729">
        <v>-0.43475793000000001</v>
      </c>
      <c r="CQ729">
        <v>0.34422587999999998</v>
      </c>
      <c r="CR729">
        <v>-0.48495226000000002</v>
      </c>
      <c r="CS729">
        <v>0.18250256000000001</v>
      </c>
      <c r="CT729">
        <v>-0.16623276000000001</v>
      </c>
      <c r="CU729">
        <v>-9.4743999999999995E-2</v>
      </c>
      <c r="CV729">
        <v>-1.1689752</v>
      </c>
      <c r="CW729">
        <v>-0.52188942000000005</v>
      </c>
      <c r="CX729">
        <v>0.65815442999999996</v>
      </c>
      <c r="CY729">
        <v>9.3649330000000003E-2</v>
      </c>
      <c r="CZ729">
        <v>-0.16819777</v>
      </c>
      <c r="DA729">
        <v>-0.25450494000000001</v>
      </c>
      <c r="DB729">
        <v>0.25513289</v>
      </c>
      <c r="DC729">
        <v>2.5920289999999999E-2</v>
      </c>
      <c r="DD729">
        <v>-2.5292350000000002E-2</v>
      </c>
      <c r="DE729">
        <v>0.26950531</v>
      </c>
      <c r="DF729">
        <v>-0.26887736000000001</v>
      </c>
      <c r="DG729">
        <v>0.1029841</v>
      </c>
      <c r="DH729">
        <v>-0.10235616</v>
      </c>
      <c r="DI729">
        <v>-0.19042195000000001</v>
      </c>
      <c r="DJ729">
        <v>7.7531719999999998E-2</v>
      </c>
      <c r="DK729">
        <v>-0.19522661999999999</v>
      </c>
      <c r="DL729">
        <v>-0.13095082</v>
      </c>
      <c r="DM729">
        <v>-6.0513240000000003E-2</v>
      </c>
      <c r="DN729">
        <v>0.50020885000000004</v>
      </c>
      <c r="DO729">
        <v>0.35778246000000002</v>
      </c>
      <c r="DP729">
        <v>-0.64273818000000005</v>
      </c>
      <c r="DQ729">
        <v>0.94671483000000001</v>
      </c>
      <c r="DR729">
        <v>-0.66113116000000005</v>
      </c>
      <c r="DS729">
        <v>7.7932630000000003E-2</v>
      </c>
      <c r="DT729">
        <v>-0.79014932000000004</v>
      </c>
      <c r="DU729">
        <v>1.3610861400000001</v>
      </c>
      <c r="DV729" s="10">
        <v>-0.64824150000000003</v>
      </c>
      <c r="DW729" s="8" t="s">
        <v>3800</v>
      </c>
      <c r="DX729" t="s">
        <v>3801</v>
      </c>
      <c r="DY729" t="s">
        <v>5154</v>
      </c>
      <c r="DZ729" t="s">
        <v>5165</v>
      </c>
      <c r="EA729" t="s">
        <v>5454</v>
      </c>
      <c r="EB729" t="s">
        <v>5179</v>
      </c>
      <c r="EC729" t="s">
        <v>5197</v>
      </c>
      <c r="ED729" s="10" t="s">
        <v>396</v>
      </c>
      <c r="EE729" s="20">
        <v>36367</v>
      </c>
      <c r="EF729" s="21">
        <v>39636</v>
      </c>
      <c r="EG729" t="s">
        <v>3802</v>
      </c>
      <c r="EH729" t="s">
        <v>5143</v>
      </c>
      <c r="EI729" s="22">
        <v>44767</v>
      </c>
      <c r="EJ729" t="b">
        <f>F729=H729</f>
        <v>1</v>
      </c>
    </row>
    <row r="730" spans="1:140" x14ac:dyDescent="0.2">
      <c r="A730" s="8" t="s">
        <v>3803</v>
      </c>
      <c r="B730" s="8" t="s">
        <v>168</v>
      </c>
      <c r="C730" s="8" t="s">
        <v>216</v>
      </c>
      <c r="D730" s="2" t="s">
        <v>3804</v>
      </c>
      <c r="E730" s="4">
        <v>0.71871530266848005</v>
      </c>
      <c r="F730" s="28" t="b">
        <v>1</v>
      </c>
      <c r="G730" s="29">
        <f t="shared" si="23"/>
        <v>0.20944396130177376</v>
      </c>
      <c r="H730" s="5" t="b">
        <f t="shared" si="22"/>
        <v>0</v>
      </c>
      <c r="I730" s="8">
        <v>46</v>
      </c>
      <c r="J730">
        <v>0</v>
      </c>
      <c r="K730">
        <v>28</v>
      </c>
      <c r="L730">
        <v>884</v>
      </c>
      <c r="M730">
        <v>3</v>
      </c>
      <c r="N730">
        <v>5</v>
      </c>
      <c r="O730">
        <v>89.724318000906706</v>
      </c>
      <c r="P730">
        <v>1</v>
      </c>
      <c r="Q730">
        <v>2</v>
      </c>
      <c r="R730">
        <v>3</v>
      </c>
      <c r="S730" s="10">
        <v>74.599999999999994</v>
      </c>
      <c r="T730" s="8">
        <v>-0.68011238633068705</v>
      </c>
      <c r="U730">
        <v>-1.00517281761849</v>
      </c>
      <c r="V730">
        <v>0.13146588040124599</v>
      </c>
      <c r="W730">
        <v>-0.71612699124926804</v>
      </c>
      <c r="X730">
        <v>-0.60931127360194304</v>
      </c>
      <c r="Y730">
        <v>1.38181348148064</v>
      </c>
      <c r="Z730">
        <v>1.35063141520039</v>
      </c>
      <c r="AA730">
        <v>8.8725172209350497E-3</v>
      </c>
      <c r="AB730">
        <v>0.68128349962791002</v>
      </c>
      <c r="AC730">
        <v>1.42236659638262</v>
      </c>
      <c r="AD730" s="10">
        <v>-2.1037633825813501E-2</v>
      </c>
      <c r="AE730" s="8">
        <v>0</v>
      </c>
      <c r="AF730">
        <v>0</v>
      </c>
      <c r="AG730">
        <v>0</v>
      </c>
      <c r="AH730">
        <v>0</v>
      </c>
      <c r="AI730">
        <v>0</v>
      </c>
      <c r="AJ730">
        <v>0</v>
      </c>
      <c r="AK730">
        <v>0</v>
      </c>
      <c r="AL730">
        <v>0</v>
      </c>
      <c r="AM730">
        <v>0</v>
      </c>
      <c r="AN730">
        <v>0</v>
      </c>
      <c r="AO730">
        <v>0</v>
      </c>
      <c r="AP730">
        <v>0</v>
      </c>
      <c r="AQ730">
        <v>0</v>
      </c>
      <c r="AR730">
        <v>0</v>
      </c>
      <c r="AS730">
        <v>0</v>
      </c>
      <c r="AT730">
        <v>0</v>
      </c>
      <c r="AU730">
        <v>0</v>
      </c>
      <c r="AV730">
        <v>1</v>
      </c>
      <c r="AW730">
        <v>0</v>
      </c>
      <c r="AX730">
        <v>0</v>
      </c>
      <c r="AY730">
        <v>1</v>
      </c>
      <c r="AZ730">
        <v>0</v>
      </c>
      <c r="BA730">
        <v>0</v>
      </c>
      <c r="BB730">
        <v>1</v>
      </c>
      <c r="BC730">
        <v>1</v>
      </c>
      <c r="BD730">
        <v>0</v>
      </c>
      <c r="BE730">
        <v>0</v>
      </c>
      <c r="BF730">
        <v>1</v>
      </c>
      <c r="BG730">
        <v>0</v>
      </c>
      <c r="BH730">
        <v>0</v>
      </c>
      <c r="BI730">
        <v>1</v>
      </c>
      <c r="BJ730">
        <v>0</v>
      </c>
      <c r="BK730">
        <v>0</v>
      </c>
      <c r="BL730">
        <v>0</v>
      </c>
      <c r="BM730">
        <v>0</v>
      </c>
      <c r="BN730">
        <v>1</v>
      </c>
      <c r="BO730">
        <v>0</v>
      </c>
      <c r="BP730">
        <v>0</v>
      </c>
      <c r="BQ730">
        <v>0</v>
      </c>
      <c r="BR730">
        <v>0</v>
      </c>
      <c r="BS730">
        <v>0</v>
      </c>
      <c r="BT730" s="10">
        <v>1</v>
      </c>
      <c r="BU730">
        <v>-4.2648743800000002</v>
      </c>
      <c r="BV730">
        <v>0.17994256</v>
      </c>
      <c r="BW730">
        <v>2.5512239999999999E-2</v>
      </c>
      <c r="BX730">
        <v>1.7140852600000001</v>
      </c>
      <c r="BY730">
        <v>1.2451467300000001</v>
      </c>
      <c r="BZ730">
        <v>4.38303536</v>
      </c>
      <c r="CA730">
        <v>1.0542348399999999</v>
      </c>
      <c r="CB730">
        <v>2.36271349</v>
      </c>
      <c r="CC730">
        <v>0</v>
      </c>
      <c r="CD730">
        <v>1.26633956</v>
      </c>
      <c r="CE730">
        <v>1.2966537600000001</v>
      </c>
      <c r="CF730">
        <v>-0.34830556000000001</v>
      </c>
      <c r="CG730">
        <v>0.60595251999999999</v>
      </c>
      <c r="CH730">
        <v>-0.27080598</v>
      </c>
      <c r="CI730">
        <v>0.69837139000000004</v>
      </c>
      <c r="CJ730">
        <v>2.3914729999999999E-2</v>
      </c>
      <c r="CK730">
        <v>-0.35324707</v>
      </c>
      <c r="CL730">
        <v>-4.8291489999999999E-2</v>
      </c>
      <c r="CM730">
        <v>0.58076517999999999</v>
      </c>
      <c r="CN730">
        <v>0.72541518999999999</v>
      </c>
      <c r="CO730">
        <v>-0.20022939000000001</v>
      </c>
      <c r="CP730">
        <v>-0.43475793000000001</v>
      </c>
      <c r="CQ730">
        <v>0.34422587999999998</v>
      </c>
      <c r="CR730">
        <v>-0.48495226000000002</v>
      </c>
      <c r="CS730">
        <v>0.18250256000000001</v>
      </c>
      <c r="CT730">
        <v>-0.16623276000000001</v>
      </c>
      <c r="CU730">
        <v>-9.4743999999999995E-2</v>
      </c>
      <c r="CV730">
        <v>-1.1689752</v>
      </c>
      <c r="CW730">
        <v>-0.52188942000000005</v>
      </c>
      <c r="CX730">
        <v>0.65815442999999996</v>
      </c>
      <c r="CY730">
        <v>9.3649330000000003E-2</v>
      </c>
      <c r="CZ730">
        <v>-0.16819777</v>
      </c>
      <c r="DA730">
        <v>-0.25450494000000001</v>
      </c>
      <c r="DB730">
        <v>0.25513289</v>
      </c>
      <c r="DC730">
        <v>2.5920289999999999E-2</v>
      </c>
      <c r="DD730">
        <v>-2.5292350000000002E-2</v>
      </c>
      <c r="DE730">
        <v>0.26950531</v>
      </c>
      <c r="DF730">
        <v>-0.26887736000000001</v>
      </c>
      <c r="DG730">
        <v>0.1029841</v>
      </c>
      <c r="DH730">
        <v>-0.10235616</v>
      </c>
      <c r="DI730">
        <v>-0.19042195000000001</v>
      </c>
      <c r="DJ730">
        <v>7.7531719999999998E-2</v>
      </c>
      <c r="DK730">
        <v>-0.19522661999999999</v>
      </c>
      <c r="DL730">
        <v>-0.13095082</v>
      </c>
      <c r="DM730">
        <v>-6.0513240000000003E-2</v>
      </c>
      <c r="DN730">
        <v>0.50020885000000004</v>
      </c>
      <c r="DO730">
        <v>0.35778246000000002</v>
      </c>
      <c r="DP730">
        <v>-0.64273818000000005</v>
      </c>
      <c r="DQ730">
        <v>0.94671483000000001</v>
      </c>
      <c r="DR730">
        <v>-0.66113116000000005</v>
      </c>
      <c r="DS730">
        <v>7.7932630000000003E-2</v>
      </c>
      <c r="DT730">
        <v>-0.79014932000000004</v>
      </c>
      <c r="DU730">
        <v>1.3610861400000001</v>
      </c>
      <c r="DV730" s="10">
        <v>-0.64824150000000003</v>
      </c>
      <c r="DW730" s="8" t="s">
        <v>3805</v>
      </c>
      <c r="DX730" t="s">
        <v>3806</v>
      </c>
      <c r="DY730" t="s">
        <v>5158</v>
      </c>
      <c r="DZ730" t="s">
        <v>5165</v>
      </c>
      <c r="EA730" t="s">
        <v>5337</v>
      </c>
      <c r="EB730" t="s">
        <v>5343</v>
      </c>
      <c r="EC730" t="s">
        <v>5263</v>
      </c>
      <c r="ED730" s="10" t="s">
        <v>318</v>
      </c>
      <c r="EE730" s="20">
        <v>35593</v>
      </c>
      <c r="EF730" s="21">
        <v>37901</v>
      </c>
      <c r="EG730" t="s">
        <v>3807</v>
      </c>
      <c r="EH730" t="s">
        <v>5142</v>
      </c>
      <c r="EI730" s="22">
        <v>44249</v>
      </c>
      <c r="EJ730" t="b">
        <f>F730=H730</f>
        <v>0</v>
      </c>
    </row>
    <row r="731" spans="1:140" x14ac:dyDescent="0.2">
      <c r="A731" s="8" t="s">
        <v>3808</v>
      </c>
      <c r="B731" s="8" t="s">
        <v>127</v>
      </c>
      <c r="C731" s="8" t="s">
        <v>181</v>
      </c>
      <c r="D731" s="2">
        <v>2386050626</v>
      </c>
      <c r="E731" s="4">
        <v>0.62817211589348998</v>
      </c>
      <c r="F731" s="28" t="b">
        <v>1</v>
      </c>
      <c r="G731" s="29">
        <f t="shared" si="23"/>
        <v>3.6841987818622278E-3</v>
      </c>
      <c r="H731" s="5" t="b">
        <f t="shared" si="22"/>
        <v>0</v>
      </c>
      <c r="I731" s="8">
        <v>46</v>
      </c>
      <c r="J731">
        <v>3</v>
      </c>
      <c r="K731">
        <v>30</v>
      </c>
      <c r="L731">
        <v>1825</v>
      </c>
      <c r="M731">
        <v>3</v>
      </c>
      <c r="N731">
        <v>2</v>
      </c>
      <c r="O731">
        <v>99.0860579467451</v>
      </c>
      <c r="P731">
        <v>3</v>
      </c>
      <c r="Q731">
        <v>2</v>
      </c>
      <c r="R731">
        <v>4</v>
      </c>
      <c r="S731" s="10">
        <v>81.2</v>
      </c>
      <c r="T731" s="8">
        <v>-0.68011238633068705</v>
      </c>
      <c r="U731">
        <v>2.03313292833161</v>
      </c>
      <c r="V731">
        <v>0.38987547332752898</v>
      </c>
      <c r="W731">
        <v>0.38084519482370999</v>
      </c>
      <c r="X731">
        <v>-0.60931127360194304</v>
      </c>
      <c r="Y731">
        <v>-0.70788554533318204</v>
      </c>
      <c r="Z731">
        <v>1.6727753973439901</v>
      </c>
      <c r="AA731">
        <v>8.8725172209350497E-3</v>
      </c>
      <c r="AB731">
        <v>-1.4988236991813999</v>
      </c>
      <c r="AC731">
        <v>1.42236659638262</v>
      </c>
      <c r="AD731" s="10">
        <v>1.4030483482291001</v>
      </c>
      <c r="AE731" s="8">
        <v>0</v>
      </c>
      <c r="AF731">
        <v>0</v>
      </c>
      <c r="AG731">
        <v>0</v>
      </c>
      <c r="AH731">
        <v>0</v>
      </c>
      <c r="AI731">
        <v>0</v>
      </c>
      <c r="AJ731">
        <v>0</v>
      </c>
      <c r="AK731">
        <v>0</v>
      </c>
      <c r="AL731">
        <v>0</v>
      </c>
      <c r="AM731">
        <v>0</v>
      </c>
      <c r="AN731">
        <v>0</v>
      </c>
      <c r="AO731">
        <v>0</v>
      </c>
      <c r="AP731">
        <v>0</v>
      </c>
      <c r="AQ731">
        <v>0</v>
      </c>
      <c r="AR731">
        <v>0</v>
      </c>
      <c r="AS731">
        <v>0</v>
      </c>
      <c r="AT731">
        <v>1</v>
      </c>
      <c r="AU731">
        <v>0</v>
      </c>
      <c r="AV731">
        <v>0</v>
      </c>
      <c r="AW731">
        <v>0</v>
      </c>
      <c r="AX731">
        <v>0</v>
      </c>
      <c r="AY731">
        <v>0</v>
      </c>
      <c r="AZ731">
        <v>1</v>
      </c>
      <c r="BA731">
        <v>0</v>
      </c>
      <c r="BB731">
        <v>1</v>
      </c>
      <c r="BC731">
        <v>1</v>
      </c>
      <c r="BD731">
        <v>0</v>
      </c>
      <c r="BE731">
        <v>0</v>
      </c>
      <c r="BF731">
        <v>1</v>
      </c>
      <c r="BG731">
        <v>0</v>
      </c>
      <c r="BH731">
        <v>0</v>
      </c>
      <c r="BI731">
        <v>1</v>
      </c>
      <c r="BJ731">
        <v>0</v>
      </c>
      <c r="BK731">
        <v>0</v>
      </c>
      <c r="BL731">
        <v>0</v>
      </c>
      <c r="BM731">
        <v>0</v>
      </c>
      <c r="BN731">
        <v>1</v>
      </c>
      <c r="BO731">
        <v>0</v>
      </c>
      <c r="BP731">
        <v>0</v>
      </c>
      <c r="BQ731">
        <v>0</v>
      </c>
      <c r="BR731">
        <v>1</v>
      </c>
      <c r="BS731">
        <v>0</v>
      </c>
      <c r="BT731" s="10">
        <v>0</v>
      </c>
      <c r="BU731">
        <v>-4.2648743800000002</v>
      </c>
      <c r="BV731">
        <v>0.17994256</v>
      </c>
      <c r="BW731">
        <v>2.5512239999999999E-2</v>
      </c>
      <c r="BX731">
        <v>1.7140852600000001</v>
      </c>
      <c r="BY731">
        <v>1.2451467300000001</v>
      </c>
      <c r="BZ731">
        <v>4.38303536</v>
      </c>
      <c r="CA731">
        <v>1.0542348399999999</v>
      </c>
      <c r="CB731">
        <v>2.36271349</v>
      </c>
      <c r="CC731">
        <v>0</v>
      </c>
      <c r="CD731">
        <v>1.26633956</v>
      </c>
      <c r="CE731">
        <v>1.2966537600000001</v>
      </c>
      <c r="CF731">
        <v>-0.34830556000000001</v>
      </c>
      <c r="CG731">
        <v>0.60595251999999999</v>
      </c>
      <c r="CH731">
        <v>-0.27080598</v>
      </c>
      <c r="CI731">
        <v>0.69837139000000004</v>
      </c>
      <c r="CJ731">
        <v>2.3914729999999999E-2</v>
      </c>
      <c r="CK731">
        <v>-0.35324707</v>
      </c>
      <c r="CL731">
        <v>-4.8291489999999999E-2</v>
      </c>
      <c r="CM731">
        <v>0.58076517999999999</v>
      </c>
      <c r="CN731">
        <v>0.72541518999999999</v>
      </c>
      <c r="CO731">
        <v>-0.20022939000000001</v>
      </c>
      <c r="CP731">
        <v>-0.43475793000000001</v>
      </c>
      <c r="CQ731">
        <v>0.34422587999999998</v>
      </c>
      <c r="CR731">
        <v>-0.48495226000000002</v>
      </c>
      <c r="CS731">
        <v>0.18250256000000001</v>
      </c>
      <c r="CT731">
        <v>-0.16623276000000001</v>
      </c>
      <c r="CU731">
        <v>-9.4743999999999995E-2</v>
      </c>
      <c r="CV731">
        <v>-1.1689752</v>
      </c>
      <c r="CW731">
        <v>-0.52188942000000005</v>
      </c>
      <c r="CX731">
        <v>0.65815442999999996</v>
      </c>
      <c r="CY731">
        <v>9.3649330000000003E-2</v>
      </c>
      <c r="CZ731">
        <v>-0.16819777</v>
      </c>
      <c r="DA731">
        <v>-0.25450494000000001</v>
      </c>
      <c r="DB731">
        <v>0.25513289</v>
      </c>
      <c r="DC731">
        <v>2.5920289999999999E-2</v>
      </c>
      <c r="DD731">
        <v>-2.5292350000000002E-2</v>
      </c>
      <c r="DE731">
        <v>0.26950531</v>
      </c>
      <c r="DF731">
        <v>-0.26887736000000001</v>
      </c>
      <c r="DG731">
        <v>0.1029841</v>
      </c>
      <c r="DH731">
        <v>-0.10235616</v>
      </c>
      <c r="DI731">
        <v>-0.19042195000000001</v>
      </c>
      <c r="DJ731">
        <v>7.7531719999999998E-2</v>
      </c>
      <c r="DK731">
        <v>-0.19522661999999999</v>
      </c>
      <c r="DL731">
        <v>-0.13095082</v>
      </c>
      <c r="DM731">
        <v>-6.0513240000000003E-2</v>
      </c>
      <c r="DN731">
        <v>0.50020885000000004</v>
      </c>
      <c r="DO731">
        <v>0.35778246000000002</v>
      </c>
      <c r="DP731">
        <v>-0.64273818000000005</v>
      </c>
      <c r="DQ731">
        <v>0.94671483000000001</v>
      </c>
      <c r="DR731">
        <v>-0.66113116000000005</v>
      </c>
      <c r="DS731">
        <v>7.7932630000000003E-2</v>
      </c>
      <c r="DT731">
        <v>-0.79014932000000004</v>
      </c>
      <c r="DU731">
        <v>1.3610861400000001</v>
      </c>
      <c r="DV731" s="10">
        <v>-0.64824150000000003</v>
      </c>
      <c r="DW731" s="8" t="s">
        <v>3809</v>
      </c>
      <c r="DX731" t="s">
        <v>3810</v>
      </c>
      <c r="DY731" t="s">
        <v>5158</v>
      </c>
      <c r="DZ731" t="s">
        <v>5158</v>
      </c>
      <c r="EA731" t="s">
        <v>5305</v>
      </c>
      <c r="EB731" t="s">
        <v>5269</v>
      </c>
      <c r="EC731" t="s">
        <v>5310</v>
      </c>
      <c r="ED731" s="10" t="s">
        <v>1237</v>
      </c>
      <c r="EE731" s="20">
        <v>37181</v>
      </c>
      <c r="EF731" s="21">
        <v>38349</v>
      </c>
      <c r="EG731" t="s">
        <v>3811</v>
      </c>
      <c r="EH731" t="s">
        <v>5142</v>
      </c>
      <c r="EI731" s="22">
        <v>44234</v>
      </c>
      <c r="EJ731" t="b">
        <f>F731=H731</f>
        <v>0</v>
      </c>
    </row>
    <row r="732" spans="1:140" x14ac:dyDescent="0.2">
      <c r="A732" s="8" t="s">
        <v>3812</v>
      </c>
      <c r="B732" s="8" t="s">
        <v>168</v>
      </c>
      <c r="C732" s="8" t="s">
        <v>216</v>
      </c>
      <c r="D732" s="2" t="s">
        <v>3813</v>
      </c>
      <c r="E732" s="4">
        <v>0.61638483378328601</v>
      </c>
      <c r="F732" s="28" t="b">
        <v>1</v>
      </c>
      <c r="G732" s="29">
        <f t="shared" si="23"/>
        <v>0.3948441586894918</v>
      </c>
      <c r="H732" s="5" t="b">
        <f t="shared" si="22"/>
        <v>0</v>
      </c>
      <c r="I732" s="8">
        <v>56</v>
      </c>
      <c r="J732">
        <v>2</v>
      </c>
      <c r="K732">
        <v>22</v>
      </c>
      <c r="L732">
        <v>1858</v>
      </c>
      <c r="M732">
        <v>4</v>
      </c>
      <c r="N732">
        <v>5</v>
      </c>
      <c r="O732">
        <v>68.192416891643404</v>
      </c>
      <c r="P732">
        <v>5</v>
      </c>
      <c r="Q732">
        <v>4</v>
      </c>
      <c r="R732">
        <v>3</v>
      </c>
      <c r="S732" s="10">
        <v>71.599999999999994</v>
      </c>
      <c r="T732" s="8">
        <v>0.25926936274484702</v>
      </c>
      <c r="U732">
        <v>1.0203643463482399</v>
      </c>
      <c r="V732">
        <v>-0.64376289837760303</v>
      </c>
      <c r="W732">
        <v>0.419314995185462</v>
      </c>
      <c r="X732">
        <v>-0.29113306284374801</v>
      </c>
      <c r="Y732">
        <v>1.38181348148064</v>
      </c>
      <c r="Z732">
        <v>0.60970372370394899</v>
      </c>
      <c r="AA732">
        <v>-0.70092886045385905</v>
      </c>
      <c r="AB732">
        <v>1.4079858992310099</v>
      </c>
      <c r="AC732">
        <v>1.42236659638262</v>
      </c>
      <c r="AD732" s="10">
        <v>-0.66834944385077399</v>
      </c>
      <c r="AE732" s="8">
        <v>1</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1</v>
      </c>
      <c r="AZ732">
        <v>0</v>
      </c>
      <c r="BA732">
        <v>0</v>
      </c>
      <c r="BB732">
        <v>1</v>
      </c>
      <c r="BC732">
        <v>1</v>
      </c>
      <c r="BD732">
        <v>0</v>
      </c>
      <c r="BE732">
        <v>0</v>
      </c>
      <c r="BF732">
        <v>1</v>
      </c>
      <c r="BG732">
        <v>0</v>
      </c>
      <c r="BH732">
        <v>0</v>
      </c>
      <c r="BI732">
        <v>1</v>
      </c>
      <c r="BJ732">
        <v>0</v>
      </c>
      <c r="BK732">
        <v>0</v>
      </c>
      <c r="BL732">
        <v>0</v>
      </c>
      <c r="BM732">
        <v>0</v>
      </c>
      <c r="BN732">
        <v>1</v>
      </c>
      <c r="BO732">
        <v>0</v>
      </c>
      <c r="BP732">
        <v>0</v>
      </c>
      <c r="BQ732">
        <v>0</v>
      </c>
      <c r="BR732">
        <v>1</v>
      </c>
      <c r="BS732">
        <v>0</v>
      </c>
      <c r="BT732" s="10">
        <v>0</v>
      </c>
      <c r="BU732">
        <v>-4.2648743800000002</v>
      </c>
      <c r="BV732">
        <v>0.17994256</v>
      </c>
      <c r="BW732">
        <v>2.5512239999999999E-2</v>
      </c>
      <c r="BX732">
        <v>1.7140852600000001</v>
      </c>
      <c r="BY732">
        <v>1.2451467300000001</v>
      </c>
      <c r="BZ732">
        <v>4.38303536</v>
      </c>
      <c r="CA732">
        <v>1.0542348399999999</v>
      </c>
      <c r="CB732">
        <v>2.36271349</v>
      </c>
      <c r="CC732">
        <v>0</v>
      </c>
      <c r="CD732">
        <v>1.26633956</v>
      </c>
      <c r="CE732">
        <v>1.2966537600000001</v>
      </c>
      <c r="CF732">
        <v>-0.34830556000000001</v>
      </c>
      <c r="CG732">
        <v>0.60595251999999999</v>
      </c>
      <c r="CH732">
        <v>-0.27080598</v>
      </c>
      <c r="CI732">
        <v>0.69837139000000004</v>
      </c>
      <c r="CJ732">
        <v>2.3914729999999999E-2</v>
      </c>
      <c r="CK732">
        <v>-0.35324707</v>
      </c>
      <c r="CL732">
        <v>-4.8291489999999999E-2</v>
      </c>
      <c r="CM732">
        <v>0.58076517999999999</v>
      </c>
      <c r="CN732">
        <v>0.72541518999999999</v>
      </c>
      <c r="CO732">
        <v>-0.20022939000000001</v>
      </c>
      <c r="CP732">
        <v>-0.43475793000000001</v>
      </c>
      <c r="CQ732">
        <v>0.34422587999999998</v>
      </c>
      <c r="CR732">
        <v>-0.48495226000000002</v>
      </c>
      <c r="CS732">
        <v>0.18250256000000001</v>
      </c>
      <c r="CT732">
        <v>-0.16623276000000001</v>
      </c>
      <c r="CU732">
        <v>-9.4743999999999995E-2</v>
      </c>
      <c r="CV732">
        <v>-1.1689752</v>
      </c>
      <c r="CW732">
        <v>-0.52188942000000005</v>
      </c>
      <c r="CX732">
        <v>0.65815442999999996</v>
      </c>
      <c r="CY732">
        <v>9.3649330000000003E-2</v>
      </c>
      <c r="CZ732">
        <v>-0.16819777</v>
      </c>
      <c r="DA732">
        <v>-0.25450494000000001</v>
      </c>
      <c r="DB732">
        <v>0.25513289</v>
      </c>
      <c r="DC732">
        <v>2.5920289999999999E-2</v>
      </c>
      <c r="DD732">
        <v>-2.5292350000000002E-2</v>
      </c>
      <c r="DE732">
        <v>0.26950531</v>
      </c>
      <c r="DF732">
        <v>-0.26887736000000001</v>
      </c>
      <c r="DG732">
        <v>0.1029841</v>
      </c>
      <c r="DH732">
        <v>-0.10235616</v>
      </c>
      <c r="DI732">
        <v>-0.19042195000000001</v>
      </c>
      <c r="DJ732">
        <v>7.7531719999999998E-2</v>
      </c>
      <c r="DK732">
        <v>-0.19522661999999999</v>
      </c>
      <c r="DL732">
        <v>-0.13095082</v>
      </c>
      <c r="DM732">
        <v>-6.0513240000000003E-2</v>
      </c>
      <c r="DN732">
        <v>0.50020885000000004</v>
      </c>
      <c r="DO732">
        <v>0.35778246000000002</v>
      </c>
      <c r="DP732">
        <v>-0.64273818000000005</v>
      </c>
      <c r="DQ732">
        <v>0.94671483000000001</v>
      </c>
      <c r="DR732">
        <v>-0.66113116000000005</v>
      </c>
      <c r="DS732">
        <v>7.7932630000000003E-2</v>
      </c>
      <c r="DT732">
        <v>-0.79014932000000004</v>
      </c>
      <c r="DU732">
        <v>1.3610861400000001</v>
      </c>
      <c r="DV732" s="10">
        <v>-0.64824150000000003</v>
      </c>
      <c r="DW732" s="8" t="s">
        <v>3814</v>
      </c>
      <c r="DX732" t="s">
        <v>3815</v>
      </c>
      <c r="DY732" t="s">
        <v>5158</v>
      </c>
      <c r="DZ732" t="s">
        <v>5158</v>
      </c>
      <c r="EA732" s="52" t="s">
        <v>5513</v>
      </c>
      <c r="EB732" t="s">
        <v>5246</v>
      </c>
      <c r="EC732" t="s">
        <v>5242</v>
      </c>
      <c r="ED732" s="10" t="s">
        <v>442</v>
      </c>
      <c r="EE732" s="20">
        <v>35637</v>
      </c>
      <c r="EF732" s="21">
        <v>39868</v>
      </c>
      <c r="EG732" s="52" t="s">
        <v>145</v>
      </c>
      <c r="EH732" t="s">
        <v>5142</v>
      </c>
      <c r="EI732" s="22">
        <v>44635</v>
      </c>
      <c r="EJ732" t="b">
        <f>F732=H732</f>
        <v>0</v>
      </c>
    </row>
    <row r="733" spans="1:140" x14ac:dyDescent="0.2">
      <c r="A733" s="8" t="s">
        <v>3816</v>
      </c>
      <c r="B733" s="8" t="s">
        <v>119</v>
      </c>
      <c r="C733" s="8" t="s">
        <v>188</v>
      </c>
      <c r="D733" s="2" t="s">
        <v>3817</v>
      </c>
      <c r="E733" s="4">
        <v>0.69696797868263705</v>
      </c>
      <c r="F733" s="28" t="b">
        <v>1</v>
      </c>
      <c r="G733" s="29">
        <f t="shared" si="23"/>
        <v>2.4601347649896681E-5</v>
      </c>
      <c r="H733" s="5" t="b">
        <f t="shared" si="22"/>
        <v>0</v>
      </c>
      <c r="I733" s="8">
        <v>51</v>
      </c>
      <c r="J733">
        <v>1</v>
      </c>
      <c r="K733">
        <v>30</v>
      </c>
      <c r="L733">
        <v>1229</v>
      </c>
      <c r="M733">
        <v>0</v>
      </c>
      <c r="N733">
        <v>1</v>
      </c>
      <c r="O733">
        <v>53.483989341318498</v>
      </c>
      <c r="P733">
        <v>3</v>
      </c>
      <c r="Q733">
        <v>1</v>
      </c>
      <c r="R733">
        <v>4</v>
      </c>
      <c r="S733" s="10">
        <v>74.599999999999994</v>
      </c>
      <c r="T733" s="8">
        <v>-0.21042151179292001</v>
      </c>
      <c r="U733">
        <v>7.5957643648752104E-3</v>
      </c>
      <c r="V733">
        <v>0.38987547332752898</v>
      </c>
      <c r="W733">
        <v>-0.31394271474004598</v>
      </c>
      <c r="X733">
        <v>-1.5638459058765199</v>
      </c>
      <c r="Y733">
        <v>-1.4044518876044501</v>
      </c>
      <c r="Z733">
        <v>0.103576502744505</v>
      </c>
      <c r="AA733">
        <v>8.8725172209350497E-3</v>
      </c>
      <c r="AB733">
        <v>1.4079858992310099</v>
      </c>
      <c r="AC733">
        <v>1.7560081436822399E-2</v>
      </c>
      <c r="AD733" s="10">
        <v>-2.1037633825813501E-2</v>
      </c>
      <c r="AE733" s="8">
        <v>0</v>
      </c>
      <c r="AF733">
        <v>0</v>
      </c>
      <c r="AG733">
        <v>0</v>
      </c>
      <c r="AH733">
        <v>0</v>
      </c>
      <c r="AI733">
        <v>0</v>
      </c>
      <c r="AJ733">
        <v>0</v>
      </c>
      <c r="AK733">
        <v>1</v>
      </c>
      <c r="AL733">
        <v>0</v>
      </c>
      <c r="AM733">
        <v>0</v>
      </c>
      <c r="AN733">
        <v>0</v>
      </c>
      <c r="AO733">
        <v>0</v>
      </c>
      <c r="AP733">
        <v>0</v>
      </c>
      <c r="AQ733">
        <v>0</v>
      </c>
      <c r="AR733">
        <v>0</v>
      </c>
      <c r="AS733">
        <v>0</v>
      </c>
      <c r="AT733">
        <v>0</v>
      </c>
      <c r="AU733">
        <v>0</v>
      </c>
      <c r="AV733">
        <v>0</v>
      </c>
      <c r="AW733">
        <v>0</v>
      </c>
      <c r="AX733">
        <v>0</v>
      </c>
      <c r="AY733">
        <v>1</v>
      </c>
      <c r="AZ733">
        <v>0</v>
      </c>
      <c r="BA733">
        <v>0</v>
      </c>
      <c r="BB733">
        <v>1</v>
      </c>
      <c r="BC733">
        <v>1</v>
      </c>
      <c r="BD733">
        <v>0</v>
      </c>
      <c r="BE733">
        <v>0</v>
      </c>
      <c r="BF733">
        <v>1</v>
      </c>
      <c r="BG733">
        <v>0</v>
      </c>
      <c r="BH733">
        <v>0</v>
      </c>
      <c r="BI733">
        <v>1</v>
      </c>
      <c r="BJ733">
        <v>0</v>
      </c>
      <c r="BK733">
        <v>0</v>
      </c>
      <c r="BL733">
        <v>0</v>
      </c>
      <c r="BM733">
        <v>0</v>
      </c>
      <c r="BN733">
        <v>0</v>
      </c>
      <c r="BO733">
        <v>0</v>
      </c>
      <c r="BP733">
        <v>1</v>
      </c>
      <c r="BQ733">
        <v>1</v>
      </c>
      <c r="BR733">
        <v>0</v>
      </c>
      <c r="BS733">
        <v>0</v>
      </c>
      <c r="BT733" s="10">
        <v>0</v>
      </c>
      <c r="BU733">
        <v>-4.2648743800000002</v>
      </c>
      <c r="BV733">
        <v>0.17994256</v>
      </c>
      <c r="BW733">
        <v>2.5512239999999999E-2</v>
      </c>
      <c r="BX733">
        <v>1.7140852600000001</v>
      </c>
      <c r="BY733">
        <v>1.2451467300000001</v>
      </c>
      <c r="BZ733">
        <v>4.38303536</v>
      </c>
      <c r="CA733">
        <v>1.0542348399999999</v>
      </c>
      <c r="CB733">
        <v>2.36271349</v>
      </c>
      <c r="CC733">
        <v>0</v>
      </c>
      <c r="CD733">
        <v>1.26633956</v>
      </c>
      <c r="CE733">
        <v>1.2966537600000001</v>
      </c>
      <c r="CF733">
        <v>-0.34830556000000001</v>
      </c>
      <c r="CG733">
        <v>0.60595251999999999</v>
      </c>
      <c r="CH733">
        <v>-0.27080598</v>
      </c>
      <c r="CI733">
        <v>0.69837139000000004</v>
      </c>
      <c r="CJ733">
        <v>2.3914729999999999E-2</v>
      </c>
      <c r="CK733">
        <v>-0.35324707</v>
      </c>
      <c r="CL733">
        <v>-4.8291489999999999E-2</v>
      </c>
      <c r="CM733">
        <v>0.58076517999999999</v>
      </c>
      <c r="CN733">
        <v>0.72541518999999999</v>
      </c>
      <c r="CO733">
        <v>-0.20022939000000001</v>
      </c>
      <c r="CP733">
        <v>-0.43475793000000001</v>
      </c>
      <c r="CQ733">
        <v>0.34422587999999998</v>
      </c>
      <c r="CR733">
        <v>-0.48495226000000002</v>
      </c>
      <c r="CS733">
        <v>0.18250256000000001</v>
      </c>
      <c r="CT733">
        <v>-0.16623276000000001</v>
      </c>
      <c r="CU733">
        <v>-9.4743999999999995E-2</v>
      </c>
      <c r="CV733">
        <v>-1.1689752</v>
      </c>
      <c r="CW733">
        <v>-0.52188942000000005</v>
      </c>
      <c r="CX733">
        <v>0.65815442999999996</v>
      </c>
      <c r="CY733">
        <v>9.3649330000000003E-2</v>
      </c>
      <c r="CZ733">
        <v>-0.16819777</v>
      </c>
      <c r="DA733">
        <v>-0.25450494000000001</v>
      </c>
      <c r="DB733">
        <v>0.25513289</v>
      </c>
      <c r="DC733">
        <v>2.5920289999999999E-2</v>
      </c>
      <c r="DD733">
        <v>-2.5292350000000002E-2</v>
      </c>
      <c r="DE733">
        <v>0.26950531</v>
      </c>
      <c r="DF733">
        <v>-0.26887736000000001</v>
      </c>
      <c r="DG733">
        <v>0.1029841</v>
      </c>
      <c r="DH733">
        <v>-0.10235616</v>
      </c>
      <c r="DI733">
        <v>-0.19042195000000001</v>
      </c>
      <c r="DJ733">
        <v>7.7531719999999998E-2</v>
      </c>
      <c r="DK733">
        <v>-0.19522661999999999</v>
      </c>
      <c r="DL733">
        <v>-0.13095082</v>
      </c>
      <c r="DM733">
        <v>-6.0513240000000003E-2</v>
      </c>
      <c r="DN733">
        <v>0.50020885000000004</v>
      </c>
      <c r="DO733">
        <v>0.35778246000000002</v>
      </c>
      <c r="DP733">
        <v>-0.64273818000000005</v>
      </c>
      <c r="DQ733">
        <v>0.94671483000000001</v>
      </c>
      <c r="DR733">
        <v>-0.66113116000000005</v>
      </c>
      <c r="DS733">
        <v>7.7932630000000003E-2</v>
      </c>
      <c r="DT733">
        <v>-0.79014932000000004</v>
      </c>
      <c r="DU733">
        <v>1.3610861400000001</v>
      </c>
      <c r="DV733" s="10">
        <v>-0.64824150000000003</v>
      </c>
      <c r="DW733" s="8" t="s">
        <v>3818</v>
      </c>
      <c r="DX733" t="s">
        <v>3819</v>
      </c>
      <c r="DY733" t="s">
        <v>5165</v>
      </c>
      <c r="DZ733" t="s">
        <v>5154</v>
      </c>
      <c r="EA733" t="s">
        <v>5274</v>
      </c>
      <c r="EB733" t="s">
        <v>5408</v>
      </c>
      <c r="EC733" t="s">
        <v>5202</v>
      </c>
      <c r="ED733" s="10" t="s">
        <v>279</v>
      </c>
      <c r="EE733" s="20">
        <v>38169</v>
      </c>
      <c r="EF733" s="21">
        <v>38979</v>
      </c>
      <c r="EG733" t="s">
        <v>3820</v>
      </c>
      <c r="EH733" t="s">
        <v>5142</v>
      </c>
      <c r="EI733" s="22">
        <v>44314</v>
      </c>
      <c r="EJ733" t="b">
        <f>F733=H733</f>
        <v>0</v>
      </c>
    </row>
    <row r="734" spans="1:140" x14ac:dyDescent="0.2">
      <c r="A734" s="8" t="s">
        <v>3821</v>
      </c>
      <c r="B734" s="8" t="s">
        <v>168</v>
      </c>
      <c r="C734" s="8" t="s">
        <v>216</v>
      </c>
      <c r="D734" s="2" t="s">
        <v>3822</v>
      </c>
      <c r="E734" s="4">
        <v>0.38046064782050099</v>
      </c>
      <c r="F734" s="28" t="b">
        <v>0</v>
      </c>
      <c r="G734" s="29">
        <f t="shared" si="23"/>
        <v>0.98467434108547536</v>
      </c>
      <c r="H734" s="5" t="b">
        <f t="shared" si="22"/>
        <v>1</v>
      </c>
      <c r="I734" s="8">
        <v>69</v>
      </c>
      <c r="J734">
        <v>0</v>
      </c>
      <c r="K734">
        <v>22</v>
      </c>
      <c r="L734">
        <v>1063</v>
      </c>
      <c r="M734">
        <v>10</v>
      </c>
      <c r="N734">
        <v>5</v>
      </c>
      <c r="O734">
        <v>48.563657243583798</v>
      </c>
      <c r="P734">
        <v>1</v>
      </c>
      <c r="Q734">
        <v>1</v>
      </c>
      <c r="R734">
        <v>4</v>
      </c>
      <c r="S734" s="10">
        <v>69.5</v>
      </c>
      <c r="T734" s="8">
        <v>1.48046563654304</v>
      </c>
      <c r="U734">
        <v>-1.00517281761849</v>
      </c>
      <c r="V734">
        <v>-0.64376289837760303</v>
      </c>
      <c r="W734">
        <v>-0.50745746807491798</v>
      </c>
      <c r="X734">
        <v>1.61793620170542</v>
      </c>
      <c r="Y734">
        <v>1.38181348148064</v>
      </c>
      <c r="Z734">
        <v>-6.5735546575749607E-2</v>
      </c>
      <c r="AA734">
        <v>-1.4107302381286499</v>
      </c>
      <c r="AB734">
        <v>-0.772121299578298</v>
      </c>
      <c r="AC734">
        <v>0.71996333890972197</v>
      </c>
      <c r="AD734" s="10">
        <v>-1.12146771086824</v>
      </c>
      <c r="AE734" s="8">
        <v>0</v>
      </c>
      <c r="AF734">
        <v>0</v>
      </c>
      <c r="AG734">
        <v>0</v>
      </c>
      <c r="AH734">
        <v>0</v>
      </c>
      <c r="AI734">
        <v>0</v>
      </c>
      <c r="AJ734">
        <v>1</v>
      </c>
      <c r="AK734">
        <v>0</v>
      </c>
      <c r="AL734">
        <v>0</v>
      </c>
      <c r="AM734">
        <v>0</v>
      </c>
      <c r="AN734">
        <v>0</v>
      </c>
      <c r="AO734">
        <v>0</v>
      </c>
      <c r="AP734">
        <v>0</v>
      </c>
      <c r="AQ734">
        <v>0</v>
      </c>
      <c r="AR734">
        <v>0</v>
      </c>
      <c r="AS734">
        <v>0</v>
      </c>
      <c r="AT734">
        <v>0</v>
      </c>
      <c r="AU734">
        <v>0</v>
      </c>
      <c r="AV734">
        <v>0</v>
      </c>
      <c r="AW734">
        <v>0</v>
      </c>
      <c r="AX734">
        <v>0</v>
      </c>
      <c r="AY734">
        <v>0</v>
      </c>
      <c r="AZ734">
        <v>1</v>
      </c>
      <c r="BA734">
        <v>0</v>
      </c>
      <c r="BB734">
        <v>1</v>
      </c>
      <c r="BC734">
        <v>1</v>
      </c>
      <c r="BD734">
        <v>0</v>
      </c>
      <c r="BE734">
        <v>0</v>
      </c>
      <c r="BF734">
        <v>1</v>
      </c>
      <c r="BG734">
        <v>1</v>
      </c>
      <c r="BH734">
        <v>0</v>
      </c>
      <c r="BI734">
        <v>0</v>
      </c>
      <c r="BJ734">
        <v>0</v>
      </c>
      <c r="BK734">
        <v>0</v>
      </c>
      <c r="BL734">
        <v>0</v>
      </c>
      <c r="BM734">
        <v>0</v>
      </c>
      <c r="BN734">
        <v>0</v>
      </c>
      <c r="BO734">
        <v>1</v>
      </c>
      <c r="BP734">
        <v>0</v>
      </c>
      <c r="BQ734">
        <v>1</v>
      </c>
      <c r="BR734">
        <v>0</v>
      </c>
      <c r="BS734">
        <v>0</v>
      </c>
      <c r="BT734" s="10">
        <v>0</v>
      </c>
      <c r="BU734">
        <v>-4.2648743800000002</v>
      </c>
      <c r="BV734">
        <v>0.17994256</v>
      </c>
      <c r="BW734">
        <v>2.5512239999999999E-2</v>
      </c>
      <c r="BX734">
        <v>1.7140852600000001</v>
      </c>
      <c r="BY734">
        <v>1.2451467300000001</v>
      </c>
      <c r="BZ734">
        <v>4.38303536</v>
      </c>
      <c r="CA734">
        <v>1.0542348399999999</v>
      </c>
      <c r="CB734">
        <v>2.36271349</v>
      </c>
      <c r="CC734">
        <v>0</v>
      </c>
      <c r="CD734">
        <v>1.26633956</v>
      </c>
      <c r="CE734">
        <v>1.2966537600000001</v>
      </c>
      <c r="CF734">
        <v>-0.34830556000000001</v>
      </c>
      <c r="CG734">
        <v>0.60595251999999999</v>
      </c>
      <c r="CH734">
        <v>-0.27080598</v>
      </c>
      <c r="CI734">
        <v>0.69837139000000004</v>
      </c>
      <c r="CJ734">
        <v>2.3914729999999999E-2</v>
      </c>
      <c r="CK734">
        <v>-0.35324707</v>
      </c>
      <c r="CL734">
        <v>-4.8291489999999999E-2</v>
      </c>
      <c r="CM734">
        <v>0.58076517999999999</v>
      </c>
      <c r="CN734">
        <v>0.72541518999999999</v>
      </c>
      <c r="CO734">
        <v>-0.20022939000000001</v>
      </c>
      <c r="CP734">
        <v>-0.43475793000000001</v>
      </c>
      <c r="CQ734">
        <v>0.34422587999999998</v>
      </c>
      <c r="CR734">
        <v>-0.48495226000000002</v>
      </c>
      <c r="CS734">
        <v>0.18250256000000001</v>
      </c>
      <c r="CT734">
        <v>-0.16623276000000001</v>
      </c>
      <c r="CU734">
        <v>-9.4743999999999995E-2</v>
      </c>
      <c r="CV734">
        <v>-1.1689752</v>
      </c>
      <c r="CW734">
        <v>-0.52188942000000005</v>
      </c>
      <c r="CX734">
        <v>0.65815442999999996</v>
      </c>
      <c r="CY734">
        <v>9.3649330000000003E-2</v>
      </c>
      <c r="CZ734">
        <v>-0.16819777</v>
      </c>
      <c r="DA734">
        <v>-0.25450494000000001</v>
      </c>
      <c r="DB734">
        <v>0.25513289</v>
      </c>
      <c r="DC734">
        <v>2.5920289999999999E-2</v>
      </c>
      <c r="DD734">
        <v>-2.5292350000000002E-2</v>
      </c>
      <c r="DE734">
        <v>0.26950531</v>
      </c>
      <c r="DF734">
        <v>-0.26887736000000001</v>
      </c>
      <c r="DG734">
        <v>0.1029841</v>
      </c>
      <c r="DH734">
        <v>-0.10235616</v>
      </c>
      <c r="DI734">
        <v>-0.19042195000000001</v>
      </c>
      <c r="DJ734">
        <v>7.7531719999999998E-2</v>
      </c>
      <c r="DK734">
        <v>-0.19522661999999999</v>
      </c>
      <c r="DL734">
        <v>-0.13095082</v>
      </c>
      <c r="DM734">
        <v>-6.0513240000000003E-2</v>
      </c>
      <c r="DN734">
        <v>0.50020885000000004</v>
      </c>
      <c r="DO734">
        <v>0.35778246000000002</v>
      </c>
      <c r="DP734">
        <v>-0.64273818000000005</v>
      </c>
      <c r="DQ734">
        <v>0.94671483000000001</v>
      </c>
      <c r="DR734">
        <v>-0.66113116000000005</v>
      </c>
      <c r="DS734">
        <v>7.7932630000000003E-2</v>
      </c>
      <c r="DT734">
        <v>-0.79014932000000004</v>
      </c>
      <c r="DU734">
        <v>1.3610861400000001</v>
      </c>
      <c r="DV734" s="10">
        <v>-0.64824150000000003</v>
      </c>
      <c r="DW734" s="8" t="s">
        <v>3823</v>
      </c>
      <c r="DX734" t="s">
        <v>3824</v>
      </c>
      <c r="DY734" t="s">
        <v>5153</v>
      </c>
      <c r="DZ734" t="s">
        <v>5154</v>
      </c>
      <c r="EA734" t="s">
        <v>5480</v>
      </c>
      <c r="EB734" t="s">
        <v>5419</v>
      </c>
      <c r="EC734" t="s">
        <v>5489</v>
      </c>
      <c r="ED734" s="10" t="s">
        <v>220</v>
      </c>
      <c r="EE734" s="20">
        <v>35826</v>
      </c>
      <c r="EF734" s="21">
        <v>36085</v>
      </c>
      <c r="EG734" t="s">
        <v>3825</v>
      </c>
      <c r="EH734" t="s">
        <v>5145</v>
      </c>
      <c r="EI734" s="22">
        <v>44016</v>
      </c>
      <c r="EJ734" t="b">
        <f>F734=H734</f>
        <v>0</v>
      </c>
    </row>
    <row r="735" spans="1:140" x14ac:dyDescent="0.2">
      <c r="A735" s="8" t="s">
        <v>3826</v>
      </c>
      <c r="B735" s="8" t="s">
        <v>168</v>
      </c>
      <c r="C735" s="8" t="s">
        <v>154</v>
      </c>
      <c r="D735" s="2" t="s">
        <v>3827</v>
      </c>
      <c r="E735" s="4">
        <v>0.359511630384101</v>
      </c>
      <c r="F735" s="28" t="b">
        <v>0</v>
      </c>
      <c r="G735" s="29">
        <f t="shared" si="23"/>
        <v>2.8017166071588999E-5</v>
      </c>
      <c r="H735" s="5" t="b">
        <f t="shared" si="22"/>
        <v>0</v>
      </c>
      <c r="I735" s="8">
        <v>48</v>
      </c>
      <c r="J735">
        <v>1</v>
      </c>
      <c r="K735">
        <v>16</v>
      </c>
      <c r="L735">
        <v>1033</v>
      </c>
      <c r="M735">
        <v>6</v>
      </c>
      <c r="N735">
        <v>1</v>
      </c>
      <c r="O735">
        <v>1.4224818587174</v>
      </c>
      <c r="P735">
        <v>3</v>
      </c>
      <c r="Q735">
        <v>3</v>
      </c>
      <c r="R735">
        <v>3</v>
      </c>
      <c r="S735" s="10">
        <v>73.3</v>
      </c>
      <c r="T735" s="8">
        <v>-0.49223603651558001</v>
      </c>
      <c r="U735">
        <v>7.5957643648752104E-3</v>
      </c>
      <c r="V735">
        <v>-1.4189916771564499</v>
      </c>
      <c r="W735">
        <v>-0.54243001385832901</v>
      </c>
      <c r="X735">
        <v>0.34522335867264098</v>
      </c>
      <c r="Y735">
        <v>-1.4044518876044501</v>
      </c>
      <c r="Z735">
        <v>-1.6878961758251401</v>
      </c>
      <c r="AA735">
        <v>0.71867389489572897</v>
      </c>
      <c r="AB735">
        <v>-4.5418899975194001E-2</v>
      </c>
      <c r="AC735">
        <v>0.71996333890972197</v>
      </c>
      <c r="AD735" s="10">
        <v>-0.30153941816996199</v>
      </c>
      <c r="AE735" s="8">
        <v>0</v>
      </c>
      <c r="AF735">
        <v>0</v>
      </c>
      <c r="AG735">
        <v>0</v>
      </c>
      <c r="AH735">
        <v>0</v>
      </c>
      <c r="AI735">
        <v>0</v>
      </c>
      <c r="AJ735">
        <v>0</v>
      </c>
      <c r="AK735">
        <v>0</v>
      </c>
      <c r="AL735">
        <v>0</v>
      </c>
      <c r="AM735">
        <v>0</v>
      </c>
      <c r="AN735">
        <v>0</v>
      </c>
      <c r="AO735">
        <v>0</v>
      </c>
      <c r="AP735">
        <v>0</v>
      </c>
      <c r="AQ735">
        <v>0</v>
      </c>
      <c r="AR735">
        <v>0</v>
      </c>
      <c r="AS735">
        <v>0</v>
      </c>
      <c r="AT735">
        <v>0</v>
      </c>
      <c r="AU735">
        <v>0</v>
      </c>
      <c r="AV735">
        <v>0</v>
      </c>
      <c r="AW735">
        <v>1</v>
      </c>
      <c r="AX735">
        <v>0</v>
      </c>
      <c r="AY735">
        <v>1</v>
      </c>
      <c r="AZ735">
        <v>0</v>
      </c>
      <c r="BA735">
        <v>0</v>
      </c>
      <c r="BB735">
        <v>1</v>
      </c>
      <c r="BC735">
        <v>0</v>
      </c>
      <c r="BD735">
        <v>1</v>
      </c>
      <c r="BE735">
        <v>1</v>
      </c>
      <c r="BF735">
        <v>0</v>
      </c>
      <c r="BG735">
        <v>0</v>
      </c>
      <c r="BH735">
        <v>0</v>
      </c>
      <c r="BI735">
        <v>0</v>
      </c>
      <c r="BJ735">
        <v>1</v>
      </c>
      <c r="BK735">
        <v>0</v>
      </c>
      <c r="BL735">
        <v>0</v>
      </c>
      <c r="BM735">
        <v>1</v>
      </c>
      <c r="BN735">
        <v>0</v>
      </c>
      <c r="BO735">
        <v>0</v>
      </c>
      <c r="BP735">
        <v>0</v>
      </c>
      <c r="BQ735">
        <v>1</v>
      </c>
      <c r="BR735">
        <v>0</v>
      </c>
      <c r="BS735">
        <v>0</v>
      </c>
      <c r="BT735" s="10">
        <v>0</v>
      </c>
      <c r="BU735">
        <v>-4.2648743800000002</v>
      </c>
      <c r="BV735">
        <v>0.17994256</v>
      </c>
      <c r="BW735">
        <v>2.5512239999999999E-2</v>
      </c>
      <c r="BX735">
        <v>1.7140852600000001</v>
      </c>
      <c r="BY735">
        <v>1.2451467300000001</v>
      </c>
      <c r="BZ735">
        <v>4.38303536</v>
      </c>
      <c r="CA735">
        <v>1.0542348399999999</v>
      </c>
      <c r="CB735">
        <v>2.36271349</v>
      </c>
      <c r="CC735">
        <v>0</v>
      </c>
      <c r="CD735">
        <v>1.26633956</v>
      </c>
      <c r="CE735">
        <v>1.2966537600000001</v>
      </c>
      <c r="CF735">
        <v>-0.34830556000000001</v>
      </c>
      <c r="CG735">
        <v>0.60595251999999999</v>
      </c>
      <c r="CH735">
        <v>-0.27080598</v>
      </c>
      <c r="CI735">
        <v>0.69837139000000004</v>
      </c>
      <c r="CJ735">
        <v>2.3914729999999999E-2</v>
      </c>
      <c r="CK735">
        <v>-0.35324707</v>
      </c>
      <c r="CL735">
        <v>-4.8291489999999999E-2</v>
      </c>
      <c r="CM735">
        <v>0.58076517999999999</v>
      </c>
      <c r="CN735">
        <v>0.72541518999999999</v>
      </c>
      <c r="CO735">
        <v>-0.20022939000000001</v>
      </c>
      <c r="CP735">
        <v>-0.43475793000000001</v>
      </c>
      <c r="CQ735">
        <v>0.34422587999999998</v>
      </c>
      <c r="CR735">
        <v>-0.48495226000000002</v>
      </c>
      <c r="CS735">
        <v>0.18250256000000001</v>
      </c>
      <c r="CT735">
        <v>-0.16623276000000001</v>
      </c>
      <c r="CU735">
        <v>-9.4743999999999995E-2</v>
      </c>
      <c r="CV735">
        <v>-1.1689752</v>
      </c>
      <c r="CW735">
        <v>-0.52188942000000005</v>
      </c>
      <c r="CX735">
        <v>0.65815442999999996</v>
      </c>
      <c r="CY735">
        <v>9.3649330000000003E-2</v>
      </c>
      <c r="CZ735">
        <v>-0.16819777</v>
      </c>
      <c r="DA735">
        <v>-0.25450494000000001</v>
      </c>
      <c r="DB735">
        <v>0.25513289</v>
      </c>
      <c r="DC735">
        <v>2.5920289999999999E-2</v>
      </c>
      <c r="DD735">
        <v>-2.5292350000000002E-2</v>
      </c>
      <c r="DE735">
        <v>0.26950531</v>
      </c>
      <c r="DF735">
        <v>-0.26887736000000001</v>
      </c>
      <c r="DG735">
        <v>0.1029841</v>
      </c>
      <c r="DH735">
        <v>-0.10235616</v>
      </c>
      <c r="DI735">
        <v>-0.19042195000000001</v>
      </c>
      <c r="DJ735">
        <v>7.7531719999999998E-2</v>
      </c>
      <c r="DK735">
        <v>-0.19522661999999999</v>
      </c>
      <c r="DL735">
        <v>-0.13095082</v>
      </c>
      <c r="DM735">
        <v>-6.0513240000000003E-2</v>
      </c>
      <c r="DN735">
        <v>0.50020885000000004</v>
      </c>
      <c r="DO735">
        <v>0.35778246000000002</v>
      </c>
      <c r="DP735">
        <v>-0.64273818000000005</v>
      </c>
      <c r="DQ735">
        <v>0.94671483000000001</v>
      </c>
      <c r="DR735">
        <v>-0.66113116000000005</v>
      </c>
      <c r="DS735">
        <v>7.7932630000000003E-2</v>
      </c>
      <c r="DT735">
        <v>-0.79014932000000004</v>
      </c>
      <c r="DU735">
        <v>1.3610861400000001</v>
      </c>
      <c r="DV735" s="10">
        <v>-0.64824150000000003</v>
      </c>
      <c r="DW735" s="8" t="s">
        <v>3828</v>
      </c>
      <c r="DX735" t="s">
        <v>3829</v>
      </c>
      <c r="DY735" t="s">
        <v>5154</v>
      </c>
      <c r="DZ735" t="s">
        <v>5154</v>
      </c>
      <c r="EA735" t="s">
        <v>5242</v>
      </c>
      <c r="EB735" t="s">
        <v>5496</v>
      </c>
      <c r="EC735" t="s">
        <v>5382</v>
      </c>
      <c r="ED735" s="10" t="s">
        <v>3612</v>
      </c>
      <c r="EE735" s="20">
        <v>37711</v>
      </c>
      <c r="EF735" s="21">
        <v>38569</v>
      </c>
      <c r="EG735" t="s">
        <v>3830</v>
      </c>
      <c r="EH735" t="s">
        <v>5144</v>
      </c>
      <c r="EI735" s="22">
        <v>45191</v>
      </c>
      <c r="EJ735" t="b">
        <f>F735=H735</f>
        <v>1</v>
      </c>
    </row>
    <row r="736" spans="1:140" x14ac:dyDescent="0.2">
      <c r="A736" s="8" t="s">
        <v>3831</v>
      </c>
      <c r="B736" s="8" t="s">
        <v>127</v>
      </c>
      <c r="C736" s="8" t="s">
        <v>209</v>
      </c>
      <c r="D736" s="2" t="s">
        <v>3832</v>
      </c>
      <c r="E736" s="4">
        <v>0.317565079891728</v>
      </c>
      <c r="F736" s="28" t="b">
        <v>0</v>
      </c>
      <c r="G736" s="29">
        <f t="shared" si="23"/>
        <v>1.7478463704270975E-2</v>
      </c>
      <c r="H736" s="5" t="b">
        <f t="shared" si="22"/>
        <v>0</v>
      </c>
      <c r="I736" s="8">
        <v>41</v>
      </c>
      <c r="J736">
        <v>1</v>
      </c>
      <c r="K736">
        <v>37</v>
      </c>
      <c r="L736">
        <v>2664</v>
      </c>
      <c r="M736">
        <v>7</v>
      </c>
      <c r="N736">
        <v>2</v>
      </c>
      <c r="O736">
        <v>26.2825399458644</v>
      </c>
      <c r="P736">
        <v>5</v>
      </c>
      <c r="Q736">
        <v>5</v>
      </c>
      <c r="R736">
        <v>4</v>
      </c>
      <c r="S736" s="10">
        <v>74.8</v>
      </c>
      <c r="T736" s="8">
        <v>-1.1498032608684501</v>
      </c>
      <c r="U736">
        <v>7.5957643648752104E-3</v>
      </c>
      <c r="V736">
        <v>1.2943090485695199</v>
      </c>
      <c r="W736">
        <v>1.3589107252330901</v>
      </c>
      <c r="X736">
        <v>0.66340156943083595</v>
      </c>
      <c r="Y736">
        <v>-0.70788554533318204</v>
      </c>
      <c r="Z736">
        <v>-0.83244428815819205</v>
      </c>
      <c r="AA736">
        <v>-1.4107302381286499</v>
      </c>
      <c r="AB736">
        <v>-4.5418899975194001E-2</v>
      </c>
      <c r="AC736">
        <v>-1.38724643350897</v>
      </c>
      <c r="AD736" s="10">
        <v>2.2116486842517699E-2</v>
      </c>
      <c r="AE736" s="8">
        <v>0</v>
      </c>
      <c r="AF736">
        <v>0</v>
      </c>
      <c r="AG736">
        <v>0</v>
      </c>
      <c r="AH736">
        <v>0</v>
      </c>
      <c r="AI736">
        <v>1</v>
      </c>
      <c r="AJ736">
        <v>0</v>
      </c>
      <c r="AK736">
        <v>0</v>
      </c>
      <c r="AL736">
        <v>0</v>
      </c>
      <c r="AM736">
        <v>0</v>
      </c>
      <c r="AN736">
        <v>0</v>
      </c>
      <c r="AO736">
        <v>0</v>
      </c>
      <c r="AP736">
        <v>0</v>
      </c>
      <c r="AQ736">
        <v>0</v>
      </c>
      <c r="AR736">
        <v>0</v>
      </c>
      <c r="AS736">
        <v>0</v>
      </c>
      <c r="AT736">
        <v>0</v>
      </c>
      <c r="AU736">
        <v>0</v>
      </c>
      <c r="AV736">
        <v>0</v>
      </c>
      <c r="AW736">
        <v>0</v>
      </c>
      <c r="AX736">
        <v>0</v>
      </c>
      <c r="AY736">
        <v>0</v>
      </c>
      <c r="AZ736">
        <v>1</v>
      </c>
      <c r="BA736">
        <v>1</v>
      </c>
      <c r="BB736">
        <v>0</v>
      </c>
      <c r="BC736">
        <v>0</v>
      </c>
      <c r="BD736">
        <v>1</v>
      </c>
      <c r="BE736">
        <v>0</v>
      </c>
      <c r="BF736">
        <v>1</v>
      </c>
      <c r="BG736">
        <v>0</v>
      </c>
      <c r="BH736">
        <v>1</v>
      </c>
      <c r="BI736">
        <v>0</v>
      </c>
      <c r="BJ736">
        <v>0</v>
      </c>
      <c r="BK736">
        <v>0</v>
      </c>
      <c r="BL736">
        <v>0</v>
      </c>
      <c r="BM736">
        <v>0</v>
      </c>
      <c r="BN736">
        <v>1</v>
      </c>
      <c r="BO736">
        <v>0</v>
      </c>
      <c r="BP736">
        <v>0</v>
      </c>
      <c r="BQ736">
        <v>0</v>
      </c>
      <c r="BR736">
        <v>1</v>
      </c>
      <c r="BS736">
        <v>0</v>
      </c>
      <c r="BT736" s="10">
        <v>0</v>
      </c>
      <c r="BU736">
        <v>-4.2648743800000002</v>
      </c>
      <c r="BV736">
        <v>0.17994256</v>
      </c>
      <c r="BW736">
        <v>2.5512239999999999E-2</v>
      </c>
      <c r="BX736">
        <v>1.7140852600000001</v>
      </c>
      <c r="BY736">
        <v>1.2451467300000001</v>
      </c>
      <c r="BZ736">
        <v>4.38303536</v>
      </c>
      <c r="CA736">
        <v>1.0542348399999999</v>
      </c>
      <c r="CB736">
        <v>2.36271349</v>
      </c>
      <c r="CC736">
        <v>0</v>
      </c>
      <c r="CD736">
        <v>1.26633956</v>
      </c>
      <c r="CE736">
        <v>1.2966537600000001</v>
      </c>
      <c r="CF736">
        <v>-0.34830556000000001</v>
      </c>
      <c r="CG736">
        <v>0.60595251999999999</v>
      </c>
      <c r="CH736">
        <v>-0.27080598</v>
      </c>
      <c r="CI736">
        <v>0.69837139000000004</v>
      </c>
      <c r="CJ736">
        <v>2.3914729999999999E-2</v>
      </c>
      <c r="CK736">
        <v>-0.35324707</v>
      </c>
      <c r="CL736">
        <v>-4.8291489999999999E-2</v>
      </c>
      <c r="CM736">
        <v>0.58076517999999999</v>
      </c>
      <c r="CN736">
        <v>0.72541518999999999</v>
      </c>
      <c r="CO736">
        <v>-0.20022939000000001</v>
      </c>
      <c r="CP736">
        <v>-0.43475793000000001</v>
      </c>
      <c r="CQ736">
        <v>0.34422587999999998</v>
      </c>
      <c r="CR736">
        <v>-0.48495226000000002</v>
      </c>
      <c r="CS736">
        <v>0.18250256000000001</v>
      </c>
      <c r="CT736">
        <v>-0.16623276000000001</v>
      </c>
      <c r="CU736">
        <v>-9.4743999999999995E-2</v>
      </c>
      <c r="CV736">
        <v>-1.1689752</v>
      </c>
      <c r="CW736">
        <v>-0.52188942000000005</v>
      </c>
      <c r="CX736">
        <v>0.65815442999999996</v>
      </c>
      <c r="CY736">
        <v>9.3649330000000003E-2</v>
      </c>
      <c r="CZ736">
        <v>-0.16819777</v>
      </c>
      <c r="DA736">
        <v>-0.25450494000000001</v>
      </c>
      <c r="DB736">
        <v>0.25513289</v>
      </c>
      <c r="DC736">
        <v>2.5920289999999999E-2</v>
      </c>
      <c r="DD736">
        <v>-2.5292350000000002E-2</v>
      </c>
      <c r="DE736">
        <v>0.26950531</v>
      </c>
      <c r="DF736">
        <v>-0.26887736000000001</v>
      </c>
      <c r="DG736">
        <v>0.1029841</v>
      </c>
      <c r="DH736">
        <v>-0.10235616</v>
      </c>
      <c r="DI736">
        <v>-0.19042195000000001</v>
      </c>
      <c r="DJ736">
        <v>7.7531719999999998E-2</v>
      </c>
      <c r="DK736">
        <v>-0.19522661999999999</v>
      </c>
      <c r="DL736">
        <v>-0.13095082</v>
      </c>
      <c r="DM736">
        <v>-6.0513240000000003E-2</v>
      </c>
      <c r="DN736">
        <v>0.50020885000000004</v>
      </c>
      <c r="DO736">
        <v>0.35778246000000002</v>
      </c>
      <c r="DP736">
        <v>-0.64273818000000005</v>
      </c>
      <c r="DQ736">
        <v>0.94671483000000001</v>
      </c>
      <c r="DR736">
        <v>-0.66113116000000005</v>
      </c>
      <c r="DS736">
        <v>7.7932630000000003E-2</v>
      </c>
      <c r="DT736">
        <v>-0.79014932000000004</v>
      </c>
      <c r="DU736">
        <v>1.3610861400000001</v>
      </c>
      <c r="DV736" s="10">
        <v>-0.64824150000000003</v>
      </c>
      <c r="DW736" s="8" t="s">
        <v>3833</v>
      </c>
      <c r="DX736" t="s">
        <v>3834</v>
      </c>
      <c r="DY736" t="s">
        <v>5158</v>
      </c>
      <c r="DZ736" t="s">
        <v>5158</v>
      </c>
      <c r="EA736" t="s">
        <v>5270</v>
      </c>
      <c r="EB736" t="s">
        <v>5354</v>
      </c>
      <c r="EC736" t="s">
        <v>5281</v>
      </c>
      <c r="ED736" s="10" t="s">
        <v>158</v>
      </c>
      <c r="EE736" s="20">
        <v>37292</v>
      </c>
      <c r="EF736" s="21">
        <v>38390</v>
      </c>
      <c r="EG736" t="s">
        <v>3835</v>
      </c>
      <c r="EH736" t="s">
        <v>5147</v>
      </c>
      <c r="EI736" s="22">
        <v>44950</v>
      </c>
      <c r="EJ736" t="b">
        <f>F736=H736</f>
        <v>1</v>
      </c>
    </row>
    <row r="737" spans="1:140" x14ac:dyDescent="0.2">
      <c r="A737" s="8" t="s">
        <v>3836</v>
      </c>
      <c r="B737" s="8" t="s">
        <v>119</v>
      </c>
      <c r="C737" s="8" t="s">
        <v>188</v>
      </c>
      <c r="D737" s="2" t="s">
        <v>3837</v>
      </c>
      <c r="E737" s="4">
        <v>0.32005771421252199</v>
      </c>
      <c r="F737" s="28" t="b">
        <v>0</v>
      </c>
      <c r="G737" s="29">
        <f t="shared" si="23"/>
        <v>7.7365854099073266E-4</v>
      </c>
      <c r="H737" s="5" t="b">
        <f t="shared" si="22"/>
        <v>0</v>
      </c>
      <c r="I737" s="8">
        <v>45</v>
      </c>
      <c r="J737">
        <v>2</v>
      </c>
      <c r="K737">
        <v>25</v>
      </c>
      <c r="L737">
        <v>944</v>
      </c>
      <c r="M737">
        <v>7</v>
      </c>
      <c r="N737">
        <v>5</v>
      </c>
      <c r="O737">
        <v>6.7288571062612803</v>
      </c>
      <c r="P737">
        <v>4</v>
      </c>
      <c r="Q737">
        <v>1</v>
      </c>
      <c r="R737">
        <v>3</v>
      </c>
      <c r="S737" s="10">
        <v>70.599999999999994</v>
      </c>
      <c r="T737" s="8">
        <v>-0.77405056123824101</v>
      </c>
      <c r="U737">
        <v>1.0203643463482399</v>
      </c>
      <c r="V737">
        <v>-0.25614850898817798</v>
      </c>
      <c r="W737">
        <v>-0.64618189968244699</v>
      </c>
      <c r="X737">
        <v>0.66340156943083595</v>
      </c>
      <c r="Y737">
        <v>1.38181348148064</v>
      </c>
      <c r="Z737">
        <v>-1.50530011324685</v>
      </c>
      <c r="AA737">
        <v>-1.4107302381286499</v>
      </c>
      <c r="AB737">
        <v>-1.4988236991813999</v>
      </c>
      <c r="AC737">
        <v>1.7560081436822399E-2</v>
      </c>
      <c r="AD737" s="10">
        <v>-0.88412004719242798</v>
      </c>
      <c r="AE737" s="8">
        <v>0</v>
      </c>
      <c r="AF737">
        <v>1</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1</v>
      </c>
      <c r="BA737">
        <v>1</v>
      </c>
      <c r="BB737">
        <v>0</v>
      </c>
      <c r="BC737">
        <v>0</v>
      </c>
      <c r="BD737">
        <v>1</v>
      </c>
      <c r="BE737">
        <v>0</v>
      </c>
      <c r="BF737">
        <v>1</v>
      </c>
      <c r="BG737">
        <v>0</v>
      </c>
      <c r="BH737">
        <v>0</v>
      </c>
      <c r="BI737">
        <v>0</v>
      </c>
      <c r="BJ737">
        <v>1</v>
      </c>
      <c r="BK737">
        <v>0</v>
      </c>
      <c r="BL737">
        <v>0</v>
      </c>
      <c r="BM737">
        <v>1</v>
      </c>
      <c r="BN737">
        <v>0</v>
      </c>
      <c r="BO737">
        <v>0</v>
      </c>
      <c r="BP737">
        <v>0</v>
      </c>
      <c r="BQ737">
        <v>0</v>
      </c>
      <c r="BR737">
        <v>0</v>
      </c>
      <c r="BS737">
        <v>0</v>
      </c>
      <c r="BT737" s="10">
        <v>1</v>
      </c>
      <c r="BU737">
        <v>-4.2648743800000002</v>
      </c>
      <c r="BV737">
        <v>0.17994256</v>
      </c>
      <c r="BW737">
        <v>2.5512239999999999E-2</v>
      </c>
      <c r="BX737">
        <v>1.7140852600000001</v>
      </c>
      <c r="BY737">
        <v>1.2451467300000001</v>
      </c>
      <c r="BZ737">
        <v>4.38303536</v>
      </c>
      <c r="CA737">
        <v>1.0542348399999999</v>
      </c>
      <c r="CB737">
        <v>2.36271349</v>
      </c>
      <c r="CC737">
        <v>0</v>
      </c>
      <c r="CD737">
        <v>1.26633956</v>
      </c>
      <c r="CE737">
        <v>1.2966537600000001</v>
      </c>
      <c r="CF737">
        <v>-0.34830556000000001</v>
      </c>
      <c r="CG737">
        <v>0.60595251999999999</v>
      </c>
      <c r="CH737">
        <v>-0.27080598</v>
      </c>
      <c r="CI737">
        <v>0.69837139000000004</v>
      </c>
      <c r="CJ737">
        <v>2.3914729999999999E-2</v>
      </c>
      <c r="CK737">
        <v>-0.35324707</v>
      </c>
      <c r="CL737">
        <v>-4.8291489999999999E-2</v>
      </c>
      <c r="CM737">
        <v>0.58076517999999999</v>
      </c>
      <c r="CN737">
        <v>0.72541518999999999</v>
      </c>
      <c r="CO737">
        <v>-0.20022939000000001</v>
      </c>
      <c r="CP737">
        <v>-0.43475793000000001</v>
      </c>
      <c r="CQ737">
        <v>0.34422587999999998</v>
      </c>
      <c r="CR737">
        <v>-0.48495226000000002</v>
      </c>
      <c r="CS737">
        <v>0.18250256000000001</v>
      </c>
      <c r="CT737">
        <v>-0.16623276000000001</v>
      </c>
      <c r="CU737">
        <v>-9.4743999999999995E-2</v>
      </c>
      <c r="CV737">
        <v>-1.1689752</v>
      </c>
      <c r="CW737">
        <v>-0.52188942000000005</v>
      </c>
      <c r="CX737">
        <v>0.65815442999999996</v>
      </c>
      <c r="CY737">
        <v>9.3649330000000003E-2</v>
      </c>
      <c r="CZ737">
        <v>-0.16819777</v>
      </c>
      <c r="DA737">
        <v>-0.25450494000000001</v>
      </c>
      <c r="DB737">
        <v>0.25513289</v>
      </c>
      <c r="DC737">
        <v>2.5920289999999999E-2</v>
      </c>
      <c r="DD737">
        <v>-2.5292350000000002E-2</v>
      </c>
      <c r="DE737">
        <v>0.26950531</v>
      </c>
      <c r="DF737">
        <v>-0.26887736000000001</v>
      </c>
      <c r="DG737">
        <v>0.1029841</v>
      </c>
      <c r="DH737">
        <v>-0.10235616</v>
      </c>
      <c r="DI737">
        <v>-0.19042195000000001</v>
      </c>
      <c r="DJ737">
        <v>7.7531719999999998E-2</v>
      </c>
      <c r="DK737">
        <v>-0.19522661999999999</v>
      </c>
      <c r="DL737">
        <v>-0.13095082</v>
      </c>
      <c r="DM737">
        <v>-6.0513240000000003E-2</v>
      </c>
      <c r="DN737">
        <v>0.50020885000000004</v>
      </c>
      <c r="DO737">
        <v>0.35778246000000002</v>
      </c>
      <c r="DP737">
        <v>-0.64273818000000005</v>
      </c>
      <c r="DQ737">
        <v>0.94671483000000001</v>
      </c>
      <c r="DR737">
        <v>-0.66113116000000005</v>
      </c>
      <c r="DS737">
        <v>7.7932630000000003E-2</v>
      </c>
      <c r="DT737">
        <v>-0.79014932000000004</v>
      </c>
      <c r="DU737">
        <v>1.3610861400000001</v>
      </c>
      <c r="DV737" s="10">
        <v>-0.64824150000000003</v>
      </c>
      <c r="DW737" s="8" t="s">
        <v>3838</v>
      </c>
      <c r="DX737" t="s">
        <v>3839</v>
      </c>
      <c r="DY737" t="s">
        <v>5154</v>
      </c>
      <c r="DZ737" t="s">
        <v>5165</v>
      </c>
      <c r="EA737" t="s">
        <v>5169</v>
      </c>
      <c r="EB737" t="s">
        <v>5338</v>
      </c>
      <c r="EC737" t="s">
        <v>5334</v>
      </c>
      <c r="ED737" s="10" t="s">
        <v>178</v>
      </c>
      <c r="EE737" s="20">
        <v>36094</v>
      </c>
      <c r="EF737" s="21">
        <v>36308</v>
      </c>
      <c r="EG737" t="s">
        <v>2607</v>
      </c>
      <c r="EH737" t="s">
        <v>5144</v>
      </c>
      <c r="EI737" s="22">
        <v>44439</v>
      </c>
      <c r="EJ737" t="b">
        <f>F737=H737</f>
        <v>1</v>
      </c>
    </row>
    <row r="738" spans="1:140" x14ac:dyDescent="0.2">
      <c r="A738" s="8" t="s">
        <v>3840</v>
      </c>
      <c r="B738" s="8" t="s">
        <v>168</v>
      </c>
      <c r="C738" s="8" t="s">
        <v>188</v>
      </c>
      <c r="D738" s="2" t="s">
        <v>3841</v>
      </c>
      <c r="E738" s="4">
        <v>0.40671825265997802</v>
      </c>
      <c r="F738" s="28" t="b">
        <v>0</v>
      </c>
      <c r="G738" s="29">
        <f t="shared" si="23"/>
        <v>0.9817079375045783</v>
      </c>
      <c r="H738" s="5" t="b">
        <f t="shared" si="22"/>
        <v>1</v>
      </c>
      <c r="I738" s="8">
        <v>55</v>
      </c>
      <c r="J738">
        <v>1</v>
      </c>
      <c r="K738">
        <v>39</v>
      </c>
      <c r="L738">
        <v>2822</v>
      </c>
      <c r="M738">
        <v>9</v>
      </c>
      <c r="N738">
        <v>3</v>
      </c>
      <c r="O738">
        <v>39.192459663322403</v>
      </c>
      <c r="P738">
        <v>2</v>
      </c>
      <c r="Q738">
        <v>5</v>
      </c>
      <c r="R738">
        <v>5</v>
      </c>
      <c r="S738" s="10">
        <v>74.8</v>
      </c>
      <c r="T738" s="8">
        <v>0.165331187837294</v>
      </c>
      <c r="U738">
        <v>7.5957643648752104E-3</v>
      </c>
      <c r="V738">
        <v>1.5527186414958001</v>
      </c>
      <c r="W738">
        <v>1.54309946635905</v>
      </c>
      <c r="X738">
        <v>1.2997579909472201</v>
      </c>
      <c r="Y738">
        <v>-1.13192030619081E-2</v>
      </c>
      <c r="Z738">
        <v>-0.38820497249713498</v>
      </c>
      <c r="AA738">
        <v>-0.70092886045385905</v>
      </c>
      <c r="AB738">
        <v>0.68128349962791002</v>
      </c>
      <c r="AC738">
        <v>-0.68484317603607703</v>
      </c>
      <c r="AD738" s="10">
        <v>2.2116486842517699E-2</v>
      </c>
      <c r="AE738" s="8">
        <v>0</v>
      </c>
      <c r="AF738">
        <v>0</v>
      </c>
      <c r="AG738">
        <v>0</v>
      </c>
      <c r="AH738">
        <v>0</v>
      </c>
      <c r="AI738">
        <v>0</v>
      </c>
      <c r="AJ738">
        <v>1</v>
      </c>
      <c r="AK738">
        <v>0</v>
      </c>
      <c r="AL738">
        <v>0</v>
      </c>
      <c r="AM738">
        <v>0</v>
      </c>
      <c r="AN738">
        <v>0</v>
      </c>
      <c r="AO738">
        <v>0</v>
      </c>
      <c r="AP738">
        <v>0</v>
      </c>
      <c r="AQ738">
        <v>0</v>
      </c>
      <c r="AR738">
        <v>0</v>
      </c>
      <c r="AS738">
        <v>0</v>
      </c>
      <c r="AT738">
        <v>0</v>
      </c>
      <c r="AU738">
        <v>0</v>
      </c>
      <c r="AV738">
        <v>0</v>
      </c>
      <c r="AW738">
        <v>0</v>
      </c>
      <c r="AX738">
        <v>0</v>
      </c>
      <c r="AY738">
        <v>0</v>
      </c>
      <c r="AZ738">
        <v>1</v>
      </c>
      <c r="BA738">
        <v>1</v>
      </c>
      <c r="BB738">
        <v>0</v>
      </c>
      <c r="BC738">
        <v>1</v>
      </c>
      <c r="BD738">
        <v>0</v>
      </c>
      <c r="BE738">
        <v>0</v>
      </c>
      <c r="BF738">
        <v>1</v>
      </c>
      <c r="BG738">
        <v>1</v>
      </c>
      <c r="BH738">
        <v>0</v>
      </c>
      <c r="BI738">
        <v>0</v>
      </c>
      <c r="BJ738">
        <v>0</v>
      </c>
      <c r="BK738">
        <v>0</v>
      </c>
      <c r="BL738">
        <v>0</v>
      </c>
      <c r="BM738">
        <v>0</v>
      </c>
      <c r="BN738">
        <v>0</v>
      </c>
      <c r="BO738">
        <v>0</v>
      </c>
      <c r="BP738">
        <v>1</v>
      </c>
      <c r="BQ738">
        <v>0</v>
      </c>
      <c r="BR738">
        <v>0</v>
      </c>
      <c r="BS738">
        <v>0</v>
      </c>
      <c r="BT738" s="10">
        <v>1</v>
      </c>
      <c r="BU738">
        <v>-4.2648743800000002</v>
      </c>
      <c r="BV738">
        <v>0.17994256</v>
      </c>
      <c r="BW738">
        <v>2.5512239999999999E-2</v>
      </c>
      <c r="BX738">
        <v>1.7140852600000001</v>
      </c>
      <c r="BY738">
        <v>1.2451467300000001</v>
      </c>
      <c r="BZ738">
        <v>4.38303536</v>
      </c>
      <c r="CA738">
        <v>1.0542348399999999</v>
      </c>
      <c r="CB738">
        <v>2.36271349</v>
      </c>
      <c r="CC738">
        <v>0</v>
      </c>
      <c r="CD738">
        <v>1.26633956</v>
      </c>
      <c r="CE738">
        <v>1.2966537600000001</v>
      </c>
      <c r="CF738">
        <v>-0.34830556000000001</v>
      </c>
      <c r="CG738">
        <v>0.60595251999999999</v>
      </c>
      <c r="CH738">
        <v>-0.27080598</v>
      </c>
      <c r="CI738">
        <v>0.69837139000000004</v>
      </c>
      <c r="CJ738">
        <v>2.3914729999999999E-2</v>
      </c>
      <c r="CK738">
        <v>-0.35324707</v>
      </c>
      <c r="CL738">
        <v>-4.8291489999999999E-2</v>
      </c>
      <c r="CM738">
        <v>0.58076517999999999</v>
      </c>
      <c r="CN738">
        <v>0.72541518999999999</v>
      </c>
      <c r="CO738">
        <v>-0.20022939000000001</v>
      </c>
      <c r="CP738">
        <v>-0.43475793000000001</v>
      </c>
      <c r="CQ738">
        <v>0.34422587999999998</v>
      </c>
      <c r="CR738">
        <v>-0.48495226000000002</v>
      </c>
      <c r="CS738">
        <v>0.18250256000000001</v>
      </c>
      <c r="CT738">
        <v>-0.16623276000000001</v>
      </c>
      <c r="CU738">
        <v>-9.4743999999999995E-2</v>
      </c>
      <c r="CV738">
        <v>-1.1689752</v>
      </c>
      <c r="CW738">
        <v>-0.52188942000000005</v>
      </c>
      <c r="CX738">
        <v>0.65815442999999996</v>
      </c>
      <c r="CY738">
        <v>9.3649330000000003E-2</v>
      </c>
      <c r="CZ738">
        <v>-0.16819777</v>
      </c>
      <c r="DA738">
        <v>-0.25450494000000001</v>
      </c>
      <c r="DB738">
        <v>0.25513289</v>
      </c>
      <c r="DC738">
        <v>2.5920289999999999E-2</v>
      </c>
      <c r="DD738">
        <v>-2.5292350000000002E-2</v>
      </c>
      <c r="DE738">
        <v>0.26950531</v>
      </c>
      <c r="DF738">
        <v>-0.26887736000000001</v>
      </c>
      <c r="DG738">
        <v>0.1029841</v>
      </c>
      <c r="DH738">
        <v>-0.10235616</v>
      </c>
      <c r="DI738">
        <v>-0.19042195000000001</v>
      </c>
      <c r="DJ738">
        <v>7.7531719999999998E-2</v>
      </c>
      <c r="DK738">
        <v>-0.19522661999999999</v>
      </c>
      <c r="DL738">
        <v>-0.13095082</v>
      </c>
      <c r="DM738">
        <v>-6.0513240000000003E-2</v>
      </c>
      <c r="DN738">
        <v>0.50020885000000004</v>
      </c>
      <c r="DO738">
        <v>0.35778246000000002</v>
      </c>
      <c r="DP738">
        <v>-0.64273818000000005</v>
      </c>
      <c r="DQ738">
        <v>0.94671483000000001</v>
      </c>
      <c r="DR738">
        <v>-0.66113116000000005</v>
      </c>
      <c r="DS738">
        <v>7.7932630000000003E-2</v>
      </c>
      <c r="DT738">
        <v>-0.79014932000000004</v>
      </c>
      <c r="DU738">
        <v>1.3610861400000001</v>
      </c>
      <c r="DV738" s="10">
        <v>-0.64824150000000003</v>
      </c>
      <c r="DW738" s="8" t="s">
        <v>3842</v>
      </c>
      <c r="DX738" t="s">
        <v>3843</v>
      </c>
      <c r="DY738" t="s">
        <v>5165</v>
      </c>
      <c r="DZ738" t="s">
        <v>5165</v>
      </c>
      <c r="EA738" t="s">
        <v>5189</v>
      </c>
      <c r="EB738" t="s">
        <v>5179</v>
      </c>
      <c r="EC738" t="s">
        <v>5353</v>
      </c>
      <c r="ED738" s="10" t="s">
        <v>1098</v>
      </c>
      <c r="EE738" s="20">
        <v>37423</v>
      </c>
      <c r="EF738" s="21">
        <v>39252</v>
      </c>
      <c r="EG738" t="s">
        <v>3844</v>
      </c>
      <c r="EH738" t="s">
        <v>5145</v>
      </c>
      <c r="EI738" s="22">
        <v>43783</v>
      </c>
      <c r="EJ738" t="b">
        <f>F738=H738</f>
        <v>0</v>
      </c>
    </row>
    <row r="739" spans="1:140" x14ac:dyDescent="0.2">
      <c r="A739" s="8" t="s">
        <v>3845</v>
      </c>
      <c r="B739" s="8" t="s">
        <v>127</v>
      </c>
      <c r="C739" s="8" t="s">
        <v>188</v>
      </c>
      <c r="D739" s="2" t="s">
        <v>3846</v>
      </c>
      <c r="E739" s="4">
        <v>0.51439476133894901</v>
      </c>
      <c r="F739" s="28" t="b">
        <v>0</v>
      </c>
      <c r="G739" s="29">
        <f t="shared" si="23"/>
        <v>3.8349484233046755E-5</v>
      </c>
      <c r="H739" s="5" t="b">
        <f t="shared" si="22"/>
        <v>0</v>
      </c>
      <c r="I739" s="8">
        <v>59</v>
      </c>
      <c r="J739">
        <v>0</v>
      </c>
      <c r="K739">
        <v>39</v>
      </c>
      <c r="L739">
        <v>3424</v>
      </c>
      <c r="M739">
        <v>1</v>
      </c>
      <c r="N739">
        <v>1</v>
      </c>
      <c r="O739">
        <v>3.0307140028082098</v>
      </c>
      <c r="P739">
        <v>1</v>
      </c>
      <c r="Q739">
        <v>2</v>
      </c>
      <c r="R739">
        <v>3</v>
      </c>
      <c r="S739" s="10">
        <v>77</v>
      </c>
      <c r="T739" s="8">
        <v>0.54108388746750802</v>
      </c>
      <c r="U739">
        <v>-1.00517281761849</v>
      </c>
      <c r="V739">
        <v>1.5527186414958001</v>
      </c>
      <c r="W739">
        <v>2.24488188507949</v>
      </c>
      <c r="X739">
        <v>-1.2456676951183301</v>
      </c>
      <c r="Y739">
        <v>-1.4044518876044501</v>
      </c>
      <c r="Z739">
        <v>-1.63255578930447</v>
      </c>
      <c r="AA739">
        <v>-1.4107302381286499</v>
      </c>
      <c r="AB739">
        <v>-4.5418899975194001E-2</v>
      </c>
      <c r="AC739">
        <v>1.7560081436822399E-2</v>
      </c>
      <c r="AD739" s="10">
        <v>0.49681181419415599</v>
      </c>
      <c r="AE739" s="8">
        <v>0</v>
      </c>
      <c r="AF739">
        <v>0</v>
      </c>
      <c r="AG739">
        <v>0</v>
      </c>
      <c r="AH739">
        <v>0</v>
      </c>
      <c r="AI739">
        <v>1</v>
      </c>
      <c r="AJ739">
        <v>0</v>
      </c>
      <c r="AK739">
        <v>0</v>
      </c>
      <c r="AL739">
        <v>0</v>
      </c>
      <c r="AM739">
        <v>0</v>
      </c>
      <c r="AN739">
        <v>0</v>
      </c>
      <c r="AO739">
        <v>0</v>
      </c>
      <c r="AP739">
        <v>0</v>
      </c>
      <c r="AQ739">
        <v>0</v>
      </c>
      <c r="AR739">
        <v>0</v>
      </c>
      <c r="AS739">
        <v>0</v>
      </c>
      <c r="AT739">
        <v>0</v>
      </c>
      <c r="AU739">
        <v>0</v>
      </c>
      <c r="AV739">
        <v>0</v>
      </c>
      <c r="AW739">
        <v>0</v>
      </c>
      <c r="AX739">
        <v>0</v>
      </c>
      <c r="AY739">
        <v>0</v>
      </c>
      <c r="AZ739">
        <v>1</v>
      </c>
      <c r="BA739">
        <v>0</v>
      </c>
      <c r="BB739">
        <v>1</v>
      </c>
      <c r="BC739">
        <v>0</v>
      </c>
      <c r="BD739">
        <v>1</v>
      </c>
      <c r="BE739">
        <v>0</v>
      </c>
      <c r="BF739">
        <v>1</v>
      </c>
      <c r="BG739">
        <v>0</v>
      </c>
      <c r="BH739">
        <v>0</v>
      </c>
      <c r="BI739">
        <v>0</v>
      </c>
      <c r="BJ739">
        <v>0</v>
      </c>
      <c r="BK739">
        <v>0</v>
      </c>
      <c r="BL739">
        <v>1</v>
      </c>
      <c r="BM739">
        <v>1</v>
      </c>
      <c r="BN739">
        <v>0</v>
      </c>
      <c r="BO739">
        <v>0</v>
      </c>
      <c r="BP739">
        <v>0</v>
      </c>
      <c r="BQ739">
        <v>0</v>
      </c>
      <c r="BR739">
        <v>1</v>
      </c>
      <c r="BS739">
        <v>0</v>
      </c>
      <c r="BT739" s="10">
        <v>0</v>
      </c>
      <c r="BU739">
        <v>-4.2648743800000002</v>
      </c>
      <c r="BV739">
        <v>0.17994256</v>
      </c>
      <c r="BW739">
        <v>2.5512239999999999E-2</v>
      </c>
      <c r="BX739">
        <v>1.7140852600000001</v>
      </c>
      <c r="BY739">
        <v>1.2451467300000001</v>
      </c>
      <c r="BZ739">
        <v>4.38303536</v>
      </c>
      <c r="CA739">
        <v>1.0542348399999999</v>
      </c>
      <c r="CB739">
        <v>2.36271349</v>
      </c>
      <c r="CC739">
        <v>0</v>
      </c>
      <c r="CD739">
        <v>1.26633956</v>
      </c>
      <c r="CE739">
        <v>1.2966537600000001</v>
      </c>
      <c r="CF739">
        <v>-0.34830556000000001</v>
      </c>
      <c r="CG739">
        <v>0.60595251999999999</v>
      </c>
      <c r="CH739">
        <v>-0.27080598</v>
      </c>
      <c r="CI739">
        <v>0.69837139000000004</v>
      </c>
      <c r="CJ739">
        <v>2.3914729999999999E-2</v>
      </c>
      <c r="CK739">
        <v>-0.35324707</v>
      </c>
      <c r="CL739">
        <v>-4.8291489999999999E-2</v>
      </c>
      <c r="CM739">
        <v>0.58076517999999999</v>
      </c>
      <c r="CN739">
        <v>0.72541518999999999</v>
      </c>
      <c r="CO739">
        <v>-0.20022939000000001</v>
      </c>
      <c r="CP739">
        <v>-0.43475793000000001</v>
      </c>
      <c r="CQ739">
        <v>0.34422587999999998</v>
      </c>
      <c r="CR739">
        <v>-0.48495226000000002</v>
      </c>
      <c r="CS739">
        <v>0.18250256000000001</v>
      </c>
      <c r="CT739">
        <v>-0.16623276000000001</v>
      </c>
      <c r="CU739">
        <v>-9.4743999999999995E-2</v>
      </c>
      <c r="CV739">
        <v>-1.1689752</v>
      </c>
      <c r="CW739">
        <v>-0.52188942000000005</v>
      </c>
      <c r="CX739">
        <v>0.65815442999999996</v>
      </c>
      <c r="CY739">
        <v>9.3649330000000003E-2</v>
      </c>
      <c r="CZ739">
        <v>-0.16819777</v>
      </c>
      <c r="DA739">
        <v>-0.25450494000000001</v>
      </c>
      <c r="DB739">
        <v>0.25513289</v>
      </c>
      <c r="DC739">
        <v>2.5920289999999999E-2</v>
      </c>
      <c r="DD739">
        <v>-2.5292350000000002E-2</v>
      </c>
      <c r="DE739">
        <v>0.26950531</v>
      </c>
      <c r="DF739">
        <v>-0.26887736000000001</v>
      </c>
      <c r="DG739">
        <v>0.1029841</v>
      </c>
      <c r="DH739">
        <v>-0.10235616</v>
      </c>
      <c r="DI739">
        <v>-0.19042195000000001</v>
      </c>
      <c r="DJ739">
        <v>7.7531719999999998E-2</v>
      </c>
      <c r="DK739">
        <v>-0.19522661999999999</v>
      </c>
      <c r="DL739">
        <v>-0.13095082</v>
      </c>
      <c r="DM739">
        <v>-6.0513240000000003E-2</v>
      </c>
      <c r="DN739">
        <v>0.50020885000000004</v>
      </c>
      <c r="DO739">
        <v>0.35778246000000002</v>
      </c>
      <c r="DP739">
        <v>-0.64273818000000005</v>
      </c>
      <c r="DQ739">
        <v>0.94671483000000001</v>
      </c>
      <c r="DR739">
        <v>-0.66113116000000005</v>
      </c>
      <c r="DS739">
        <v>7.7932630000000003E-2</v>
      </c>
      <c r="DT739">
        <v>-0.79014932000000004</v>
      </c>
      <c r="DU739">
        <v>1.3610861400000001</v>
      </c>
      <c r="DV739" s="10">
        <v>-0.64824150000000003</v>
      </c>
      <c r="DW739" s="8" t="s">
        <v>3847</v>
      </c>
      <c r="DX739" t="s">
        <v>3848</v>
      </c>
      <c r="DY739" t="s">
        <v>5154</v>
      </c>
      <c r="DZ739" t="s">
        <v>5158</v>
      </c>
      <c r="EA739" t="s">
        <v>5166</v>
      </c>
      <c r="EB739" t="s">
        <v>5315</v>
      </c>
      <c r="EC739" t="s">
        <v>5372</v>
      </c>
      <c r="ED739" s="10" t="s">
        <v>336</v>
      </c>
      <c r="EE739" s="20">
        <v>35567</v>
      </c>
      <c r="EF739" s="21">
        <v>36133</v>
      </c>
      <c r="EG739" t="s">
        <v>3849</v>
      </c>
      <c r="EH739" t="s">
        <v>5143</v>
      </c>
      <c r="EI739" s="22">
        <v>45430</v>
      </c>
      <c r="EJ739" t="b">
        <f>F739=H739</f>
        <v>1</v>
      </c>
    </row>
    <row r="740" spans="1:140" x14ac:dyDescent="0.2">
      <c r="A740" s="8" t="s">
        <v>3850</v>
      </c>
      <c r="B740" s="8" t="s">
        <v>127</v>
      </c>
      <c r="C740" s="8" t="s">
        <v>491</v>
      </c>
      <c r="D740" s="2" t="s">
        <v>3851</v>
      </c>
      <c r="E740" s="4">
        <v>0.51985592217896703</v>
      </c>
      <c r="F740" s="28" t="b">
        <v>0</v>
      </c>
      <c r="G740" s="29">
        <f t="shared" si="23"/>
        <v>2.6513967201927592E-2</v>
      </c>
      <c r="H740" s="5" t="b">
        <f t="shared" si="22"/>
        <v>0</v>
      </c>
      <c r="I740" s="8">
        <v>70</v>
      </c>
      <c r="J740">
        <v>0</v>
      </c>
      <c r="K740">
        <v>29</v>
      </c>
      <c r="L740">
        <v>247</v>
      </c>
      <c r="M740">
        <v>3</v>
      </c>
      <c r="N740">
        <v>2</v>
      </c>
      <c r="O740">
        <v>80.569627756150297</v>
      </c>
      <c r="P740">
        <v>1</v>
      </c>
      <c r="Q740">
        <v>3</v>
      </c>
      <c r="R740">
        <v>3</v>
      </c>
      <c r="S740" s="10">
        <v>73.400000000000006</v>
      </c>
      <c r="T740" s="8">
        <v>1.5744038114505901</v>
      </c>
      <c r="U740">
        <v>-1.00517281761849</v>
      </c>
      <c r="V740">
        <v>0.260670676864387</v>
      </c>
      <c r="W740">
        <v>-1.4587107133836801</v>
      </c>
      <c r="X740">
        <v>-0.60931127360194304</v>
      </c>
      <c r="Y740">
        <v>-0.70788554533318204</v>
      </c>
      <c r="Z740">
        <v>1.03561215726342</v>
      </c>
      <c r="AA740">
        <v>-1.4107302381286499</v>
      </c>
      <c r="AB740">
        <v>-4.5418899975194001E-2</v>
      </c>
      <c r="AC740">
        <v>0.71996333890972197</v>
      </c>
      <c r="AD740" s="10">
        <v>-0.27996235783579498</v>
      </c>
      <c r="AE740" s="8">
        <v>0</v>
      </c>
      <c r="AF740">
        <v>0</v>
      </c>
      <c r="AG740">
        <v>0</v>
      </c>
      <c r="AH740">
        <v>0</v>
      </c>
      <c r="AI740">
        <v>0</v>
      </c>
      <c r="AJ740">
        <v>0</v>
      </c>
      <c r="AK740">
        <v>0</v>
      </c>
      <c r="AL740">
        <v>0</v>
      </c>
      <c r="AM740">
        <v>0</v>
      </c>
      <c r="AN740">
        <v>0</v>
      </c>
      <c r="AO740">
        <v>0</v>
      </c>
      <c r="AP740">
        <v>0</v>
      </c>
      <c r="AQ740">
        <v>0</v>
      </c>
      <c r="AR740">
        <v>0</v>
      </c>
      <c r="AS740">
        <v>0</v>
      </c>
      <c r="AT740">
        <v>0</v>
      </c>
      <c r="AU740">
        <v>0</v>
      </c>
      <c r="AV740">
        <v>1</v>
      </c>
      <c r="AW740">
        <v>0</v>
      </c>
      <c r="AX740">
        <v>0</v>
      </c>
      <c r="AY740">
        <v>0</v>
      </c>
      <c r="AZ740">
        <v>1</v>
      </c>
      <c r="BA740">
        <v>0</v>
      </c>
      <c r="BB740">
        <v>1</v>
      </c>
      <c r="BC740">
        <v>1</v>
      </c>
      <c r="BD740">
        <v>0</v>
      </c>
      <c r="BE740">
        <v>1</v>
      </c>
      <c r="BF740">
        <v>0</v>
      </c>
      <c r="BG740">
        <v>1</v>
      </c>
      <c r="BH740">
        <v>0</v>
      </c>
      <c r="BI740">
        <v>0</v>
      </c>
      <c r="BJ740">
        <v>0</v>
      </c>
      <c r="BK740">
        <v>0</v>
      </c>
      <c r="BL740">
        <v>0</v>
      </c>
      <c r="BM740">
        <v>0</v>
      </c>
      <c r="BN740">
        <v>0</v>
      </c>
      <c r="BO740">
        <v>0</v>
      </c>
      <c r="BP740">
        <v>1</v>
      </c>
      <c r="BQ740">
        <v>0</v>
      </c>
      <c r="BR740">
        <v>0</v>
      </c>
      <c r="BS740">
        <v>1</v>
      </c>
      <c r="BT740" s="10">
        <v>0</v>
      </c>
      <c r="BU740">
        <v>-4.2648743800000002</v>
      </c>
      <c r="BV740">
        <v>0.17994256</v>
      </c>
      <c r="BW740">
        <v>2.5512239999999999E-2</v>
      </c>
      <c r="BX740">
        <v>1.7140852600000001</v>
      </c>
      <c r="BY740">
        <v>1.2451467300000001</v>
      </c>
      <c r="BZ740">
        <v>4.38303536</v>
      </c>
      <c r="CA740">
        <v>1.0542348399999999</v>
      </c>
      <c r="CB740">
        <v>2.36271349</v>
      </c>
      <c r="CC740">
        <v>0</v>
      </c>
      <c r="CD740">
        <v>1.26633956</v>
      </c>
      <c r="CE740">
        <v>1.2966537600000001</v>
      </c>
      <c r="CF740">
        <v>-0.34830556000000001</v>
      </c>
      <c r="CG740">
        <v>0.60595251999999999</v>
      </c>
      <c r="CH740">
        <v>-0.27080598</v>
      </c>
      <c r="CI740">
        <v>0.69837139000000004</v>
      </c>
      <c r="CJ740">
        <v>2.3914729999999999E-2</v>
      </c>
      <c r="CK740">
        <v>-0.35324707</v>
      </c>
      <c r="CL740">
        <v>-4.8291489999999999E-2</v>
      </c>
      <c r="CM740">
        <v>0.58076517999999999</v>
      </c>
      <c r="CN740">
        <v>0.72541518999999999</v>
      </c>
      <c r="CO740">
        <v>-0.20022939000000001</v>
      </c>
      <c r="CP740">
        <v>-0.43475793000000001</v>
      </c>
      <c r="CQ740">
        <v>0.34422587999999998</v>
      </c>
      <c r="CR740">
        <v>-0.48495226000000002</v>
      </c>
      <c r="CS740">
        <v>0.18250256000000001</v>
      </c>
      <c r="CT740">
        <v>-0.16623276000000001</v>
      </c>
      <c r="CU740">
        <v>-9.4743999999999995E-2</v>
      </c>
      <c r="CV740">
        <v>-1.1689752</v>
      </c>
      <c r="CW740">
        <v>-0.52188942000000005</v>
      </c>
      <c r="CX740">
        <v>0.65815442999999996</v>
      </c>
      <c r="CY740">
        <v>9.3649330000000003E-2</v>
      </c>
      <c r="CZ740">
        <v>-0.16819777</v>
      </c>
      <c r="DA740">
        <v>-0.25450494000000001</v>
      </c>
      <c r="DB740">
        <v>0.25513289</v>
      </c>
      <c r="DC740">
        <v>2.5920289999999999E-2</v>
      </c>
      <c r="DD740">
        <v>-2.5292350000000002E-2</v>
      </c>
      <c r="DE740">
        <v>0.26950531</v>
      </c>
      <c r="DF740">
        <v>-0.26887736000000001</v>
      </c>
      <c r="DG740">
        <v>0.1029841</v>
      </c>
      <c r="DH740">
        <v>-0.10235616</v>
      </c>
      <c r="DI740">
        <v>-0.19042195000000001</v>
      </c>
      <c r="DJ740">
        <v>7.7531719999999998E-2</v>
      </c>
      <c r="DK740">
        <v>-0.19522661999999999</v>
      </c>
      <c r="DL740">
        <v>-0.13095082</v>
      </c>
      <c r="DM740">
        <v>-6.0513240000000003E-2</v>
      </c>
      <c r="DN740">
        <v>0.50020885000000004</v>
      </c>
      <c r="DO740">
        <v>0.35778246000000002</v>
      </c>
      <c r="DP740">
        <v>-0.64273818000000005</v>
      </c>
      <c r="DQ740">
        <v>0.94671483000000001</v>
      </c>
      <c r="DR740">
        <v>-0.66113116000000005</v>
      </c>
      <c r="DS740">
        <v>7.7932630000000003E-2</v>
      </c>
      <c r="DT740">
        <v>-0.79014932000000004</v>
      </c>
      <c r="DU740">
        <v>1.3610861400000001</v>
      </c>
      <c r="DV740" s="10">
        <v>-0.64824150000000003</v>
      </c>
      <c r="DW740" s="8" t="s">
        <v>3852</v>
      </c>
      <c r="DX740" t="s">
        <v>3853</v>
      </c>
      <c r="DY740" t="s">
        <v>5165</v>
      </c>
      <c r="DZ740" t="s">
        <v>5153</v>
      </c>
      <c r="EA740" t="s">
        <v>5333</v>
      </c>
      <c r="EB740" t="s">
        <v>5340</v>
      </c>
      <c r="EC740" t="s">
        <v>5186</v>
      </c>
      <c r="ED740" s="10" t="s">
        <v>242</v>
      </c>
      <c r="EE740" s="20">
        <v>37680</v>
      </c>
      <c r="EF740" s="21">
        <v>39473</v>
      </c>
      <c r="EG740" t="s">
        <v>3854</v>
      </c>
      <c r="EH740" t="s">
        <v>5145</v>
      </c>
      <c r="EI740" s="22">
        <v>43977</v>
      </c>
      <c r="EJ740" t="b">
        <f>F740=H740</f>
        <v>1</v>
      </c>
    </row>
    <row r="741" spans="1:140" x14ac:dyDescent="0.2">
      <c r="A741" s="8" t="s">
        <v>3855</v>
      </c>
      <c r="B741" s="8" t="s">
        <v>127</v>
      </c>
      <c r="C741" s="8" t="s">
        <v>332</v>
      </c>
      <c r="D741" s="2" t="s">
        <v>3856</v>
      </c>
      <c r="E741" s="4">
        <v>0.309737785491979</v>
      </c>
      <c r="F741" s="28" t="b">
        <v>0</v>
      </c>
      <c r="G741" s="29">
        <f t="shared" si="23"/>
        <v>4.6271444620916931E-4</v>
      </c>
      <c r="H741" s="5" t="b">
        <f t="shared" si="22"/>
        <v>0</v>
      </c>
      <c r="I741" s="8">
        <v>64</v>
      </c>
      <c r="J741">
        <v>0</v>
      </c>
      <c r="K741">
        <v>30</v>
      </c>
      <c r="L741">
        <v>534</v>
      </c>
      <c r="M741">
        <v>6</v>
      </c>
      <c r="N741">
        <v>2</v>
      </c>
      <c r="O741">
        <v>19.8188927459897</v>
      </c>
      <c r="P741">
        <v>3</v>
      </c>
      <c r="Q741">
        <v>3</v>
      </c>
      <c r="R741">
        <v>5</v>
      </c>
      <c r="S741" s="10">
        <v>67.900000000000006</v>
      </c>
      <c r="T741" s="8">
        <v>1.0107747620052701</v>
      </c>
      <c r="U741">
        <v>-1.00517281761849</v>
      </c>
      <c r="V741">
        <v>0.38987547332752898</v>
      </c>
      <c r="W741">
        <v>-1.1241400253890499</v>
      </c>
      <c r="X741">
        <v>0.34522335867264098</v>
      </c>
      <c r="Y741">
        <v>-0.70788554533318204</v>
      </c>
      <c r="Z741">
        <v>-1.05486288343914</v>
      </c>
      <c r="AA741">
        <v>8.8725172209350497E-3</v>
      </c>
      <c r="AB741">
        <v>0.68128349962791002</v>
      </c>
      <c r="AC741">
        <v>-0.68484317603607703</v>
      </c>
      <c r="AD741" s="10">
        <v>-1.46670067621489</v>
      </c>
      <c r="AE741" s="8">
        <v>0</v>
      </c>
      <c r="AF741">
        <v>1</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1</v>
      </c>
      <c r="AZ741">
        <v>0</v>
      </c>
      <c r="BA741">
        <v>1</v>
      </c>
      <c r="BB741">
        <v>0</v>
      </c>
      <c r="BC741">
        <v>0</v>
      </c>
      <c r="BD741">
        <v>1</v>
      </c>
      <c r="BE741">
        <v>1</v>
      </c>
      <c r="BF741">
        <v>0</v>
      </c>
      <c r="BG741">
        <v>0</v>
      </c>
      <c r="BH741">
        <v>0</v>
      </c>
      <c r="BI741">
        <v>0</v>
      </c>
      <c r="BJ741">
        <v>0</v>
      </c>
      <c r="BK741">
        <v>0</v>
      </c>
      <c r="BL741">
        <v>1</v>
      </c>
      <c r="BM741">
        <v>0</v>
      </c>
      <c r="BN741">
        <v>1</v>
      </c>
      <c r="BO741">
        <v>0</v>
      </c>
      <c r="BP741">
        <v>0</v>
      </c>
      <c r="BQ741">
        <v>0</v>
      </c>
      <c r="BR741">
        <v>1</v>
      </c>
      <c r="BS741">
        <v>0</v>
      </c>
      <c r="BT741" s="10">
        <v>0</v>
      </c>
      <c r="BU741">
        <v>-4.2648743800000002</v>
      </c>
      <c r="BV741">
        <v>0.17994256</v>
      </c>
      <c r="BW741">
        <v>2.5512239999999999E-2</v>
      </c>
      <c r="BX741">
        <v>1.7140852600000001</v>
      </c>
      <c r="BY741">
        <v>1.2451467300000001</v>
      </c>
      <c r="BZ741">
        <v>4.38303536</v>
      </c>
      <c r="CA741">
        <v>1.0542348399999999</v>
      </c>
      <c r="CB741">
        <v>2.36271349</v>
      </c>
      <c r="CC741">
        <v>0</v>
      </c>
      <c r="CD741">
        <v>1.26633956</v>
      </c>
      <c r="CE741">
        <v>1.2966537600000001</v>
      </c>
      <c r="CF741">
        <v>-0.34830556000000001</v>
      </c>
      <c r="CG741">
        <v>0.60595251999999999</v>
      </c>
      <c r="CH741">
        <v>-0.27080598</v>
      </c>
      <c r="CI741">
        <v>0.69837139000000004</v>
      </c>
      <c r="CJ741">
        <v>2.3914729999999999E-2</v>
      </c>
      <c r="CK741">
        <v>-0.35324707</v>
      </c>
      <c r="CL741">
        <v>-4.8291489999999999E-2</v>
      </c>
      <c r="CM741">
        <v>0.58076517999999999</v>
      </c>
      <c r="CN741">
        <v>0.72541518999999999</v>
      </c>
      <c r="CO741">
        <v>-0.20022939000000001</v>
      </c>
      <c r="CP741">
        <v>-0.43475793000000001</v>
      </c>
      <c r="CQ741">
        <v>0.34422587999999998</v>
      </c>
      <c r="CR741">
        <v>-0.48495226000000002</v>
      </c>
      <c r="CS741">
        <v>0.18250256000000001</v>
      </c>
      <c r="CT741">
        <v>-0.16623276000000001</v>
      </c>
      <c r="CU741">
        <v>-9.4743999999999995E-2</v>
      </c>
      <c r="CV741">
        <v>-1.1689752</v>
      </c>
      <c r="CW741">
        <v>-0.52188942000000005</v>
      </c>
      <c r="CX741">
        <v>0.65815442999999996</v>
      </c>
      <c r="CY741">
        <v>9.3649330000000003E-2</v>
      </c>
      <c r="CZ741">
        <v>-0.16819777</v>
      </c>
      <c r="DA741">
        <v>-0.25450494000000001</v>
      </c>
      <c r="DB741">
        <v>0.25513289</v>
      </c>
      <c r="DC741">
        <v>2.5920289999999999E-2</v>
      </c>
      <c r="DD741">
        <v>-2.5292350000000002E-2</v>
      </c>
      <c r="DE741">
        <v>0.26950531</v>
      </c>
      <c r="DF741">
        <v>-0.26887736000000001</v>
      </c>
      <c r="DG741">
        <v>0.1029841</v>
      </c>
      <c r="DH741">
        <v>-0.10235616</v>
      </c>
      <c r="DI741">
        <v>-0.19042195000000001</v>
      </c>
      <c r="DJ741">
        <v>7.7531719999999998E-2</v>
      </c>
      <c r="DK741">
        <v>-0.19522661999999999</v>
      </c>
      <c r="DL741">
        <v>-0.13095082</v>
      </c>
      <c r="DM741">
        <v>-6.0513240000000003E-2</v>
      </c>
      <c r="DN741">
        <v>0.50020885000000004</v>
      </c>
      <c r="DO741">
        <v>0.35778246000000002</v>
      </c>
      <c r="DP741">
        <v>-0.64273818000000005</v>
      </c>
      <c r="DQ741">
        <v>0.94671483000000001</v>
      </c>
      <c r="DR741">
        <v>-0.66113116000000005</v>
      </c>
      <c r="DS741">
        <v>7.7932630000000003E-2</v>
      </c>
      <c r="DT741">
        <v>-0.79014932000000004</v>
      </c>
      <c r="DU741">
        <v>1.3610861400000001</v>
      </c>
      <c r="DV741" s="10">
        <v>-0.64824150000000003</v>
      </c>
      <c r="DW741" s="8" t="s">
        <v>3857</v>
      </c>
      <c r="DX741" t="s">
        <v>3858</v>
      </c>
      <c r="DY741" t="s">
        <v>5158</v>
      </c>
      <c r="DZ741" t="s">
        <v>5158</v>
      </c>
      <c r="EA741" t="s">
        <v>5334</v>
      </c>
      <c r="EB741" t="s">
        <v>5301</v>
      </c>
      <c r="EC741" t="s">
        <v>5482</v>
      </c>
      <c r="ED741" s="10" t="s">
        <v>1237</v>
      </c>
      <c r="EE741" s="20">
        <v>36426</v>
      </c>
      <c r="EF741" s="21">
        <v>38911</v>
      </c>
      <c r="EG741" t="s">
        <v>3859</v>
      </c>
      <c r="EH741" t="s">
        <v>5143</v>
      </c>
      <c r="EI741" s="22">
        <v>45279</v>
      </c>
      <c r="EJ741" t="b">
        <f>F741=H741</f>
        <v>1</v>
      </c>
    </row>
    <row r="742" spans="1:140" x14ac:dyDescent="0.2">
      <c r="A742" s="8" t="s">
        <v>3860</v>
      </c>
      <c r="B742" s="8" t="s">
        <v>119</v>
      </c>
      <c r="C742" s="8" t="s">
        <v>363</v>
      </c>
      <c r="D742" s="2" t="s">
        <v>3861</v>
      </c>
      <c r="E742" s="4">
        <v>0.57888440818020503</v>
      </c>
      <c r="F742" s="28" t="b">
        <v>0</v>
      </c>
      <c r="G742" s="29">
        <f t="shared" si="23"/>
        <v>0.99990815851254311</v>
      </c>
      <c r="H742" s="5" t="b">
        <f t="shared" si="22"/>
        <v>1</v>
      </c>
      <c r="I742" s="8">
        <v>70</v>
      </c>
      <c r="J742">
        <v>0</v>
      </c>
      <c r="K742">
        <v>23</v>
      </c>
      <c r="L742">
        <v>899</v>
      </c>
      <c r="M742">
        <v>10</v>
      </c>
      <c r="N742">
        <v>4</v>
      </c>
      <c r="O742">
        <v>91.183870756769295</v>
      </c>
      <c r="P742">
        <v>5</v>
      </c>
      <c r="Q742">
        <v>4</v>
      </c>
      <c r="R742">
        <v>5</v>
      </c>
      <c r="S742" s="10">
        <v>73.3</v>
      </c>
      <c r="T742" s="8">
        <v>1.5744038114505901</v>
      </c>
      <c r="U742">
        <v>-1.00517281761849</v>
      </c>
      <c r="V742">
        <v>-0.51455810191446105</v>
      </c>
      <c r="W742">
        <v>-0.69864071835756303</v>
      </c>
      <c r="X742">
        <v>1.61793620170542</v>
      </c>
      <c r="Y742">
        <v>0.68524713920936597</v>
      </c>
      <c r="Z742">
        <v>1.4008556405732899</v>
      </c>
      <c r="AA742">
        <v>1.4284752725705201</v>
      </c>
      <c r="AB742">
        <v>1.4079858992310099</v>
      </c>
      <c r="AC742">
        <v>1.42236659638262</v>
      </c>
      <c r="AD742" s="10">
        <v>-0.30153941816996199</v>
      </c>
      <c r="AE742" s="8">
        <v>0</v>
      </c>
      <c r="AF742">
        <v>0</v>
      </c>
      <c r="AG742">
        <v>0</v>
      </c>
      <c r="AH742">
        <v>1</v>
      </c>
      <c r="AI742">
        <v>0</v>
      </c>
      <c r="AJ742">
        <v>0</v>
      </c>
      <c r="AK742">
        <v>0</v>
      </c>
      <c r="AL742">
        <v>0</v>
      </c>
      <c r="AM742">
        <v>0</v>
      </c>
      <c r="AN742">
        <v>0</v>
      </c>
      <c r="AO742">
        <v>0</v>
      </c>
      <c r="AP742">
        <v>0</v>
      </c>
      <c r="AQ742">
        <v>0</v>
      </c>
      <c r="AR742">
        <v>0</v>
      </c>
      <c r="AS742">
        <v>0</v>
      </c>
      <c r="AT742">
        <v>0</v>
      </c>
      <c r="AU742">
        <v>0</v>
      </c>
      <c r="AV742">
        <v>0</v>
      </c>
      <c r="AW742">
        <v>0</v>
      </c>
      <c r="AX742">
        <v>0</v>
      </c>
      <c r="AY742">
        <v>1</v>
      </c>
      <c r="AZ742">
        <v>0</v>
      </c>
      <c r="BA742">
        <v>1</v>
      </c>
      <c r="BB742">
        <v>0</v>
      </c>
      <c r="BC742">
        <v>0</v>
      </c>
      <c r="BD742">
        <v>1</v>
      </c>
      <c r="BE742">
        <v>1</v>
      </c>
      <c r="BF742">
        <v>0</v>
      </c>
      <c r="BG742">
        <v>0</v>
      </c>
      <c r="BH742">
        <v>0</v>
      </c>
      <c r="BI742">
        <v>0</v>
      </c>
      <c r="BJ742">
        <v>1</v>
      </c>
      <c r="BK742">
        <v>0</v>
      </c>
      <c r="BL742">
        <v>0</v>
      </c>
      <c r="BM742">
        <v>0</v>
      </c>
      <c r="BN742">
        <v>0</v>
      </c>
      <c r="BO742">
        <v>0</v>
      </c>
      <c r="BP742">
        <v>1</v>
      </c>
      <c r="BQ742">
        <v>0</v>
      </c>
      <c r="BR742">
        <v>0</v>
      </c>
      <c r="BS742">
        <v>1</v>
      </c>
      <c r="BT742" s="10">
        <v>0</v>
      </c>
      <c r="BU742">
        <v>-4.2648743800000002</v>
      </c>
      <c r="BV742">
        <v>0.17994256</v>
      </c>
      <c r="BW742">
        <v>2.5512239999999999E-2</v>
      </c>
      <c r="BX742">
        <v>1.7140852600000001</v>
      </c>
      <c r="BY742">
        <v>1.2451467300000001</v>
      </c>
      <c r="BZ742">
        <v>4.38303536</v>
      </c>
      <c r="CA742">
        <v>1.0542348399999999</v>
      </c>
      <c r="CB742">
        <v>2.36271349</v>
      </c>
      <c r="CC742">
        <v>0</v>
      </c>
      <c r="CD742">
        <v>1.26633956</v>
      </c>
      <c r="CE742">
        <v>1.2966537600000001</v>
      </c>
      <c r="CF742">
        <v>-0.34830556000000001</v>
      </c>
      <c r="CG742">
        <v>0.60595251999999999</v>
      </c>
      <c r="CH742">
        <v>-0.27080598</v>
      </c>
      <c r="CI742">
        <v>0.69837139000000004</v>
      </c>
      <c r="CJ742">
        <v>2.3914729999999999E-2</v>
      </c>
      <c r="CK742">
        <v>-0.35324707</v>
      </c>
      <c r="CL742">
        <v>-4.8291489999999999E-2</v>
      </c>
      <c r="CM742">
        <v>0.58076517999999999</v>
      </c>
      <c r="CN742">
        <v>0.72541518999999999</v>
      </c>
      <c r="CO742">
        <v>-0.20022939000000001</v>
      </c>
      <c r="CP742">
        <v>-0.43475793000000001</v>
      </c>
      <c r="CQ742">
        <v>0.34422587999999998</v>
      </c>
      <c r="CR742">
        <v>-0.48495226000000002</v>
      </c>
      <c r="CS742">
        <v>0.18250256000000001</v>
      </c>
      <c r="CT742">
        <v>-0.16623276000000001</v>
      </c>
      <c r="CU742">
        <v>-9.4743999999999995E-2</v>
      </c>
      <c r="CV742">
        <v>-1.1689752</v>
      </c>
      <c r="CW742">
        <v>-0.52188942000000005</v>
      </c>
      <c r="CX742">
        <v>0.65815442999999996</v>
      </c>
      <c r="CY742">
        <v>9.3649330000000003E-2</v>
      </c>
      <c r="CZ742">
        <v>-0.16819777</v>
      </c>
      <c r="DA742">
        <v>-0.25450494000000001</v>
      </c>
      <c r="DB742">
        <v>0.25513289</v>
      </c>
      <c r="DC742">
        <v>2.5920289999999999E-2</v>
      </c>
      <c r="DD742">
        <v>-2.5292350000000002E-2</v>
      </c>
      <c r="DE742">
        <v>0.26950531</v>
      </c>
      <c r="DF742">
        <v>-0.26887736000000001</v>
      </c>
      <c r="DG742">
        <v>0.1029841</v>
      </c>
      <c r="DH742">
        <v>-0.10235616</v>
      </c>
      <c r="DI742">
        <v>-0.19042195000000001</v>
      </c>
      <c r="DJ742">
        <v>7.7531719999999998E-2</v>
      </c>
      <c r="DK742">
        <v>-0.19522661999999999</v>
      </c>
      <c r="DL742">
        <v>-0.13095082</v>
      </c>
      <c r="DM742">
        <v>-6.0513240000000003E-2</v>
      </c>
      <c r="DN742">
        <v>0.50020885000000004</v>
      </c>
      <c r="DO742">
        <v>0.35778246000000002</v>
      </c>
      <c r="DP742">
        <v>-0.64273818000000005</v>
      </c>
      <c r="DQ742">
        <v>0.94671483000000001</v>
      </c>
      <c r="DR742">
        <v>-0.66113116000000005</v>
      </c>
      <c r="DS742">
        <v>7.7932630000000003E-2</v>
      </c>
      <c r="DT742">
        <v>-0.79014932000000004</v>
      </c>
      <c r="DU742">
        <v>1.3610861400000001</v>
      </c>
      <c r="DV742" s="10">
        <v>-0.64824150000000003</v>
      </c>
      <c r="DW742" s="8" t="s">
        <v>3862</v>
      </c>
      <c r="DX742" t="s">
        <v>3863</v>
      </c>
      <c r="DY742" t="s">
        <v>5165</v>
      </c>
      <c r="DZ742" t="s">
        <v>5153</v>
      </c>
      <c r="EA742" t="s">
        <v>5378</v>
      </c>
      <c r="EB742" t="s">
        <v>5275</v>
      </c>
      <c r="EC742" t="s">
        <v>5328</v>
      </c>
      <c r="ED742" s="10" t="s">
        <v>504</v>
      </c>
      <c r="EE742" s="20">
        <v>36967</v>
      </c>
      <c r="EF742" s="21">
        <v>37897</v>
      </c>
      <c r="EG742" t="s">
        <v>3864</v>
      </c>
      <c r="EH742" t="s">
        <v>5144</v>
      </c>
      <c r="EI742" s="22">
        <v>44293</v>
      </c>
      <c r="EJ742" t="b">
        <f>F742=H742</f>
        <v>0</v>
      </c>
    </row>
    <row r="743" spans="1:140" x14ac:dyDescent="0.2">
      <c r="A743" s="8" t="s">
        <v>3865</v>
      </c>
      <c r="B743" s="8" t="s">
        <v>127</v>
      </c>
      <c r="C743" s="8" t="s">
        <v>245</v>
      </c>
      <c r="D743" s="2">
        <v>9363401317</v>
      </c>
      <c r="E743" s="4">
        <v>0.46866437824704399</v>
      </c>
      <c r="F743" s="28" t="b">
        <v>0</v>
      </c>
      <c r="G743" s="29">
        <f t="shared" si="23"/>
        <v>0.99978573510954982</v>
      </c>
      <c r="H743" s="5" t="b">
        <f t="shared" si="22"/>
        <v>1</v>
      </c>
      <c r="I743" s="8">
        <v>43</v>
      </c>
      <c r="J743">
        <v>1</v>
      </c>
      <c r="K743">
        <v>38</v>
      </c>
      <c r="L743">
        <v>3167</v>
      </c>
      <c r="M743">
        <v>10</v>
      </c>
      <c r="N743">
        <v>5</v>
      </c>
      <c r="O743">
        <v>32.6655224568553</v>
      </c>
      <c r="P743">
        <v>5</v>
      </c>
      <c r="Q743">
        <v>5</v>
      </c>
      <c r="R743">
        <v>1</v>
      </c>
      <c r="S743" s="10">
        <v>70.400000000000006</v>
      </c>
      <c r="T743" s="8">
        <v>-0.96192691105334804</v>
      </c>
      <c r="U743">
        <v>7.5957643648752104E-3</v>
      </c>
      <c r="V743">
        <v>1.4235138450326601</v>
      </c>
      <c r="W743">
        <v>1.9452837428682701</v>
      </c>
      <c r="X743">
        <v>1.61793620170542</v>
      </c>
      <c r="Y743">
        <v>1.38181348148064</v>
      </c>
      <c r="Z743">
        <v>-0.612801420919865</v>
      </c>
      <c r="AA743">
        <v>0.71867389489572897</v>
      </c>
      <c r="AB743">
        <v>-0.772121299578298</v>
      </c>
      <c r="AC743">
        <v>1.7560081436822399E-2</v>
      </c>
      <c r="AD743" s="10">
        <v>-0.927274167860757</v>
      </c>
      <c r="AE743" s="8">
        <v>1</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1</v>
      </c>
      <c r="BA743">
        <v>1</v>
      </c>
      <c r="BB743">
        <v>0</v>
      </c>
      <c r="BC743">
        <v>0</v>
      </c>
      <c r="BD743">
        <v>1</v>
      </c>
      <c r="BE743">
        <v>1</v>
      </c>
      <c r="BF743">
        <v>0</v>
      </c>
      <c r="BG743">
        <v>1</v>
      </c>
      <c r="BH743">
        <v>0</v>
      </c>
      <c r="BI743">
        <v>0</v>
      </c>
      <c r="BJ743">
        <v>0</v>
      </c>
      <c r="BK743">
        <v>0</v>
      </c>
      <c r="BL743">
        <v>0</v>
      </c>
      <c r="BM743">
        <v>0</v>
      </c>
      <c r="BN743">
        <v>0</v>
      </c>
      <c r="BO743">
        <v>1</v>
      </c>
      <c r="BP743">
        <v>0</v>
      </c>
      <c r="BQ743">
        <v>1</v>
      </c>
      <c r="BR743">
        <v>0</v>
      </c>
      <c r="BS743">
        <v>0</v>
      </c>
      <c r="BT743" s="10">
        <v>0</v>
      </c>
      <c r="BU743">
        <v>-4.2648743800000002</v>
      </c>
      <c r="BV743">
        <v>0.17994256</v>
      </c>
      <c r="BW743">
        <v>2.5512239999999999E-2</v>
      </c>
      <c r="BX743">
        <v>1.7140852600000001</v>
      </c>
      <c r="BY743">
        <v>1.2451467300000001</v>
      </c>
      <c r="BZ743">
        <v>4.38303536</v>
      </c>
      <c r="CA743">
        <v>1.0542348399999999</v>
      </c>
      <c r="CB743">
        <v>2.36271349</v>
      </c>
      <c r="CC743">
        <v>0</v>
      </c>
      <c r="CD743">
        <v>1.26633956</v>
      </c>
      <c r="CE743">
        <v>1.2966537600000001</v>
      </c>
      <c r="CF743">
        <v>-0.34830556000000001</v>
      </c>
      <c r="CG743">
        <v>0.60595251999999999</v>
      </c>
      <c r="CH743">
        <v>-0.27080598</v>
      </c>
      <c r="CI743">
        <v>0.69837139000000004</v>
      </c>
      <c r="CJ743">
        <v>2.3914729999999999E-2</v>
      </c>
      <c r="CK743">
        <v>-0.35324707</v>
      </c>
      <c r="CL743">
        <v>-4.8291489999999999E-2</v>
      </c>
      <c r="CM743">
        <v>0.58076517999999999</v>
      </c>
      <c r="CN743">
        <v>0.72541518999999999</v>
      </c>
      <c r="CO743">
        <v>-0.20022939000000001</v>
      </c>
      <c r="CP743">
        <v>-0.43475793000000001</v>
      </c>
      <c r="CQ743">
        <v>0.34422587999999998</v>
      </c>
      <c r="CR743">
        <v>-0.48495226000000002</v>
      </c>
      <c r="CS743">
        <v>0.18250256000000001</v>
      </c>
      <c r="CT743">
        <v>-0.16623276000000001</v>
      </c>
      <c r="CU743">
        <v>-9.4743999999999995E-2</v>
      </c>
      <c r="CV743">
        <v>-1.1689752</v>
      </c>
      <c r="CW743">
        <v>-0.52188942000000005</v>
      </c>
      <c r="CX743">
        <v>0.65815442999999996</v>
      </c>
      <c r="CY743">
        <v>9.3649330000000003E-2</v>
      </c>
      <c r="CZ743">
        <v>-0.16819777</v>
      </c>
      <c r="DA743">
        <v>-0.25450494000000001</v>
      </c>
      <c r="DB743">
        <v>0.25513289</v>
      </c>
      <c r="DC743">
        <v>2.5920289999999999E-2</v>
      </c>
      <c r="DD743">
        <v>-2.5292350000000002E-2</v>
      </c>
      <c r="DE743">
        <v>0.26950531</v>
      </c>
      <c r="DF743">
        <v>-0.26887736000000001</v>
      </c>
      <c r="DG743">
        <v>0.1029841</v>
      </c>
      <c r="DH743">
        <v>-0.10235616</v>
      </c>
      <c r="DI743">
        <v>-0.19042195000000001</v>
      </c>
      <c r="DJ743">
        <v>7.7531719999999998E-2</v>
      </c>
      <c r="DK743">
        <v>-0.19522661999999999</v>
      </c>
      <c r="DL743">
        <v>-0.13095082</v>
      </c>
      <c r="DM743">
        <v>-6.0513240000000003E-2</v>
      </c>
      <c r="DN743">
        <v>0.50020885000000004</v>
      </c>
      <c r="DO743">
        <v>0.35778246000000002</v>
      </c>
      <c r="DP743">
        <v>-0.64273818000000005</v>
      </c>
      <c r="DQ743">
        <v>0.94671483000000001</v>
      </c>
      <c r="DR743">
        <v>-0.66113116000000005</v>
      </c>
      <c r="DS743">
        <v>7.7932630000000003E-2</v>
      </c>
      <c r="DT743">
        <v>-0.79014932000000004</v>
      </c>
      <c r="DU743">
        <v>1.3610861400000001</v>
      </c>
      <c r="DV743" s="10">
        <v>-0.64824150000000003</v>
      </c>
      <c r="DW743" s="8" t="s">
        <v>3866</v>
      </c>
      <c r="DX743" t="s">
        <v>3867</v>
      </c>
      <c r="DY743" t="s">
        <v>5153</v>
      </c>
      <c r="DZ743" t="s">
        <v>5154</v>
      </c>
      <c r="EA743" t="s">
        <v>5215</v>
      </c>
      <c r="EB743" t="s">
        <v>5309</v>
      </c>
      <c r="EC743" t="s">
        <v>5226</v>
      </c>
      <c r="ED743" s="10" t="s">
        <v>318</v>
      </c>
      <c r="EE743" s="20">
        <v>35192</v>
      </c>
      <c r="EF743" s="21">
        <v>38654</v>
      </c>
      <c r="EG743" t="s">
        <v>3868</v>
      </c>
      <c r="EH743" t="s">
        <v>5145</v>
      </c>
      <c r="EI743" s="22">
        <v>44812</v>
      </c>
      <c r="EJ743" t="b">
        <f>F743=H743</f>
        <v>0</v>
      </c>
    </row>
    <row r="744" spans="1:140" x14ac:dyDescent="0.2">
      <c r="A744" s="8" t="s">
        <v>3869</v>
      </c>
      <c r="B744" s="8" t="s">
        <v>119</v>
      </c>
      <c r="C744" s="8" t="s">
        <v>275</v>
      </c>
      <c r="D744" s="2" t="s">
        <v>3870</v>
      </c>
      <c r="E744" s="4">
        <v>0.48958724905265799</v>
      </c>
      <c r="F744" s="28" t="b">
        <v>0</v>
      </c>
      <c r="G744" s="29">
        <f t="shared" si="23"/>
        <v>0.19391634587197168</v>
      </c>
      <c r="H744" s="5" t="b">
        <f t="shared" si="22"/>
        <v>0</v>
      </c>
      <c r="I744" s="8">
        <v>68</v>
      </c>
      <c r="J744">
        <v>1</v>
      </c>
      <c r="K744">
        <v>15</v>
      </c>
      <c r="L744">
        <v>2380</v>
      </c>
      <c r="M744">
        <v>6</v>
      </c>
      <c r="N744">
        <v>1</v>
      </c>
      <c r="O744">
        <v>97.293624526329197</v>
      </c>
      <c r="P744">
        <v>3</v>
      </c>
      <c r="Q744">
        <v>3</v>
      </c>
      <c r="R744">
        <v>5</v>
      </c>
      <c r="S744" s="10">
        <v>76.7</v>
      </c>
      <c r="T744" s="8">
        <v>1.3865274616354899</v>
      </c>
      <c r="U744">
        <v>7.5957643648752104E-3</v>
      </c>
      <c r="V744">
        <v>-1.5481964736195899</v>
      </c>
      <c r="W744">
        <v>1.0278372918167999</v>
      </c>
      <c r="X744">
        <v>0.34522335867264098</v>
      </c>
      <c r="Y744">
        <v>-1.4044518876044501</v>
      </c>
      <c r="Z744">
        <v>1.61109651680248</v>
      </c>
      <c r="AA744">
        <v>-0.70092886045385905</v>
      </c>
      <c r="AB744">
        <v>1.4079858992310099</v>
      </c>
      <c r="AC744">
        <v>-0.68484317603607703</v>
      </c>
      <c r="AD744" s="10">
        <v>0.43208063319166101</v>
      </c>
      <c r="AE744" s="8">
        <v>0</v>
      </c>
      <c r="AF744">
        <v>0</v>
      </c>
      <c r="AG744">
        <v>0</v>
      </c>
      <c r="AH744">
        <v>0</v>
      </c>
      <c r="AI744">
        <v>1</v>
      </c>
      <c r="AJ744">
        <v>0</v>
      </c>
      <c r="AK744">
        <v>0</v>
      </c>
      <c r="AL744">
        <v>0</v>
      </c>
      <c r="AM744">
        <v>0</v>
      </c>
      <c r="AN744">
        <v>0</v>
      </c>
      <c r="AO744">
        <v>0</v>
      </c>
      <c r="AP744">
        <v>0</v>
      </c>
      <c r="AQ744">
        <v>0</v>
      </c>
      <c r="AR744">
        <v>0</v>
      </c>
      <c r="AS744">
        <v>0</v>
      </c>
      <c r="AT744">
        <v>0</v>
      </c>
      <c r="AU744">
        <v>0</v>
      </c>
      <c r="AV744">
        <v>0</v>
      </c>
      <c r="AW744">
        <v>0</v>
      </c>
      <c r="AX744">
        <v>0</v>
      </c>
      <c r="AY744">
        <v>0</v>
      </c>
      <c r="AZ744">
        <v>1</v>
      </c>
      <c r="BA744">
        <v>1</v>
      </c>
      <c r="BB744">
        <v>0</v>
      </c>
      <c r="BC744">
        <v>1</v>
      </c>
      <c r="BD744">
        <v>0</v>
      </c>
      <c r="BE744">
        <v>0</v>
      </c>
      <c r="BF744">
        <v>1</v>
      </c>
      <c r="BG744">
        <v>0</v>
      </c>
      <c r="BH744">
        <v>0</v>
      </c>
      <c r="BI744">
        <v>0</v>
      </c>
      <c r="BJ744">
        <v>1</v>
      </c>
      <c r="BK744">
        <v>0</v>
      </c>
      <c r="BL744">
        <v>0</v>
      </c>
      <c r="BM744">
        <v>0</v>
      </c>
      <c r="BN744">
        <v>0</v>
      </c>
      <c r="BO744">
        <v>0</v>
      </c>
      <c r="BP744">
        <v>1</v>
      </c>
      <c r="BQ744">
        <v>1</v>
      </c>
      <c r="BR744">
        <v>0</v>
      </c>
      <c r="BS744">
        <v>0</v>
      </c>
      <c r="BT744" s="10">
        <v>0</v>
      </c>
      <c r="BU744">
        <v>-4.2648743800000002</v>
      </c>
      <c r="BV744">
        <v>0.17994256</v>
      </c>
      <c r="BW744">
        <v>2.5512239999999999E-2</v>
      </c>
      <c r="BX744">
        <v>1.7140852600000001</v>
      </c>
      <c r="BY744">
        <v>1.2451467300000001</v>
      </c>
      <c r="BZ744">
        <v>4.38303536</v>
      </c>
      <c r="CA744">
        <v>1.0542348399999999</v>
      </c>
      <c r="CB744">
        <v>2.36271349</v>
      </c>
      <c r="CC744">
        <v>0</v>
      </c>
      <c r="CD744">
        <v>1.26633956</v>
      </c>
      <c r="CE744">
        <v>1.2966537600000001</v>
      </c>
      <c r="CF744">
        <v>-0.34830556000000001</v>
      </c>
      <c r="CG744">
        <v>0.60595251999999999</v>
      </c>
      <c r="CH744">
        <v>-0.27080598</v>
      </c>
      <c r="CI744">
        <v>0.69837139000000004</v>
      </c>
      <c r="CJ744">
        <v>2.3914729999999999E-2</v>
      </c>
      <c r="CK744">
        <v>-0.35324707</v>
      </c>
      <c r="CL744">
        <v>-4.8291489999999999E-2</v>
      </c>
      <c r="CM744">
        <v>0.58076517999999999</v>
      </c>
      <c r="CN744">
        <v>0.72541518999999999</v>
      </c>
      <c r="CO744">
        <v>-0.20022939000000001</v>
      </c>
      <c r="CP744">
        <v>-0.43475793000000001</v>
      </c>
      <c r="CQ744">
        <v>0.34422587999999998</v>
      </c>
      <c r="CR744">
        <v>-0.48495226000000002</v>
      </c>
      <c r="CS744">
        <v>0.18250256000000001</v>
      </c>
      <c r="CT744">
        <v>-0.16623276000000001</v>
      </c>
      <c r="CU744">
        <v>-9.4743999999999995E-2</v>
      </c>
      <c r="CV744">
        <v>-1.1689752</v>
      </c>
      <c r="CW744">
        <v>-0.52188942000000005</v>
      </c>
      <c r="CX744">
        <v>0.65815442999999996</v>
      </c>
      <c r="CY744">
        <v>9.3649330000000003E-2</v>
      </c>
      <c r="CZ744">
        <v>-0.16819777</v>
      </c>
      <c r="DA744">
        <v>-0.25450494000000001</v>
      </c>
      <c r="DB744">
        <v>0.25513289</v>
      </c>
      <c r="DC744">
        <v>2.5920289999999999E-2</v>
      </c>
      <c r="DD744">
        <v>-2.5292350000000002E-2</v>
      </c>
      <c r="DE744">
        <v>0.26950531</v>
      </c>
      <c r="DF744">
        <v>-0.26887736000000001</v>
      </c>
      <c r="DG744">
        <v>0.1029841</v>
      </c>
      <c r="DH744">
        <v>-0.10235616</v>
      </c>
      <c r="DI744">
        <v>-0.19042195000000001</v>
      </c>
      <c r="DJ744">
        <v>7.7531719999999998E-2</v>
      </c>
      <c r="DK744">
        <v>-0.19522661999999999</v>
      </c>
      <c r="DL744">
        <v>-0.13095082</v>
      </c>
      <c r="DM744">
        <v>-6.0513240000000003E-2</v>
      </c>
      <c r="DN744">
        <v>0.50020885000000004</v>
      </c>
      <c r="DO744">
        <v>0.35778246000000002</v>
      </c>
      <c r="DP744">
        <v>-0.64273818000000005</v>
      </c>
      <c r="DQ744">
        <v>0.94671483000000001</v>
      </c>
      <c r="DR744">
        <v>-0.66113116000000005</v>
      </c>
      <c r="DS744">
        <v>7.7932630000000003E-2</v>
      </c>
      <c r="DT744">
        <v>-0.79014932000000004</v>
      </c>
      <c r="DU744">
        <v>1.3610861400000001</v>
      </c>
      <c r="DV744" s="10">
        <v>-0.64824150000000003</v>
      </c>
      <c r="DW744" s="8" t="s">
        <v>3871</v>
      </c>
      <c r="DX744" t="s">
        <v>3872</v>
      </c>
      <c r="DY744" t="s">
        <v>5165</v>
      </c>
      <c r="DZ744" t="s">
        <v>5154</v>
      </c>
      <c r="EA744" t="s">
        <v>5251</v>
      </c>
      <c r="EB744" t="s">
        <v>5289</v>
      </c>
      <c r="EC744" t="s">
        <v>5240</v>
      </c>
      <c r="ED744" s="10" t="s">
        <v>206</v>
      </c>
      <c r="EE744" s="20">
        <v>34936</v>
      </c>
      <c r="EF744" s="21">
        <v>37825</v>
      </c>
      <c r="EG744" t="s">
        <v>3873</v>
      </c>
      <c r="EH744" t="s">
        <v>5144</v>
      </c>
      <c r="EI744" s="22">
        <v>44604</v>
      </c>
      <c r="EJ744" t="b">
        <f>F744=H744</f>
        <v>1</v>
      </c>
    </row>
    <row r="745" spans="1:140" x14ac:dyDescent="0.2">
      <c r="A745" s="8" t="s">
        <v>3874</v>
      </c>
      <c r="B745" s="8" t="s">
        <v>168</v>
      </c>
      <c r="C745" s="8" t="s">
        <v>128</v>
      </c>
      <c r="D745" s="2" t="s">
        <v>3875</v>
      </c>
      <c r="E745" s="4">
        <v>0.60084445508533801</v>
      </c>
      <c r="F745" s="28" t="b">
        <v>1</v>
      </c>
      <c r="G745" s="29">
        <f t="shared" si="23"/>
        <v>4.1631461815182964E-3</v>
      </c>
      <c r="H745" s="5" t="b">
        <f t="shared" si="22"/>
        <v>0</v>
      </c>
      <c r="I745" s="8">
        <v>36</v>
      </c>
      <c r="J745">
        <v>2</v>
      </c>
      <c r="K745">
        <v>32</v>
      </c>
      <c r="L745">
        <v>1227</v>
      </c>
      <c r="M745">
        <v>4</v>
      </c>
      <c r="N745">
        <v>3</v>
      </c>
      <c r="O745">
        <v>70.422227542669106</v>
      </c>
      <c r="P745">
        <v>3</v>
      </c>
      <c r="Q745">
        <v>1</v>
      </c>
      <c r="R745">
        <v>4</v>
      </c>
      <c r="S745" s="10">
        <v>66.900000000000006</v>
      </c>
      <c r="T745" s="8">
        <v>-1.61949413540622</v>
      </c>
      <c r="U745">
        <v>1.0203643463482399</v>
      </c>
      <c r="V745">
        <v>0.64828506625381199</v>
      </c>
      <c r="W745">
        <v>-0.31627421779227399</v>
      </c>
      <c r="X745">
        <v>-0.29113306284374801</v>
      </c>
      <c r="Y745">
        <v>-1.13192030619081E-2</v>
      </c>
      <c r="Z745">
        <v>0.68643305892404904</v>
      </c>
      <c r="AA745">
        <v>1.4284752725705201</v>
      </c>
      <c r="AB745">
        <v>-0.772121299578298</v>
      </c>
      <c r="AC745">
        <v>-1.38724643350897</v>
      </c>
      <c r="AD745" s="10">
        <v>-1.68247127955654</v>
      </c>
      <c r="AE745" s="8">
        <v>0</v>
      </c>
      <c r="AF745">
        <v>0</v>
      </c>
      <c r="AG745">
        <v>0</v>
      </c>
      <c r="AH745">
        <v>0</v>
      </c>
      <c r="AI745">
        <v>0</v>
      </c>
      <c r="AJ745">
        <v>0</v>
      </c>
      <c r="AK745">
        <v>0</v>
      </c>
      <c r="AL745">
        <v>0</v>
      </c>
      <c r="AM745">
        <v>0</v>
      </c>
      <c r="AN745">
        <v>0</v>
      </c>
      <c r="AO745">
        <v>0</v>
      </c>
      <c r="AP745">
        <v>0</v>
      </c>
      <c r="AQ745">
        <v>1</v>
      </c>
      <c r="AR745">
        <v>0</v>
      </c>
      <c r="AS745">
        <v>0</v>
      </c>
      <c r="AT745">
        <v>0</v>
      </c>
      <c r="AU745">
        <v>0</v>
      </c>
      <c r="AV745">
        <v>0</v>
      </c>
      <c r="AW745">
        <v>0</v>
      </c>
      <c r="AX745">
        <v>0</v>
      </c>
      <c r="AY745">
        <v>1</v>
      </c>
      <c r="AZ745">
        <v>0</v>
      </c>
      <c r="BA745">
        <v>0</v>
      </c>
      <c r="BB745">
        <v>1</v>
      </c>
      <c r="BC745">
        <v>1</v>
      </c>
      <c r="BD745">
        <v>0</v>
      </c>
      <c r="BE745">
        <v>1</v>
      </c>
      <c r="BF745">
        <v>0</v>
      </c>
      <c r="BG745">
        <v>0</v>
      </c>
      <c r="BH745">
        <v>0</v>
      </c>
      <c r="BI745">
        <v>0</v>
      </c>
      <c r="BJ745">
        <v>0</v>
      </c>
      <c r="BK745">
        <v>0</v>
      </c>
      <c r="BL745">
        <v>1</v>
      </c>
      <c r="BM745">
        <v>0</v>
      </c>
      <c r="BN745">
        <v>0</v>
      </c>
      <c r="BO745">
        <v>0</v>
      </c>
      <c r="BP745">
        <v>1</v>
      </c>
      <c r="BQ745">
        <v>1</v>
      </c>
      <c r="BR745">
        <v>0</v>
      </c>
      <c r="BS745">
        <v>0</v>
      </c>
      <c r="BT745" s="10">
        <v>0</v>
      </c>
      <c r="BU745">
        <v>-4.2648743800000002</v>
      </c>
      <c r="BV745">
        <v>0.17994256</v>
      </c>
      <c r="BW745">
        <v>2.5512239999999999E-2</v>
      </c>
      <c r="BX745">
        <v>1.7140852600000001</v>
      </c>
      <c r="BY745">
        <v>1.2451467300000001</v>
      </c>
      <c r="BZ745">
        <v>4.38303536</v>
      </c>
      <c r="CA745">
        <v>1.0542348399999999</v>
      </c>
      <c r="CB745">
        <v>2.36271349</v>
      </c>
      <c r="CC745">
        <v>0</v>
      </c>
      <c r="CD745">
        <v>1.26633956</v>
      </c>
      <c r="CE745">
        <v>1.2966537600000001</v>
      </c>
      <c r="CF745">
        <v>-0.34830556000000001</v>
      </c>
      <c r="CG745">
        <v>0.60595251999999999</v>
      </c>
      <c r="CH745">
        <v>-0.27080598</v>
      </c>
      <c r="CI745">
        <v>0.69837139000000004</v>
      </c>
      <c r="CJ745">
        <v>2.3914729999999999E-2</v>
      </c>
      <c r="CK745">
        <v>-0.35324707</v>
      </c>
      <c r="CL745">
        <v>-4.8291489999999999E-2</v>
      </c>
      <c r="CM745">
        <v>0.58076517999999999</v>
      </c>
      <c r="CN745">
        <v>0.72541518999999999</v>
      </c>
      <c r="CO745">
        <v>-0.20022939000000001</v>
      </c>
      <c r="CP745">
        <v>-0.43475793000000001</v>
      </c>
      <c r="CQ745">
        <v>0.34422587999999998</v>
      </c>
      <c r="CR745">
        <v>-0.48495226000000002</v>
      </c>
      <c r="CS745">
        <v>0.18250256000000001</v>
      </c>
      <c r="CT745">
        <v>-0.16623276000000001</v>
      </c>
      <c r="CU745">
        <v>-9.4743999999999995E-2</v>
      </c>
      <c r="CV745">
        <v>-1.1689752</v>
      </c>
      <c r="CW745">
        <v>-0.52188942000000005</v>
      </c>
      <c r="CX745">
        <v>0.65815442999999996</v>
      </c>
      <c r="CY745">
        <v>9.3649330000000003E-2</v>
      </c>
      <c r="CZ745">
        <v>-0.16819777</v>
      </c>
      <c r="DA745">
        <v>-0.25450494000000001</v>
      </c>
      <c r="DB745">
        <v>0.25513289</v>
      </c>
      <c r="DC745">
        <v>2.5920289999999999E-2</v>
      </c>
      <c r="DD745">
        <v>-2.5292350000000002E-2</v>
      </c>
      <c r="DE745">
        <v>0.26950531</v>
      </c>
      <c r="DF745">
        <v>-0.26887736000000001</v>
      </c>
      <c r="DG745">
        <v>0.1029841</v>
      </c>
      <c r="DH745">
        <v>-0.10235616</v>
      </c>
      <c r="DI745">
        <v>-0.19042195000000001</v>
      </c>
      <c r="DJ745">
        <v>7.7531719999999998E-2</v>
      </c>
      <c r="DK745">
        <v>-0.19522661999999999</v>
      </c>
      <c r="DL745">
        <v>-0.13095082</v>
      </c>
      <c r="DM745">
        <v>-6.0513240000000003E-2</v>
      </c>
      <c r="DN745">
        <v>0.50020885000000004</v>
      </c>
      <c r="DO745">
        <v>0.35778246000000002</v>
      </c>
      <c r="DP745">
        <v>-0.64273818000000005</v>
      </c>
      <c r="DQ745">
        <v>0.94671483000000001</v>
      </c>
      <c r="DR745">
        <v>-0.66113116000000005</v>
      </c>
      <c r="DS745">
        <v>7.7932630000000003E-2</v>
      </c>
      <c r="DT745">
        <v>-0.79014932000000004</v>
      </c>
      <c r="DU745">
        <v>1.3610861400000001</v>
      </c>
      <c r="DV745" s="10">
        <v>-0.64824150000000003</v>
      </c>
      <c r="DW745" s="8" t="s">
        <v>3876</v>
      </c>
      <c r="DX745" t="s">
        <v>3877</v>
      </c>
      <c r="DY745" t="s">
        <v>5165</v>
      </c>
      <c r="DZ745" t="s">
        <v>5154</v>
      </c>
      <c r="EA745" t="s">
        <v>5290</v>
      </c>
      <c r="EB745" t="s">
        <v>5419</v>
      </c>
      <c r="EC745" t="s">
        <v>5202</v>
      </c>
      <c r="ED745" s="10" t="s">
        <v>185</v>
      </c>
      <c r="EE745" s="20">
        <v>35420</v>
      </c>
      <c r="EF745" s="21">
        <v>36387</v>
      </c>
      <c r="EG745" t="s">
        <v>3878</v>
      </c>
      <c r="EH745" t="s">
        <v>5143</v>
      </c>
      <c r="EI745" s="22">
        <v>45273</v>
      </c>
      <c r="EJ745" t="b">
        <f>F745=H745</f>
        <v>0</v>
      </c>
    </row>
    <row r="746" spans="1:140" x14ac:dyDescent="0.2">
      <c r="A746" s="8" t="s">
        <v>3879</v>
      </c>
      <c r="B746" s="8" t="s">
        <v>119</v>
      </c>
      <c r="C746" s="8" t="s">
        <v>195</v>
      </c>
      <c r="D746" s="2" t="s">
        <v>3880</v>
      </c>
      <c r="E746" s="4">
        <v>0.23752822550963201</v>
      </c>
      <c r="F746" s="28" t="b">
        <v>0</v>
      </c>
      <c r="G746" s="29">
        <f t="shared" si="23"/>
        <v>5.8546229418475274E-3</v>
      </c>
      <c r="H746" s="5" t="b">
        <f t="shared" si="22"/>
        <v>0</v>
      </c>
      <c r="I746" s="8">
        <v>53</v>
      </c>
      <c r="J746">
        <v>0</v>
      </c>
      <c r="K746">
        <v>16</v>
      </c>
      <c r="L746">
        <v>697</v>
      </c>
      <c r="M746">
        <v>9</v>
      </c>
      <c r="N746">
        <v>2</v>
      </c>
      <c r="O746">
        <v>53.155779421482897</v>
      </c>
      <c r="P746">
        <v>1</v>
      </c>
      <c r="Q746">
        <v>3</v>
      </c>
      <c r="R746">
        <v>5</v>
      </c>
      <c r="S746" s="10">
        <v>76.8</v>
      </c>
      <c r="T746" s="8">
        <v>-2.2545161977812998E-2</v>
      </c>
      <c r="U746">
        <v>-1.00517281761849</v>
      </c>
      <c r="V746">
        <v>-1.4189916771564499</v>
      </c>
      <c r="W746">
        <v>-0.93412252663252804</v>
      </c>
      <c r="X746">
        <v>1.2997579909472201</v>
      </c>
      <c r="Y746">
        <v>-0.70788554533318204</v>
      </c>
      <c r="Z746">
        <v>9.2282571149891093E-2</v>
      </c>
      <c r="AA746">
        <v>8.8725172209350497E-3</v>
      </c>
      <c r="AB746">
        <v>-0.772121299578298</v>
      </c>
      <c r="AC746">
        <v>1.7560081436822399E-2</v>
      </c>
      <c r="AD746" s="10">
        <v>0.45365769352582502</v>
      </c>
      <c r="AE746" s="8">
        <v>1</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1</v>
      </c>
      <c r="AZ746">
        <v>0</v>
      </c>
      <c r="BA746">
        <v>1</v>
      </c>
      <c r="BB746">
        <v>0</v>
      </c>
      <c r="BC746">
        <v>0</v>
      </c>
      <c r="BD746">
        <v>1</v>
      </c>
      <c r="BE746">
        <v>1</v>
      </c>
      <c r="BF746">
        <v>0</v>
      </c>
      <c r="BG746">
        <v>0</v>
      </c>
      <c r="BH746">
        <v>0</v>
      </c>
      <c r="BI746">
        <v>0</v>
      </c>
      <c r="BJ746">
        <v>0</v>
      </c>
      <c r="BK746">
        <v>1</v>
      </c>
      <c r="BL746">
        <v>0</v>
      </c>
      <c r="BM746">
        <v>0</v>
      </c>
      <c r="BN746">
        <v>0</v>
      </c>
      <c r="BO746">
        <v>0</v>
      </c>
      <c r="BP746">
        <v>1</v>
      </c>
      <c r="BQ746">
        <v>0</v>
      </c>
      <c r="BR746">
        <v>1</v>
      </c>
      <c r="BS746">
        <v>0</v>
      </c>
      <c r="BT746" s="10">
        <v>0</v>
      </c>
      <c r="BU746">
        <v>-4.2648743800000002</v>
      </c>
      <c r="BV746">
        <v>0.17994256</v>
      </c>
      <c r="BW746">
        <v>2.5512239999999999E-2</v>
      </c>
      <c r="BX746">
        <v>1.7140852600000001</v>
      </c>
      <c r="BY746">
        <v>1.2451467300000001</v>
      </c>
      <c r="BZ746">
        <v>4.38303536</v>
      </c>
      <c r="CA746">
        <v>1.0542348399999999</v>
      </c>
      <c r="CB746">
        <v>2.36271349</v>
      </c>
      <c r="CC746">
        <v>0</v>
      </c>
      <c r="CD746">
        <v>1.26633956</v>
      </c>
      <c r="CE746">
        <v>1.2966537600000001</v>
      </c>
      <c r="CF746">
        <v>-0.34830556000000001</v>
      </c>
      <c r="CG746">
        <v>0.60595251999999999</v>
      </c>
      <c r="CH746">
        <v>-0.27080598</v>
      </c>
      <c r="CI746">
        <v>0.69837139000000004</v>
      </c>
      <c r="CJ746">
        <v>2.3914729999999999E-2</v>
      </c>
      <c r="CK746">
        <v>-0.35324707</v>
      </c>
      <c r="CL746">
        <v>-4.8291489999999999E-2</v>
      </c>
      <c r="CM746">
        <v>0.58076517999999999</v>
      </c>
      <c r="CN746">
        <v>0.72541518999999999</v>
      </c>
      <c r="CO746">
        <v>-0.20022939000000001</v>
      </c>
      <c r="CP746">
        <v>-0.43475793000000001</v>
      </c>
      <c r="CQ746">
        <v>0.34422587999999998</v>
      </c>
      <c r="CR746">
        <v>-0.48495226000000002</v>
      </c>
      <c r="CS746">
        <v>0.18250256000000001</v>
      </c>
      <c r="CT746">
        <v>-0.16623276000000001</v>
      </c>
      <c r="CU746">
        <v>-9.4743999999999995E-2</v>
      </c>
      <c r="CV746">
        <v>-1.1689752</v>
      </c>
      <c r="CW746">
        <v>-0.52188942000000005</v>
      </c>
      <c r="CX746">
        <v>0.65815442999999996</v>
      </c>
      <c r="CY746">
        <v>9.3649330000000003E-2</v>
      </c>
      <c r="CZ746">
        <v>-0.16819777</v>
      </c>
      <c r="DA746">
        <v>-0.25450494000000001</v>
      </c>
      <c r="DB746">
        <v>0.25513289</v>
      </c>
      <c r="DC746">
        <v>2.5920289999999999E-2</v>
      </c>
      <c r="DD746">
        <v>-2.5292350000000002E-2</v>
      </c>
      <c r="DE746">
        <v>0.26950531</v>
      </c>
      <c r="DF746">
        <v>-0.26887736000000001</v>
      </c>
      <c r="DG746">
        <v>0.1029841</v>
      </c>
      <c r="DH746">
        <v>-0.10235616</v>
      </c>
      <c r="DI746">
        <v>-0.19042195000000001</v>
      </c>
      <c r="DJ746">
        <v>7.7531719999999998E-2</v>
      </c>
      <c r="DK746">
        <v>-0.19522661999999999</v>
      </c>
      <c r="DL746">
        <v>-0.13095082</v>
      </c>
      <c r="DM746">
        <v>-6.0513240000000003E-2</v>
      </c>
      <c r="DN746">
        <v>0.50020885000000004</v>
      </c>
      <c r="DO746">
        <v>0.35778246000000002</v>
      </c>
      <c r="DP746">
        <v>-0.64273818000000005</v>
      </c>
      <c r="DQ746">
        <v>0.94671483000000001</v>
      </c>
      <c r="DR746">
        <v>-0.66113116000000005</v>
      </c>
      <c r="DS746">
        <v>7.7932630000000003E-2</v>
      </c>
      <c r="DT746">
        <v>-0.79014932000000004</v>
      </c>
      <c r="DU746">
        <v>1.3610861400000001</v>
      </c>
      <c r="DV746" s="10">
        <v>-0.64824150000000003</v>
      </c>
      <c r="DW746" s="8" t="s">
        <v>3881</v>
      </c>
      <c r="DX746" t="s">
        <v>3882</v>
      </c>
      <c r="DY746" t="s">
        <v>5165</v>
      </c>
      <c r="DZ746" t="s">
        <v>5158</v>
      </c>
      <c r="EA746" t="s">
        <v>5325</v>
      </c>
      <c r="EB746" t="s">
        <v>5340</v>
      </c>
      <c r="EC746" t="s">
        <v>5199</v>
      </c>
      <c r="ED746" s="10" t="s">
        <v>249</v>
      </c>
      <c r="EE746" s="20">
        <v>35264</v>
      </c>
      <c r="EF746" s="21">
        <v>39340</v>
      </c>
      <c r="EG746" t="s">
        <v>3883</v>
      </c>
      <c r="EH746" t="s">
        <v>5146</v>
      </c>
      <c r="EI746" s="22">
        <v>44894</v>
      </c>
      <c r="EJ746" t="b">
        <f>F746=H746</f>
        <v>1</v>
      </c>
    </row>
    <row r="747" spans="1:140" x14ac:dyDescent="0.2">
      <c r="A747" s="8" t="s">
        <v>3884</v>
      </c>
      <c r="B747" s="8" t="s">
        <v>119</v>
      </c>
      <c r="C747" s="8" t="s">
        <v>128</v>
      </c>
      <c r="D747" s="2" t="s">
        <v>3885</v>
      </c>
      <c r="E747" s="4">
        <v>0.51667140133109302</v>
      </c>
      <c r="F747" s="28" t="b">
        <v>0</v>
      </c>
      <c r="G747" s="29">
        <f t="shared" si="23"/>
        <v>1.0239217822614234E-5</v>
      </c>
      <c r="H747" s="5" t="b">
        <f t="shared" si="22"/>
        <v>0</v>
      </c>
      <c r="I747" s="8">
        <v>45</v>
      </c>
      <c r="J747">
        <v>2</v>
      </c>
      <c r="K747">
        <v>20</v>
      </c>
      <c r="L747">
        <v>2062</v>
      </c>
      <c r="M747">
        <v>2</v>
      </c>
      <c r="N747">
        <v>3</v>
      </c>
      <c r="O747">
        <v>43.335700665546803</v>
      </c>
      <c r="P747">
        <v>1</v>
      </c>
      <c r="Q747">
        <v>5</v>
      </c>
      <c r="R747">
        <v>2</v>
      </c>
      <c r="S747" s="10">
        <v>79.400000000000006</v>
      </c>
      <c r="T747" s="8">
        <v>-0.77405056123824101</v>
      </c>
      <c r="U747">
        <v>1.0203643463482399</v>
      </c>
      <c r="V747">
        <v>-0.90217249130388599</v>
      </c>
      <c r="W747">
        <v>0.65712830651265397</v>
      </c>
      <c r="X747">
        <v>-0.92748948436013701</v>
      </c>
      <c r="Y747">
        <v>-1.13192030619081E-2</v>
      </c>
      <c r="Z747">
        <v>-0.24563316820016501</v>
      </c>
      <c r="AA747">
        <v>8.8725172209350497E-3</v>
      </c>
      <c r="AB747">
        <v>-0.772121299578298</v>
      </c>
      <c r="AC747">
        <v>0.71996333890972197</v>
      </c>
      <c r="AD747" s="10">
        <v>1.01466126221412</v>
      </c>
      <c r="AE747" s="8">
        <v>0</v>
      </c>
      <c r="AF747">
        <v>0</v>
      </c>
      <c r="AG747">
        <v>0</v>
      </c>
      <c r="AH747">
        <v>0</v>
      </c>
      <c r="AI747">
        <v>1</v>
      </c>
      <c r="AJ747">
        <v>0</v>
      </c>
      <c r="AK747">
        <v>0</v>
      </c>
      <c r="AL747">
        <v>0</v>
      </c>
      <c r="AM747">
        <v>0</v>
      </c>
      <c r="AN747">
        <v>0</v>
      </c>
      <c r="AO747">
        <v>0</v>
      </c>
      <c r="AP747">
        <v>0</v>
      </c>
      <c r="AQ747">
        <v>0</v>
      </c>
      <c r="AR747">
        <v>0</v>
      </c>
      <c r="AS747">
        <v>0</v>
      </c>
      <c r="AT747">
        <v>0</v>
      </c>
      <c r="AU747">
        <v>0</v>
      </c>
      <c r="AV747">
        <v>0</v>
      </c>
      <c r="AW747">
        <v>0</v>
      </c>
      <c r="AX747">
        <v>0</v>
      </c>
      <c r="AY747">
        <v>0</v>
      </c>
      <c r="AZ747">
        <v>1</v>
      </c>
      <c r="BA747">
        <v>1</v>
      </c>
      <c r="BB747">
        <v>0</v>
      </c>
      <c r="BC747">
        <v>1</v>
      </c>
      <c r="BD747">
        <v>0</v>
      </c>
      <c r="BE747">
        <v>1</v>
      </c>
      <c r="BF747">
        <v>0</v>
      </c>
      <c r="BG747">
        <v>0</v>
      </c>
      <c r="BH747">
        <v>0</v>
      </c>
      <c r="BI747">
        <v>1</v>
      </c>
      <c r="BJ747">
        <v>0</v>
      </c>
      <c r="BK747">
        <v>0</v>
      </c>
      <c r="BL747">
        <v>0</v>
      </c>
      <c r="BM747">
        <v>0</v>
      </c>
      <c r="BN747">
        <v>1</v>
      </c>
      <c r="BO747">
        <v>0</v>
      </c>
      <c r="BP747">
        <v>0</v>
      </c>
      <c r="BQ747">
        <v>0</v>
      </c>
      <c r="BR747">
        <v>1</v>
      </c>
      <c r="BS747">
        <v>0</v>
      </c>
      <c r="BT747" s="10">
        <v>0</v>
      </c>
      <c r="BU747">
        <v>-4.2648743800000002</v>
      </c>
      <c r="BV747">
        <v>0.17994256</v>
      </c>
      <c r="BW747">
        <v>2.5512239999999999E-2</v>
      </c>
      <c r="BX747">
        <v>1.7140852600000001</v>
      </c>
      <c r="BY747">
        <v>1.2451467300000001</v>
      </c>
      <c r="BZ747">
        <v>4.38303536</v>
      </c>
      <c r="CA747">
        <v>1.0542348399999999</v>
      </c>
      <c r="CB747">
        <v>2.36271349</v>
      </c>
      <c r="CC747">
        <v>0</v>
      </c>
      <c r="CD747">
        <v>1.26633956</v>
      </c>
      <c r="CE747">
        <v>1.2966537600000001</v>
      </c>
      <c r="CF747">
        <v>-0.34830556000000001</v>
      </c>
      <c r="CG747">
        <v>0.60595251999999999</v>
      </c>
      <c r="CH747">
        <v>-0.27080598</v>
      </c>
      <c r="CI747">
        <v>0.69837139000000004</v>
      </c>
      <c r="CJ747">
        <v>2.3914729999999999E-2</v>
      </c>
      <c r="CK747">
        <v>-0.35324707</v>
      </c>
      <c r="CL747">
        <v>-4.8291489999999999E-2</v>
      </c>
      <c r="CM747">
        <v>0.58076517999999999</v>
      </c>
      <c r="CN747">
        <v>0.72541518999999999</v>
      </c>
      <c r="CO747">
        <v>-0.20022939000000001</v>
      </c>
      <c r="CP747">
        <v>-0.43475793000000001</v>
      </c>
      <c r="CQ747">
        <v>0.34422587999999998</v>
      </c>
      <c r="CR747">
        <v>-0.48495226000000002</v>
      </c>
      <c r="CS747">
        <v>0.18250256000000001</v>
      </c>
      <c r="CT747">
        <v>-0.16623276000000001</v>
      </c>
      <c r="CU747">
        <v>-9.4743999999999995E-2</v>
      </c>
      <c r="CV747">
        <v>-1.1689752</v>
      </c>
      <c r="CW747">
        <v>-0.52188942000000005</v>
      </c>
      <c r="CX747">
        <v>0.65815442999999996</v>
      </c>
      <c r="CY747">
        <v>9.3649330000000003E-2</v>
      </c>
      <c r="CZ747">
        <v>-0.16819777</v>
      </c>
      <c r="DA747">
        <v>-0.25450494000000001</v>
      </c>
      <c r="DB747">
        <v>0.25513289</v>
      </c>
      <c r="DC747">
        <v>2.5920289999999999E-2</v>
      </c>
      <c r="DD747">
        <v>-2.5292350000000002E-2</v>
      </c>
      <c r="DE747">
        <v>0.26950531</v>
      </c>
      <c r="DF747">
        <v>-0.26887736000000001</v>
      </c>
      <c r="DG747">
        <v>0.1029841</v>
      </c>
      <c r="DH747">
        <v>-0.10235616</v>
      </c>
      <c r="DI747">
        <v>-0.19042195000000001</v>
      </c>
      <c r="DJ747">
        <v>7.7531719999999998E-2</v>
      </c>
      <c r="DK747">
        <v>-0.19522661999999999</v>
      </c>
      <c r="DL747">
        <v>-0.13095082</v>
      </c>
      <c r="DM747">
        <v>-6.0513240000000003E-2</v>
      </c>
      <c r="DN747">
        <v>0.50020885000000004</v>
      </c>
      <c r="DO747">
        <v>0.35778246000000002</v>
      </c>
      <c r="DP747">
        <v>-0.64273818000000005</v>
      </c>
      <c r="DQ747">
        <v>0.94671483000000001</v>
      </c>
      <c r="DR747">
        <v>-0.66113116000000005</v>
      </c>
      <c r="DS747">
        <v>7.7932630000000003E-2</v>
      </c>
      <c r="DT747">
        <v>-0.79014932000000004</v>
      </c>
      <c r="DU747">
        <v>1.3610861400000001</v>
      </c>
      <c r="DV747" s="10">
        <v>-0.64824150000000003</v>
      </c>
      <c r="DW747" s="8" t="s">
        <v>3886</v>
      </c>
      <c r="DX747" t="s">
        <v>3887</v>
      </c>
      <c r="DY747" t="s">
        <v>5158</v>
      </c>
      <c r="DZ747" t="s">
        <v>5158</v>
      </c>
      <c r="EA747" t="s">
        <v>5254</v>
      </c>
      <c r="EB747" t="s">
        <v>5415</v>
      </c>
      <c r="EC747" t="s">
        <v>5296</v>
      </c>
      <c r="ED747" s="10" t="s">
        <v>272</v>
      </c>
      <c r="EE747" s="20">
        <v>34812</v>
      </c>
      <c r="EF747" s="21">
        <v>39502</v>
      </c>
      <c r="EG747" t="s">
        <v>3888</v>
      </c>
      <c r="EH747" t="s">
        <v>5142</v>
      </c>
      <c r="EI747" s="22">
        <v>43765</v>
      </c>
      <c r="EJ747" t="b">
        <f>F747=H747</f>
        <v>1</v>
      </c>
    </row>
    <row r="748" spans="1:140" x14ac:dyDescent="0.2">
      <c r="A748" s="8" t="s">
        <v>3889</v>
      </c>
      <c r="B748" s="8" t="s">
        <v>127</v>
      </c>
      <c r="C748" s="8" t="s">
        <v>202</v>
      </c>
      <c r="D748" s="2" t="s">
        <v>3890</v>
      </c>
      <c r="E748" s="4">
        <v>0.34001191823219601</v>
      </c>
      <c r="F748" s="28" t="b">
        <v>0</v>
      </c>
      <c r="G748" s="29">
        <f t="shared" si="23"/>
        <v>0.38232132237683542</v>
      </c>
      <c r="H748" s="5" t="b">
        <f t="shared" si="22"/>
        <v>0</v>
      </c>
      <c r="I748" s="8">
        <v>39</v>
      </c>
      <c r="J748">
        <v>2</v>
      </c>
      <c r="K748">
        <v>28</v>
      </c>
      <c r="L748">
        <v>1302</v>
      </c>
      <c r="M748">
        <v>10</v>
      </c>
      <c r="N748">
        <v>1</v>
      </c>
      <c r="O748">
        <v>65.005959116097998</v>
      </c>
      <c r="P748">
        <v>4</v>
      </c>
      <c r="Q748">
        <v>4</v>
      </c>
      <c r="R748">
        <v>1</v>
      </c>
      <c r="S748" s="10">
        <v>76.900000000000006</v>
      </c>
      <c r="T748" s="8">
        <v>-1.33767961068356</v>
      </c>
      <c r="U748">
        <v>1.0203643463482399</v>
      </c>
      <c r="V748">
        <v>0.13146588040124599</v>
      </c>
      <c r="W748">
        <v>-0.22884285333374699</v>
      </c>
      <c r="X748">
        <v>1.61793620170542</v>
      </c>
      <c r="Y748">
        <v>-1.4044518876044501</v>
      </c>
      <c r="Z748">
        <v>0.50005549563039398</v>
      </c>
      <c r="AA748">
        <v>1.4284752725705201</v>
      </c>
      <c r="AB748">
        <v>-1.4988236991813999</v>
      </c>
      <c r="AC748">
        <v>0.71996333890972197</v>
      </c>
      <c r="AD748" s="10">
        <v>0.47523475385999198</v>
      </c>
      <c r="AE748" s="8">
        <v>0</v>
      </c>
      <c r="AF748">
        <v>0</v>
      </c>
      <c r="AG748">
        <v>0</v>
      </c>
      <c r="AH748">
        <v>0</v>
      </c>
      <c r="AI748">
        <v>0</v>
      </c>
      <c r="AJ748">
        <v>0</v>
      </c>
      <c r="AK748">
        <v>0</v>
      </c>
      <c r="AL748">
        <v>0</v>
      </c>
      <c r="AM748">
        <v>0</v>
      </c>
      <c r="AN748">
        <v>0</v>
      </c>
      <c r="AO748">
        <v>0</v>
      </c>
      <c r="AP748">
        <v>0</v>
      </c>
      <c r="AQ748">
        <v>0</v>
      </c>
      <c r="AR748">
        <v>0</v>
      </c>
      <c r="AS748">
        <v>1</v>
      </c>
      <c r="AT748">
        <v>0</v>
      </c>
      <c r="AU748">
        <v>0</v>
      </c>
      <c r="AV748">
        <v>0</v>
      </c>
      <c r="AW748">
        <v>0</v>
      </c>
      <c r="AX748">
        <v>0</v>
      </c>
      <c r="AY748">
        <v>0</v>
      </c>
      <c r="AZ748">
        <v>1</v>
      </c>
      <c r="BA748">
        <v>1</v>
      </c>
      <c r="BB748">
        <v>0</v>
      </c>
      <c r="BC748">
        <v>0</v>
      </c>
      <c r="BD748">
        <v>1</v>
      </c>
      <c r="BE748">
        <v>1</v>
      </c>
      <c r="BF748">
        <v>0</v>
      </c>
      <c r="BG748">
        <v>1</v>
      </c>
      <c r="BH748">
        <v>0</v>
      </c>
      <c r="BI748">
        <v>0</v>
      </c>
      <c r="BJ748">
        <v>0</v>
      </c>
      <c r="BK748">
        <v>0</v>
      </c>
      <c r="BL748">
        <v>0</v>
      </c>
      <c r="BM748">
        <v>0</v>
      </c>
      <c r="BN748">
        <v>1</v>
      </c>
      <c r="BO748">
        <v>0</v>
      </c>
      <c r="BP748">
        <v>0</v>
      </c>
      <c r="BQ748">
        <v>0</v>
      </c>
      <c r="BR748">
        <v>1</v>
      </c>
      <c r="BS748">
        <v>0</v>
      </c>
      <c r="BT748" s="10">
        <v>0</v>
      </c>
      <c r="BU748">
        <v>-4.2648743800000002</v>
      </c>
      <c r="BV748">
        <v>0.17994256</v>
      </c>
      <c r="BW748">
        <v>2.5512239999999999E-2</v>
      </c>
      <c r="BX748">
        <v>1.7140852600000001</v>
      </c>
      <c r="BY748">
        <v>1.2451467300000001</v>
      </c>
      <c r="BZ748">
        <v>4.38303536</v>
      </c>
      <c r="CA748">
        <v>1.0542348399999999</v>
      </c>
      <c r="CB748">
        <v>2.36271349</v>
      </c>
      <c r="CC748">
        <v>0</v>
      </c>
      <c r="CD748">
        <v>1.26633956</v>
      </c>
      <c r="CE748">
        <v>1.2966537600000001</v>
      </c>
      <c r="CF748">
        <v>-0.34830556000000001</v>
      </c>
      <c r="CG748">
        <v>0.60595251999999999</v>
      </c>
      <c r="CH748">
        <v>-0.27080598</v>
      </c>
      <c r="CI748">
        <v>0.69837139000000004</v>
      </c>
      <c r="CJ748">
        <v>2.3914729999999999E-2</v>
      </c>
      <c r="CK748">
        <v>-0.35324707</v>
      </c>
      <c r="CL748">
        <v>-4.8291489999999999E-2</v>
      </c>
      <c r="CM748">
        <v>0.58076517999999999</v>
      </c>
      <c r="CN748">
        <v>0.72541518999999999</v>
      </c>
      <c r="CO748">
        <v>-0.20022939000000001</v>
      </c>
      <c r="CP748">
        <v>-0.43475793000000001</v>
      </c>
      <c r="CQ748">
        <v>0.34422587999999998</v>
      </c>
      <c r="CR748">
        <v>-0.48495226000000002</v>
      </c>
      <c r="CS748">
        <v>0.18250256000000001</v>
      </c>
      <c r="CT748">
        <v>-0.16623276000000001</v>
      </c>
      <c r="CU748">
        <v>-9.4743999999999995E-2</v>
      </c>
      <c r="CV748">
        <v>-1.1689752</v>
      </c>
      <c r="CW748">
        <v>-0.52188942000000005</v>
      </c>
      <c r="CX748">
        <v>0.65815442999999996</v>
      </c>
      <c r="CY748">
        <v>9.3649330000000003E-2</v>
      </c>
      <c r="CZ748">
        <v>-0.16819777</v>
      </c>
      <c r="DA748">
        <v>-0.25450494000000001</v>
      </c>
      <c r="DB748">
        <v>0.25513289</v>
      </c>
      <c r="DC748">
        <v>2.5920289999999999E-2</v>
      </c>
      <c r="DD748">
        <v>-2.5292350000000002E-2</v>
      </c>
      <c r="DE748">
        <v>0.26950531</v>
      </c>
      <c r="DF748">
        <v>-0.26887736000000001</v>
      </c>
      <c r="DG748">
        <v>0.1029841</v>
      </c>
      <c r="DH748">
        <v>-0.10235616</v>
      </c>
      <c r="DI748">
        <v>-0.19042195000000001</v>
      </c>
      <c r="DJ748">
        <v>7.7531719999999998E-2</v>
      </c>
      <c r="DK748">
        <v>-0.19522661999999999</v>
      </c>
      <c r="DL748">
        <v>-0.13095082</v>
      </c>
      <c r="DM748">
        <v>-6.0513240000000003E-2</v>
      </c>
      <c r="DN748">
        <v>0.50020885000000004</v>
      </c>
      <c r="DO748">
        <v>0.35778246000000002</v>
      </c>
      <c r="DP748">
        <v>-0.64273818000000005</v>
      </c>
      <c r="DQ748">
        <v>0.94671483000000001</v>
      </c>
      <c r="DR748">
        <v>-0.66113116000000005</v>
      </c>
      <c r="DS748">
        <v>7.7932630000000003E-2</v>
      </c>
      <c r="DT748">
        <v>-0.79014932000000004</v>
      </c>
      <c r="DU748">
        <v>1.3610861400000001</v>
      </c>
      <c r="DV748" s="10">
        <v>-0.64824150000000003</v>
      </c>
      <c r="DW748" s="8" t="s">
        <v>3891</v>
      </c>
      <c r="DX748" t="s">
        <v>3892</v>
      </c>
      <c r="DY748" t="s">
        <v>5158</v>
      </c>
      <c r="DZ748" t="s">
        <v>5158</v>
      </c>
      <c r="EA748" t="s">
        <v>5175</v>
      </c>
      <c r="EB748" t="s">
        <v>5193</v>
      </c>
      <c r="EC748" t="s">
        <v>5438</v>
      </c>
      <c r="ED748" s="10" t="s">
        <v>454</v>
      </c>
      <c r="EE748" s="20">
        <v>36493</v>
      </c>
      <c r="EF748" s="21">
        <v>39853</v>
      </c>
      <c r="EG748" t="s">
        <v>3893</v>
      </c>
      <c r="EH748" t="s">
        <v>5145</v>
      </c>
      <c r="EI748" s="22">
        <v>45413</v>
      </c>
      <c r="EJ748" t="b">
        <f>F748=H748</f>
        <v>1</v>
      </c>
    </row>
    <row r="749" spans="1:140" x14ac:dyDescent="0.2">
      <c r="A749" s="8" t="s">
        <v>3894</v>
      </c>
      <c r="B749" s="8" t="s">
        <v>127</v>
      </c>
      <c r="C749" s="8" t="s">
        <v>161</v>
      </c>
      <c r="D749" s="2" t="s">
        <v>3895</v>
      </c>
      <c r="E749" s="4">
        <v>0.359087935542103</v>
      </c>
      <c r="F749" s="28" t="b">
        <v>0</v>
      </c>
      <c r="G749" s="29">
        <f t="shared" si="23"/>
        <v>3.958351126718638E-6</v>
      </c>
      <c r="H749" s="5" t="b">
        <f t="shared" si="22"/>
        <v>0</v>
      </c>
      <c r="I749" s="8">
        <v>64</v>
      </c>
      <c r="J749">
        <v>1</v>
      </c>
      <c r="K749">
        <v>24</v>
      </c>
      <c r="L749">
        <v>168</v>
      </c>
      <c r="M749">
        <v>4</v>
      </c>
      <c r="N749">
        <v>2</v>
      </c>
      <c r="O749">
        <v>56.943967771051703</v>
      </c>
      <c r="P749">
        <v>4</v>
      </c>
      <c r="Q749">
        <v>4</v>
      </c>
      <c r="R749">
        <v>5</v>
      </c>
      <c r="S749" s="10">
        <v>79.400000000000006</v>
      </c>
      <c r="T749" s="8">
        <v>1.0107747620052701</v>
      </c>
      <c r="U749">
        <v>7.5957643648752104E-3</v>
      </c>
      <c r="V749">
        <v>-0.38535330545132002</v>
      </c>
      <c r="W749">
        <v>-1.5508050839466601</v>
      </c>
      <c r="X749">
        <v>-0.29113306284374801</v>
      </c>
      <c r="Y749">
        <v>-0.70788554533318204</v>
      </c>
      <c r="Z749">
        <v>0.22263676674817101</v>
      </c>
      <c r="AA749">
        <v>1.4284752725705201</v>
      </c>
      <c r="AB749">
        <v>-0.772121299578298</v>
      </c>
      <c r="AC749">
        <v>-0.68484317603607703</v>
      </c>
      <c r="AD749" s="10">
        <v>1.01466126221412</v>
      </c>
      <c r="AE749" s="8">
        <v>0</v>
      </c>
      <c r="AF749">
        <v>0</v>
      </c>
      <c r="AG749">
        <v>0</v>
      </c>
      <c r="AH749">
        <v>1</v>
      </c>
      <c r="AI749">
        <v>0</v>
      </c>
      <c r="AJ749">
        <v>0</v>
      </c>
      <c r="AK749">
        <v>0</v>
      </c>
      <c r="AL749">
        <v>0</v>
      </c>
      <c r="AM749">
        <v>0</v>
      </c>
      <c r="AN749">
        <v>0</v>
      </c>
      <c r="AO749">
        <v>0</v>
      </c>
      <c r="AP749">
        <v>0</v>
      </c>
      <c r="AQ749">
        <v>0</v>
      </c>
      <c r="AR749">
        <v>0</v>
      </c>
      <c r="AS749">
        <v>0</v>
      </c>
      <c r="AT749">
        <v>0</v>
      </c>
      <c r="AU749">
        <v>0</v>
      </c>
      <c r="AV749">
        <v>0</v>
      </c>
      <c r="AW749">
        <v>0</v>
      </c>
      <c r="AX749">
        <v>0</v>
      </c>
      <c r="AY749">
        <v>1</v>
      </c>
      <c r="AZ749">
        <v>0</v>
      </c>
      <c r="BA749">
        <v>0</v>
      </c>
      <c r="BB749">
        <v>1</v>
      </c>
      <c r="BC749">
        <v>0</v>
      </c>
      <c r="BD749">
        <v>1</v>
      </c>
      <c r="BE749">
        <v>1</v>
      </c>
      <c r="BF749">
        <v>0</v>
      </c>
      <c r="BG749">
        <v>0</v>
      </c>
      <c r="BH749">
        <v>0</v>
      </c>
      <c r="BI749">
        <v>1</v>
      </c>
      <c r="BJ749">
        <v>0</v>
      </c>
      <c r="BK749">
        <v>0</v>
      </c>
      <c r="BL749">
        <v>0</v>
      </c>
      <c r="BM749">
        <v>0</v>
      </c>
      <c r="BN749">
        <v>1</v>
      </c>
      <c r="BO749">
        <v>0</v>
      </c>
      <c r="BP749">
        <v>0</v>
      </c>
      <c r="BQ749">
        <v>0</v>
      </c>
      <c r="BR749">
        <v>1</v>
      </c>
      <c r="BS749">
        <v>0</v>
      </c>
      <c r="BT749" s="10">
        <v>0</v>
      </c>
      <c r="BU749">
        <v>-4.2648743800000002</v>
      </c>
      <c r="BV749">
        <v>0.17994256</v>
      </c>
      <c r="BW749">
        <v>2.5512239999999999E-2</v>
      </c>
      <c r="BX749">
        <v>1.7140852600000001</v>
      </c>
      <c r="BY749">
        <v>1.2451467300000001</v>
      </c>
      <c r="BZ749">
        <v>4.38303536</v>
      </c>
      <c r="CA749">
        <v>1.0542348399999999</v>
      </c>
      <c r="CB749">
        <v>2.36271349</v>
      </c>
      <c r="CC749">
        <v>0</v>
      </c>
      <c r="CD749">
        <v>1.26633956</v>
      </c>
      <c r="CE749">
        <v>1.2966537600000001</v>
      </c>
      <c r="CF749">
        <v>-0.34830556000000001</v>
      </c>
      <c r="CG749">
        <v>0.60595251999999999</v>
      </c>
      <c r="CH749">
        <v>-0.27080598</v>
      </c>
      <c r="CI749">
        <v>0.69837139000000004</v>
      </c>
      <c r="CJ749">
        <v>2.3914729999999999E-2</v>
      </c>
      <c r="CK749">
        <v>-0.35324707</v>
      </c>
      <c r="CL749">
        <v>-4.8291489999999999E-2</v>
      </c>
      <c r="CM749">
        <v>0.58076517999999999</v>
      </c>
      <c r="CN749">
        <v>0.72541518999999999</v>
      </c>
      <c r="CO749">
        <v>-0.20022939000000001</v>
      </c>
      <c r="CP749">
        <v>-0.43475793000000001</v>
      </c>
      <c r="CQ749">
        <v>0.34422587999999998</v>
      </c>
      <c r="CR749">
        <v>-0.48495226000000002</v>
      </c>
      <c r="CS749">
        <v>0.18250256000000001</v>
      </c>
      <c r="CT749">
        <v>-0.16623276000000001</v>
      </c>
      <c r="CU749">
        <v>-9.4743999999999995E-2</v>
      </c>
      <c r="CV749">
        <v>-1.1689752</v>
      </c>
      <c r="CW749">
        <v>-0.52188942000000005</v>
      </c>
      <c r="CX749">
        <v>0.65815442999999996</v>
      </c>
      <c r="CY749">
        <v>9.3649330000000003E-2</v>
      </c>
      <c r="CZ749">
        <v>-0.16819777</v>
      </c>
      <c r="DA749">
        <v>-0.25450494000000001</v>
      </c>
      <c r="DB749">
        <v>0.25513289</v>
      </c>
      <c r="DC749">
        <v>2.5920289999999999E-2</v>
      </c>
      <c r="DD749">
        <v>-2.5292350000000002E-2</v>
      </c>
      <c r="DE749">
        <v>0.26950531</v>
      </c>
      <c r="DF749">
        <v>-0.26887736000000001</v>
      </c>
      <c r="DG749">
        <v>0.1029841</v>
      </c>
      <c r="DH749">
        <v>-0.10235616</v>
      </c>
      <c r="DI749">
        <v>-0.19042195000000001</v>
      </c>
      <c r="DJ749">
        <v>7.7531719999999998E-2</v>
      </c>
      <c r="DK749">
        <v>-0.19522661999999999</v>
      </c>
      <c r="DL749">
        <v>-0.13095082</v>
      </c>
      <c r="DM749">
        <v>-6.0513240000000003E-2</v>
      </c>
      <c r="DN749">
        <v>0.50020885000000004</v>
      </c>
      <c r="DO749">
        <v>0.35778246000000002</v>
      </c>
      <c r="DP749">
        <v>-0.64273818000000005</v>
      </c>
      <c r="DQ749">
        <v>0.94671483000000001</v>
      </c>
      <c r="DR749">
        <v>-0.66113116000000005</v>
      </c>
      <c r="DS749">
        <v>7.7932630000000003E-2</v>
      </c>
      <c r="DT749">
        <v>-0.79014932000000004</v>
      </c>
      <c r="DU749">
        <v>1.3610861400000001</v>
      </c>
      <c r="DV749" s="10">
        <v>-0.64824150000000003</v>
      </c>
      <c r="DW749" s="8" t="s">
        <v>3896</v>
      </c>
      <c r="DX749" t="s">
        <v>3897</v>
      </c>
      <c r="DY749" t="s">
        <v>5158</v>
      </c>
      <c r="DZ749" t="s">
        <v>5158</v>
      </c>
      <c r="EA749" t="s">
        <v>5187</v>
      </c>
      <c r="EB749" t="s">
        <v>5472</v>
      </c>
      <c r="EC749" t="s">
        <v>5271</v>
      </c>
      <c r="ED749" s="10" t="s">
        <v>213</v>
      </c>
      <c r="EE749" s="20">
        <v>34736</v>
      </c>
      <c r="EF749" s="21">
        <v>34801</v>
      </c>
      <c r="EG749" t="s">
        <v>3898</v>
      </c>
      <c r="EH749" t="s">
        <v>5142</v>
      </c>
      <c r="EI749" s="22">
        <v>45018</v>
      </c>
      <c r="EJ749" t="b">
        <f>F749=H749</f>
        <v>1</v>
      </c>
    </row>
    <row r="750" spans="1:140" x14ac:dyDescent="0.2">
      <c r="A750" s="8" t="s">
        <v>3899</v>
      </c>
      <c r="B750" s="8" t="s">
        <v>127</v>
      </c>
      <c r="C750" s="8" t="s">
        <v>195</v>
      </c>
      <c r="D750" s="2" t="s">
        <v>3900</v>
      </c>
      <c r="E750" s="4">
        <v>0.35335948040805198</v>
      </c>
      <c r="F750" s="28" t="b">
        <v>0</v>
      </c>
      <c r="G750" s="29">
        <f t="shared" si="23"/>
        <v>6.7871778009091985E-3</v>
      </c>
      <c r="H750" s="5" t="b">
        <f t="shared" si="22"/>
        <v>0</v>
      </c>
      <c r="I750" s="8">
        <v>38</v>
      </c>
      <c r="J750">
        <v>2</v>
      </c>
      <c r="K750">
        <v>23</v>
      </c>
      <c r="L750">
        <v>1551</v>
      </c>
      <c r="M750">
        <v>7</v>
      </c>
      <c r="N750">
        <v>3</v>
      </c>
      <c r="O750">
        <v>29.179740204026199</v>
      </c>
      <c r="P750">
        <v>1</v>
      </c>
      <c r="Q750">
        <v>4</v>
      </c>
      <c r="R750">
        <v>3</v>
      </c>
      <c r="S750" s="10">
        <v>71.8</v>
      </c>
      <c r="T750" s="8">
        <v>-1.4316177855911101</v>
      </c>
      <c r="U750">
        <v>1.0203643463482399</v>
      </c>
      <c r="V750">
        <v>-0.51455810191446105</v>
      </c>
      <c r="W750">
        <v>6.1429276668560601E-2</v>
      </c>
      <c r="X750">
        <v>0.66340156943083595</v>
      </c>
      <c r="Y750">
        <v>-1.13192030619081E-2</v>
      </c>
      <c r="Z750">
        <v>-0.73274961242148995</v>
      </c>
      <c r="AA750">
        <v>8.8725172209350497E-3</v>
      </c>
      <c r="AB750">
        <v>-0.772121299578298</v>
      </c>
      <c r="AC750">
        <v>0.71996333890972197</v>
      </c>
      <c r="AD750" s="10">
        <v>-0.62519532318244297</v>
      </c>
      <c r="AE750" s="8">
        <v>0</v>
      </c>
      <c r="AF750">
        <v>0</v>
      </c>
      <c r="AG750">
        <v>0</v>
      </c>
      <c r="AH750">
        <v>0</v>
      </c>
      <c r="AI750">
        <v>0</v>
      </c>
      <c r="AJ750">
        <v>0</v>
      </c>
      <c r="AK750">
        <v>0</v>
      </c>
      <c r="AL750">
        <v>0</v>
      </c>
      <c r="AM750">
        <v>0</v>
      </c>
      <c r="AN750">
        <v>0</v>
      </c>
      <c r="AO750">
        <v>0</v>
      </c>
      <c r="AP750">
        <v>0</v>
      </c>
      <c r="AQ750">
        <v>0</v>
      </c>
      <c r="AR750">
        <v>0</v>
      </c>
      <c r="AS750">
        <v>0</v>
      </c>
      <c r="AT750">
        <v>0</v>
      </c>
      <c r="AU750">
        <v>0</v>
      </c>
      <c r="AV750">
        <v>0</v>
      </c>
      <c r="AW750">
        <v>1</v>
      </c>
      <c r="AX750">
        <v>0</v>
      </c>
      <c r="AY750">
        <v>0</v>
      </c>
      <c r="AZ750">
        <v>1</v>
      </c>
      <c r="BA750">
        <v>1</v>
      </c>
      <c r="BB750">
        <v>0</v>
      </c>
      <c r="BC750">
        <v>1</v>
      </c>
      <c r="BD750">
        <v>0</v>
      </c>
      <c r="BE750">
        <v>0</v>
      </c>
      <c r="BF750">
        <v>1</v>
      </c>
      <c r="BG750">
        <v>0</v>
      </c>
      <c r="BH750">
        <v>0</v>
      </c>
      <c r="BI750">
        <v>0</v>
      </c>
      <c r="BJ750">
        <v>1</v>
      </c>
      <c r="BK750">
        <v>0</v>
      </c>
      <c r="BL750">
        <v>0</v>
      </c>
      <c r="BM750">
        <v>0</v>
      </c>
      <c r="BN750">
        <v>1</v>
      </c>
      <c r="BO750">
        <v>0</v>
      </c>
      <c r="BP750">
        <v>0</v>
      </c>
      <c r="BQ750">
        <v>0</v>
      </c>
      <c r="BR750">
        <v>1</v>
      </c>
      <c r="BS750">
        <v>0</v>
      </c>
      <c r="BT750" s="10">
        <v>0</v>
      </c>
      <c r="BU750">
        <v>-4.2648743800000002</v>
      </c>
      <c r="BV750">
        <v>0.17994256</v>
      </c>
      <c r="BW750">
        <v>2.5512239999999999E-2</v>
      </c>
      <c r="BX750">
        <v>1.7140852600000001</v>
      </c>
      <c r="BY750">
        <v>1.2451467300000001</v>
      </c>
      <c r="BZ750">
        <v>4.38303536</v>
      </c>
      <c r="CA750">
        <v>1.0542348399999999</v>
      </c>
      <c r="CB750">
        <v>2.36271349</v>
      </c>
      <c r="CC750">
        <v>0</v>
      </c>
      <c r="CD750">
        <v>1.26633956</v>
      </c>
      <c r="CE750">
        <v>1.2966537600000001</v>
      </c>
      <c r="CF750">
        <v>-0.34830556000000001</v>
      </c>
      <c r="CG750">
        <v>0.60595251999999999</v>
      </c>
      <c r="CH750">
        <v>-0.27080598</v>
      </c>
      <c r="CI750">
        <v>0.69837139000000004</v>
      </c>
      <c r="CJ750">
        <v>2.3914729999999999E-2</v>
      </c>
      <c r="CK750">
        <v>-0.35324707</v>
      </c>
      <c r="CL750">
        <v>-4.8291489999999999E-2</v>
      </c>
      <c r="CM750">
        <v>0.58076517999999999</v>
      </c>
      <c r="CN750">
        <v>0.72541518999999999</v>
      </c>
      <c r="CO750">
        <v>-0.20022939000000001</v>
      </c>
      <c r="CP750">
        <v>-0.43475793000000001</v>
      </c>
      <c r="CQ750">
        <v>0.34422587999999998</v>
      </c>
      <c r="CR750">
        <v>-0.48495226000000002</v>
      </c>
      <c r="CS750">
        <v>0.18250256000000001</v>
      </c>
      <c r="CT750">
        <v>-0.16623276000000001</v>
      </c>
      <c r="CU750">
        <v>-9.4743999999999995E-2</v>
      </c>
      <c r="CV750">
        <v>-1.1689752</v>
      </c>
      <c r="CW750">
        <v>-0.52188942000000005</v>
      </c>
      <c r="CX750">
        <v>0.65815442999999996</v>
      </c>
      <c r="CY750">
        <v>9.3649330000000003E-2</v>
      </c>
      <c r="CZ750">
        <v>-0.16819777</v>
      </c>
      <c r="DA750">
        <v>-0.25450494000000001</v>
      </c>
      <c r="DB750">
        <v>0.25513289</v>
      </c>
      <c r="DC750">
        <v>2.5920289999999999E-2</v>
      </c>
      <c r="DD750">
        <v>-2.5292350000000002E-2</v>
      </c>
      <c r="DE750">
        <v>0.26950531</v>
      </c>
      <c r="DF750">
        <v>-0.26887736000000001</v>
      </c>
      <c r="DG750">
        <v>0.1029841</v>
      </c>
      <c r="DH750">
        <v>-0.10235616</v>
      </c>
      <c r="DI750">
        <v>-0.19042195000000001</v>
      </c>
      <c r="DJ750">
        <v>7.7531719999999998E-2</v>
      </c>
      <c r="DK750">
        <v>-0.19522661999999999</v>
      </c>
      <c r="DL750">
        <v>-0.13095082</v>
      </c>
      <c r="DM750">
        <v>-6.0513240000000003E-2</v>
      </c>
      <c r="DN750">
        <v>0.50020885000000004</v>
      </c>
      <c r="DO750">
        <v>0.35778246000000002</v>
      </c>
      <c r="DP750">
        <v>-0.64273818000000005</v>
      </c>
      <c r="DQ750">
        <v>0.94671483000000001</v>
      </c>
      <c r="DR750">
        <v>-0.66113116000000005</v>
      </c>
      <c r="DS750">
        <v>7.7932630000000003E-2</v>
      </c>
      <c r="DT750">
        <v>-0.79014932000000004</v>
      </c>
      <c r="DU750">
        <v>1.3610861400000001</v>
      </c>
      <c r="DV750" s="10">
        <v>-0.64824150000000003</v>
      </c>
      <c r="DW750" s="8" t="s">
        <v>3901</v>
      </c>
      <c r="DX750" t="s">
        <v>3902</v>
      </c>
      <c r="DY750" t="s">
        <v>5158</v>
      </c>
      <c r="DZ750" t="s">
        <v>5158</v>
      </c>
      <c r="EA750" t="s">
        <v>5286</v>
      </c>
      <c r="EB750" t="s">
        <v>5379</v>
      </c>
      <c r="EC750" t="s">
        <v>5186</v>
      </c>
      <c r="ED750" s="10" t="s">
        <v>1511</v>
      </c>
      <c r="EE750" s="20">
        <v>34992</v>
      </c>
      <c r="EF750" s="21">
        <v>35419</v>
      </c>
      <c r="EG750" t="s">
        <v>3903</v>
      </c>
      <c r="EH750" t="s">
        <v>5144</v>
      </c>
      <c r="EI750" s="22">
        <v>44773</v>
      </c>
      <c r="EJ750" t="b">
        <f>F750=H750</f>
        <v>1</v>
      </c>
    </row>
    <row r="751" spans="1:140" x14ac:dyDescent="0.2">
      <c r="A751" s="8" t="s">
        <v>3904</v>
      </c>
      <c r="B751" s="8" t="s">
        <v>168</v>
      </c>
      <c r="C751" s="8" t="s">
        <v>128</v>
      </c>
      <c r="D751" s="2" t="s">
        <v>3905</v>
      </c>
      <c r="E751" s="4">
        <v>0.37901488478051498</v>
      </c>
      <c r="F751" s="28" t="b">
        <v>0</v>
      </c>
      <c r="G751" s="29">
        <f t="shared" si="23"/>
        <v>6.9612342175579805E-5</v>
      </c>
      <c r="H751" s="5" t="b">
        <f t="shared" si="22"/>
        <v>0</v>
      </c>
      <c r="I751" s="8">
        <v>47</v>
      </c>
      <c r="J751">
        <v>1</v>
      </c>
      <c r="K751">
        <v>28</v>
      </c>
      <c r="L751">
        <v>84</v>
      </c>
      <c r="M751">
        <v>4</v>
      </c>
      <c r="N751">
        <v>3</v>
      </c>
      <c r="O751">
        <v>56.540775723591203</v>
      </c>
      <c r="P751">
        <v>1</v>
      </c>
      <c r="Q751">
        <v>4</v>
      </c>
      <c r="R751">
        <v>4</v>
      </c>
      <c r="S751" s="10">
        <v>66.599999999999994</v>
      </c>
      <c r="T751" s="8">
        <v>-0.58617421142313397</v>
      </c>
      <c r="U751">
        <v>7.5957643648752104E-3</v>
      </c>
      <c r="V751">
        <v>0.13146588040124599</v>
      </c>
      <c r="W751">
        <v>-1.64872821214021</v>
      </c>
      <c r="X751">
        <v>-0.29113306284374801</v>
      </c>
      <c r="Y751">
        <v>-1.13192030619081E-2</v>
      </c>
      <c r="Z751">
        <v>0.20876264799578401</v>
      </c>
      <c r="AA751">
        <v>0.71867389489572897</v>
      </c>
      <c r="AB751">
        <v>-1.4988236991813999</v>
      </c>
      <c r="AC751">
        <v>-0.68484317603607703</v>
      </c>
      <c r="AD751" s="10">
        <v>-1.7472024605590399</v>
      </c>
      <c r="AE751" s="8">
        <v>0</v>
      </c>
      <c r="AF751">
        <v>0</v>
      </c>
      <c r="AG751">
        <v>0</v>
      </c>
      <c r="AH751">
        <v>0</v>
      </c>
      <c r="AI751">
        <v>0</v>
      </c>
      <c r="AJ751">
        <v>0</v>
      </c>
      <c r="AK751">
        <v>0</v>
      </c>
      <c r="AL751">
        <v>0</v>
      </c>
      <c r="AM751">
        <v>0</v>
      </c>
      <c r="AN751">
        <v>0</v>
      </c>
      <c r="AO751">
        <v>0</v>
      </c>
      <c r="AP751">
        <v>0</v>
      </c>
      <c r="AQ751">
        <v>0</v>
      </c>
      <c r="AR751">
        <v>0</v>
      </c>
      <c r="AS751">
        <v>0</v>
      </c>
      <c r="AT751">
        <v>0</v>
      </c>
      <c r="AU751">
        <v>0</v>
      </c>
      <c r="AV751">
        <v>0</v>
      </c>
      <c r="AW751">
        <v>1</v>
      </c>
      <c r="AX751">
        <v>0</v>
      </c>
      <c r="AY751">
        <v>0</v>
      </c>
      <c r="AZ751">
        <v>1</v>
      </c>
      <c r="BA751">
        <v>0</v>
      </c>
      <c r="BB751">
        <v>1</v>
      </c>
      <c r="BC751">
        <v>0</v>
      </c>
      <c r="BD751">
        <v>1</v>
      </c>
      <c r="BE751">
        <v>0</v>
      </c>
      <c r="BF751">
        <v>1</v>
      </c>
      <c r="BG751">
        <v>0</v>
      </c>
      <c r="BH751">
        <v>1</v>
      </c>
      <c r="BI751">
        <v>0</v>
      </c>
      <c r="BJ751">
        <v>0</v>
      </c>
      <c r="BK751">
        <v>0</v>
      </c>
      <c r="BL751">
        <v>0</v>
      </c>
      <c r="BM751">
        <v>1</v>
      </c>
      <c r="BN751">
        <v>0</v>
      </c>
      <c r="BO751">
        <v>0</v>
      </c>
      <c r="BP751">
        <v>0</v>
      </c>
      <c r="BQ751">
        <v>0</v>
      </c>
      <c r="BR751">
        <v>1</v>
      </c>
      <c r="BS751">
        <v>0</v>
      </c>
      <c r="BT751" s="10">
        <v>0</v>
      </c>
      <c r="BU751">
        <v>-4.2648743800000002</v>
      </c>
      <c r="BV751">
        <v>0.17994256</v>
      </c>
      <c r="BW751">
        <v>2.5512239999999999E-2</v>
      </c>
      <c r="BX751">
        <v>1.7140852600000001</v>
      </c>
      <c r="BY751">
        <v>1.2451467300000001</v>
      </c>
      <c r="BZ751">
        <v>4.38303536</v>
      </c>
      <c r="CA751">
        <v>1.0542348399999999</v>
      </c>
      <c r="CB751">
        <v>2.36271349</v>
      </c>
      <c r="CC751">
        <v>0</v>
      </c>
      <c r="CD751">
        <v>1.26633956</v>
      </c>
      <c r="CE751">
        <v>1.2966537600000001</v>
      </c>
      <c r="CF751">
        <v>-0.34830556000000001</v>
      </c>
      <c r="CG751">
        <v>0.60595251999999999</v>
      </c>
      <c r="CH751">
        <v>-0.27080598</v>
      </c>
      <c r="CI751">
        <v>0.69837139000000004</v>
      </c>
      <c r="CJ751">
        <v>2.3914729999999999E-2</v>
      </c>
      <c r="CK751">
        <v>-0.35324707</v>
      </c>
      <c r="CL751">
        <v>-4.8291489999999999E-2</v>
      </c>
      <c r="CM751">
        <v>0.58076517999999999</v>
      </c>
      <c r="CN751">
        <v>0.72541518999999999</v>
      </c>
      <c r="CO751">
        <v>-0.20022939000000001</v>
      </c>
      <c r="CP751">
        <v>-0.43475793000000001</v>
      </c>
      <c r="CQ751">
        <v>0.34422587999999998</v>
      </c>
      <c r="CR751">
        <v>-0.48495226000000002</v>
      </c>
      <c r="CS751">
        <v>0.18250256000000001</v>
      </c>
      <c r="CT751">
        <v>-0.16623276000000001</v>
      </c>
      <c r="CU751">
        <v>-9.4743999999999995E-2</v>
      </c>
      <c r="CV751">
        <v>-1.1689752</v>
      </c>
      <c r="CW751">
        <v>-0.52188942000000005</v>
      </c>
      <c r="CX751">
        <v>0.65815442999999996</v>
      </c>
      <c r="CY751">
        <v>9.3649330000000003E-2</v>
      </c>
      <c r="CZ751">
        <v>-0.16819777</v>
      </c>
      <c r="DA751">
        <v>-0.25450494000000001</v>
      </c>
      <c r="DB751">
        <v>0.25513289</v>
      </c>
      <c r="DC751">
        <v>2.5920289999999999E-2</v>
      </c>
      <c r="DD751">
        <v>-2.5292350000000002E-2</v>
      </c>
      <c r="DE751">
        <v>0.26950531</v>
      </c>
      <c r="DF751">
        <v>-0.26887736000000001</v>
      </c>
      <c r="DG751">
        <v>0.1029841</v>
      </c>
      <c r="DH751">
        <v>-0.10235616</v>
      </c>
      <c r="DI751">
        <v>-0.19042195000000001</v>
      </c>
      <c r="DJ751">
        <v>7.7531719999999998E-2</v>
      </c>
      <c r="DK751">
        <v>-0.19522661999999999</v>
      </c>
      <c r="DL751">
        <v>-0.13095082</v>
      </c>
      <c r="DM751">
        <v>-6.0513240000000003E-2</v>
      </c>
      <c r="DN751">
        <v>0.50020885000000004</v>
      </c>
      <c r="DO751">
        <v>0.35778246000000002</v>
      </c>
      <c r="DP751">
        <v>-0.64273818000000005</v>
      </c>
      <c r="DQ751">
        <v>0.94671483000000001</v>
      </c>
      <c r="DR751">
        <v>-0.66113116000000005</v>
      </c>
      <c r="DS751">
        <v>7.7932630000000003E-2</v>
      </c>
      <c r="DT751">
        <v>-0.79014932000000004</v>
      </c>
      <c r="DU751">
        <v>1.3610861400000001</v>
      </c>
      <c r="DV751" s="10">
        <v>-0.64824150000000003</v>
      </c>
      <c r="DW751" s="8" t="s">
        <v>3906</v>
      </c>
      <c r="DX751" t="s">
        <v>3907</v>
      </c>
      <c r="DY751" t="s">
        <v>5154</v>
      </c>
      <c r="DZ751" t="s">
        <v>5158</v>
      </c>
      <c r="EA751" t="s">
        <v>5333</v>
      </c>
      <c r="EB751" t="s">
        <v>5379</v>
      </c>
      <c r="EC751" t="s">
        <v>5209</v>
      </c>
      <c r="ED751" s="10" t="s">
        <v>613</v>
      </c>
      <c r="EE751" s="20">
        <v>37199</v>
      </c>
      <c r="EF751" s="21">
        <v>39573</v>
      </c>
      <c r="EG751" t="s">
        <v>3908</v>
      </c>
      <c r="EH751" t="s">
        <v>5147</v>
      </c>
      <c r="EI751" s="22">
        <v>43717</v>
      </c>
      <c r="EJ751" t="b">
        <f>F751=H751</f>
        <v>1</v>
      </c>
    </row>
    <row r="752" spans="1:140" x14ac:dyDescent="0.2">
      <c r="A752" s="8" t="s">
        <v>3909</v>
      </c>
      <c r="B752" s="8" t="s">
        <v>127</v>
      </c>
      <c r="C752" s="8" t="s">
        <v>332</v>
      </c>
      <c r="D752" s="2" t="s">
        <v>3910</v>
      </c>
      <c r="E752" s="4">
        <v>0.72744240938636096</v>
      </c>
      <c r="F752" s="28" t="b">
        <v>1</v>
      </c>
      <c r="G752" s="29">
        <f t="shared" si="23"/>
        <v>3.1555680697922526E-5</v>
      </c>
      <c r="H752" s="5" t="b">
        <f t="shared" si="22"/>
        <v>0</v>
      </c>
      <c r="I752" s="8">
        <v>37</v>
      </c>
      <c r="J752">
        <v>0</v>
      </c>
      <c r="K752">
        <v>31</v>
      </c>
      <c r="L752">
        <v>2285</v>
      </c>
      <c r="M752">
        <v>0</v>
      </c>
      <c r="N752">
        <v>4</v>
      </c>
      <c r="O752">
        <v>77.887871359847097</v>
      </c>
      <c r="P752">
        <v>1</v>
      </c>
      <c r="Q752">
        <v>4</v>
      </c>
      <c r="R752">
        <v>3</v>
      </c>
      <c r="S752" s="10">
        <v>75.900000000000006</v>
      </c>
      <c r="T752" s="8">
        <v>-1.5255559604986699</v>
      </c>
      <c r="U752">
        <v>-1.00517281761849</v>
      </c>
      <c r="V752">
        <v>0.51908026979067101</v>
      </c>
      <c r="W752">
        <v>0.91709089683600697</v>
      </c>
      <c r="X752">
        <v>-1.5638459058765199</v>
      </c>
      <c r="Y752">
        <v>0.68524713920936597</v>
      </c>
      <c r="Z752">
        <v>0.94333105464337097</v>
      </c>
      <c r="AA752">
        <v>0.71867389489572897</v>
      </c>
      <c r="AB752">
        <v>-1.4988236991813999</v>
      </c>
      <c r="AC752">
        <v>-1.38724643350897</v>
      </c>
      <c r="AD752" s="10">
        <v>0.25946415051833799</v>
      </c>
      <c r="AE752" s="8">
        <v>0</v>
      </c>
      <c r="AF752">
        <v>0</v>
      </c>
      <c r="AG752">
        <v>0</v>
      </c>
      <c r="AH752">
        <v>0</v>
      </c>
      <c r="AI752">
        <v>0</v>
      </c>
      <c r="AJ752">
        <v>0</v>
      </c>
      <c r="AK752">
        <v>0</v>
      </c>
      <c r="AL752">
        <v>0</v>
      </c>
      <c r="AM752">
        <v>0</v>
      </c>
      <c r="AN752">
        <v>0</v>
      </c>
      <c r="AO752">
        <v>0</v>
      </c>
      <c r="AP752">
        <v>0</v>
      </c>
      <c r="AQ752">
        <v>0</v>
      </c>
      <c r="AR752">
        <v>0</v>
      </c>
      <c r="AS752">
        <v>0</v>
      </c>
      <c r="AT752">
        <v>0</v>
      </c>
      <c r="AU752">
        <v>1</v>
      </c>
      <c r="AV752">
        <v>0</v>
      </c>
      <c r="AW752">
        <v>0</v>
      </c>
      <c r="AX752">
        <v>0</v>
      </c>
      <c r="AY752">
        <v>1</v>
      </c>
      <c r="AZ752">
        <v>0</v>
      </c>
      <c r="BA752">
        <v>1</v>
      </c>
      <c r="BB752">
        <v>0</v>
      </c>
      <c r="BC752">
        <v>1</v>
      </c>
      <c r="BD752">
        <v>0</v>
      </c>
      <c r="BE752">
        <v>1</v>
      </c>
      <c r="BF752">
        <v>0</v>
      </c>
      <c r="BG752">
        <v>0</v>
      </c>
      <c r="BH752">
        <v>0</v>
      </c>
      <c r="BI752">
        <v>0</v>
      </c>
      <c r="BJ752">
        <v>0</v>
      </c>
      <c r="BK752">
        <v>1</v>
      </c>
      <c r="BL752">
        <v>0</v>
      </c>
      <c r="BM752">
        <v>0</v>
      </c>
      <c r="BN752">
        <v>0</v>
      </c>
      <c r="BO752">
        <v>1</v>
      </c>
      <c r="BP752">
        <v>0</v>
      </c>
      <c r="BQ752">
        <v>0</v>
      </c>
      <c r="BR752">
        <v>0</v>
      </c>
      <c r="BS752">
        <v>0</v>
      </c>
      <c r="BT752" s="10">
        <v>1</v>
      </c>
      <c r="BU752">
        <v>-4.2648743800000002</v>
      </c>
      <c r="BV752">
        <v>0.17994256</v>
      </c>
      <c r="BW752">
        <v>2.5512239999999999E-2</v>
      </c>
      <c r="BX752">
        <v>1.7140852600000001</v>
      </c>
      <c r="BY752">
        <v>1.2451467300000001</v>
      </c>
      <c r="BZ752">
        <v>4.38303536</v>
      </c>
      <c r="CA752">
        <v>1.0542348399999999</v>
      </c>
      <c r="CB752">
        <v>2.36271349</v>
      </c>
      <c r="CC752">
        <v>0</v>
      </c>
      <c r="CD752">
        <v>1.26633956</v>
      </c>
      <c r="CE752">
        <v>1.2966537600000001</v>
      </c>
      <c r="CF752">
        <v>-0.34830556000000001</v>
      </c>
      <c r="CG752">
        <v>0.60595251999999999</v>
      </c>
      <c r="CH752">
        <v>-0.27080598</v>
      </c>
      <c r="CI752">
        <v>0.69837139000000004</v>
      </c>
      <c r="CJ752">
        <v>2.3914729999999999E-2</v>
      </c>
      <c r="CK752">
        <v>-0.35324707</v>
      </c>
      <c r="CL752">
        <v>-4.8291489999999999E-2</v>
      </c>
      <c r="CM752">
        <v>0.58076517999999999</v>
      </c>
      <c r="CN752">
        <v>0.72541518999999999</v>
      </c>
      <c r="CO752">
        <v>-0.20022939000000001</v>
      </c>
      <c r="CP752">
        <v>-0.43475793000000001</v>
      </c>
      <c r="CQ752">
        <v>0.34422587999999998</v>
      </c>
      <c r="CR752">
        <v>-0.48495226000000002</v>
      </c>
      <c r="CS752">
        <v>0.18250256000000001</v>
      </c>
      <c r="CT752">
        <v>-0.16623276000000001</v>
      </c>
      <c r="CU752">
        <v>-9.4743999999999995E-2</v>
      </c>
      <c r="CV752">
        <v>-1.1689752</v>
      </c>
      <c r="CW752">
        <v>-0.52188942000000005</v>
      </c>
      <c r="CX752">
        <v>0.65815442999999996</v>
      </c>
      <c r="CY752">
        <v>9.3649330000000003E-2</v>
      </c>
      <c r="CZ752">
        <v>-0.16819777</v>
      </c>
      <c r="DA752">
        <v>-0.25450494000000001</v>
      </c>
      <c r="DB752">
        <v>0.25513289</v>
      </c>
      <c r="DC752">
        <v>2.5920289999999999E-2</v>
      </c>
      <c r="DD752">
        <v>-2.5292350000000002E-2</v>
      </c>
      <c r="DE752">
        <v>0.26950531</v>
      </c>
      <c r="DF752">
        <v>-0.26887736000000001</v>
      </c>
      <c r="DG752">
        <v>0.1029841</v>
      </c>
      <c r="DH752">
        <v>-0.10235616</v>
      </c>
      <c r="DI752">
        <v>-0.19042195000000001</v>
      </c>
      <c r="DJ752">
        <v>7.7531719999999998E-2</v>
      </c>
      <c r="DK752">
        <v>-0.19522661999999999</v>
      </c>
      <c r="DL752">
        <v>-0.13095082</v>
      </c>
      <c r="DM752">
        <v>-6.0513240000000003E-2</v>
      </c>
      <c r="DN752">
        <v>0.50020885000000004</v>
      </c>
      <c r="DO752">
        <v>0.35778246000000002</v>
      </c>
      <c r="DP752">
        <v>-0.64273818000000005</v>
      </c>
      <c r="DQ752">
        <v>0.94671483000000001</v>
      </c>
      <c r="DR752">
        <v>-0.66113116000000005</v>
      </c>
      <c r="DS752">
        <v>7.7932630000000003E-2</v>
      </c>
      <c r="DT752">
        <v>-0.79014932000000004</v>
      </c>
      <c r="DU752">
        <v>1.3610861400000001</v>
      </c>
      <c r="DV752" s="10">
        <v>-0.64824150000000003</v>
      </c>
      <c r="DW752" s="8" t="s">
        <v>3911</v>
      </c>
      <c r="DX752" t="s">
        <v>3912</v>
      </c>
      <c r="DY752" t="s">
        <v>5153</v>
      </c>
      <c r="DZ752" t="s">
        <v>5165</v>
      </c>
      <c r="EA752" t="s">
        <v>5486</v>
      </c>
      <c r="EB752" t="s">
        <v>5190</v>
      </c>
      <c r="EC752" t="s">
        <v>5388</v>
      </c>
      <c r="ED752" s="10" t="s">
        <v>2200</v>
      </c>
      <c r="EE752" s="20">
        <v>35262</v>
      </c>
      <c r="EF752" s="21">
        <v>38327</v>
      </c>
      <c r="EG752" t="s">
        <v>3913</v>
      </c>
      <c r="EH752" t="s">
        <v>5146</v>
      </c>
      <c r="EI752" s="22">
        <v>44438</v>
      </c>
      <c r="EJ752" t="b">
        <f>F752=H752</f>
        <v>0</v>
      </c>
    </row>
    <row r="753" spans="1:140" x14ac:dyDescent="0.2">
      <c r="A753" s="8" t="s">
        <v>3914</v>
      </c>
      <c r="B753" s="8" t="s">
        <v>168</v>
      </c>
      <c r="C753" s="8" t="s">
        <v>128</v>
      </c>
      <c r="D753" s="2" t="s">
        <v>3915</v>
      </c>
      <c r="E753" s="4">
        <v>0.68465453735907</v>
      </c>
      <c r="F753" s="28" t="b">
        <v>1</v>
      </c>
      <c r="G753" s="29">
        <f t="shared" si="23"/>
        <v>3.3211026876093526E-4</v>
      </c>
      <c r="H753" s="5" t="b">
        <f t="shared" si="22"/>
        <v>0</v>
      </c>
      <c r="I753" s="8">
        <v>46</v>
      </c>
      <c r="J753">
        <v>1</v>
      </c>
      <c r="K753">
        <v>16</v>
      </c>
      <c r="L753">
        <v>2791</v>
      </c>
      <c r="M753">
        <v>1</v>
      </c>
      <c r="N753">
        <v>2</v>
      </c>
      <c r="O753">
        <v>68.993935346201894</v>
      </c>
      <c r="P753">
        <v>2</v>
      </c>
      <c r="Q753">
        <v>3</v>
      </c>
      <c r="R753">
        <v>5</v>
      </c>
      <c r="S753" s="10">
        <v>79.5</v>
      </c>
      <c r="T753" s="8">
        <v>-0.68011238633068705</v>
      </c>
      <c r="U753">
        <v>7.5957643648752104E-3</v>
      </c>
      <c r="V753">
        <v>-1.4189916771564499</v>
      </c>
      <c r="W753">
        <v>1.5069611690495299</v>
      </c>
      <c r="X753">
        <v>-1.2456676951183301</v>
      </c>
      <c r="Y753">
        <v>-0.70788554533318204</v>
      </c>
      <c r="Z753">
        <v>0.63728453114005501</v>
      </c>
      <c r="AA753">
        <v>1.4284752725705201</v>
      </c>
      <c r="AB753">
        <v>-4.5418899975194001E-2</v>
      </c>
      <c r="AC753">
        <v>0.71996333890972197</v>
      </c>
      <c r="AD753" s="10">
        <v>1.0362383225482901</v>
      </c>
      <c r="AE753" s="8">
        <v>0</v>
      </c>
      <c r="AF753">
        <v>0</v>
      </c>
      <c r="AG753">
        <v>0</v>
      </c>
      <c r="AH753">
        <v>0</v>
      </c>
      <c r="AI753">
        <v>0</v>
      </c>
      <c r="AJ753">
        <v>1</v>
      </c>
      <c r="AK753">
        <v>0</v>
      </c>
      <c r="AL753">
        <v>0</v>
      </c>
      <c r="AM753">
        <v>0</v>
      </c>
      <c r="AN753">
        <v>0</v>
      </c>
      <c r="AO753">
        <v>0</v>
      </c>
      <c r="AP753">
        <v>0</v>
      </c>
      <c r="AQ753">
        <v>0</v>
      </c>
      <c r="AR753">
        <v>0</v>
      </c>
      <c r="AS753">
        <v>0</v>
      </c>
      <c r="AT753">
        <v>0</v>
      </c>
      <c r="AU753">
        <v>0</v>
      </c>
      <c r="AV753">
        <v>0</v>
      </c>
      <c r="AW753">
        <v>0</v>
      </c>
      <c r="AX753">
        <v>0</v>
      </c>
      <c r="AY753">
        <v>0</v>
      </c>
      <c r="AZ753">
        <v>1</v>
      </c>
      <c r="BA753">
        <v>1</v>
      </c>
      <c r="BB753">
        <v>0</v>
      </c>
      <c r="BC753">
        <v>1</v>
      </c>
      <c r="BD753">
        <v>0</v>
      </c>
      <c r="BE753">
        <v>1</v>
      </c>
      <c r="BF753">
        <v>0</v>
      </c>
      <c r="BG753">
        <v>0</v>
      </c>
      <c r="BH753">
        <v>1</v>
      </c>
      <c r="BI753">
        <v>0</v>
      </c>
      <c r="BJ753">
        <v>0</v>
      </c>
      <c r="BK753">
        <v>0</v>
      </c>
      <c r="BL753">
        <v>0</v>
      </c>
      <c r="BM753">
        <v>1</v>
      </c>
      <c r="BN753">
        <v>0</v>
      </c>
      <c r="BO753">
        <v>0</v>
      </c>
      <c r="BP753">
        <v>0</v>
      </c>
      <c r="BQ753">
        <v>1</v>
      </c>
      <c r="BR753">
        <v>0</v>
      </c>
      <c r="BS753">
        <v>0</v>
      </c>
      <c r="BT753" s="10">
        <v>0</v>
      </c>
      <c r="BU753">
        <v>-4.2648743800000002</v>
      </c>
      <c r="BV753">
        <v>0.17994256</v>
      </c>
      <c r="BW753">
        <v>2.5512239999999999E-2</v>
      </c>
      <c r="BX753">
        <v>1.7140852600000001</v>
      </c>
      <c r="BY753">
        <v>1.2451467300000001</v>
      </c>
      <c r="BZ753">
        <v>4.38303536</v>
      </c>
      <c r="CA753">
        <v>1.0542348399999999</v>
      </c>
      <c r="CB753">
        <v>2.36271349</v>
      </c>
      <c r="CC753">
        <v>0</v>
      </c>
      <c r="CD753">
        <v>1.26633956</v>
      </c>
      <c r="CE753">
        <v>1.2966537600000001</v>
      </c>
      <c r="CF753">
        <v>-0.34830556000000001</v>
      </c>
      <c r="CG753">
        <v>0.60595251999999999</v>
      </c>
      <c r="CH753">
        <v>-0.27080598</v>
      </c>
      <c r="CI753">
        <v>0.69837139000000004</v>
      </c>
      <c r="CJ753">
        <v>2.3914729999999999E-2</v>
      </c>
      <c r="CK753">
        <v>-0.35324707</v>
      </c>
      <c r="CL753">
        <v>-4.8291489999999999E-2</v>
      </c>
      <c r="CM753">
        <v>0.58076517999999999</v>
      </c>
      <c r="CN753">
        <v>0.72541518999999999</v>
      </c>
      <c r="CO753">
        <v>-0.20022939000000001</v>
      </c>
      <c r="CP753">
        <v>-0.43475793000000001</v>
      </c>
      <c r="CQ753">
        <v>0.34422587999999998</v>
      </c>
      <c r="CR753">
        <v>-0.48495226000000002</v>
      </c>
      <c r="CS753">
        <v>0.18250256000000001</v>
      </c>
      <c r="CT753">
        <v>-0.16623276000000001</v>
      </c>
      <c r="CU753">
        <v>-9.4743999999999995E-2</v>
      </c>
      <c r="CV753">
        <v>-1.1689752</v>
      </c>
      <c r="CW753">
        <v>-0.52188942000000005</v>
      </c>
      <c r="CX753">
        <v>0.65815442999999996</v>
      </c>
      <c r="CY753">
        <v>9.3649330000000003E-2</v>
      </c>
      <c r="CZ753">
        <v>-0.16819777</v>
      </c>
      <c r="DA753">
        <v>-0.25450494000000001</v>
      </c>
      <c r="DB753">
        <v>0.25513289</v>
      </c>
      <c r="DC753">
        <v>2.5920289999999999E-2</v>
      </c>
      <c r="DD753">
        <v>-2.5292350000000002E-2</v>
      </c>
      <c r="DE753">
        <v>0.26950531</v>
      </c>
      <c r="DF753">
        <v>-0.26887736000000001</v>
      </c>
      <c r="DG753">
        <v>0.1029841</v>
      </c>
      <c r="DH753">
        <v>-0.10235616</v>
      </c>
      <c r="DI753">
        <v>-0.19042195000000001</v>
      </c>
      <c r="DJ753">
        <v>7.7531719999999998E-2</v>
      </c>
      <c r="DK753">
        <v>-0.19522661999999999</v>
      </c>
      <c r="DL753">
        <v>-0.13095082</v>
      </c>
      <c r="DM753">
        <v>-6.0513240000000003E-2</v>
      </c>
      <c r="DN753">
        <v>0.50020885000000004</v>
      </c>
      <c r="DO753">
        <v>0.35778246000000002</v>
      </c>
      <c r="DP753">
        <v>-0.64273818000000005</v>
      </c>
      <c r="DQ753">
        <v>0.94671483000000001</v>
      </c>
      <c r="DR753">
        <v>-0.66113116000000005</v>
      </c>
      <c r="DS753">
        <v>7.7932630000000003E-2</v>
      </c>
      <c r="DT753">
        <v>-0.79014932000000004</v>
      </c>
      <c r="DU753">
        <v>1.3610861400000001</v>
      </c>
      <c r="DV753" s="10">
        <v>-0.64824150000000003</v>
      </c>
      <c r="DW753" s="8" t="s">
        <v>3916</v>
      </c>
      <c r="DX753" t="s">
        <v>3917</v>
      </c>
      <c r="DY753" t="s">
        <v>5154</v>
      </c>
      <c r="DZ753" t="s">
        <v>5154</v>
      </c>
      <c r="EA753" t="s">
        <v>5433</v>
      </c>
      <c r="EB753" t="s">
        <v>5163</v>
      </c>
      <c r="EC753" t="s">
        <v>5328</v>
      </c>
      <c r="ED753" s="10" t="s">
        <v>225</v>
      </c>
      <c r="EE753" s="20">
        <v>34699</v>
      </c>
      <c r="EF753" s="21">
        <v>34960</v>
      </c>
      <c r="EG753" t="s">
        <v>3918</v>
      </c>
      <c r="EH753" t="s">
        <v>5147</v>
      </c>
      <c r="EI753" s="22">
        <v>44390</v>
      </c>
      <c r="EJ753" t="b">
        <f>F753=H753</f>
        <v>0</v>
      </c>
    </row>
    <row r="754" spans="1:140" x14ac:dyDescent="0.2">
      <c r="A754" s="8" t="s">
        <v>3919</v>
      </c>
      <c r="B754" s="8" t="s">
        <v>127</v>
      </c>
      <c r="C754" s="8" t="s">
        <v>147</v>
      </c>
      <c r="D754" s="2" t="s">
        <v>3920</v>
      </c>
      <c r="E754" s="4">
        <v>0.25087353679323499</v>
      </c>
      <c r="F754" s="28" t="b">
        <v>0</v>
      </c>
      <c r="G754" s="29">
        <f t="shared" si="23"/>
        <v>1.1571804589043293E-2</v>
      </c>
      <c r="H754" s="5" t="b">
        <f t="shared" si="22"/>
        <v>0</v>
      </c>
      <c r="I754" s="8">
        <v>66</v>
      </c>
      <c r="J754">
        <v>0</v>
      </c>
      <c r="K754">
        <v>14</v>
      </c>
      <c r="L754">
        <v>1113</v>
      </c>
      <c r="M754">
        <v>9</v>
      </c>
      <c r="N754">
        <v>2</v>
      </c>
      <c r="O754">
        <v>17.103435063284198</v>
      </c>
      <c r="P754">
        <v>5</v>
      </c>
      <c r="Q754">
        <v>5</v>
      </c>
      <c r="R754">
        <v>1</v>
      </c>
      <c r="S754" s="10">
        <v>79.3</v>
      </c>
      <c r="T754" s="8">
        <v>1.19865111182038</v>
      </c>
      <c r="U754">
        <v>-1.00517281761849</v>
      </c>
      <c r="V754">
        <v>-1.6774012700827301</v>
      </c>
      <c r="W754">
        <v>-0.449169891769234</v>
      </c>
      <c r="X754">
        <v>1.2997579909472201</v>
      </c>
      <c r="Y754">
        <v>-0.70788554533318204</v>
      </c>
      <c r="Z754">
        <v>-1.1483036707618</v>
      </c>
      <c r="AA754">
        <v>-1.4107302381286499</v>
      </c>
      <c r="AB754">
        <v>-0.772121299578298</v>
      </c>
      <c r="AC754">
        <v>1.42236659638262</v>
      </c>
      <c r="AD754" s="10">
        <v>0.99308420187995905</v>
      </c>
      <c r="AE754" s="8">
        <v>0</v>
      </c>
      <c r="AF754">
        <v>0</v>
      </c>
      <c r="AG754">
        <v>0</v>
      </c>
      <c r="AH754">
        <v>0</v>
      </c>
      <c r="AI754">
        <v>0</v>
      </c>
      <c r="AJ754">
        <v>0</v>
      </c>
      <c r="AK754">
        <v>0</v>
      </c>
      <c r="AL754">
        <v>0</v>
      </c>
      <c r="AM754">
        <v>0</v>
      </c>
      <c r="AN754">
        <v>0</v>
      </c>
      <c r="AO754">
        <v>0</v>
      </c>
      <c r="AP754">
        <v>0</v>
      </c>
      <c r="AQ754">
        <v>0</v>
      </c>
      <c r="AR754">
        <v>0</v>
      </c>
      <c r="AS754">
        <v>0</v>
      </c>
      <c r="AT754">
        <v>0</v>
      </c>
      <c r="AU754">
        <v>0</v>
      </c>
      <c r="AV754">
        <v>1</v>
      </c>
      <c r="AW754">
        <v>0</v>
      </c>
      <c r="AX754">
        <v>0</v>
      </c>
      <c r="AY754">
        <v>1</v>
      </c>
      <c r="AZ754">
        <v>0</v>
      </c>
      <c r="BA754">
        <v>1</v>
      </c>
      <c r="BB754">
        <v>0</v>
      </c>
      <c r="BC754">
        <v>0</v>
      </c>
      <c r="BD754">
        <v>1</v>
      </c>
      <c r="BE754">
        <v>0</v>
      </c>
      <c r="BF754">
        <v>1</v>
      </c>
      <c r="BG754">
        <v>1</v>
      </c>
      <c r="BH754">
        <v>0</v>
      </c>
      <c r="BI754">
        <v>0</v>
      </c>
      <c r="BJ754">
        <v>0</v>
      </c>
      <c r="BK754">
        <v>0</v>
      </c>
      <c r="BL754">
        <v>0</v>
      </c>
      <c r="BM754">
        <v>1</v>
      </c>
      <c r="BN754">
        <v>0</v>
      </c>
      <c r="BO754">
        <v>0</v>
      </c>
      <c r="BP754">
        <v>0</v>
      </c>
      <c r="BQ754">
        <v>1</v>
      </c>
      <c r="BR754">
        <v>0</v>
      </c>
      <c r="BS754">
        <v>0</v>
      </c>
      <c r="BT754" s="10">
        <v>0</v>
      </c>
      <c r="BU754">
        <v>-4.2648743800000002</v>
      </c>
      <c r="BV754">
        <v>0.17994256</v>
      </c>
      <c r="BW754">
        <v>2.5512239999999999E-2</v>
      </c>
      <c r="BX754">
        <v>1.7140852600000001</v>
      </c>
      <c r="BY754">
        <v>1.2451467300000001</v>
      </c>
      <c r="BZ754">
        <v>4.38303536</v>
      </c>
      <c r="CA754">
        <v>1.0542348399999999</v>
      </c>
      <c r="CB754">
        <v>2.36271349</v>
      </c>
      <c r="CC754">
        <v>0</v>
      </c>
      <c r="CD754">
        <v>1.26633956</v>
      </c>
      <c r="CE754">
        <v>1.2966537600000001</v>
      </c>
      <c r="CF754">
        <v>-0.34830556000000001</v>
      </c>
      <c r="CG754">
        <v>0.60595251999999999</v>
      </c>
      <c r="CH754">
        <v>-0.27080598</v>
      </c>
      <c r="CI754">
        <v>0.69837139000000004</v>
      </c>
      <c r="CJ754">
        <v>2.3914729999999999E-2</v>
      </c>
      <c r="CK754">
        <v>-0.35324707</v>
      </c>
      <c r="CL754">
        <v>-4.8291489999999999E-2</v>
      </c>
      <c r="CM754">
        <v>0.58076517999999999</v>
      </c>
      <c r="CN754">
        <v>0.72541518999999999</v>
      </c>
      <c r="CO754">
        <v>-0.20022939000000001</v>
      </c>
      <c r="CP754">
        <v>-0.43475793000000001</v>
      </c>
      <c r="CQ754">
        <v>0.34422587999999998</v>
      </c>
      <c r="CR754">
        <v>-0.48495226000000002</v>
      </c>
      <c r="CS754">
        <v>0.18250256000000001</v>
      </c>
      <c r="CT754">
        <v>-0.16623276000000001</v>
      </c>
      <c r="CU754">
        <v>-9.4743999999999995E-2</v>
      </c>
      <c r="CV754">
        <v>-1.1689752</v>
      </c>
      <c r="CW754">
        <v>-0.52188942000000005</v>
      </c>
      <c r="CX754">
        <v>0.65815442999999996</v>
      </c>
      <c r="CY754">
        <v>9.3649330000000003E-2</v>
      </c>
      <c r="CZ754">
        <v>-0.16819777</v>
      </c>
      <c r="DA754">
        <v>-0.25450494000000001</v>
      </c>
      <c r="DB754">
        <v>0.25513289</v>
      </c>
      <c r="DC754">
        <v>2.5920289999999999E-2</v>
      </c>
      <c r="DD754">
        <v>-2.5292350000000002E-2</v>
      </c>
      <c r="DE754">
        <v>0.26950531</v>
      </c>
      <c r="DF754">
        <v>-0.26887736000000001</v>
      </c>
      <c r="DG754">
        <v>0.1029841</v>
      </c>
      <c r="DH754">
        <v>-0.10235616</v>
      </c>
      <c r="DI754">
        <v>-0.19042195000000001</v>
      </c>
      <c r="DJ754">
        <v>7.7531719999999998E-2</v>
      </c>
      <c r="DK754">
        <v>-0.19522661999999999</v>
      </c>
      <c r="DL754">
        <v>-0.13095082</v>
      </c>
      <c r="DM754">
        <v>-6.0513240000000003E-2</v>
      </c>
      <c r="DN754">
        <v>0.50020885000000004</v>
      </c>
      <c r="DO754">
        <v>0.35778246000000002</v>
      </c>
      <c r="DP754">
        <v>-0.64273818000000005</v>
      </c>
      <c r="DQ754">
        <v>0.94671483000000001</v>
      </c>
      <c r="DR754">
        <v>-0.66113116000000005</v>
      </c>
      <c r="DS754">
        <v>7.7932630000000003E-2</v>
      </c>
      <c r="DT754">
        <v>-0.79014932000000004</v>
      </c>
      <c r="DU754">
        <v>1.3610861400000001</v>
      </c>
      <c r="DV754" s="10">
        <v>-0.64824150000000003</v>
      </c>
      <c r="DW754" s="8" t="s">
        <v>3921</v>
      </c>
      <c r="DX754" t="s">
        <v>3922</v>
      </c>
      <c r="DY754" t="s">
        <v>5154</v>
      </c>
      <c r="DZ754" t="s">
        <v>5154</v>
      </c>
      <c r="EA754" t="s">
        <v>5213</v>
      </c>
      <c r="EB754" t="s">
        <v>5233</v>
      </c>
      <c r="EC754" t="s">
        <v>5411</v>
      </c>
      <c r="ED754" s="10" t="s">
        <v>482</v>
      </c>
      <c r="EE754" s="20">
        <v>37417</v>
      </c>
      <c r="EF754" s="21">
        <v>39923</v>
      </c>
      <c r="EG754" t="s">
        <v>3923</v>
      </c>
      <c r="EH754" t="s">
        <v>5145</v>
      </c>
      <c r="EI754" s="22">
        <v>44896</v>
      </c>
      <c r="EJ754" t="b">
        <f>F754=H754</f>
        <v>1</v>
      </c>
    </row>
    <row r="755" spans="1:140" x14ac:dyDescent="0.2">
      <c r="A755" s="8" t="s">
        <v>3924</v>
      </c>
      <c r="B755" s="8" t="s">
        <v>127</v>
      </c>
      <c r="C755" s="8" t="s">
        <v>332</v>
      </c>
      <c r="D755" s="2" t="s">
        <v>3925</v>
      </c>
      <c r="E755" s="4">
        <v>0.14683873051214999</v>
      </c>
      <c r="F755" s="28" t="b">
        <v>0</v>
      </c>
      <c r="G755" s="29">
        <f t="shared" si="23"/>
        <v>3.722543955295201E-5</v>
      </c>
      <c r="H755" s="5" t="b">
        <f t="shared" si="22"/>
        <v>0</v>
      </c>
      <c r="I755" s="8">
        <v>62</v>
      </c>
      <c r="J755">
        <v>0</v>
      </c>
      <c r="K755">
        <v>17</v>
      </c>
      <c r="L755">
        <v>521</v>
      </c>
      <c r="M755">
        <v>8</v>
      </c>
      <c r="N755">
        <v>2</v>
      </c>
      <c r="O755">
        <v>6.8443652560750197</v>
      </c>
      <c r="P755">
        <v>5</v>
      </c>
      <c r="Q755">
        <v>5</v>
      </c>
      <c r="R755">
        <v>5</v>
      </c>
      <c r="S755" s="10">
        <v>77.599999999999994</v>
      </c>
      <c r="T755" s="8">
        <v>0.82289841219016902</v>
      </c>
      <c r="U755">
        <v>-1.00517281761849</v>
      </c>
      <c r="V755">
        <v>-1.2897868806933099</v>
      </c>
      <c r="W755">
        <v>-1.1392947952285299</v>
      </c>
      <c r="X755">
        <v>0.98157978018903103</v>
      </c>
      <c r="Y755">
        <v>-0.70788554533318204</v>
      </c>
      <c r="Z755">
        <v>-1.5013253974817999</v>
      </c>
      <c r="AA755">
        <v>-0.70092886045385905</v>
      </c>
      <c r="AB755">
        <v>-0.772121299578298</v>
      </c>
      <c r="AC755">
        <v>-0.68484317603607703</v>
      </c>
      <c r="AD755" s="10">
        <v>0.62627417619914705</v>
      </c>
      <c r="AE755" s="8">
        <v>0</v>
      </c>
      <c r="AF755">
        <v>0</v>
      </c>
      <c r="AG755">
        <v>0</v>
      </c>
      <c r="AH755">
        <v>0</v>
      </c>
      <c r="AI755">
        <v>0</v>
      </c>
      <c r="AJ755">
        <v>0</v>
      </c>
      <c r="AK755">
        <v>0</v>
      </c>
      <c r="AL755">
        <v>0</v>
      </c>
      <c r="AM755">
        <v>0</v>
      </c>
      <c r="AN755">
        <v>0</v>
      </c>
      <c r="AO755">
        <v>0</v>
      </c>
      <c r="AP755">
        <v>0</v>
      </c>
      <c r="AQ755">
        <v>1</v>
      </c>
      <c r="AR755">
        <v>0</v>
      </c>
      <c r="AS755">
        <v>0</v>
      </c>
      <c r="AT755">
        <v>0</v>
      </c>
      <c r="AU755">
        <v>0</v>
      </c>
      <c r="AV755">
        <v>0</v>
      </c>
      <c r="AW755">
        <v>0</v>
      </c>
      <c r="AX755">
        <v>0</v>
      </c>
      <c r="AY755">
        <v>1</v>
      </c>
      <c r="AZ755">
        <v>0</v>
      </c>
      <c r="BA755">
        <v>0</v>
      </c>
      <c r="BB755">
        <v>1</v>
      </c>
      <c r="BC755">
        <v>1</v>
      </c>
      <c r="BD755">
        <v>0</v>
      </c>
      <c r="BE755">
        <v>0</v>
      </c>
      <c r="BF755">
        <v>1</v>
      </c>
      <c r="BG755">
        <v>0</v>
      </c>
      <c r="BH755">
        <v>0</v>
      </c>
      <c r="BI755">
        <v>0</v>
      </c>
      <c r="BJ755">
        <v>1</v>
      </c>
      <c r="BK755">
        <v>0</v>
      </c>
      <c r="BL755">
        <v>0</v>
      </c>
      <c r="BM755">
        <v>1</v>
      </c>
      <c r="BN755">
        <v>0</v>
      </c>
      <c r="BO755">
        <v>0</v>
      </c>
      <c r="BP755">
        <v>0</v>
      </c>
      <c r="BQ755">
        <v>0</v>
      </c>
      <c r="BR755">
        <v>0</v>
      </c>
      <c r="BS755">
        <v>0</v>
      </c>
      <c r="BT755" s="10">
        <v>1</v>
      </c>
      <c r="BU755">
        <v>-4.2648743800000002</v>
      </c>
      <c r="BV755">
        <v>0.17994256</v>
      </c>
      <c r="BW755">
        <v>2.5512239999999999E-2</v>
      </c>
      <c r="BX755">
        <v>1.7140852600000001</v>
      </c>
      <c r="BY755">
        <v>1.2451467300000001</v>
      </c>
      <c r="BZ755">
        <v>4.38303536</v>
      </c>
      <c r="CA755">
        <v>1.0542348399999999</v>
      </c>
      <c r="CB755">
        <v>2.36271349</v>
      </c>
      <c r="CC755">
        <v>0</v>
      </c>
      <c r="CD755">
        <v>1.26633956</v>
      </c>
      <c r="CE755">
        <v>1.2966537600000001</v>
      </c>
      <c r="CF755">
        <v>-0.34830556000000001</v>
      </c>
      <c r="CG755">
        <v>0.60595251999999999</v>
      </c>
      <c r="CH755">
        <v>-0.27080598</v>
      </c>
      <c r="CI755">
        <v>0.69837139000000004</v>
      </c>
      <c r="CJ755">
        <v>2.3914729999999999E-2</v>
      </c>
      <c r="CK755">
        <v>-0.35324707</v>
      </c>
      <c r="CL755">
        <v>-4.8291489999999999E-2</v>
      </c>
      <c r="CM755">
        <v>0.58076517999999999</v>
      </c>
      <c r="CN755">
        <v>0.72541518999999999</v>
      </c>
      <c r="CO755">
        <v>-0.20022939000000001</v>
      </c>
      <c r="CP755">
        <v>-0.43475793000000001</v>
      </c>
      <c r="CQ755">
        <v>0.34422587999999998</v>
      </c>
      <c r="CR755">
        <v>-0.48495226000000002</v>
      </c>
      <c r="CS755">
        <v>0.18250256000000001</v>
      </c>
      <c r="CT755">
        <v>-0.16623276000000001</v>
      </c>
      <c r="CU755">
        <v>-9.4743999999999995E-2</v>
      </c>
      <c r="CV755">
        <v>-1.1689752</v>
      </c>
      <c r="CW755">
        <v>-0.52188942000000005</v>
      </c>
      <c r="CX755">
        <v>0.65815442999999996</v>
      </c>
      <c r="CY755">
        <v>9.3649330000000003E-2</v>
      </c>
      <c r="CZ755">
        <v>-0.16819777</v>
      </c>
      <c r="DA755">
        <v>-0.25450494000000001</v>
      </c>
      <c r="DB755">
        <v>0.25513289</v>
      </c>
      <c r="DC755">
        <v>2.5920289999999999E-2</v>
      </c>
      <c r="DD755">
        <v>-2.5292350000000002E-2</v>
      </c>
      <c r="DE755">
        <v>0.26950531</v>
      </c>
      <c r="DF755">
        <v>-0.26887736000000001</v>
      </c>
      <c r="DG755">
        <v>0.1029841</v>
      </c>
      <c r="DH755">
        <v>-0.10235616</v>
      </c>
      <c r="DI755">
        <v>-0.19042195000000001</v>
      </c>
      <c r="DJ755">
        <v>7.7531719999999998E-2</v>
      </c>
      <c r="DK755">
        <v>-0.19522661999999999</v>
      </c>
      <c r="DL755">
        <v>-0.13095082</v>
      </c>
      <c r="DM755">
        <v>-6.0513240000000003E-2</v>
      </c>
      <c r="DN755">
        <v>0.50020885000000004</v>
      </c>
      <c r="DO755">
        <v>0.35778246000000002</v>
      </c>
      <c r="DP755">
        <v>-0.64273818000000005</v>
      </c>
      <c r="DQ755">
        <v>0.94671483000000001</v>
      </c>
      <c r="DR755">
        <v>-0.66113116000000005</v>
      </c>
      <c r="DS755">
        <v>7.7932630000000003E-2</v>
      </c>
      <c r="DT755">
        <v>-0.79014932000000004</v>
      </c>
      <c r="DU755">
        <v>1.3610861400000001</v>
      </c>
      <c r="DV755" s="10">
        <v>-0.64824150000000003</v>
      </c>
      <c r="DW755" s="8" t="s">
        <v>3926</v>
      </c>
      <c r="DX755" t="s">
        <v>3927</v>
      </c>
      <c r="DY755" t="s">
        <v>5154</v>
      </c>
      <c r="DZ755" t="s">
        <v>5165</v>
      </c>
      <c r="EA755" t="s">
        <v>5378</v>
      </c>
      <c r="EB755" t="s">
        <v>5389</v>
      </c>
      <c r="EC755" t="s">
        <v>5215</v>
      </c>
      <c r="ED755" s="10" t="s">
        <v>1082</v>
      </c>
      <c r="EE755" s="20">
        <v>35374</v>
      </c>
      <c r="EF755" s="21">
        <v>39908</v>
      </c>
      <c r="EG755" t="s">
        <v>3928</v>
      </c>
      <c r="EH755" t="s">
        <v>5144</v>
      </c>
      <c r="EI755" s="22">
        <v>44761</v>
      </c>
      <c r="EJ755" t="b">
        <f>F755=H755</f>
        <v>1</v>
      </c>
    </row>
    <row r="756" spans="1:140" x14ac:dyDescent="0.2">
      <c r="A756" s="8" t="s">
        <v>3929</v>
      </c>
      <c r="B756" s="8" t="s">
        <v>127</v>
      </c>
      <c r="C756" s="8" t="s">
        <v>120</v>
      </c>
      <c r="D756" s="2" t="s">
        <v>3930</v>
      </c>
      <c r="E756" s="4">
        <v>0.66216796257916</v>
      </c>
      <c r="F756" s="28" t="b">
        <v>1</v>
      </c>
      <c r="G756" s="29">
        <f t="shared" si="23"/>
        <v>1.4370914907525933E-4</v>
      </c>
      <c r="H756" s="5" t="b">
        <f t="shared" si="22"/>
        <v>0</v>
      </c>
      <c r="I756" s="8">
        <v>42</v>
      </c>
      <c r="J756">
        <v>2</v>
      </c>
      <c r="K756">
        <v>15</v>
      </c>
      <c r="L756">
        <v>888</v>
      </c>
      <c r="M756">
        <v>1</v>
      </c>
      <c r="N756">
        <v>5</v>
      </c>
      <c r="O756">
        <v>68.650647956246999</v>
      </c>
      <c r="P756">
        <v>5</v>
      </c>
      <c r="Q756">
        <v>2</v>
      </c>
      <c r="R756">
        <v>3</v>
      </c>
      <c r="S756" s="10">
        <v>68.3</v>
      </c>
      <c r="T756" s="8">
        <v>-1.0558650859609</v>
      </c>
      <c r="U756">
        <v>1.0203643463482399</v>
      </c>
      <c r="V756">
        <v>-1.5481964736195899</v>
      </c>
      <c r="W756">
        <v>-0.71146398514481302</v>
      </c>
      <c r="X756">
        <v>-1.2456676951183301</v>
      </c>
      <c r="Y756">
        <v>1.38181348148064</v>
      </c>
      <c r="Z756">
        <v>0.62547177331303205</v>
      </c>
      <c r="AA756">
        <v>8.8725172209350497E-3</v>
      </c>
      <c r="AB756">
        <v>1.4079858992310099</v>
      </c>
      <c r="AC756">
        <v>-1.38724643350897</v>
      </c>
      <c r="AD756" s="10">
        <v>-1.3803924348782299</v>
      </c>
      <c r="AE756" s="8">
        <v>0</v>
      </c>
      <c r="AF756">
        <v>0</v>
      </c>
      <c r="AG756">
        <v>0</v>
      </c>
      <c r="AH756">
        <v>0</v>
      </c>
      <c r="AI756">
        <v>0</v>
      </c>
      <c r="AJ756">
        <v>0</v>
      </c>
      <c r="AK756">
        <v>1</v>
      </c>
      <c r="AL756">
        <v>0</v>
      </c>
      <c r="AM756">
        <v>0</v>
      </c>
      <c r="AN756">
        <v>0</v>
      </c>
      <c r="AO756">
        <v>0</v>
      </c>
      <c r="AP756">
        <v>0</v>
      </c>
      <c r="AQ756">
        <v>0</v>
      </c>
      <c r="AR756">
        <v>0</v>
      </c>
      <c r="AS756">
        <v>0</v>
      </c>
      <c r="AT756">
        <v>0</v>
      </c>
      <c r="AU756">
        <v>0</v>
      </c>
      <c r="AV756">
        <v>0</v>
      </c>
      <c r="AW756">
        <v>0</v>
      </c>
      <c r="AX756">
        <v>0</v>
      </c>
      <c r="AY756">
        <v>1</v>
      </c>
      <c r="AZ756">
        <v>0</v>
      </c>
      <c r="BA756">
        <v>1</v>
      </c>
      <c r="BB756">
        <v>0</v>
      </c>
      <c r="BC756">
        <v>0</v>
      </c>
      <c r="BD756">
        <v>1</v>
      </c>
      <c r="BE756">
        <v>0</v>
      </c>
      <c r="BF756">
        <v>1</v>
      </c>
      <c r="BG756">
        <v>0</v>
      </c>
      <c r="BH756">
        <v>0</v>
      </c>
      <c r="BI756">
        <v>0</v>
      </c>
      <c r="BJ756">
        <v>0</v>
      </c>
      <c r="BK756">
        <v>0</v>
      </c>
      <c r="BL756">
        <v>1</v>
      </c>
      <c r="BM756">
        <v>0</v>
      </c>
      <c r="BN756">
        <v>0</v>
      </c>
      <c r="BO756">
        <v>0</v>
      </c>
      <c r="BP756">
        <v>1</v>
      </c>
      <c r="BQ756">
        <v>0</v>
      </c>
      <c r="BR756">
        <v>0</v>
      </c>
      <c r="BS756">
        <v>1</v>
      </c>
      <c r="BT756" s="10">
        <v>0</v>
      </c>
      <c r="BU756">
        <v>-4.2648743800000002</v>
      </c>
      <c r="BV756">
        <v>0.17994256</v>
      </c>
      <c r="BW756">
        <v>2.5512239999999999E-2</v>
      </c>
      <c r="BX756">
        <v>1.7140852600000001</v>
      </c>
      <c r="BY756">
        <v>1.2451467300000001</v>
      </c>
      <c r="BZ756">
        <v>4.38303536</v>
      </c>
      <c r="CA756">
        <v>1.0542348399999999</v>
      </c>
      <c r="CB756">
        <v>2.36271349</v>
      </c>
      <c r="CC756">
        <v>0</v>
      </c>
      <c r="CD756">
        <v>1.26633956</v>
      </c>
      <c r="CE756">
        <v>1.2966537600000001</v>
      </c>
      <c r="CF756">
        <v>-0.34830556000000001</v>
      </c>
      <c r="CG756">
        <v>0.60595251999999999</v>
      </c>
      <c r="CH756">
        <v>-0.27080598</v>
      </c>
      <c r="CI756">
        <v>0.69837139000000004</v>
      </c>
      <c r="CJ756">
        <v>2.3914729999999999E-2</v>
      </c>
      <c r="CK756">
        <v>-0.35324707</v>
      </c>
      <c r="CL756">
        <v>-4.8291489999999999E-2</v>
      </c>
      <c r="CM756">
        <v>0.58076517999999999</v>
      </c>
      <c r="CN756">
        <v>0.72541518999999999</v>
      </c>
      <c r="CO756">
        <v>-0.20022939000000001</v>
      </c>
      <c r="CP756">
        <v>-0.43475793000000001</v>
      </c>
      <c r="CQ756">
        <v>0.34422587999999998</v>
      </c>
      <c r="CR756">
        <v>-0.48495226000000002</v>
      </c>
      <c r="CS756">
        <v>0.18250256000000001</v>
      </c>
      <c r="CT756">
        <v>-0.16623276000000001</v>
      </c>
      <c r="CU756">
        <v>-9.4743999999999995E-2</v>
      </c>
      <c r="CV756">
        <v>-1.1689752</v>
      </c>
      <c r="CW756">
        <v>-0.52188942000000005</v>
      </c>
      <c r="CX756">
        <v>0.65815442999999996</v>
      </c>
      <c r="CY756">
        <v>9.3649330000000003E-2</v>
      </c>
      <c r="CZ756">
        <v>-0.16819777</v>
      </c>
      <c r="DA756">
        <v>-0.25450494000000001</v>
      </c>
      <c r="DB756">
        <v>0.25513289</v>
      </c>
      <c r="DC756">
        <v>2.5920289999999999E-2</v>
      </c>
      <c r="DD756">
        <v>-2.5292350000000002E-2</v>
      </c>
      <c r="DE756">
        <v>0.26950531</v>
      </c>
      <c r="DF756">
        <v>-0.26887736000000001</v>
      </c>
      <c r="DG756">
        <v>0.1029841</v>
      </c>
      <c r="DH756">
        <v>-0.10235616</v>
      </c>
      <c r="DI756">
        <v>-0.19042195000000001</v>
      </c>
      <c r="DJ756">
        <v>7.7531719999999998E-2</v>
      </c>
      <c r="DK756">
        <v>-0.19522661999999999</v>
      </c>
      <c r="DL756">
        <v>-0.13095082</v>
      </c>
      <c r="DM756">
        <v>-6.0513240000000003E-2</v>
      </c>
      <c r="DN756">
        <v>0.50020885000000004</v>
      </c>
      <c r="DO756">
        <v>0.35778246000000002</v>
      </c>
      <c r="DP756">
        <v>-0.64273818000000005</v>
      </c>
      <c r="DQ756">
        <v>0.94671483000000001</v>
      </c>
      <c r="DR756">
        <v>-0.66113116000000005</v>
      </c>
      <c r="DS756">
        <v>7.7932630000000003E-2</v>
      </c>
      <c r="DT756">
        <v>-0.79014932000000004</v>
      </c>
      <c r="DU756">
        <v>1.3610861400000001</v>
      </c>
      <c r="DV756" s="10">
        <v>-0.64824150000000003</v>
      </c>
      <c r="DW756" s="8" t="s">
        <v>3931</v>
      </c>
      <c r="DX756" t="s">
        <v>3932</v>
      </c>
      <c r="DY756" t="s">
        <v>5165</v>
      </c>
      <c r="DZ756" t="s">
        <v>5153</v>
      </c>
      <c r="EA756" t="s">
        <v>5328</v>
      </c>
      <c r="EB756" t="s">
        <v>5481</v>
      </c>
      <c r="EC756" t="s">
        <v>5234</v>
      </c>
      <c r="ED756" s="10" t="s">
        <v>442</v>
      </c>
      <c r="EE756" s="20">
        <v>35808</v>
      </c>
      <c r="EF756" s="21">
        <v>39929</v>
      </c>
      <c r="EG756" t="s">
        <v>3933</v>
      </c>
      <c r="EH756" t="s">
        <v>5143</v>
      </c>
      <c r="EI756" s="22">
        <v>45030</v>
      </c>
      <c r="EJ756" t="b">
        <f>F756=H756</f>
        <v>0</v>
      </c>
    </row>
    <row r="757" spans="1:140" x14ac:dyDescent="0.2">
      <c r="A757" s="8" t="s">
        <v>3934</v>
      </c>
      <c r="B757" s="8" t="s">
        <v>168</v>
      </c>
      <c r="C757" s="8" t="s">
        <v>188</v>
      </c>
      <c r="D757" s="2" t="s">
        <v>3935</v>
      </c>
      <c r="E757" s="4">
        <v>0.59974975907392802</v>
      </c>
      <c r="F757" s="28" t="b">
        <v>0</v>
      </c>
      <c r="G757" s="29">
        <f t="shared" si="23"/>
        <v>1.3932064940815709E-3</v>
      </c>
      <c r="H757" s="5" t="b">
        <f t="shared" si="22"/>
        <v>0</v>
      </c>
      <c r="I757" s="8">
        <v>47</v>
      </c>
      <c r="J757">
        <v>2</v>
      </c>
      <c r="K757">
        <v>40</v>
      </c>
      <c r="L757">
        <v>2192</v>
      </c>
      <c r="M757">
        <v>2</v>
      </c>
      <c r="N757">
        <v>3</v>
      </c>
      <c r="O757">
        <v>9.8748795369640892</v>
      </c>
      <c r="P757">
        <v>2</v>
      </c>
      <c r="Q757">
        <v>5</v>
      </c>
      <c r="R757">
        <v>3</v>
      </c>
      <c r="S757" s="10">
        <v>77.3</v>
      </c>
      <c r="T757" s="8">
        <v>-0.58617421142313397</v>
      </c>
      <c r="U757">
        <v>1.0203643463482399</v>
      </c>
      <c r="V757">
        <v>1.6819234379589401</v>
      </c>
      <c r="W757">
        <v>0.80867600490743397</v>
      </c>
      <c r="X757">
        <v>-0.92748948436013701</v>
      </c>
      <c r="Y757">
        <v>-1.13192030619081E-2</v>
      </c>
      <c r="Z757">
        <v>-1.3970432935100301</v>
      </c>
      <c r="AA757">
        <v>-0.70092886045385905</v>
      </c>
      <c r="AB757">
        <v>-0.772121299578298</v>
      </c>
      <c r="AC757">
        <v>1.42236659638262</v>
      </c>
      <c r="AD757" s="10">
        <v>0.56154299519665196</v>
      </c>
      <c r="AE757" s="8">
        <v>0</v>
      </c>
      <c r="AF757">
        <v>0</v>
      </c>
      <c r="AG757">
        <v>0</v>
      </c>
      <c r="AH757">
        <v>0</v>
      </c>
      <c r="AI757">
        <v>0</v>
      </c>
      <c r="AJ757">
        <v>0</v>
      </c>
      <c r="AK757">
        <v>0</v>
      </c>
      <c r="AL757">
        <v>0</v>
      </c>
      <c r="AM757">
        <v>0</v>
      </c>
      <c r="AN757">
        <v>0</v>
      </c>
      <c r="AO757">
        <v>0</v>
      </c>
      <c r="AP757">
        <v>0</v>
      </c>
      <c r="AQ757">
        <v>0</v>
      </c>
      <c r="AR757">
        <v>0</v>
      </c>
      <c r="AS757">
        <v>0</v>
      </c>
      <c r="AT757">
        <v>0</v>
      </c>
      <c r="AU757">
        <v>0</v>
      </c>
      <c r="AV757">
        <v>0</v>
      </c>
      <c r="AW757">
        <v>1</v>
      </c>
      <c r="AX757">
        <v>0</v>
      </c>
      <c r="AY757">
        <v>0</v>
      </c>
      <c r="AZ757">
        <v>1</v>
      </c>
      <c r="BA757">
        <v>0</v>
      </c>
      <c r="BB757">
        <v>1</v>
      </c>
      <c r="BC757">
        <v>1</v>
      </c>
      <c r="BD757">
        <v>0</v>
      </c>
      <c r="BE757">
        <v>0</v>
      </c>
      <c r="BF757">
        <v>1</v>
      </c>
      <c r="BG757">
        <v>0</v>
      </c>
      <c r="BH757">
        <v>0</v>
      </c>
      <c r="BI757">
        <v>0</v>
      </c>
      <c r="BJ757">
        <v>0</v>
      </c>
      <c r="BK757">
        <v>1</v>
      </c>
      <c r="BL757">
        <v>0</v>
      </c>
      <c r="BM757">
        <v>0</v>
      </c>
      <c r="BN757">
        <v>0</v>
      </c>
      <c r="BO757">
        <v>1</v>
      </c>
      <c r="BP757">
        <v>0</v>
      </c>
      <c r="BQ757">
        <v>0</v>
      </c>
      <c r="BR757">
        <v>1</v>
      </c>
      <c r="BS757">
        <v>0</v>
      </c>
      <c r="BT757" s="10">
        <v>0</v>
      </c>
      <c r="BU757">
        <v>-4.2648743800000002</v>
      </c>
      <c r="BV757">
        <v>0.17994256</v>
      </c>
      <c r="BW757">
        <v>2.5512239999999999E-2</v>
      </c>
      <c r="BX757">
        <v>1.7140852600000001</v>
      </c>
      <c r="BY757">
        <v>1.2451467300000001</v>
      </c>
      <c r="BZ757">
        <v>4.38303536</v>
      </c>
      <c r="CA757">
        <v>1.0542348399999999</v>
      </c>
      <c r="CB757">
        <v>2.36271349</v>
      </c>
      <c r="CC757">
        <v>0</v>
      </c>
      <c r="CD757">
        <v>1.26633956</v>
      </c>
      <c r="CE757">
        <v>1.2966537600000001</v>
      </c>
      <c r="CF757">
        <v>-0.34830556000000001</v>
      </c>
      <c r="CG757">
        <v>0.60595251999999999</v>
      </c>
      <c r="CH757">
        <v>-0.27080598</v>
      </c>
      <c r="CI757">
        <v>0.69837139000000004</v>
      </c>
      <c r="CJ757">
        <v>2.3914729999999999E-2</v>
      </c>
      <c r="CK757">
        <v>-0.35324707</v>
      </c>
      <c r="CL757">
        <v>-4.8291489999999999E-2</v>
      </c>
      <c r="CM757">
        <v>0.58076517999999999</v>
      </c>
      <c r="CN757">
        <v>0.72541518999999999</v>
      </c>
      <c r="CO757">
        <v>-0.20022939000000001</v>
      </c>
      <c r="CP757">
        <v>-0.43475793000000001</v>
      </c>
      <c r="CQ757">
        <v>0.34422587999999998</v>
      </c>
      <c r="CR757">
        <v>-0.48495226000000002</v>
      </c>
      <c r="CS757">
        <v>0.18250256000000001</v>
      </c>
      <c r="CT757">
        <v>-0.16623276000000001</v>
      </c>
      <c r="CU757">
        <v>-9.4743999999999995E-2</v>
      </c>
      <c r="CV757">
        <v>-1.1689752</v>
      </c>
      <c r="CW757">
        <v>-0.52188942000000005</v>
      </c>
      <c r="CX757">
        <v>0.65815442999999996</v>
      </c>
      <c r="CY757">
        <v>9.3649330000000003E-2</v>
      </c>
      <c r="CZ757">
        <v>-0.16819777</v>
      </c>
      <c r="DA757">
        <v>-0.25450494000000001</v>
      </c>
      <c r="DB757">
        <v>0.25513289</v>
      </c>
      <c r="DC757">
        <v>2.5920289999999999E-2</v>
      </c>
      <c r="DD757">
        <v>-2.5292350000000002E-2</v>
      </c>
      <c r="DE757">
        <v>0.26950531</v>
      </c>
      <c r="DF757">
        <v>-0.26887736000000001</v>
      </c>
      <c r="DG757">
        <v>0.1029841</v>
      </c>
      <c r="DH757">
        <v>-0.10235616</v>
      </c>
      <c r="DI757">
        <v>-0.19042195000000001</v>
      </c>
      <c r="DJ757">
        <v>7.7531719999999998E-2</v>
      </c>
      <c r="DK757">
        <v>-0.19522661999999999</v>
      </c>
      <c r="DL757">
        <v>-0.13095082</v>
      </c>
      <c r="DM757">
        <v>-6.0513240000000003E-2</v>
      </c>
      <c r="DN757">
        <v>0.50020885000000004</v>
      </c>
      <c r="DO757">
        <v>0.35778246000000002</v>
      </c>
      <c r="DP757">
        <v>-0.64273818000000005</v>
      </c>
      <c r="DQ757">
        <v>0.94671483000000001</v>
      </c>
      <c r="DR757">
        <v>-0.66113116000000005</v>
      </c>
      <c r="DS757">
        <v>7.7932630000000003E-2</v>
      </c>
      <c r="DT757">
        <v>-0.79014932000000004</v>
      </c>
      <c r="DU757">
        <v>1.3610861400000001</v>
      </c>
      <c r="DV757" s="10">
        <v>-0.64824150000000003</v>
      </c>
      <c r="DW757" s="8" t="s">
        <v>3936</v>
      </c>
      <c r="DX757" t="s">
        <v>3937</v>
      </c>
      <c r="DY757" t="s">
        <v>5153</v>
      </c>
      <c r="DZ757" t="s">
        <v>5158</v>
      </c>
      <c r="EA757" t="s">
        <v>5232</v>
      </c>
      <c r="EB757" t="s">
        <v>5494</v>
      </c>
      <c r="EC757" t="s">
        <v>5432</v>
      </c>
      <c r="ED757" s="10" t="s">
        <v>151</v>
      </c>
      <c r="EE757" s="20">
        <v>35251</v>
      </c>
      <c r="EF757" s="21">
        <v>39169</v>
      </c>
      <c r="EG757" t="s">
        <v>1963</v>
      </c>
      <c r="EH757" t="s">
        <v>5146</v>
      </c>
      <c r="EI757" s="22">
        <v>44049</v>
      </c>
      <c r="EJ757" t="b">
        <f>F757=H757</f>
        <v>1</v>
      </c>
    </row>
    <row r="758" spans="1:140" x14ac:dyDescent="0.2">
      <c r="A758" s="8" t="s">
        <v>3938</v>
      </c>
      <c r="B758" s="8" t="s">
        <v>127</v>
      </c>
      <c r="C758" s="8" t="s">
        <v>332</v>
      </c>
      <c r="D758" s="2" t="s">
        <v>3939</v>
      </c>
      <c r="E758" s="4">
        <v>0.61899528522612701</v>
      </c>
      <c r="F758" s="28" t="b">
        <v>1</v>
      </c>
      <c r="G758" s="29">
        <f t="shared" si="23"/>
        <v>0.8396095578409517</v>
      </c>
      <c r="H758" s="5" t="b">
        <f t="shared" si="22"/>
        <v>1</v>
      </c>
      <c r="I758" s="8">
        <v>43</v>
      </c>
      <c r="J758">
        <v>0</v>
      </c>
      <c r="K758">
        <v>37</v>
      </c>
      <c r="L758">
        <v>1281</v>
      </c>
      <c r="M758">
        <v>6</v>
      </c>
      <c r="N758">
        <v>5</v>
      </c>
      <c r="O758">
        <v>1.99764261306388</v>
      </c>
      <c r="P758">
        <v>2</v>
      </c>
      <c r="Q758">
        <v>2</v>
      </c>
      <c r="R758">
        <v>1</v>
      </c>
      <c r="S758" s="10">
        <v>68.7</v>
      </c>
      <c r="T758" s="8">
        <v>-0.96192691105334804</v>
      </c>
      <c r="U758">
        <v>-1.00517281761849</v>
      </c>
      <c r="V758">
        <v>1.2943090485695199</v>
      </c>
      <c r="W758">
        <v>-0.25332363538213398</v>
      </c>
      <c r="X758">
        <v>0.34522335867264098</v>
      </c>
      <c r="Y758">
        <v>1.38181348148064</v>
      </c>
      <c r="Z758">
        <v>-1.66810449427344</v>
      </c>
      <c r="AA758">
        <v>1.4284752725705201</v>
      </c>
      <c r="AB758">
        <v>1.4079858992310099</v>
      </c>
      <c r="AC758">
        <v>1.7560081436822399E-2</v>
      </c>
      <c r="AD758" s="10">
        <v>-1.2940841935415599</v>
      </c>
      <c r="AE758" s="8">
        <v>0</v>
      </c>
      <c r="AF758">
        <v>0</v>
      </c>
      <c r="AG758">
        <v>0</v>
      </c>
      <c r="AH758">
        <v>0</v>
      </c>
      <c r="AI758">
        <v>0</v>
      </c>
      <c r="AJ758">
        <v>0</v>
      </c>
      <c r="AK758">
        <v>0</v>
      </c>
      <c r="AL758">
        <v>1</v>
      </c>
      <c r="AM758">
        <v>0</v>
      </c>
      <c r="AN758">
        <v>0</v>
      </c>
      <c r="AO758">
        <v>0</v>
      </c>
      <c r="AP758">
        <v>0</v>
      </c>
      <c r="AQ758">
        <v>0</v>
      </c>
      <c r="AR758">
        <v>0</v>
      </c>
      <c r="AS758">
        <v>0</v>
      </c>
      <c r="AT758">
        <v>0</v>
      </c>
      <c r="AU758">
        <v>0</v>
      </c>
      <c r="AV758">
        <v>0</v>
      </c>
      <c r="AW758">
        <v>0</v>
      </c>
      <c r="AX758">
        <v>0</v>
      </c>
      <c r="AY758">
        <v>1</v>
      </c>
      <c r="AZ758">
        <v>0</v>
      </c>
      <c r="BA758">
        <v>0</v>
      </c>
      <c r="BB758">
        <v>1</v>
      </c>
      <c r="BC758">
        <v>1</v>
      </c>
      <c r="BD758">
        <v>0</v>
      </c>
      <c r="BE758">
        <v>1</v>
      </c>
      <c r="BF758">
        <v>0</v>
      </c>
      <c r="BG758">
        <v>0</v>
      </c>
      <c r="BH758">
        <v>0</v>
      </c>
      <c r="BI758">
        <v>1</v>
      </c>
      <c r="BJ758">
        <v>0</v>
      </c>
      <c r="BK758">
        <v>0</v>
      </c>
      <c r="BL758">
        <v>0</v>
      </c>
      <c r="BM758">
        <v>0</v>
      </c>
      <c r="BN758">
        <v>0</v>
      </c>
      <c r="BO758">
        <v>1</v>
      </c>
      <c r="BP758">
        <v>0</v>
      </c>
      <c r="BQ758">
        <v>0</v>
      </c>
      <c r="BR758">
        <v>0</v>
      </c>
      <c r="BS758">
        <v>1</v>
      </c>
      <c r="BT758" s="10">
        <v>0</v>
      </c>
      <c r="BU758">
        <v>-4.2648743800000002</v>
      </c>
      <c r="BV758">
        <v>0.17994256</v>
      </c>
      <c r="BW758">
        <v>2.5512239999999999E-2</v>
      </c>
      <c r="BX758">
        <v>1.7140852600000001</v>
      </c>
      <c r="BY758">
        <v>1.2451467300000001</v>
      </c>
      <c r="BZ758">
        <v>4.38303536</v>
      </c>
      <c r="CA758">
        <v>1.0542348399999999</v>
      </c>
      <c r="CB758">
        <v>2.36271349</v>
      </c>
      <c r="CC758">
        <v>0</v>
      </c>
      <c r="CD758">
        <v>1.26633956</v>
      </c>
      <c r="CE758">
        <v>1.2966537600000001</v>
      </c>
      <c r="CF758">
        <v>-0.34830556000000001</v>
      </c>
      <c r="CG758">
        <v>0.60595251999999999</v>
      </c>
      <c r="CH758">
        <v>-0.27080598</v>
      </c>
      <c r="CI758">
        <v>0.69837139000000004</v>
      </c>
      <c r="CJ758">
        <v>2.3914729999999999E-2</v>
      </c>
      <c r="CK758">
        <v>-0.35324707</v>
      </c>
      <c r="CL758">
        <v>-4.8291489999999999E-2</v>
      </c>
      <c r="CM758">
        <v>0.58076517999999999</v>
      </c>
      <c r="CN758">
        <v>0.72541518999999999</v>
      </c>
      <c r="CO758">
        <v>-0.20022939000000001</v>
      </c>
      <c r="CP758">
        <v>-0.43475793000000001</v>
      </c>
      <c r="CQ758">
        <v>0.34422587999999998</v>
      </c>
      <c r="CR758">
        <v>-0.48495226000000002</v>
      </c>
      <c r="CS758">
        <v>0.18250256000000001</v>
      </c>
      <c r="CT758">
        <v>-0.16623276000000001</v>
      </c>
      <c r="CU758">
        <v>-9.4743999999999995E-2</v>
      </c>
      <c r="CV758">
        <v>-1.1689752</v>
      </c>
      <c r="CW758">
        <v>-0.52188942000000005</v>
      </c>
      <c r="CX758">
        <v>0.65815442999999996</v>
      </c>
      <c r="CY758">
        <v>9.3649330000000003E-2</v>
      </c>
      <c r="CZ758">
        <v>-0.16819777</v>
      </c>
      <c r="DA758">
        <v>-0.25450494000000001</v>
      </c>
      <c r="DB758">
        <v>0.25513289</v>
      </c>
      <c r="DC758">
        <v>2.5920289999999999E-2</v>
      </c>
      <c r="DD758">
        <v>-2.5292350000000002E-2</v>
      </c>
      <c r="DE758">
        <v>0.26950531</v>
      </c>
      <c r="DF758">
        <v>-0.26887736000000001</v>
      </c>
      <c r="DG758">
        <v>0.1029841</v>
      </c>
      <c r="DH758">
        <v>-0.10235616</v>
      </c>
      <c r="DI758">
        <v>-0.19042195000000001</v>
      </c>
      <c r="DJ758">
        <v>7.7531719999999998E-2</v>
      </c>
      <c r="DK758">
        <v>-0.19522661999999999</v>
      </c>
      <c r="DL758">
        <v>-0.13095082</v>
      </c>
      <c r="DM758">
        <v>-6.0513240000000003E-2</v>
      </c>
      <c r="DN758">
        <v>0.50020885000000004</v>
      </c>
      <c r="DO758">
        <v>0.35778246000000002</v>
      </c>
      <c r="DP758">
        <v>-0.64273818000000005</v>
      </c>
      <c r="DQ758">
        <v>0.94671483000000001</v>
      </c>
      <c r="DR758">
        <v>-0.66113116000000005</v>
      </c>
      <c r="DS758">
        <v>7.7932630000000003E-2</v>
      </c>
      <c r="DT758">
        <v>-0.79014932000000004</v>
      </c>
      <c r="DU758">
        <v>1.3610861400000001</v>
      </c>
      <c r="DV758" s="10">
        <v>-0.64824150000000003</v>
      </c>
      <c r="DW758" s="8" t="s">
        <v>3940</v>
      </c>
      <c r="DX758" t="s">
        <v>3941</v>
      </c>
      <c r="DY758" t="s">
        <v>5153</v>
      </c>
      <c r="DZ758" t="s">
        <v>5153</v>
      </c>
      <c r="EA758" t="s">
        <v>5232</v>
      </c>
      <c r="EB758" t="s">
        <v>5211</v>
      </c>
      <c r="EC758" t="s">
        <v>5370</v>
      </c>
      <c r="ED758" s="10" t="s">
        <v>178</v>
      </c>
      <c r="EE758" s="20">
        <v>36200</v>
      </c>
      <c r="EF758" s="21">
        <v>37595</v>
      </c>
      <c r="EG758" t="s">
        <v>3942</v>
      </c>
      <c r="EH758" t="s">
        <v>5142</v>
      </c>
      <c r="EI758" s="22">
        <v>44195</v>
      </c>
      <c r="EJ758" t="b">
        <f>F758=H758</f>
        <v>1</v>
      </c>
    </row>
    <row r="759" spans="1:140" x14ac:dyDescent="0.2">
      <c r="A759" s="8" t="s">
        <v>3943</v>
      </c>
      <c r="B759" s="8" t="s">
        <v>168</v>
      </c>
      <c r="C759" s="8" t="s">
        <v>181</v>
      </c>
      <c r="D759" s="2" t="s">
        <v>3944</v>
      </c>
      <c r="E759" s="4">
        <v>0.62914118518602702</v>
      </c>
      <c r="F759" s="28" t="b">
        <v>1</v>
      </c>
      <c r="G759" s="29">
        <f t="shared" si="23"/>
        <v>1.0572164905938133E-4</v>
      </c>
      <c r="H759" s="5" t="b">
        <f t="shared" si="22"/>
        <v>0</v>
      </c>
      <c r="I759" s="8">
        <v>47</v>
      </c>
      <c r="J759">
        <v>1</v>
      </c>
      <c r="K759">
        <v>37</v>
      </c>
      <c r="L759">
        <v>2163</v>
      </c>
      <c r="M759">
        <v>1</v>
      </c>
      <c r="N759">
        <v>3</v>
      </c>
      <c r="O759">
        <v>42.070592593013501</v>
      </c>
      <c r="P759">
        <v>2</v>
      </c>
      <c r="Q759">
        <v>1</v>
      </c>
      <c r="R759">
        <v>1</v>
      </c>
      <c r="S759" s="10">
        <v>77.2</v>
      </c>
      <c r="T759" s="8">
        <v>-0.58617421142313397</v>
      </c>
      <c r="U759">
        <v>7.5957643648752104E-3</v>
      </c>
      <c r="V759">
        <v>1.2943090485695199</v>
      </c>
      <c r="W759">
        <v>0.77486921065013703</v>
      </c>
      <c r="X759">
        <v>-1.2456676951183301</v>
      </c>
      <c r="Y759">
        <v>-1.13192030619081E-2</v>
      </c>
      <c r="Z759">
        <v>-0.28916641679345401</v>
      </c>
      <c r="AA759">
        <v>-0.70092886045385905</v>
      </c>
      <c r="AB759">
        <v>-0.772121299578298</v>
      </c>
      <c r="AC759">
        <v>1.42236659638262</v>
      </c>
      <c r="AD759" s="10">
        <v>0.53996593486248801</v>
      </c>
      <c r="AE759" s="8">
        <v>0</v>
      </c>
      <c r="AF759">
        <v>0</v>
      </c>
      <c r="AG759">
        <v>0</v>
      </c>
      <c r="AH759">
        <v>0</v>
      </c>
      <c r="AI759">
        <v>0</v>
      </c>
      <c r="AJ759">
        <v>0</v>
      </c>
      <c r="AK759">
        <v>0</v>
      </c>
      <c r="AL759">
        <v>0</v>
      </c>
      <c r="AM759">
        <v>0</v>
      </c>
      <c r="AN759">
        <v>0</v>
      </c>
      <c r="AO759">
        <v>0</v>
      </c>
      <c r="AP759">
        <v>1</v>
      </c>
      <c r="AQ759">
        <v>0</v>
      </c>
      <c r="AR759">
        <v>0</v>
      </c>
      <c r="AS759">
        <v>0</v>
      </c>
      <c r="AT759">
        <v>0</v>
      </c>
      <c r="AU759">
        <v>0</v>
      </c>
      <c r="AV759">
        <v>0</v>
      </c>
      <c r="AW759">
        <v>0</v>
      </c>
      <c r="AX759">
        <v>0</v>
      </c>
      <c r="AY759">
        <v>1</v>
      </c>
      <c r="AZ759">
        <v>0</v>
      </c>
      <c r="BA759">
        <v>0</v>
      </c>
      <c r="BB759">
        <v>1</v>
      </c>
      <c r="BC759">
        <v>0</v>
      </c>
      <c r="BD759">
        <v>1</v>
      </c>
      <c r="BE759">
        <v>0</v>
      </c>
      <c r="BF759">
        <v>1</v>
      </c>
      <c r="BG759">
        <v>0</v>
      </c>
      <c r="BH759">
        <v>1</v>
      </c>
      <c r="BI759">
        <v>0</v>
      </c>
      <c r="BJ759">
        <v>0</v>
      </c>
      <c r="BK759">
        <v>0</v>
      </c>
      <c r="BL759">
        <v>0</v>
      </c>
      <c r="BM759">
        <v>0</v>
      </c>
      <c r="BN759">
        <v>1</v>
      </c>
      <c r="BO759">
        <v>0</v>
      </c>
      <c r="BP759">
        <v>0</v>
      </c>
      <c r="BQ759">
        <v>0</v>
      </c>
      <c r="BR759">
        <v>1</v>
      </c>
      <c r="BS759">
        <v>0</v>
      </c>
      <c r="BT759" s="10">
        <v>0</v>
      </c>
      <c r="BU759">
        <v>-4.2648743800000002</v>
      </c>
      <c r="BV759">
        <v>0.17994256</v>
      </c>
      <c r="BW759">
        <v>2.5512239999999999E-2</v>
      </c>
      <c r="BX759">
        <v>1.7140852600000001</v>
      </c>
      <c r="BY759">
        <v>1.2451467300000001</v>
      </c>
      <c r="BZ759">
        <v>4.38303536</v>
      </c>
      <c r="CA759">
        <v>1.0542348399999999</v>
      </c>
      <c r="CB759">
        <v>2.36271349</v>
      </c>
      <c r="CC759">
        <v>0</v>
      </c>
      <c r="CD759">
        <v>1.26633956</v>
      </c>
      <c r="CE759">
        <v>1.2966537600000001</v>
      </c>
      <c r="CF759">
        <v>-0.34830556000000001</v>
      </c>
      <c r="CG759">
        <v>0.60595251999999999</v>
      </c>
      <c r="CH759">
        <v>-0.27080598</v>
      </c>
      <c r="CI759">
        <v>0.69837139000000004</v>
      </c>
      <c r="CJ759">
        <v>2.3914729999999999E-2</v>
      </c>
      <c r="CK759">
        <v>-0.35324707</v>
      </c>
      <c r="CL759">
        <v>-4.8291489999999999E-2</v>
      </c>
      <c r="CM759">
        <v>0.58076517999999999</v>
      </c>
      <c r="CN759">
        <v>0.72541518999999999</v>
      </c>
      <c r="CO759">
        <v>-0.20022939000000001</v>
      </c>
      <c r="CP759">
        <v>-0.43475793000000001</v>
      </c>
      <c r="CQ759">
        <v>0.34422587999999998</v>
      </c>
      <c r="CR759">
        <v>-0.48495226000000002</v>
      </c>
      <c r="CS759">
        <v>0.18250256000000001</v>
      </c>
      <c r="CT759">
        <v>-0.16623276000000001</v>
      </c>
      <c r="CU759">
        <v>-9.4743999999999995E-2</v>
      </c>
      <c r="CV759">
        <v>-1.1689752</v>
      </c>
      <c r="CW759">
        <v>-0.52188942000000005</v>
      </c>
      <c r="CX759">
        <v>0.65815442999999996</v>
      </c>
      <c r="CY759">
        <v>9.3649330000000003E-2</v>
      </c>
      <c r="CZ759">
        <v>-0.16819777</v>
      </c>
      <c r="DA759">
        <v>-0.25450494000000001</v>
      </c>
      <c r="DB759">
        <v>0.25513289</v>
      </c>
      <c r="DC759">
        <v>2.5920289999999999E-2</v>
      </c>
      <c r="DD759">
        <v>-2.5292350000000002E-2</v>
      </c>
      <c r="DE759">
        <v>0.26950531</v>
      </c>
      <c r="DF759">
        <v>-0.26887736000000001</v>
      </c>
      <c r="DG759">
        <v>0.1029841</v>
      </c>
      <c r="DH759">
        <v>-0.10235616</v>
      </c>
      <c r="DI759">
        <v>-0.19042195000000001</v>
      </c>
      <c r="DJ759">
        <v>7.7531719999999998E-2</v>
      </c>
      <c r="DK759">
        <v>-0.19522661999999999</v>
      </c>
      <c r="DL759">
        <v>-0.13095082</v>
      </c>
      <c r="DM759">
        <v>-6.0513240000000003E-2</v>
      </c>
      <c r="DN759">
        <v>0.50020885000000004</v>
      </c>
      <c r="DO759">
        <v>0.35778246000000002</v>
      </c>
      <c r="DP759">
        <v>-0.64273818000000005</v>
      </c>
      <c r="DQ759">
        <v>0.94671483000000001</v>
      </c>
      <c r="DR759">
        <v>-0.66113116000000005</v>
      </c>
      <c r="DS759">
        <v>7.7932630000000003E-2</v>
      </c>
      <c r="DT759">
        <v>-0.79014932000000004</v>
      </c>
      <c r="DU759">
        <v>1.3610861400000001</v>
      </c>
      <c r="DV759" s="10">
        <v>-0.64824150000000003</v>
      </c>
      <c r="DW759" s="8" t="s">
        <v>3945</v>
      </c>
      <c r="DX759" t="s">
        <v>3946</v>
      </c>
      <c r="DY759" t="s">
        <v>5158</v>
      </c>
      <c r="DZ759" t="s">
        <v>5158</v>
      </c>
      <c r="EA759" t="s">
        <v>5470</v>
      </c>
      <c r="EB759" t="s">
        <v>5198</v>
      </c>
      <c r="EC759" t="s">
        <v>5303</v>
      </c>
      <c r="ED759" s="10" t="s">
        <v>1050</v>
      </c>
      <c r="EE759" s="20">
        <v>36431</v>
      </c>
      <c r="EF759" s="21">
        <v>38852</v>
      </c>
      <c r="EG759" t="s">
        <v>3947</v>
      </c>
      <c r="EH759" t="s">
        <v>5147</v>
      </c>
      <c r="EI759" s="22">
        <v>44167</v>
      </c>
      <c r="EJ759" t="b">
        <f>F759=H759</f>
        <v>0</v>
      </c>
    </row>
    <row r="760" spans="1:140" x14ac:dyDescent="0.2">
      <c r="A760" s="8" t="s">
        <v>3948</v>
      </c>
      <c r="B760" s="8" t="s">
        <v>119</v>
      </c>
      <c r="C760" s="8" t="s">
        <v>154</v>
      </c>
      <c r="D760" s="2" t="s">
        <v>3949</v>
      </c>
      <c r="E760" s="4">
        <v>0.55778391595268295</v>
      </c>
      <c r="F760" s="28" t="b">
        <v>0</v>
      </c>
      <c r="G760" s="29">
        <f t="shared" si="23"/>
        <v>5.2634911990271887E-5</v>
      </c>
      <c r="H760" s="5" t="b">
        <f t="shared" si="22"/>
        <v>0</v>
      </c>
      <c r="I760" s="8">
        <v>56</v>
      </c>
      <c r="J760">
        <v>0</v>
      </c>
      <c r="K760">
        <v>29</v>
      </c>
      <c r="L760">
        <v>287</v>
      </c>
      <c r="M760">
        <v>2</v>
      </c>
      <c r="N760">
        <v>5</v>
      </c>
      <c r="O760">
        <v>16.533624643008199</v>
      </c>
      <c r="P760">
        <v>2</v>
      </c>
      <c r="Q760">
        <v>3</v>
      </c>
      <c r="R760">
        <v>3</v>
      </c>
      <c r="S760" s="10">
        <v>77.5</v>
      </c>
      <c r="T760" s="8">
        <v>0.25926936274484702</v>
      </c>
      <c r="U760">
        <v>-1.00517281761849</v>
      </c>
      <c r="V760">
        <v>0.260670676864387</v>
      </c>
      <c r="W760">
        <v>-1.41208065233913</v>
      </c>
      <c r="X760">
        <v>-0.92748948436013701</v>
      </c>
      <c r="Y760">
        <v>1.38181348148064</v>
      </c>
      <c r="Z760">
        <v>-1.1679112435972601</v>
      </c>
      <c r="AA760">
        <v>1.4284752725705201</v>
      </c>
      <c r="AB760">
        <v>0.68128349962791002</v>
      </c>
      <c r="AC760">
        <v>1.42236659638262</v>
      </c>
      <c r="AD760" s="10">
        <v>0.60469711586498298</v>
      </c>
      <c r="AE760" s="8">
        <v>0</v>
      </c>
      <c r="AF760">
        <v>0</v>
      </c>
      <c r="AG760">
        <v>0</v>
      </c>
      <c r="AH760">
        <v>0</v>
      </c>
      <c r="AI760">
        <v>0</v>
      </c>
      <c r="AJ760">
        <v>0</v>
      </c>
      <c r="AK760">
        <v>0</v>
      </c>
      <c r="AL760">
        <v>0</v>
      </c>
      <c r="AM760">
        <v>0</v>
      </c>
      <c r="AN760">
        <v>0</v>
      </c>
      <c r="AO760">
        <v>0</v>
      </c>
      <c r="AP760">
        <v>0</v>
      </c>
      <c r="AQ760">
        <v>0</v>
      </c>
      <c r="AR760">
        <v>0</v>
      </c>
      <c r="AS760">
        <v>0</v>
      </c>
      <c r="AT760">
        <v>0</v>
      </c>
      <c r="AU760">
        <v>1</v>
      </c>
      <c r="AV760">
        <v>0</v>
      </c>
      <c r="AW760">
        <v>0</v>
      </c>
      <c r="AX760">
        <v>0</v>
      </c>
      <c r="AY760">
        <v>1</v>
      </c>
      <c r="AZ760">
        <v>0</v>
      </c>
      <c r="BA760">
        <v>0</v>
      </c>
      <c r="BB760">
        <v>1</v>
      </c>
      <c r="BC760">
        <v>1</v>
      </c>
      <c r="BD760">
        <v>0</v>
      </c>
      <c r="BE760">
        <v>0</v>
      </c>
      <c r="BF760">
        <v>1</v>
      </c>
      <c r="BG760">
        <v>0</v>
      </c>
      <c r="BH760">
        <v>0</v>
      </c>
      <c r="BI760">
        <v>0</v>
      </c>
      <c r="BJ760">
        <v>0</v>
      </c>
      <c r="BK760">
        <v>0</v>
      </c>
      <c r="BL760">
        <v>1</v>
      </c>
      <c r="BM760">
        <v>0</v>
      </c>
      <c r="BN760">
        <v>1</v>
      </c>
      <c r="BO760">
        <v>0</v>
      </c>
      <c r="BP760">
        <v>0</v>
      </c>
      <c r="BQ760">
        <v>0</v>
      </c>
      <c r="BR760">
        <v>0</v>
      </c>
      <c r="BS760">
        <v>0</v>
      </c>
      <c r="BT760" s="10">
        <v>1</v>
      </c>
      <c r="BU760">
        <v>-4.2648743800000002</v>
      </c>
      <c r="BV760">
        <v>0.17994256</v>
      </c>
      <c r="BW760">
        <v>2.5512239999999999E-2</v>
      </c>
      <c r="BX760">
        <v>1.7140852600000001</v>
      </c>
      <c r="BY760">
        <v>1.2451467300000001</v>
      </c>
      <c r="BZ760">
        <v>4.38303536</v>
      </c>
      <c r="CA760">
        <v>1.0542348399999999</v>
      </c>
      <c r="CB760">
        <v>2.36271349</v>
      </c>
      <c r="CC760">
        <v>0</v>
      </c>
      <c r="CD760">
        <v>1.26633956</v>
      </c>
      <c r="CE760">
        <v>1.2966537600000001</v>
      </c>
      <c r="CF760">
        <v>-0.34830556000000001</v>
      </c>
      <c r="CG760">
        <v>0.60595251999999999</v>
      </c>
      <c r="CH760">
        <v>-0.27080598</v>
      </c>
      <c r="CI760">
        <v>0.69837139000000004</v>
      </c>
      <c r="CJ760">
        <v>2.3914729999999999E-2</v>
      </c>
      <c r="CK760">
        <v>-0.35324707</v>
      </c>
      <c r="CL760">
        <v>-4.8291489999999999E-2</v>
      </c>
      <c r="CM760">
        <v>0.58076517999999999</v>
      </c>
      <c r="CN760">
        <v>0.72541518999999999</v>
      </c>
      <c r="CO760">
        <v>-0.20022939000000001</v>
      </c>
      <c r="CP760">
        <v>-0.43475793000000001</v>
      </c>
      <c r="CQ760">
        <v>0.34422587999999998</v>
      </c>
      <c r="CR760">
        <v>-0.48495226000000002</v>
      </c>
      <c r="CS760">
        <v>0.18250256000000001</v>
      </c>
      <c r="CT760">
        <v>-0.16623276000000001</v>
      </c>
      <c r="CU760">
        <v>-9.4743999999999995E-2</v>
      </c>
      <c r="CV760">
        <v>-1.1689752</v>
      </c>
      <c r="CW760">
        <v>-0.52188942000000005</v>
      </c>
      <c r="CX760">
        <v>0.65815442999999996</v>
      </c>
      <c r="CY760">
        <v>9.3649330000000003E-2</v>
      </c>
      <c r="CZ760">
        <v>-0.16819777</v>
      </c>
      <c r="DA760">
        <v>-0.25450494000000001</v>
      </c>
      <c r="DB760">
        <v>0.25513289</v>
      </c>
      <c r="DC760">
        <v>2.5920289999999999E-2</v>
      </c>
      <c r="DD760">
        <v>-2.5292350000000002E-2</v>
      </c>
      <c r="DE760">
        <v>0.26950531</v>
      </c>
      <c r="DF760">
        <v>-0.26887736000000001</v>
      </c>
      <c r="DG760">
        <v>0.1029841</v>
      </c>
      <c r="DH760">
        <v>-0.10235616</v>
      </c>
      <c r="DI760">
        <v>-0.19042195000000001</v>
      </c>
      <c r="DJ760">
        <v>7.7531719999999998E-2</v>
      </c>
      <c r="DK760">
        <v>-0.19522661999999999</v>
      </c>
      <c r="DL760">
        <v>-0.13095082</v>
      </c>
      <c r="DM760">
        <v>-6.0513240000000003E-2</v>
      </c>
      <c r="DN760">
        <v>0.50020885000000004</v>
      </c>
      <c r="DO760">
        <v>0.35778246000000002</v>
      </c>
      <c r="DP760">
        <v>-0.64273818000000005</v>
      </c>
      <c r="DQ760">
        <v>0.94671483000000001</v>
      </c>
      <c r="DR760">
        <v>-0.66113116000000005</v>
      </c>
      <c r="DS760">
        <v>7.7932630000000003E-2</v>
      </c>
      <c r="DT760">
        <v>-0.79014932000000004</v>
      </c>
      <c r="DU760">
        <v>1.3610861400000001</v>
      </c>
      <c r="DV760" s="10">
        <v>-0.64824150000000003</v>
      </c>
      <c r="DW760" s="8" t="s">
        <v>3950</v>
      </c>
      <c r="DX760" t="s">
        <v>3951</v>
      </c>
      <c r="DY760" t="s">
        <v>5158</v>
      </c>
      <c r="DZ760" t="s">
        <v>5165</v>
      </c>
      <c r="EA760" t="s">
        <v>5380</v>
      </c>
      <c r="EB760" t="s">
        <v>5450</v>
      </c>
      <c r="EC760" t="s">
        <v>5266</v>
      </c>
      <c r="ED760" s="10" t="s">
        <v>220</v>
      </c>
      <c r="EE760" s="20">
        <v>35705</v>
      </c>
      <c r="EF760" s="21">
        <v>38389</v>
      </c>
      <c r="EG760" t="s">
        <v>3952</v>
      </c>
      <c r="EH760" t="s">
        <v>5143</v>
      </c>
      <c r="EI760" s="22">
        <v>45082</v>
      </c>
      <c r="EJ760" t="b">
        <f>F760=H760</f>
        <v>1</v>
      </c>
    </row>
    <row r="761" spans="1:140" x14ac:dyDescent="0.2">
      <c r="A761" s="8" t="s">
        <v>3953</v>
      </c>
      <c r="B761" s="8" t="s">
        <v>119</v>
      </c>
      <c r="C761" s="8" t="s">
        <v>209</v>
      </c>
      <c r="D761" s="2" t="s">
        <v>3954</v>
      </c>
      <c r="E761" s="4">
        <v>0.576523655725944</v>
      </c>
      <c r="F761" s="28" t="b">
        <v>0</v>
      </c>
      <c r="G761" s="29">
        <f t="shared" si="23"/>
        <v>0.74437656002636221</v>
      </c>
      <c r="H761" s="5" t="b">
        <f t="shared" si="22"/>
        <v>1</v>
      </c>
      <c r="I761" s="8">
        <v>50</v>
      </c>
      <c r="J761">
        <v>2</v>
      </c>
      <c r="K761">
        <v>40</v>
      </c>
      <c r="L761">
        <v>1240</v>
      </c>
      <c r="M761">
        <v>7</v>
      </c>
      <c r="N761">
        <v>1</v>
      </c>
      <c r="O761">
        <v>46.595161196305597</v>
      </c>
      <c r="P761">
        <v>5</v>
      </c>
      <c r="Q761">
        <v>1</v>
      </c>
      <c r="R761">
        <v>3</v>
      </c>
      <c r="S761" s="10">
        <v>86.9</v>
      </c>
      <c r="T761" s="8">
        <v>-0.30435968670047298</v>
      </c>
      <c r="U761">
        <v>1.0203643463482399</v>
      </c>
      <c r="V761">
        <v>1.6819234379589401</v>
      </c>
      <c r="W761">
        <v>-0.30111944795279599</v>
      </c>
      <c r="X761">
        <v>0.66340156943083595</v>
      </c>
      <c r="Y761">
        <v>-1.4044518876044501</v>
      </c>
      <c r="Z761">
        <v>-0.13347286455006699</v>
      </c>
      <c r="AA761">
        <v>1.4284752725705201</v>
      </c>
      <c r="AB761">
        <v>0.68128349962791002</v>
      </c>
      <c r="AC761">
        <v>1.7560081436822399E-2</v>
      </c>
      <c r="AD761" s="10">
        <v>2.6329407872765298</v>
      </c>
      <c r="AE761" s="8">
        <v>0</v>
      </c>
      <c r="AF761">
        <v>0</v>
      </c>
      <c r="AG761">
        <v>0</v>
      </c>
      <c r="AH761">
        <v>0</v>
      </c>
      <c r="AI761">
        <v>0</v>
      </c>
      <c r="AJ761">
        <v>0</v>
      </c>
      <c r="AK761">
        <v>0</v>
      </c>
      <c r="AL761">
        <v>0</v>
      </c>
      <c r="AM761">
        <v>0</v>
      </c>
      <c r="AN761">
        <v>0</v>
      </c>
      <c r="AO761">
        <v>0</v>
      </c>
      <c r="AP761">
        <v>0</v>
      </c>
      <c r="AQ761">
        <v>0</v>
      </c>
      <c r="AR761">
        <v>0</v>
      </c>
      <c r="AS761">
        <v>0</v>
      </c>
      <c r="AT761">
        <v>0</v>
      </c>
      <c r="AU761">
        <v>0</v>
      </c>
      <c r="AV761">
        <v>0</v>
      </c>
      <c r="AW761">
        <v>1</v>
      </c>
      <c r="AX761">
        <v>0</v>
      </c>
      <c r="AY761">
        <v>1</v>
      </c>
      <c r="AZ761">
        <v>0</v>
      </c>
      <c r="BA761">
        <v>0</v>
      </c>
      <c r="BB761">
        <v>1</v>
      </c>
      <c r="BC761">
        <v>1</v>
      </c>
      <c r="BD761">
        <v>0</v>
      </c>
      <c r="BE761">
        <v>1</v>
      </c>
      <c r="BF761">
        <v>0</v>
      </c>
      <c r="BG761">
        <v>0</v>
      </c>
      <c r="BH761">
        <v>0</v>
      </c>
      <c r="BI761">
        <v>0</v>
      </c>
      <c r="BJ761">
        <v>1</v>
      </c>
      <c r="BK761">
        <v>0</v>
      </c>
      <c r="BL761">
        <v>0</v>
      </c>
      <c r="BM761">
        <v>1</v>
      </c>
      <c r="BN761">
        <v>0</v>
      </c>
      <c r="BO761">
        <v>0</v>
      </c>
      <c r="BP761">
        <v>0</v>
      </c>
      <c r="BQ761">
        <v>0</v>
      </c>
      <c r="BR761">
        <v>0</v>
      </c>
      <c r="BS761">
        <v>1</v>
      </c>
      <c r="BT761" s="10">
        <v>0</v>
      </c>
      <c r="BU761">
        <v>-4.2648743800000002</v>
      </c>
      <c r="BV761">
        <v>0.17994256</v>
      </c>
      <c r="BW761">
        <v>2.5512239999999999E-2</v>
      </c>
      <c r="BX761">
        <v>1.7140852600000001</v>
      </c>
      <c r="BY761">
        <v>1.2451467300000001</v>
      </c>
      <c r="BZ761">
        <v>4.38303536</v>
      </c>
      <c r="CA761">
        <v>1.0542348399999999</v>
      </c>
      <c r="CB761">
        <v>2.36271349</v>
      </c>
      <c r="CC761">
        <v>0</v>
      </c>
      <c r="CD761">
        <v>1.26633956</v>
      </c>
      <c r="CE761">
        <v>1.2966537600000001</v>
      </c>
      <c r="CF761">
        <v>-0.34830556000000001</v>
      </c>
      <c r="CG761">
        <v>0.60595251999999999</v>
      </c>
      <c r="CH761">
        <v>-0.27080598</v>
      </c>
      <c r="CI761">
        <v>0.69837139000000004</v>
      </c>
      <c r="CJ761">
        <v>2.3914729999999999E-2</v>
      </c>
      <c r="CK761">
        <v>-0.35324707</v>
      </c>
      <c r="CL761">
        <v>-4.8291489999999999E-2</v>
      </c>
      <c r="CM761">
        <v>0.58076517999999999</v>
      </c>
      <c r="CN761">
        <v>0.72541518999999999</v>
      </c>
      <c r="CO761">
        <v>-0.20022939000000001</v>
      </c>
      <c r="CP761">
        <v>-0.43475793000000001</v>
      </c>
      <c r="CQ761">
        <v>0.34422587999999998</v>
      </c>
      <c r="CR761">
        <v>-0.48495226000000002</v>
      </c>
      <c r="CS761">
        <v>0.18250256000000001</v>
      </c>
      <c r="CT761">
        <v>-0.16623276000000001</v>
      </c>
      <c r="CU761">
        <v>-9.4743999999999995E-2</v>
      </c>
      <c r="CV761">
        <v>-1.1689752</v>
      </c>
      <c r="CW761">
        <v>-0.52188942000000005</v>
      </c>
      <c r="CX761">
        <v>0.65815442999999996</v>
      </c>
      <c r="CY761">
        <v>9.3649330000000003E-2</v>
      </c>
      <c r="CZ761">
        <v>-0.16819777</v>
      </c>
      <c r="DA761">
        <v>-0.25450494000000001</v>
      </c>
      <c r="DB761">
        <v>0.25513289</v>
      </c>
      <c r="DC761">
        <v>2.5920289999999999E-2</v>
      </c>
      <c r="DD761">
        <v>-2.5292350000000002E-2</v>
      </c>
      <c r="DE761">
        <v>0.26950531</v>
      </c>
      <c r="DF761">
        <v>-0.26887736000000001</v>
      </c>
      <c r="DG761">
        <v>0.1029841</v>
      </c>
      <c r="DH761">
        <v>-0.10235616</v>
      </c>
      <c r="DI761">
        <v>-0.19042195000000001</v>
      </c>
      <c r="DJ761">
        <v>7.7531719999999998E-2</v>
      </c>
      <c r="DK761">
        <v>-0.19522661999999999</v>
      </c>
      <c r="DL761">
        <v>-0.13095082</v>
      </c>
      <c r="DM761">
        <v>-6.0513240000000003E-2</v>
      </c>
      <c r="DN761">
        <v>0.50020885000000004</v>
      </c>
      <c r="DO761">
        <v>0.35778246000000002</v>
      </c>
      <c r="DP761">
        <v>-0.64273818000000005</v>
      </c>
      <c r="DQ761">
        <v>0.94671483000000001</v>
      </c>
      <c r="DR761">
        <v>-0.66113116000000005</v>
      </c>
      <c r="DS761">
        <v>7.7932630000000003E-2</v>
      </c>
      <c r="DT761">
        <v>-0.79014932000000004</v>
      </c>
      <c r="DU761">
        <v>1.3610861400000001</v>
      </c>
      <c r="DV761" s="10">
        <v>-0.64824150000000003</v>
      </c>
      <c r="DW761" s="8" t="s">
        <v>3955</v>
      </c>
      <c r="DX761" t="s">
        <v>3956</v>
      </c>
      <c r="DY761" t="s">
        <v>5154</v>
      </c>
      <c r="DZ761" t="s">
        <v>5153</v>
      </c>
      <c r="EA761" t="s">
        <v>5271</v>
      </c>
      <c r="EB761" t="s">
        <v>5222</v>
      </c>
      <c r="EC761" t="s">
        <v>5305</v>
      </c>
      <c r="ED761" s="10" t="s">
        <v>570</v>
      </c>
      <c r="EE761" s="20">
        <v>37897</v>
      </c>
      <c r="EF761" s="21">
        <v>39340</v>
      </c>
      <c r="EG761" t="s">
        <v>3957</v>
      </c>
      <c r="EH761" t="s">
        <v>5144</v>
      </c>
      <c r="EI761" s="22">
        <v>44898</v>
      </c>
      <c r="EJ761" t="b">
        <f>F761=H761</f>
        <v>0</v>
      </c>
    </row>
    <row r="762" spans="1:140" x14ac:dyDescent="0.2">
      <c r="A762" s="8" t="s">
        <v>3958</v>
      </c>
      <c r="B762" s="8" t="s">
        <v>119</v>
      </c>
      <c r="C762" s="8" t="s">
        <v>245</v>
      </c>
      <c r="D762" s="2" t="s">
        <v>3959</v>
      </c>
      <c r="E762" s="4">
        <v>0.27045260439688501</v>
      </c>
      <c r="F762" s="28" t="b">
        <v>0</v>
      </c>
      <c r="G762" s="29">
        <f t="shared" si="23"/>
        <v>4.3592202306797775E-4</v>
      </c>
      <c r="H762" s="5" t="b">
        <f t="shared" si="22"/>
        <v>0</v>
      </c>
      <c r="I762" s="8">
        <v>47</v>
      </c>
      <c r="J762">
        <v>0</v>
      </c>
      <c r="K762">
        <v>15</v>
      </c>
      <c r="L762">
        <v>1260</v>
      </c>
      <c r="M762">
        <v>8</v>
      </c>
      <c r="N762">
        <v>1</v>
      </c>
      <c r="O762">
        <v>6.0596355317758803</v>
      </c>
      <c r="P762">
        <v>4</v>
      </c>
      <c r="Q762">
        <v>1</v>
      </c>
      <c r="R762">
        <v>5</v>
      </c>
      <c r="S762" s="10">
        <v>70.3</v>
      </c>
      <c r="T762" s="8">
        <v>-0.58617421142313397</v>
      </c>
      <c r="U762">
        <v>-1.00517281761849</v>
      </c>
      <c r="V762">
        <v>-1.5481964736195899</v>
      </c>
      <c r="W762">
        <v>-0.27780441743052198</v>
      </c>
      <c r="X762">
        <v>0.98157978018903103</v>
      </c>
      <c r="Y762">
        <v>-1.4044518876044501</v>
      </c>
      <c r="Z762">
        <v>-1.52832849303398</v>
      </c>
      <c r="AA762">
        <v>0.71867389489572897</v>
      </c>
      <c r="AB762">
        <v>-4.5418899975194001E-2</v>
      </c>
      <c r="AC762">
        <v>0.71996333890972197</v>
      </c>
      <c r="AD762" s="10">
        <v>-0.94885122819492396</v>
      </c>
      <c r="AE762" s="8">
        <v>0</v>
      </c>
      <c r="AF762">
        <v>0</v>
      </c>
      <c r="AG762">
        <v>0</v>
      </c>
      <c r="AH762">
        <v>0</v>
      </c>
      <c r="AI762">
        <v>0</v>
      </c>
      <c r="AJ762">
        <v>0</v>
      </c>
      <c r="AK762">
        <v>0</v>
      </c>
      <c r="AL762">
        <v>0</v>
      </c>
      <c r="AM762">
        <v>0</v>
      </c>
      <c r="AN762">
        <v>0</v>
      </c>
      <c r="AO762">
        <v>0</v>
      </c>
      <c r="AP762">
        <v>0</v>
      </c>
      <c r="AQ762">
        <v>0</v>
      </c>
      <c r="AR762">
        <v>0</v>
      </c>
      <c r="AS762">
        <v>1</v>
      </c>
      <c r="AT762">
        <v>0</v>
      </c>
      <c r="AU762">
        <v>0</v>
      </c>
      <c r="AV762">
        <v>0</v>
      </c>
      <c r="AW762">
        <v>0</v>
      </c>
      <c r="AX762">
        <v>0</v>
      </c>
      <c r="AY762">
        <v>1</v>
      </c>
      <c r="AZ762">
        <v>0</v>
      </c>
      <c r="BA762">
        <v>1</v>
      </c>
      <c r="BB762">
        <v>0</v>
      </c>
      <c r="BC762">
        <v>0</v>
      </c>
      <c r="BD762">
        <v>1</v>
      </c>
      <c r="BE762">
        <v>0</v>
      </c>
      <c r="BF762">
        <v>1</v>
      </c>
      <c r="BG762">
        <v>0</v>
      </c>
      <c r="BH762">
        <v>0</v>
      </c>
      <c r="BI762">
        <v>0</v>
      </c>
      <c r="BJ762">
        <v>0</v>
      </c>
      <c r="BK762">
        <v>0</v>
      </c>
      <c r="BL762">
        <v>1</v>
      </c>
      <c r="BM762">
        <v>0</v>
      </c>
      <c r="BN762">
        <v>1</v>
      </c>
      <c r="BO762">
        <v>0</v>
      </c>
      <c r="BP762">
        <v>0</v>
      </c>
      <c r="BQ762">
        <v>1</v>
      </c>
      <c r="BR762">
        <v>0</v>
      </c>
      <c r="BS762">
        <v>0</v>
      </c>
      <c r="BT762" s="10">
        <v>0</v>
      </c>
      <c r="BU762">
        <v>-4.2648743800000002</v>
      </c>
      <c r="BV762">
        <v>0.17994256</v>
      </c>
      <c r="BW762">
        <v>2.5512239999999999E-2</v>
      </c>
      <c r="BX762">
        <v>1.7140852600000001</v>
      </c>
      <c r="BY762">
        <v>1.2451467300000001</v>
      </c>
      <c r="BZ762">
        <v>4.38303536</v>
      </c>
      <c r="CA762">
        <v>1.0542348399999999</v>
      </c>
      <c r="CB762">
        <v>2.36271349</v>
      </c>
      <c r="CC762">
        <v>0</v>
      </c>
      <c r="CD762">
        <v>1.26633956</v>
      </c>
      <c r="CE762">
        <v>1.2966537600000001</v>
      </c>
      <c r="CF762">
        <v>-0.34830556000000001</v>
      </c>
      <c r="CG762">
        <v>0.60595251999999999</v>
      </c>
      <c r="CH762">
        <v>-0.27080598</v>
      </c>
      <c r="CI762">
        <v>0.69837139000000004</v>
      </c>
      <c r="CJ762">
        <v>2.3914729999999999E-2</v>
      </c>
      <c r="CK762">
        <v>-0.35324707</v>
      </c>
      <c r="CL762">
        <v>-4.8291489999999999E-2</v>
      </c>
      <c r="CM762">
        <v>0.58076517999999999</v>
      </c>
      <c r="CN762">
        <v>0.72541518999999999</v>
      </c>
      <c r="CO762">
        <v>-0.20022939000000001</v>
      </c>
      <c r="CP762">
        <v>-0.43475793000000001</v>
      </c>
      <c r="CQ762">
        <v>0.34422587999999998</v>
      </c>
      <c r="CR762">
        <v>-0.48495226000000002</v>
      </c>
      <c r="CS762">
        <v>0.18250256000000001</v>
      </c>
      <c r="CT762">
        <v>-0.16623276000000001</v>
      </c>
      <c r="CU762">
        <v>-9.4743999999999995E-2</v>
      </c>
      <c r="CV762">
        <v>-1.1689752</v>
      </c>
      <c r="CW762">
        <v>-0.52188942000000005</v>
      </c>
      <c r="CX762">
        <v>0.65815442999999996</v>
      </c>
      <c r="CY762">
        <v>9.3649330000000003E-2</v>
      </c>
      <c r="CZ762">
        <v>-0.16819777</v>
      </c>
      <c r="DA762">
        <v>-0.25450494000000001</v>
      </c>
      <c r="DB762">
        <v>0.25513289</v>
      </c>
      <c r="DC762">
        <v>2.5920289999999999E-2</v>
      </c>
      <c r="DD762">
        <v>-2.5292350000000002E-2</v>
      </c>
      <c r="DE762">
        <v>0.26950531</v>
      </c>
      <c r="DF762">
        <v>-0.26887736000000001</v>
      </c>
      <c r="DG762">
        <v>0.1029841</v>
      </c>
      <c r="DH762">
        <v>-0.10235616</v>
      </c>
      <c r="DI762">
        <v>-0.19042195000000001</v>
      </c>
      <c r="DJ762">
        <v>7.7531719999999998E-2</v>
      </c>
      <c r="DK762">
        <v>-0.19522661999999999</v>
      </c>
      <c r="DL762">
        <v>-0.13095082</v>
      </c>
      <c r="DM762">
        <v>-6.0513240000000003E-2</v>
      </c>
      <c r="DN762">
        <v>0.50020885000000004</v>
      </c>
      <c r="DO762">
        <v>0.35778246000000002</v>
      </c>
      <c r="DP762">
        <v>-0.64273818000000005</v>
      </c>
      <c r="DQ762">
        <v>0.94671483000000001</v>
      </c>
      <c r="DR762">
        <v>-0.66113116000000005</v>
      </c>
      <c r="DS762">
        <v>7.7932630000000003E-2</v>
      </c>
      <c r="DT762">
        <v>-0.79014932000000004</v>
      </c>
      <c r="DU762">
        <v>1.3610861400000001</v>
      </c>
      <c r="DV762" s="10">
        <v>-0.64824150000000003</v>
      </c>
      <c r="DW762" s="8" t="s">
        <v>3960</v>
      </c>
      <c r="DX762" t="s">
        <v>3961</v>
      </c>
      <c r="DY762" t="s">
        <v>5158</v>
      </c>
      <c r="DZ762" t="s">
        <v>5154</v>
      </c>
      <c r="EA762" t="s">
        <v>5280</v>
      </c>
      <c r="EB762" t="s">
        <v>5495</v>
      </c>
      <c r="EC762" t="s">
        <v>5271</v>
      </c>
      <c r="ED762" s="10" t="s">
        <v>471</v>
      </c>
      <c r="EE762" s="20">
        <v>37740</v>
      </c>
      <c r="EF762" s="21">
        <v>39452</v>
      </c>
      <c r="EG762" t="s">
        <v>3962</v>
      </c>
      <c r="EH762" t="s">
        <v>5143</v>
      </c>
      <c r="EI762" s="22">
        <v>44855</v>
      </c>
      <c r="EJ762" t="b">
        <f>F762=H762</f>
        <v>1</v>
      </c>
    </row>
    <row r="763" spans="1:140" x14ac:dyDescent="0.2">
      <c r="A763" s="8" t="s">
        <v>3963</v>
      </c>
      <c r="B763" s="8" t="s">
        <v>168</v>
      </c>
      <c r="C763" s="8" t="s">
        <v>399</v>
      </c>
      <c r="D763" s="2" t="s">
        <v>3964</v>
      </c>
      <c r="E763" s="4">
        <v>0.60487936853133095</v>
      </c>
      <c r="F763" s="28" t="b">
        <v>1</v>
      </c>
      <c r="G763" s="29">
        <f t="shared" si="23"/>
        <v>3.5632510862640107E-5</v>
      </c>
      <c r="H763" s="5" t="b">
        <f t="shared" si="22"/>
        <v>0</v>
      </c>
      <c r="I763" s="8">
        <v>51</v>
      </c>
      <c r="J763">
        <v>0</v>
      </c>
      <c r="K763">
        <v>23</v>
      </c>
      <c r="L763">
        <v>1178</v>
      </c>
      <c r="M763">
        <v>1</v>
      </c>
      <c r="N763">
        <v>4</v>
      </c>
      <c r="O763">
        <v>14.9396842656658</v>
      </c>
      <c r="P763">
        <v>4</v>
      </c>
      <c r="Q763">
        <v>1</v>
      </c>
      <c r="R763">
        <v>5</v>
      </c>
      <c r="S763" s="10">
        <v>73.900000000000006</v>
      </c>
      <c r="T763" s="8">
        <v>-0.21042151179292001</v>
      </c>
      <c r="U763">
        <v>-1.00517281761849</v>
      </c>
      <c r="V763">
        <v>-0.51455810191446105</v>
      </c>
      <c r="W763">
        <v>-0.373396042571844</v>
      </c>
      <c r="X763">
        <v>-1.2456676951183301</v>
      </c>
      <c r="Y763">
        <v>0.68524713920936597</v>
      </c>
      <c r="Z763">
        <v>-1.22275984048493</v>
      </c>
      <c r="AA763">
        <v>8.8725172209350497E-3</v>
      </c>
      <c r="AB763">
        <v>-0.772121299578298</v>
      </c>
      <c r="AC763">
        <v>1.7560081436822399E-2</v>
      </c>
      <c r="AD763" s="10">
        <v>-0.17207705616496799</v>
      </c>
      <c r="AE763" s="8">
        <v>0</v>
      </c>
      <c r="AF763">
        <v>0</v>
      </c>
      <c r="AG763">
        <v>1</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1</v>
      </c>
      <c r="BA763">
        <v>1</v>
      </c>
      <c r="BB763">
        <v>0</v>
      </c>
      <c r="BC763">
        <v>1</v>
      </c>
      <c r="BD763">
        <v>0</v>
      </c>
      <c r="BE763">
        <v>0</v>
      </c>
      <c r="BF763">
        <v>1</v>
      </c>
      <c r="BG763">
        <v>0</v>
      </c>
      <c r="BH763">
        <v>0</v>
      </c>
      <c r="BI763">
        <v>0</v>
      </c>
      <c r="BJ763">
        <v>0</v>
      </c>
      <c r="BK763">
        <v>0</v>
      </c>
      <c r="BL763">
        <v>1</v>
      </c>
      <c r="BM763">
        <v>0</v>
      </c>
      <c r="BN763">
        <v>0</v>
      </c>
      <c r="BO763">
        <v>1</v>
      </c>
      <c r="BP763">
        <v>0</v>
      </c>
      <c r="BQ763">
        <v>0</v>
      </c>
      <c r="BR763">
        <v>0</v>
      </c>
      <c r="BS763">
        <v>1</v>
      </c>
      <c r="BT763" s="10">
        <v>0</v>
      </c>
      <c r="BU763">
        <v>-4.2648743800000002</v>
      </c>
      <c r="BV763">
        <v>0.17994256</v>
      </c>
      <c r="BW763">
        <v>2.5512239999999999E-2</v>
      </c>
      <c r="BX763">
        <v>1.7140852600000001</v>
      </c>
      <c r="BY763">
        <v>1.2451467300000001</v>
      </c>
      <c r="BZ763">
        <v>4.38303536</v>
      </c>
      <c r="CA763">
        <v>1.0542348399999999</v>
      </c>
      <c r="CB763">
        <v>2.36271349</v>
      </c>
      <c r="CC763">
        <v>0</v>
      </c>
      <c r="CD763">
        <v>1.26633956</v>
      </c>
      <c r="CE763">
        <v>1.2966537600000001</v>
      </c>
      <c r="CF763">
        <v>-0.34830556000000001</v>
      </c>
      <c r="CG763">
        <v>0.60595251999999999</v>
      </c>
      <c r="CH763">
        <v>-0.27080598</v>
      </c>
      <c r="CI763">
        <v>0.69837139000000004</v>
      </c>
      <c r="CJ763">
        <v>2.3914729999999999E-2</v>
      </c>
      <c r="CK763">
        <v>-0.35324707</v>
      </c>
      <c r="CL763">
        <v>-4.8291489999999999E-2</v>
      </c>
      <c r="CM763">
        <v>0.58076517999999999</v>
      </c>
      <c r="CN763">
        <v>0.72541518999999999</v>
      </c>
      <c r="CO763">
        <v>-0.20022939000000001</v>
      </c>
      <c r="CP763">
        <v>-0.43475793000000001</v>
      </c>
      <c r="CQ763">
        <v>0.34422587999999998</v>
      </c>
      <c r="CR763">
        <v>-0.48495226000000002</v>
      </c>
      <c r="CS763">
        <v>0.18250256000000001</v>
      </c>
      <c r="CT763">
        <v>-0.16623276000000001</v>
      </c>
      <c r="CU763">
        <v>-9.4743999999999995E-2</v>
      </c>
      <c r="CV763">
        <v>-1.1689752</v>
      </c>
      <c r="CW763">
        <v>-0.52188942000000005</v>
      </c>
      <c r="CX763">
        <v>0.65815442999999996</v>
      </c>
      <c r="CY763">
        <v>9.3649330000000003E-2</v>
      </c>
      <c r="CZ763">
        <v>-0.16819777</v>
      </c>
      <c r="DA763">
        <v>-0.25450494000000001</v>
      </c>
      <c r="DB763">
        <v>0.25513289</v>
      </c>
      <c r="DC763">
        <v>2.5920289999999999E-2</v>
      </c>
      <c r="DD763">
        <v>-2.5292350000000002E-2</v>
      </c>
      <c r="DE763">
        <v>0.26950531</v>
      </c>
      <c r="DF763">
        <v>-0.26887736000000001</v>
      </c>
      <c r="DG763">
        <v>0.1029841</v>
      </c>
      <c r="DH763">
        <v>-0.10235616</v>
      </c>
      <c r="DI763">
        <v>-0.19042195000000001</v>
      </c>
      <c r="DJ763">
        <v>7.7531719999999998E-2</v>
      </c>
      <c r="DK763">
        <v>-0.19522661999999999</v>
      </c>
      <c r="DL763">
        <v>-0.13095082</v>
      </c>
      <c r="DM763">
        <v>-6.0513240000000003E-2</v>
      </c>
      <c r="DN763">
        <v>0.50020885000000004</v>
      </c>
      <c r="DO763">
        <v>0.35778246000000002</v>
      </c>
      <c r="DP763">
        <v>-0.64273818000000005</v>
      </c>
      <c r="DQ763">
        <v>0.94671483000000001</v>
      </c>
      <c r="DR763">
        <v>-0.66113116000000005</v>
      </c>
      <c r="DS763">
        <v>7.7932630000000003E-2</v>
      </c>
      <c r="DT763">
        <v>-0.79014932000000004</v>
      </c>
      <c r="DU763">
        <v>1.3610861400000001</v>
      </c>
      <c r="DV763" s="10">
        <v>-0.64824150000000003</v>
      </c>
      <c r="DW763" s="8" t="s">
        <v>3965</v>
      </c>
      <c r="DX763" t="s">
        <v>3966</v>
      </c>
      <c r="DY763" t="s">
        <v>5153</v>
      </c>
      <c r="DZ763" t="s">
        <v>5153</v>
      </c>
      <c r="EA763" t="s">
        <v>5400</v>
      </c>
      <c r="EB763" t="s">
        <v>5252</v>
      </c>
      <c r="EC763" t="s">
        <v>5482</v>
      </c>
      <c r="ED763" s="10" t="s">
        <v>1947</v>
      </c>
      <c r="EE763" s="20">
        <v>35632</v>
      </c>
      <c r="EF763" s="21">
        <v>37072</v>
      </c>
      <c r="EG763" t="s">
        <v>2746</v>
      </c>
      <c r="EH763" t="s">
        <v>5143</v>
      </c>
      <c r="EI763" s="22">
        <v>44731</v>
      </c>
      <c r="EJ763" t="b">
        <f>F763=H763</f>
        <v>0</v>
      </c>
    </row>
    <row r="764" spans="1:140" x14ac:dyDescent="0.2">
      <c r="A764" s="8" t="s">
        <v>3967</v>
      </c>
      <c r="B764" s="8" t="s">
        <v>127</v>
      </c>
      <c r="C764" s="8" t="s">
        <v>275</v>
      </c>
      <c r="D764" s="2" t="s">
        <v>3968</v>
      </c>
      <c r="E764" s="4">
        <v>0.45776228640837302</v>
      </c>
      <c r="F764" s="28" t="b">
        <v>0</v>
      </c>
      <c r="G764" s="29">
        <f t="shared" si="23"/>
        <v>2.7311402277685152E-7</v>
      </c>
      <c r="H764" s="5" t="b">
        <f t="shared" si="22"/>
        <v>0</v>
      </c>
      <c r="I764" s="8">
        <v>64</v>
      </c>
      <c r="J764">
        <v>1</v>
      </c>
      <c r="K764">
        <v>27</v>
      </c>
      <c r="L764">
        <v>424</v>
      </c>
      <c r="M764">
        <v>1</v>
      </c>
      <c r="N764">
        <v>1</v>
      </c>
      <c r="O764">
        <v>29.5811432041865</v>
      </c>
      <c r="P764">
        <v>2</v>
      </c>
      <c r="Q764">
        <v>4</v>
      </c>
      <c r="R764">
        <v>5</v>
      </c>
      <c r="S764" s="10">
        <v>71.599999999999994</v>
      </c>
      <c r="T764" s="8">
        <v>1.0107747620052701</v>
      </c>
      <c r="U764">
        <v>7.5957643648752104E-3</v>
      </c>
      <c r="V764">
        <v>2.2610839381047498E-3</v>
      </c>
      <c r="W764">
        <v>-1.25237269326156</v>
      </c>
      <c r="X764">
        <v>-1.2456676951183301</v>
      </c>
      <c r="Y764">
        <v>-1.4044518876044501</v>
      </c>
      <c r="Z764">
        <v>-0.71893705603088998</v>
      </c>
      <c r="AA764">
        <v>8.8725172209350497E-3</v>
      </c>
      <c r="AB764">
        <v>-0.772121299578298</v>
      </c>
      <c r="AC764">
        <v>1.7560081436822399E-2</v>
      </c>
      <c r="AD764" s="10">
        <v>-0.66834944385077399</v>
      </c>
      <c r="AE764" s="8">
        <v>0</v>
      </c>
      <c r="AF764">
        <v>0</v>
      </c>
      <c r="AG764">
        <v>0</v>
      </c>
      <c r="AH764">
        <v>0</v>
      </c>
      <c r="AI764">
        <v>0</v>
      </c>
      <c r="AJ764">
        <v>0</v>
      </c>
      <c r="AK764">
        <v>0</v>
      </c>
      <c r="AL764">
        <v>0</v>
      </c>
      <c r="AM764">
        <v>0</v>
      </c>
      <c r="AN764">
        <v>0</v>
      </c>
      <c r="AO764">
        <v>0</v>
      </c>
      <c r="AP764">
        <v>0</v>
      </c>
      <c r="AQ764">
        <v>0</v>
      </c>
      <c r="AR764">
        <v>0</v>
      </c>
      <c r="AS764">
        <v>1</v>
      </c>
      <c r="AT764">
        <v>0</v>
      </c>
      <c r="AU764">
        <v>0</v>
      </c>
      <c r="AV764">
        <v>0</v>
      </c>
      <c r="AW764">
        <v>0</v>
      </c>
      <c r="AX764">
        <v>0</v>
      </c>
      <c r="AY764">
        <v>0</v>
      </c>
      <c r="AZ764">
        <v>1</v>
      </c>
      <c r="BA764">
        <v>0</v>
      </c>
      <c r="BB764">
        <v>1</v>
      </c>
      <c r="BC764">
        <v>0</v>
      </c>
      <c r="BD764">
        <v>1</v>
      </c>
      <c r="BE764">
        <v>1</v>
      </c>
      <c r="BF764">
        <v>0</v>
      </c>
      <c r="BG764">
        <v>0</v>
      </c>
      <c r="BH764">
        <v>0</v>
      </c>
      <c r="BI764">
        <v>0</v>
      </c>
      <c r="BJ764">
        <v>0</v>
      </c>
      <c r="BK764">
        <v>0</v>
      </c>
      <c r="BL764">
        <v>1</v>
      </c>
      <c r="BM764">
        <v>0</v>
      </c>
      <c r="BN764">
        <v>0</v>
      </c>
      <c r="BO764">
        <v>0</v>
      </c>
      <c r="BP764">
        <v>1</v>
      </c>
      <c r="BQ764">
        <v>1</v>
      </c>
      <c r="BR764">
        <v>0</v>
      </c>
      <c r="BS764">
        <v>0</v>
      </c>
      <c r="BT764" s="10">
        <v>0</v>
      </c>
      <c r="BU764">
        <v>-4.2648743800000002</v>
      </c>
      <c r="BV764">
        <v>0.17994256</v>
      </c>
      <c r="BW764">
        <v>2.5512239999999999E-2</v>
      </c>
      <c r="BX764">
        <v>1.7140852600000001</v>
      </c>
      <c r="BY764">
        <v>1.2451467300000001</v>
      </c>
      <c r="BZ764">
        <v>4.38303536</v>
      </c>
      <c r="CA764">
        <v>1.0542348399999999</v>
      </c>
      <c r="CB764">
        <v>2.36271349</v>
      </c>
      <c r="CC764">
        <v>0</v>
      </c>
      <c r="CD764">
        <v>1.26633956</v>
      </c>
      <c r="CE764">
        <v>1.2966537600000001</v>
      </c>
      <c r="CF764">
        <v>-0.34830556000000001</v>
      </c>
      <c r="CG764">
        <v>0.60595251999999999</v>
      </c>
      <c r="CH764">
        <v>-0.27080598</v>
      </c>
      <c r="CI764">
        <v>0.69837139000000004</v>
      </c>
      <c r="CJ764">
        <v>2.3914729999999999E-2</v>
      </c>
      <c r="CK764">
        <v>-0.35324707</v>
      </c>
      <c r="CL764">
        <v>-4.8291489999999999E-2</v>
      </c>
      <c r="CM764">
        <v>0.58076517999999999</v>
      </c>
      <c r="CN764">
        <v>0.72541518999999999</v>
      </c>
      <c r="CO764">
        <v>-0.20022939000000001</v>
      </c>
      <c r="CP764">
        <v>-0.43475793000000001</v>
      </c>
      <c r="CQ764">
        <v>0.34422587999999998</v>
      </c>
      <c r="CR764">
        <v>-0.48495226000000002</v>
      </c>
      <c r="CS764">
        <v>0.18250256000000001</v>
      </c>
      <c r="CT764">
        <v>-0.16623276000000001</v>
      </c>
      <c r="CU764">
        <v>-9.4743999999999995E-2</v>
      </c>
      <c r="CV764">
        <v>-1.1689752</v>
      </c>
      <c r="CW764">
        <v>-0.52188942000000005</v>
      </c>
      <c r="CX764">
        <v>0.65815442999999996</v>
      </c>
      <c r="CY764">
        <v>9.3649330000000003E-2</v>
      </c>
      <c r="CZ764">
        <v>-0.16819777</v>
      </c>
      <c r="DA764">
        <v>-0.25450494000000001</v>
      </c>
      <c r="DB764">
        <v>0.25513289</v>
      </c>
      <c r="DC764">
        <v>2.5920289999999999E-2</v>
      </c>
      <c r="DD764">
        <v>-2.5292350000000002E-2</v>
      </c>
      <c r="DE764">
        <v>0.26950531</v>
      </c>
      <c r="DF764">
        <v>-0.26887736000000001</v>
      </c>
      <c r="DG764">
        <v>0.1029841</v>
      </c>
      <c r="DH764">
        <v>-0.10235616</v>
      </c>
      <c r="DI764">
        <v>-0.19042195000000001</v>
      </c>
      <c r="DJ764">
        <v>7.7531719999999998E-2</v>
      </c>
      <c r="DK764">
        <v>-0.19522661999999999</v>
      </c>
      <c r="DL764">
        <v>-0.13095082</v>
      </c>
      <c r="DM764">
        <v>-6.0513240000000003E-2</v>
      </c>
      <c r="DN764">
        <v>0.50020885000000004</v>
      </c>
      <c r="DO764">
        <v>0.35778246000000002</v>
      </c>
      <c r="DP764">
        <v>-0.64273818000000005</v>
      </c>
      <c r="DQ764">
        <v>0.94671483000000001</v>
      </c>
      <c r="DR764">
        <v>-0.66113116000000005</v>
      </c>
      <c r="DS764">
        <v>7.7932630000000003E-2</v>
      </c>
      <c r="DT764">
        <v>-0.79014932000000004</v>
      </c>
      <c r="DU764">
        <v>1.3610861400000001</v>
      </c>
      <c r="DV764" s="10">
        <v>-0.64824150000000003</v>
      </c>
      <c r="DW764" s="8" t="s">
        <v>3969</v>
      </c>
      <c r="DX764" t="s">
        <v>3970</v>
      </c>
      <c r="DY764" t="s">
        <v>5165</v>
      </c>
      <c r="DZ764" t="s">
        <v>5154</v>
      </c>
      <c r="EA764" t="s">
        <v>5504</v>
      </c>
      <c r="EB764" t="s">
        <v>5446</v>
      </c>
      <c r="EC764" t="s">
        <v>5323</v>
      </c>
      <c r="ED764" s="10" t="s">
        <v>2285</v>
      </c>
      <c r="EE764" s="20">
        <v>36446</v>
      </c>
      <c r="EF764" s="21">
        <v>38529</v>
      </c>
      <c r="EG764" t="s">
        <v>3971</v>
      </c>
      <c r="EH764" t="s">
        <v>5143</v>
      </c>
      <c r="EI764" s="22">
        <v>44866</v>
      </c>
      <c r="EJ764" t="b">
        <f>F764=H764</f>
        <v>1</v>
      </c>
    </row>
    <row r="765" spans="1:140" x14ac:dyDescent="0.2">
      <c r="A765" s="8" t="s">
        <v>3972</v>
      </c>
      <c r="B765" s="8" t="s">
        <v>127</v>
      </c>
      <c r="C765" s="8" t="s">
        <v>188</v>
      </c>
      <c r="D765" s="2" t="s">
        <v>3973</v>
      </c>
      <c r="E765" s="4">
        <v>0.375216311742125</v>
      </c>
      <c r="F765" s="28" t="b">
        <v>0</v>
      </c>
      <c r="G765" s="29">
        <f t="shared" si="23"/>
        <v>0.99077566155900587</v>
      </c>
      <c r="H765" s="5" t="b">
        <f t="shared" si="22"/>
        <v>1</v>
      </c>
      <c r="I765" s="8">
        <v>35</v>
      </c>
      <c r="J765">
        <v>1</v>
      </c>
      <c r="K765">
        <v>33</v>
      </c>
      <c r="L765">
        <v>2280</v>
      </c>
      <c r="M765">
        <v>10</v>
      </c>
      <c r="N765">
        <v>3</v>
      </c>
      <c r="O765">
        <v>53.441489204396198</v>
      </c>
      <c r="P765">
        <v>4</v>
      </c>
      <c r="Q765">
        <v>5</v>
      </c>
      <c r="R765">
        <v>4</v>
      </c>
      <c r="S765" s="10">
        <v>66.900000000000006</v>
      </c>
      <c r="T765" s="8">
        <v>-1.7134323103137701</v>
      </c>
      <c r="U765">
        <v>7.5957643648752104E-3</v>
      </c>
      <c r="V765">
        <v>0.77748986271695397</v>
      </c>
      <c r="W765">
        <v>0.91126213920543797</v>
      </c>
      <c r="X765">
        <v>1.61793620170542</v>
      </c>
      <c r="Y765">
        <v>-1.13192030619081E-2</v>
      </c>
      <c r="Z765">
        <v>0.102114043476356</v>
      </c>
      <c r="AA765">
        <v>8.8725172209350497E-3</v>
      </c>
      <c r="AB765">
        <v>-4.5418899975194001E-2</v>
      </c>
      <c r="AC765">
        <v>-0.68484317603607703</v>
      </c>
      <c r="AD765" s="10">
        <v>-1.68247127955654</v>
      </c>
      <c r="AE765" s="8">
        <v>0</v>
      </c>
      <c r="AF765">
        <v>0</v>
      </c>
      <c r="AG765">
        <v>0</v>
      </c>
      <c r="AH765">
        <v>0</v>
      </c>
      <c r="AI765">
        <v>0</v>
      </c>
      <c r="AJ765">
        <v>0</v>
      </c>
      <c r="AK765">
        <v>0</v>
      </c>
      <c r="AL765">
        <v>0</v>
      </c>
      <c r="AM765">
        <v>0</v>
      </c>
      <c r="AN765">
        <v>0</v>
      </c>
      <c r="AO765">
        <v>0</v>
      </c>
      <c r="AP765">
        <v>0</v>
      </c>
      <c r="AQ765">
        <v>0</v>
      </c>
      <c r="AR765">
        <v>0</v>
      </c>
      <c r="AS765">
        <v>0</v>
      </c>
      <c r="AT765">
        <v>0</v>
      </c>
      <c r="AU765">
        <v>0</v>
      </c>
      <c r="AV765">
        <v>1</v>
      </c>
      <c r="AW765">
        <v>0</v>
      </c>
      <c r="AX765">
        <v>0</v>
      </c>
      <c r="AY765">
        <v>0</v>
      </c>
      <c r="AZ765">
        <v>1</v>
      </c>
      <c r="BA765">
        <v>0</v>
      </c>
      <c r="BB765">
        <v>1</v>
      </c>
      <c r="BC765">
        <v>0</v>
      </c>
      <c r="BD765">
        <v>1</v>
      </c>
      <c r="BE765">
        <v>0</v>
      </c>
      <c r="BF765">
        <v>1</v>
      </c>
      <c r="BG765">
        <v>0</v>
      </c>
      <c r="BH765">
        <v>0</v>
      </c>
      <c r="BI765">
        <v>0</v>
      </c>
      <c r="BJ765">
        <v>1</v>
      </c>
      <c r="BK765">
        <v>0</v>
      </c>
      <c r="BL765">
        <v>0</v>
      </c>
      <c r="BM765">
        <v>0</v>
      </c>
      <c r="BN765">
        <v>1</v>
      </c>
      <c r="BO765">
        <v>0</v>
      </c>
      <c r="BP765">
        <v>0</v>
      </c>
      <c r="BQ765">
        <v>1</v>
      </c>
      <c r="BR765">
        <v>0</v>
      </c>
      <c r="BS765">
        <v>0</v>
      </c>
      <c r="BT765" s="10">
        <v>0</v>
      </c>
      <c r="BU765">
        <v>-4.2648743800000002</v>
      </c>
      <c r="BV765">
        <v>0.17994256</v>
      </c>
      <c r="BW765">
        <v>2.5512239999999999E-2</v>
      </c>
      <c r="BX765">
        <v>1.7140852600000001</v>
      </c>
      <c r="BY765">
        <v>1.2451467300000001</v>
      </c>
      <c r="BZ765">
        <v>4.38303536</v>
      </c>
      <c r="CA765">
        <v>1.0542348399999999</v>
      </c>
      <c r="CB765">
        <v>2.36271349</v>
      </c>
      <c r="CC765">
        <v>0</v>
      </c>
      <c r="CD765">
        <v>1.26633956</v>
      </c>
      <c r="CE765">
        <v>1.2966537600000001</v>
      </c>
      <c r="CF765">
        <v>-0.34830556000000001</v>
      </c>
      <c r="CG765">
        <v>0.60595251999999999</v>
      </c>
      <c r="CH765">
        <v>-0.27080598</v>
      </c>
      <c r="CI765">
        <v>0.69837139000000004</v>
      </c>
      <c r="CJ765">
        <v>2.3914729999999999E-2</v>
      </c>
      <c r="CK765">
        <v>-0.35324707</v>
      </c>
      <c r="CL765">
        <v>-4.8291489999999999E-2</v>
      </c>
      <c r="CM765">
        <v>0.58076517999999999</v>
      </c>
      <c r="CN765">
        <v>0.72541518999999999</v>
      </c>
      <c r="CO765">
        <v>-0.20022939000000001</v>
      </c>
      <c r="CP765">
        <v>-0.43475793000000001</v>
      </c>
      <c r="CQ765">
        <v>0.34422587999999998</v>
      </c>
      <c r="CR765">
        <v>-0.48495226000000002</v>
      </c>
      <c r="CS765">
        <v>0.18250256000000001</v>
      </c>
      <c r="CT765">
        <v>-0.16623276000000001</v>
      </c>
      <c r="CU765">
        <v>-9.4743999999999995E-2</v>
      </c>
      <c r="CV765">
        <v>-1.1689752</v>
      </c>
      <c r="CW765">
        <v>-0.52188942000000005</v>
      </c>
      <c r="CX765">
        <v>0.65815442999999996</v>
      </c>
      <c r="CY765">
        <v>9.3649330000000003E-2</v>
      </c>
      <c r="CZ765">
        <v>-0.16819777</v>
      </c>
      <c r="DA765">
        <v>-0.25450494000000001</v>
      </c>
      <c r="DB765">
        <v>0.25513289</v>
      </c>
      <c r="DC765">
        <v>2.5920289999999999E-2</v>
      </c>
      <c r="DD765">
        <v>-2.5292350000000002E-2</v>
      </c>
      <c r="DE765">
        <v>0.26950531</v>
      </c>
      <c r="DF765">
        <v>-0.26887736000000001</v>
      </c>
      <c r="DG765">
        <v>0.1029841</v>
      </c>
      <c r="DH765">
        <v>-0.10235616</v>
      </c>
      <c r="DI765">
        <v>-0.19042195000000001</v>
      </c>
      <c r="DJ765">
        <v>7.7531719999999998E-2</v>
      </c>
      <c r="DK765">
        <v>-0.19522661999999999</v>
      </c>
      <c r="DL765">
        <v>-0.13095082</v>
      </c>
      <c r="DM765">
        <v>-6.0513240000000003E-2</v>
      </c>
      <c r="DN765">
        <v>0.50020885000000004</v>
      </c>
      <c r="DO765">
        <v>0.35778246000000002</v>
      </c>
      <c r="DP765">
        <v>-0.64273818000000005</v>
      </c>
      <c r="DQ765">
        <v>0.94671483000000001</v>
      </c>
      <c r="DR765">
        <v>-0.66113116000000005</v>
      </c>
      <c r="DS765">
        <v>7.7932630000000003E-2</v>
      </c>
      <c r="DT765">
        <v>-0.79014932000000004</v>
      </c>
      <c r="DU765">
        <v>1.3610861400000001</v>
      </c>
      <c r="DV765" s="10">
        <v>-0.64824150000000003</v>
      </c>
      <c r="DW765" s="8" t="s">
        <v>3974</v>
      </c>
      <c r="DX765" t="s">
        <v>3975</v>
      </c>
      <c r="DY765" t="s">
        <v>5158</v>
      </c>
      <c r="DZ765" t="s">
        <v>5154</v>
      </c>
      <c r="EA765" t="s">
        <v>5199</v>
      </c>
      <c r="EB765" t="s">
        <v>5441</v>
      </c>
      <c r="EC765" t="s">
        <v>5489</v>
      </c>
      <c r="ED765" s="10" t="s">
        <v>630</v>
      </c>
      <c r="EE765" s="20">
        <v>37672</v>
      </c>
      <c r="EF765" s="21">
        <v>39160</v>
      </c>
      <c r="EG765" t="s">
        <v>3976</v>
      </c>
      <c r="EH765" t="s">
        <v>5144</v>
      </c>
      <c r="EI765" s="22">
        <v>45240</v>
      </c>
      <c r="EJ765" t="b">
        <f>F765=H765</f>
        <v>0</v>
      </c>
    </row>
    <row r="766" spans="1:140" x14ac:dyDescent="0.2">
      <c r="A766" s="8" t="s">
        <v>3977</v>
      </c>
      <c r="B766" s="8" t="s">
        <v>119</v>
      </c>
      <c r="C766" s="8" t="s">
        <v>275</v>
      </c>
      <c r="D766" s="2" t="s">
        <v>3978</v>
      </c>
      <c r="E766" s="4">
        <v>0.46541151688132598</v>
      </c>
      <c r="F766" s="28" t="b">
        <v>0</v>
      </c>
      <c r="G766" s="29">
        <f t="shared" si="23"/>
        <v>0.96732556201322717</v>
      </c>
      <c r="H766" s="5" t="b">
        <f t="shared" si="22"/>
        <v>1</v>
      </c>
      <c r="I766" s="8">
        <v>60</v>
      </c>
      <c r="J766">
        <v>2</v>
      </c>
      <c r="K766">
        <v>15</v>
      </c>
      <c r="L766">
        <v>1198</v>
      </c>
      <c r="M766">
        <v>9</v>
      </c>
      <c r="N766">
        <v>4</v>
      </c>
      <c r="O766">
        <v>76.872425107329704</v>
      </c>
      <c r="P766">
        <v>4</v>
      </c>
      <c r="Q766">
        <v>5</v>
      </c>
      <c r="R766">
        <v>4</v>
      </c>
      <c r="S766" s="10">
        <v>75.8</v>
      </c>
      <c r="T766" s="8">
        <v>0.63502206237506098</v>
      </c>
      <c r="U766">
        <v>1.0203643463482399</v>
      </c>
      <c r="V766">
        <v>-1.5481964736195899</v>
      </c>
      <c r="W766">
        <v>-0.35008101204956998</v>
      </c>
      <c r="X766">
        <v>1.2997579909472201</v>
      </c>
      <c r="Y766">
        <v>0.68524713920936597</v>
      </c>
      <c r="Z766">
        <v>0.90838884290375299</v>
      </c>
      <c r="AA766">
        <v>8.8725172209350497E-3</v>
      </c>
      <c r="AB766">
        <v>1.4079858992310099</v>
      </c>
      <c r="AC766">
        <v>1.42236659638262</v>
      </c>
      <c r="AD766" s="10">
        <v>0.23788709018417101</v>
      </c>
      <c r="AE766" s="8">
        <v>0</v>
      </c>
      <c r="AF766">
        <v>0</v>
      </c>
      <c r="AG766">
        <v>0</v>
      </c>
      <c r="AH766">
        <v>0</v>
      </c>
      <c r="AI766">
        <v>0</v>
      </c>
      <c r="AJ766">
        <v>0</v>
      </c>
      <c r="AK766">
        <v>0</v>
      </c>
      <c r="AL766">
        <v>1</v>
      </c>
      <c r="AM766">
        <v>0</v>
      </c>
      <c r="AN766">
        <v>0</v>
      </c>
      <c r="AO766">
        <v>0</v>
      </c>
      <c r="AP766">
        <v>0</v>
      </c>
      <c r="AQ766">
        <v>0</v>
      </c>
      <c r="AR766">
        <v>0</v>
      </c>
      <c r="AS766">
        <v>0</v>
      </c>
      <c r="AT766">
        <v>0</v>
      </c>
      <c r="AU766">
        <v>0</v>
      </c>
      <c r="AV766">
        <v>0</v>
      </c>
      <c r="AW766">
        <v>0</v>
      </c>
      <c r="AX766">
        <v>0</v>
      </c>
      <c r="AY766">
        <v>1</v>
      </c>
      <c r="AZ766">
        <v>0</v>
      </c>
      <c r="BA766">
        <v>0</v>
      </c>
      <c r="BB766">
        <v>1</v>
      </c>
      <c r="BC766">
        <v>0</v>
      </c>
      <c r="BD766">
        <v>1</v>
      </c>
      <c r="BE766">
        <v>0</v>
      </c>
      <c r="BF766">
        <v>1</v>
      </c>
      <c r="BG766">
        <v>0</v>
      </c>
      <c r="BH766">
        <v>0</v>
      </c>
      <c r="BI766">
        <v>0</v>
      </c>
      <c r="BJ766">
        <v>1</v>
      </c>
      <c r="BK766">
        <v>0</v>
      </c>
      <c r="BL766">
        <v>0</v>
      </c>
      <c r="BM766">
        <v>0</v>
      </c>
      <c r="BN766">
        <v>0</v>
      </c>
      <c r="BO766">
        <v>0</v>
      </c>
      <c r="BP766">
        <v>1</v>
      </c>
      <c r="BQ766">
        <v>0</v>
      </c>
      <c r="BR766">
        <v>1</v>
      </c>
      <c r="BS766">
        <v>0</v>
      </c>
      <c r="BT766" s="10">
        <v>0</v>
      </c>
      <c r="BU766">
        <v>-4.2648743800000002</v>
      </c>
      <c r="BV766">
        <v>0.17994256</v>
      </c>
      <c r="BW766">
        <v>2.5512239999999999E-2</v>
      </c>
      <c r="BX766">
        <v>1.7140852600000001</v>
      </c>
      <c r="BY766">
        <v>1.2451467300000001</v>
      </c>
      <c r="BZ766">
        <v>4.38303536</v>
      </c>
      <c r="CA766">
        <v>1.0542348399999999</v>
      </c>
      <c r="CB766">
        <v>2.36271349</v>
      </c>
      <c r="CC766">
        <v>0</v>
      </c>
      <c r="CD766">
        <v>1.26633956</v>
      </c>
      <c r="CE766">
        <v>1.2966537600000001</v>
      </c>
      <c r="CF766">
        <v>-0.34830556000000001</v>
      </c>
      <c r="CG766">
        <v>0.60595251999999999</v>
      </c>
      <c r="CH766">
        <v>-0.27080598</v>
      </c>
      <c r="CI766">
        <v>0.69837139000000004</v>
      </c>
      <c r="CJ766">
        <v>2.3914729999999999E-2</v>
      </c>
      <c r="CK766">
        <v>-0.35324707</v>
      </c>
      <c r="CL766">
        <v>-4.8291489999999999E-2</v>
      </c>
      <c r="CM766">
        <v>0.58076517999999999</v>
      </c>
      <c r="CN766">
        <v>0.72541518999999999</v>
      </c>
      <c r="CO766">
        <v>-0.20022939000000001</v>
      </c>
      <c r="CP766">
        <v>-0.43475793000000001</v>
      </c>
      <c r="CQ766">
        <v>0.34422587999999998</v>
      </c>
      <c r="CR766">
        <v>-0.48495226000000002</v>
      </c>
      <c r="CS766">
        <v>0.18250256000000001</v>
      </c>
      <c r="CT766">
        <v>-0.16623276000000001</v>
      </c>
      <c r="CU766">
        <v>-9.4743999999999995E-2</v>
      </c>
      <c r="CV766">
        <v>-1.1689752</v>
      </c>
      <c r="CW766">
        <v>-0.52188942000000005</v>
      </c>
      <c r="CX766">
        <v>0.65815442999999996</v>
      </c>
      <c r="CY766">
        <v>9.3649330000000003E-2</v>
      </c>
      <c r="CZ766">
        <v>-0.16819777</v>
      </c>
      <c r="DA766">
        <v>-0.25450494000000001</v>
      </c>
      <c r="DB766">
        <v>0.25513289</v>
      </c>
      <c r="DC766">
        <v>2.5920289999999999E-2</v>
      </c>
      <c r="DD766">
        <v>-2.5292350000000002E-2</v>
      </c>
      <c r="DE766">
        <v>0.26950531</v>
      </c>
      <c r="DF766">
        <v>-0.26887736000000001</v>
      </c>
      <c r="DG766">
        <v>0.1029841</v>
      </c>
      <c r="DH766">
        <v>-0.10235616</v>
      </c>
      <c r="DI766">
        <v>-0.19042195000000001</v>
      </c>
      <c r="DJ766">
        <v>7.7531719999999998E-2</v>
      </c>
      <c r="DK766">
        <v>-0.19522661999999999</v>
      </c>
      <c r="DL766">
        <v>-0.13095082</v>
      </c>
      <c r="DM766">
        <v>-6.0513240000000003E-2</v>
      </c>
      <c r="DN766">
        <v>0.50020885000000004</v>
      </c>
      <c r="DO766">
        <v>0.35778246000000002</v>
      </c>
      <c r="DP766">
        <v>-0.64273818000000005</v>
      </c>
      <c r="DQ766">
        <v>0.94671483000000001</v>
      </c>
      <c r="DR766">
        <v>-0.66113116000000005</v>
      </c>
      <c r="DS766">
        <v>7.7932630000000003E-2</v>
      </c>
      <c r="DT766">
        <v>-0.79014932000000004</v>
      </c>
      <c r="DU766">
        <v>1.3610861400000001</v>
      </c>
      <c r="DV766" s="10">
        <v>-0.64824150000000003</v>
      </c>
      <c r="DW766" s="8" t="s">
        <v>3979</v>
      </c>
      <c r="DX766" t="s">
        <v>3980</v>
      </c>
      <c r="DY766" t="s">
        <v>5165</v>
      </c>
      <c r="DZ766" t="s">
        <v>5158</v>
      </c>
      <c r="EA766" t="s">
        <v>5175</v>
      </c>
      <c r="EB766" t="s">
        <v>5312</v>
      </c>
      <c r="EC766" t="s">
        <v>5410</v>
      </c>
      <c r="ED766" s="10" t="s">
        <v>1003</v>
      </c>
      <c r="EE766" s="20">
        <v>37806</v>
      </c>
      <c r="EF766" s="21">
        <v>38859</v>
      </c>
      <c r="EG766" t="s">
        <v>3981</v>
      </c>
      <c r="EH766" t="s">
        <v>5144</v>
      </c>
      <c r="EI766" s="22">
        <v>44314</v>
      </c>
      <c r="EJ766" t="b">
        <f>F766=H766</f>
        <v>0</v>
      </c>
    </row>
    <row r="767" spans="1:140" x14ac:dyDescent="0.2">
      <c r="A767" s="8" t="s">
        <v>3982</v>
      </c>
      <c r="B767" s="8" t="s">
        <v>127</v>
      </c>
      <c r="C767" s="8" t="s">
        <v>1307</v>
      </c>
      <c r="D767" s="2" t="s">
        <v>3983</v>
      </c>
      <c r="E767" s="4">
        <v>0.51938073966218101</v>
      </c>
      <c r="F767" s="28" t="b">
        <v>0</v>
      </c>
      <c r="G767" s="29">
        <f t="shared" si="23"/>
        <v>0.40802944055466689</v>
      </c>
      <c r="H767" s="5" t="b">
        <f t="shared" si="22"/>
        <v>0</v>
      </c>
      <c r="I767" s="8">
        <v>46</v>
      </c>
      <c r="J767">
        <v>2</v>
      </c>
      <c r="K767">
        <v>18</v>
      </c>
      <c r="L767">
        <v>4003</v>
      </c>
      <c r="M767">
        <v>6</v>
      </c>
      <c r="N767">
        <v>3</v>
      </c>
      <c r="O767">
        <v>84.690369831090806</v>
      </c>
      <c r="P767">
        <v>1</v>
      </c>
      <c r="Q767">
        <v>3</v>
      </c>
      <c r="R767">
        <v>5</v>
      </c>
      <c r="S767" s="10">
        <v>75.099999999999994</v>
      </c>
      <c r="T767" s="8">
        <v>-0.68011238633068705</v>
      </c>
      <c r="U767">
        <v>1.0203643463482399</v>
      </c>
      <c r="V767">
        <v>-1.16058208423016</v>
      </c>
      <c r="W767">
        <v>2.91985201869932</v>
      </c>
      <c r="X767">
        <v>0.34522335867264098</v>
      </c>
      <c r="Y767">
        <v>-1.13192030619081E-2</v>
      </c>
      <c r="Z767">
        <v>1.1774097578257099</v>
      </c>
      <c r="AA767">
        <v>0.71867389489572897</v>
      </c>
      <c r="AB767">
        <v>-0.772121299578298</v>
      </c>
      <c r="AC767">
        <v>1.7560081436822399E-2</v>
      </c>
      <c r="AD767" s="10">
        <v>8.6847667845013299E-2</v>
      </c>
      <c r="AE767" s="8">
        <v>0</v>
      </c>
      <c r="AF767">
        <v>0</v>
      </c>
      <c r="AG767">
        <v>0</v>
      </c>
      <c r="AH767">
        <v>0</v>
      </c>
      <c r="AI767">
        <v>0</v>
      </c>
      <c r="AJ767">
        <v>0</v>
      </c>
      <c r="AK767">
        <v>0</v>
      </c>
      <c r="AL767">
        <v>0</v>
      </c>
      <c r="AM767">
        <v>0</v>
      </c>
      <c r="AN767">
        <v>0</v>
      </c>
      <c r="AO767">
        <v>0</v>
      </c>
      <c r="AP767">
        <v>0</v>
      </c>
      <c r="AQ767">
        <v>0</v>
      </c>
      <c r="AR767">
        <v>0</v>
      </c>
      <c r="AS767">
        <v>0</v>
      </c>
      <c r="AT767">
        <v>0</v>
      </c>
      <c r="AU767">
        <v>1</v>
      </c>
      <c r="AV767">
        <v>0</v>
      </c>
      <c r="AW767">
        <v>0</v>
      </c>
      <c r="AX767">
        <v>0</v>
      </c>
      <c r="AY767">
        <v>1</v>
      </c>
      <c r="AZ767">
        <v>0</v>
      </c>
      <c r="BA767">
        <v>1</v>
      </c>
      <c r="BB767">
        <v>0</v>
      </c>
      <c r="BC767">
        <v>0</v>
      </c>
      <c r="BD767">
        <v>1</v>
      </c>
      <c r="BE767">
        <v>1</v>
      </c>
      <c r="BF767">
        <v>0</v>
      </c>
      <c r="BG767">
        <v>0</v>
      </c>
      <c r="BH767">
        <v>0</v>
      </c>
      <c r="BI767">
        <v>1</v>
      </c>
      <c r="BJ767">
        <v>0</v>
      </c>
      <c r="BK767">
        <v>0</v>
      </c>
      <c r="BL767">
        <v>0</v>
      </c>
      <c r="BM767">
        <v>0</v>
      </c>
      <c r="BN767">
        <v>0</v>
      </c>
      <c r="BO767">
        <v>1</v>
      </c>
      <c r="BP767">
        <v>0</v>
      </c>
      <c r="BQ767">
        <v>0</v>
      </c>
      <c r="BR767">
        <v>1</v>
      </c>
      <c r="BS767">
        <v>0</v>
      </c>
      <c r="BT767" s="10">
        <v>0</v>
      </c>
      <c r="BU767">
        <v>-4.2648743800000002</v>
      </c>
      <c r="BV767">
        <v>0.17994256</v>
      </c>
      <c r="BW767">
        <v>2.5512239999999999E-2</v>
      </c>
      <c r="BX767">
        <v>1.7140852600000001</v>
      </c>
      <c r="BY767">
        <v>1.2451467300000001</v>
      </c>
      <c r="BZ767">
        <v>4.38303536</v>
      </c>
      <c r="CA767">
        <v>1.0542348399999999</v>
      </c>
      <c r="CB767">
        <v>2.36271349</v>
      </c>
      <c r="CC767">
        <v>0</v>
      </c>
      <c r="CD767">
        <v>1.26633956</v>
      </c>
      <c r="CE767">
        <v>1.2966537600000001</v>
      </c>
      <c r="CF767">
        <v>-0.34830556000000001</v>
      </c>
      <c r="CG767">
        <v>0.60595251999999999</v>
      </c>
      <c r="CH767">
        <v>-0.27080598</v>
      </c>
      <c r="CI767">
        <v>0.69837139000000004</v>
      </c>
      <c r="CJ767">
        <v>2.3914729999999999E-2</v>
      </c>
      <c r="CK767">
        <v>-0.35324707</v>
      </c>
      <c r="CL767">
        <v>-4.8291489999999999E-2</v>
      </c>
      <c r="CM767">
        <v>0.58076517999999999</v>
      </c>
      <c r="CN767">
        <v>0.72541518999999999</v>
      </c>
      <c r="CO767">
        <v>-0.20022939000000001</v>
      </c>
      <c r="CP767">
        <v>-0.43475793000000001</v>
      </c>
      <c r="CQ767">
        <v>0.34422587999999998</v>
      </c>
      <c r="CR767">
        <v>-0.48495226000000002</v>
      </c>
      <c r="CS767">
        <v>0.18250256000000001</v>
      </c>
      <c r="CT767">
        <v>-0.16623276000000001</v>
      </c>
      <c r="CU767">
        <v>-9.4743999999999995E-2</v>
      </c>
      <c r="CV767">
        <v>-1.1689752</v>
      </c>
      <c r="CW767">
        <v>-0.52188942000000005</v>
      </c>
      <c r="CX767">
        <v>0.65815442999999996</v>
      </c>
      <c r="CY767">
        <v>9.3649330000000003E-2</v>
      </c>
      <c r="CZ767">
        <v>-0.16819777</v>
      </c>
      <c r="DA767">
        <v>-0.25450494000000001</v>
      </c>
      <c r="DB767">
        <v>0.25513289</v>
      </c>
      <c r="DC767">
        <v>2.5920289999999999E-2</v>
      </c>
      <c r="DD767">
        <v>-2.5292350000000002E-2</v>
      </c>
      <c r="DE767">
        <v>0.26950531</v>
      </c>
      <c r="DF767">
        <v>-0.26887736000000001</v>
      </c>
      <c r="DG767">
        <v>0.1029841</v>
      </c>
      <c r="DH767">
        <v>-0.10235616</v>
      </c>
      <c r="DI767">
        <v>-0.19042195000000001</v>
      </c>
      <c r="DJ767">
        <v>7.7531719999999998E-2</v>
      </c>
      <c r="DK767">
        <v>-0.19522661999999999</v>
      </c>
      <c r="DL767">
        <v>-0.13095082</v>
      </c>
      <c r="DM767">
        <v>-6.0513240000000003E-2</v>
      </c>
      <c r="DN767">
        <v>0.50020885000000004</v>
      </c>
      <c r="DO767">
        <v>0.35778246000000002</v>
      </c>
      <c r="DP767">
        <v>-0.64273818000000005</v>
      </c>
      <c r="DQ767">
        <v>0.94671483000000001</v>
      </c>
      <c r="DR767">
        <v>-0.66113116000000005</v>
      </c>
      <c r="DS767">
        <v>7.7932630000000003E-2</v>
      </c>
      <c r="DT767">
        <v>-0.79014932000000004</v>
      </c>
      <c r="DU767">
        <v>1.3610861400000001</v>
      </c>
      <c r="DV767" s="10">
        <v>-0.64824150000000003</v>
      </c>
      <c r="DW767" s="8" t="s">
        <v>3984</v>
      </c>
      <c r="DX767" t="s">
        <v>3985</v>
      </c>
      <c r="DY767" t="s">
        <v>5153</v>
      </c>
      <c r="DZ767" t="s">
        <v>5158</v>
      </c>
      <c r="EA767" t="s">
        <v>5254</v>
      </c>
      <c r="EB767" t="s">
        <v>5261</v>
      </c>
      <c r="EC767" t="s">
        <v>5482</v>
      </c>
      <c r="ED767" s="10" t="s">
        <v>1098</v>
      </c>
      <c r="EE767" s="20">
        <v>37126</v>
      </c>
      <c r="EF767" s="21">
        <v>39891</v>
      </c>
      <c r="EG767" t="s">
        <v>3986</v>
      </c>
      <c r="EH767" t="s">
        <v>5142</v>
      </c>
      <c r="EI767" s="22">
        <v>44826</v>
      </c>
      <c r="EJ767" t="b">
        <f>F767=H767</f>
        <v>1</v>
      </c>
    </row>
    <row r="768" spans="1:140" x14ac:dyDescent="0.2">
      <c r="A768" s="8" t="s">
        <v>3987</v>
      </c>
      <c r="B768" s="8" t="s">
        <v>127</v>
      </c>
      <c r="C768" s="8" t="s">
        <v>147</v>
      </c>
      <c r="D768" s="2">
        <v>8288833988</v>
      </c>
      <c r="E768" s="4">
        <v>0.53808098608533494</v>
      </c>
      <c r="F768" s="28" t="b">
        <v>0</v>
      </c>
      <c r="G768" s="29">
        <f t="shared" si="23"/>
        <v>6.9996553080179685E-2</v>
      </c>
      <c r="H768" s="5" t="b">
        <f t="shared" si="22"/>
        <v>0</v>
      </c>
      <c r="I768" s="8">
        <v>54</v>
      </c>
      <c r="J768">
        <v>2</v>
      </c>
      <c r="K768">
        <v>27</v>
      </c>
      <c r="L768">
        <v>1109</v>
      </c>
      <c r="M768">
        <v>5</v>
      </c>
      <c r="N768">
        <v>5</v>
      </c>
      <c r="O768">
        <v>49.873826376001098</v>
      </c>
      <c r="P768">
        <v>1</v>
      </c>
      <c r="Q768">
        <v>2</v>
      </c>
      <c r="R768">
        <v>2</v>
      </c>
      <c r="S768" s="10">
        <v>71.900000000000006</v>
      </c>
      <c r="T768" s="8">
        <v>7.1393012929740499E-2</v>
      </c>
      <c r="U768">
        <v>1.0203643463482399</v>
      </c>
      <c r="V768">
        <v>2.2610839381047498E-3</v>
      </c>
      <c r="W768">
        <v>-0.45383289787368902</v>
      </c>
      <c r="X768">
        <v>2.70451479144465E-2</v>
      </c>
      <c r="Y768">
        <v>1.38181348148064</v>
      </c>
      <c r="Z768">
        <v>-2.0651715574213199E-2</v>
      </c>
      <c r="AA768">
        <v>-1.4107302381286499</v>
      </c>
      <c r="AB768">
        <v>-0.772121299578298</v>
      </c>
      <c r="AC768">
        <v>1.7560081436822399E-2</v>
      </c>
      <c r="AD768" s="10">
        <v>-0.60361826284827602</v>
      </c>
      <c r="AE768" s="8">
        <v>0</v>
      </c>
      <c r="AF768">
        <v>0</v>
      </c>
      <c r="AG768">
        <v>0</v>
      </c>
      <c r="AH768">
        <v>0</v>
      </c>
      <c r="AI768">
        <v>0</v>
      </c>
      <c r="AJ768">
        <v>1</v>
      </c>
      <c r="AK768">
        <v>0</v>
      </c>
      <c r="AL768">
        <v>0</v>
      </c>
      <c r="AM768">
        <v>0</v>
      </c>
      <c r="AN768">
        <v>0</v>
      </c>
      <c r="AO768">
        <v>0</v>
      </c>
      <c r="AP768">
        <v>0</v>
      </c>
      <c r="AQ768">
        <v>0</v>
      </c>
      <c r="AR768">
        <v>0</v>
      </c>
      <c r="AS768">
        <v>0</v>
      </c>
      <c r="AT768">
        <v>0</v>
      </c>
      <c r="AU768">
        <v>0</v>
      </c>
      <c r="AV768">
        <v>0</v>
      </c>
      <c r="AW768">
        <v>0</v>
      </c>
      <c r="AX768">
        <v>0</v>
      </c>
      <c r="AY768">
        <v>1</v>
      </c>
      <c r="AZ768">
        <v>0</v>
      </c>
      <c r="BA768">
        <v>1</v>
      </c>
      <c r="BB768">
        <v>0</v>
      </c>
      <c r="BC768">
        <v>1</v>
      </c>
      <c r="BD768">
        <v>0</v>
      </c>
      <c r="BE768">
        <v>0</v>
      </c>
      <c r="BF768">
        <v>1</v>
      </c>
      <c r="BG768">
        <v>1</v>
      </c>
      <c r="BH768">
        <v>0</v>
      </c>
      <c r="BI768">
        <v>0</v>
      </c>
      <c r="BJ768">
        <v>0</v>
      </c>
      <c r="BK768">
        <v>0</v>
      </c>
      <c r="BL768">
        <v>0</v>
      </c>
      <c r="BM768">
        <v>1</v>
      </c>
      <c r="BN768">
        <v>0</v>
      </c>
      <c r="BO768">
        <v>0</v>
      </c>
      <c r="BP768">
        <v>0</v>
      </c>
      <c r="BQ768">
        <v>0</v>
      </c>
      <c r="BR768">
        <v>0</v>
      </c>
      <c r="BS768">
        <v>1</v>
      </c>
      <c r="BT768" s="10">
        <v>0</v>
      </c>
      <c r="BU768">
        <v>-4.2648743800000002</v>
      </c>
      <c r="BV768">
        <v>0.17994256</v>
      </c>
      <c r="BW768">
        <v>2.5512239999999999E-2</v>
      </c>
      <c r="BX768">
        <v>1.7140852600000001</v>
      </c>
      <c r="BY768">
        <v>1.2451467300000001</v>
      </c>
      <c r="BZ768">
        <v>4.38303536</v>
      </c>
      <c r="CA768">
        <v>1.0542348399999999</v>
      </c>
      <c r="CB768">
        <v>2.36271349</v>
      </c>
      <c r="CC768">
        <v>0</v>
      </c>
      <c r="CD768">
        <v>1.26633956</v>
      </c>
      <c r="CE768">
        <v>1.2966537600000001</v>
      </c>
      <c r="CF768">
        <v>-0.34830556000000001</v>
      </c>
      <c r="CG768">
        <v>0.60595251999999999</v>
      </c>
      <c r="CH768">
        <v>-0.27080598</v>
      </c>
      <c r="CI768">
        <v>0.69837139000000004</v>
      </c>
      <c r="CJ768">
        <v>2.3914729999999999E-2</v>
      </c>
      <c r="CK768">
        <v>-0.35324707</v>
      </c>
      <c r="CL768">
        <v>-4.8291489999999999E-2</v>
      </c>
      <c r="CM768">
        <v>0.58076517999999999</v>
      </c>
      <c r="CN768">
        <v>0.72541518999999999</v>
      </c>
      <c r="CO768">
        <v>-0.20022939000000001</v>
      </c>
      <c r="CP768">
        <v>-0.43475793000000001</v>
      </c>
      <c r="CQ768">
        <v>0.34422587999999998</v>
      </c>
      <c r="CR768">
        <v>-0.48495226000000002</v>
      </c>
      <c r="CS768">
        <v>0.18250256000000001</v>
      </c>
      <c r="CT768">
        <v>-0.16623276000000001</v>
      </c>
      <c r="CU768">
        <v>-9.4743999999999995E-2</v>
      </c>
      <c r="CV768">
        <v>-1.1689752</v>
      </c>
      <c r="CW768">
        <v>-0.52188942000000005</v>
      </c>
      <c r="CX768">
        <v>0.65815442999999996</v>
      </c>
      <c r="CY768">
        <v>9.3649330000000003E-2</v>
      </c>
      <c r="CZ768">
        <v>-0.16819777</v>
      </c>
      <c r="DA768">
        <v>-0.25450494000000001</v>
      </c>
      <c r="DB768">
        <v>0.25513289</v>
      </c>
      <c r="DC768">
        <v>2.5920289999999999E-2</v>
      </c>
      <c r="DD768">
        <v>-2.5292350000000002E-2</v>
      </c>
      <c r="DE768">
        <v>0.26950531</v>
      </c>
      <c r="DF768">
        <v>-0.26887736000000001</v>
      </c>
      <c r="DG768">
        <v>0.1029841</v>
      </c>
      <c r="DH768">
        <v>-0.10235616</v>
      </c>
      <c r="DI768">
        <v>-0.19042195000000001</v>
      </c>
      <c r="DJ768">
        <v>7.7531719999999998E-2</v>
      </c>
      <c r="DK768">
        <v>-0.19522661999999999</v>
      </c>
      <c r="DL768">
        <v>-0.13095082</v>
      </c>
      <c r="DM768">
        <v>-6.0513240000000003E-2</v>
      </c>
      <c r="DN768">
        <v>0.50020885000000004</v>
      </c>
      <c r="DO768">
        <v>0.35778246000000002</v>
      </c>
      <c r="DP768">
        <v>-0.64273818000000005</v>
      </c>
      <c r="DQ768">
        <v>0.94671483000000001</v>
      </c>
      <c r="DR768">
        <v>-0.66113116000000005</v>
      </c>
      <c r="DS768">
        <v>7.7932630000000003E-2</v>
      </c>
      <c r="DT768">
        <v>-0.79014932000000004</v>
      </c>
      <c r="DU768">
        <v>1.3610861400000001</v>
      </c>
      <c r="DV768" s="10">
        <v>-0.64824150000000003</v>
      </c>
      <c r="DW768" s="8" t="s">
        <v>3988</v>
      </c>
      <c r="DX768" t="s">
        <v>3989</v>
      </c>
      <c r="DY768" t="s">
        <v>5154</v>
      </c>
      <c r="DZ768" t="s">
        <v>5153</v>
      </c>
      <c r="EA768" t="s">
        <v>5308</v>
      </c>
      <c r="EB768" t="s">
        <v>5315</v>
      </c>
      <c r="EC768" t="s">
        <v>5255</v>
      </c>
      <c r="ED768" s="10" t="s">
        <v>1781</v>
      </c>
      <c r="EE768" s="20">
        <v>35767</v>
      </c>
      <c r="EF768" s="21">
        <v>38244</v>
      </c>
      <c r="EG768" t="s">
        <v>3990</v>
      </c>
      <c r="EH768" t="s">
        <v>5145</v>
      </c>
      <c r="EI768" s="22">
        <v>45137</v>
      </c>
      <c r="EJ768" t="b">
        <f>F768=H768</f>
        <v>1</v>
      </c>
    </row>
    <row r="769" spans="1:140" x14ac:dyDescent="0.2">
      <c r="A769" s="8" t="s">
        <v>3991</v>
      </c>
      <c r="B769" s="8" t="s">
        <v>127</v>
      </c>
      <c r="C769" s="8" t="s">
        <v>188</v>
      </c>
      <c r="D769" s="2" t="s">
        <v>3992</v>
      </c>
      <c r="E769" s="4">
        <v>0.42508538222296399</v>
      </c>
      <c r="F769" s="28" t="b">
        <v>0</v>
      </c>
      <c r="G769" s="29">
        <f t="shared" si="23"/>
        <v>1.5459790549623154E-4</v>
      </c>
      <c r="H769" s="5" t="b">
        <f t="shared" si="22"/>
        <v>0</v>
      </c>
      <c r="I769" s="8">
        <v>35</v>
      </c>
      <c r="J769">
        <v>0</v>
      </c>
      <c r="K769">
        <v>29</v>
      </c>
      <c r="L769">
        <v>2396</v>
      </c>
      <c r="M769">
        <v>5</v>
      </c>
      <c r="N769">
        <v>1</v>
      </c>
      <c r="O769">
        <v>16.709357778148799</v>
      </c>
      <c r="P769">
        <v>2</v>
      </c>
      <c r="Q769">
        <v>5</v>
      </c>
      <c r="R769">
        <v>5</v>
      </c>
      <c r="S769" s="10">
        <v>67.400000000000006</v>
      </c>
      <c r="T769" s="8">
        <v>-1.7134323103137701</v>
      </c>
      <c r="U769">
        <v>-1.00517281761849</v>
      </c>
      <c r="V769">
        <v>0.260670676864387</v>
      </c>
      <c r="W769">
        <v>1.04648931623462</v>
      </c>
      <c r="X769">
        <v>2.70451479144465E-2</v>
      </c>
      <c r="Y769">
        <v>-1.4044518876044501</v>
      </c>
      <c r="Z769">
        <v>-1.1618641442037401</v>
      </c>
      <c r="AA769">
        <v>1.4284752725705201</v>
      </c>
      <c r="AB769">
        <v>-0.772121299578298</v>
      </c>
      <c r="AC769">
        <v>-1.38724643350897</v>
      </c>
      <c r="AD769" s="10">
        <v>-1.5745859778857101</v>
      </c>
      <c r="AE769" s="8">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1</v>
      </c>
      <c r="AY769">
        <v>1</v>
      </c>
      <c r="AZ769">
        <v>0</v>
      </c>
      <c r="BA769">
        <v>1</v>
      </c>
      <c r="BB769">
        <v>0</v>
      </c>
      <c r="BC769">
        <v>1</v>
      </c>
      <c r="BD769">
        <v>0</v>
      </c>
      <c r="BE769">
        <v>0</v>
      </c>
      <c r="BF769">
        <v>1</v>
      </c>
      <c r="BG769">
        <v>0</v>
      </c>
      <c r="BH769">
        <v>0</v>
      </c>
      <c r="BI769">
        <v>0</v>
      </c>
      <c r="BJ769">
        <v>0</v>
      </c>
      <c r="BK769">
        <v>1</v>
      </c>
      <c r="BL769">
        <v>0</v>
      </c>
      <c r="BM769">
        <v>0</v>
      </c>
      <c r="BN769">
        <v>0</v>
      </c>
      <c r="BO769">
        <v>0</v>
      </c>
      <c r="BP769">
        <v>1</v>
      </c>
      <c r="BQ769">
        <v>0</v>
      </c>
      <c r="BR769">
        <v>0</v>
      </c>
      <c r="BS769">
        <v>1</v>
      </c>
      <c r="BT769" s="10">
        <v>0</v>
      </c>
      <c r="BU769">
        <v>-4.2648743800000002</v>
      </c>
      <c r="BV769">
        <v>0.17994256</v>
      </c>
      <c r="BW769">
        <v>2.5512239999999999E-2</v>
      </c>
      <c r="BX769">
        <v>1.7140852600000001</v>
      </c>
      <c r="BY769">
        <v>1.2451467300000001</v>
      </c>
      <c r="BZ769">
        <v>4.38303536</v>
      </c>
      <c r="CA769">
        <v>1.0542348399999999</v>
      </c>
      <c r="CB769">
        <v>2.36271349</v>
      </c>
      <c r="CC769">
        <v>0</v>
      </c>
      <c r="CD769">
        <v>1.26633956</v>
      </c>
      <c r="CE769">
        <v>1.2966537600000001</v>
      </c>
      <c r="CF769">
        <v>-0.34830556000000001</v>
      </c>
      <c r="CG769">
        <v>0.60595251999999999</v>
      </c>
      <c r="CH769">
        <v>-0.27080598</v>
      </c>
      <c r="CI769">
        <v>0.69837139000000004</v>
      </c>
      <c r="CJ769">
        <v>2.3914729999999999E-2</v>
      </c>
      <c r="CK769">
        <v>-0.35324707</v>
      </c>
      <c r="CL769">
        <v>-4.8291489999999999E-2</v>
      </c>
      <c r="CM769">
        <v>0.58076517999999999</v>
      </c>
      <c r="CN769">
        <v>0.72541518999999999</v>
      </c>
      <c r="CO769">
        <v>-0.20022939000000001</v>
      </c>
      <c r="CP769">
        <v>-0.43475793000000001</v>
      </c>
      <c r="CQ769">
        <v>0.34422587999999998</v>
      </c>
      <c r="CR769">
        <v>-0.48495226000000002</v>
      </c>
      <c r="CS769">
        <v>0.18250256000000001</v>
      </c>
      <c r="CT769">
        <v>-0.16623276000000001</v>
      </c>
      <c r="CU769">
        <v>-9.4743999999999995E-2</v>
      </c>
      <c r="CV769">
        <v>-1.1689752</v>
      </c>
      <c r="CW769">
        <v>-0.52188942000000005</v>
      </c>
      <c r="CX769">
        <v>0.65815442999999996</v>
      </c>
      <c r="CY769">
        <v>9.3649330000000003E-2</v>
      </c>
      <c r="CZ769">
        <v>-0.16819777</v>
      </c>
      <c r="DA769">
        <v>-0.25450494000000001</v>
      </c>
      <c r="DB769">
        <v>0.25513289</v>
      </c>
      <c r="DC769">
        <v>2.5920289999999999E-2</v>
      </c>
      <c r="DD769">
        <v>-2.5292350000000002E-2</v>
      </c>
      <c r="DE769">
        <v>0.26950531</v>
      </c>
      <c r="DF769">
        <v>-0.26887736000000001</v>
      </c>
      <c r="DG769">
        <v>0.1029841</v>
      </c>
      <c r="DH769">
        <v>-0.10235616</v>
      </c>
      <c r="DI769">
        <v>-0.19042195000000001</v>
      </c>
      <c r="DJ769">
        <v>7.7531719999999998E-2</v>
      </c>
      <c r="DK769">
        <v>-0.19522661999999999</v>
      </c>
      <c r="DL769">
        <v>-0.13095082</v>
      </c>
      <c r="DM769">
        <v>-6.0513240000000003E-2</v>
      </c>
      <c r="DN769">
        <v>0.50020885000000004</v>
      </c>
      <c r="DO769">
        <v>0.35778246000000002</v>
      </c>
      <c r="DP769">
        <v>-0.64273818000000005</v>
      </c>
      <c r="DQ769">
        <v>0.94671483000000001</v>
      </c>
      <c r="DR769">
        <v>-0.66113116000000005</v>
      </c>
      <c r="DS769">
        <v>7.7932630000000003E-2</v>
      </c>
      <c r="DT769">
        <v>-0.79014932000000004</v>
      </c>
      <c r="DU769">
        <v>1.3610861400000001</v>
      </c>
      <c r="DV769" s="10">
        <v>-0.64824150000000003</v>
      </c>
      <c r="DW769" s="8" t="s">
        <v>3993</v>
      </c>
      <c r="DX769" t="s">
        <v>3994</v>
      </c>
      <c r="DY769" t="s">
        <v>5165</v>
      </c>
      <c r="DZ769" t="s">
        <v>5153</v>
      </c>
      <c r="EA769" t="s">
        <v>5229</v>
      </c>
      <c r="EB769" t="s">
        <v>5256</v>
      </c>
      <c r="EC769" t="s">
        <v>5323</v>
      </c>
      <c r="ED769" s="10" t="s">
        <v>868</v>
      </c>
      <c r="EE769" s="20">
        <v>36401</v>
      </c>
      <c r="EF769" s="21">
        <v>37727</v>
      </c>
      <c r="EG769" t="s">
        <v>3995</v>
      </c>
      <c r="EH769" t="s">
        <v>5146</v>
      </c>
      <c r="EI769" s="22">
        <v>43803</v>
      </c>
      <c r="EJ769" t="b">
        <f>F769=H769</f>
        <v>1</v>
      </c>
    </row>
    <row r="770" spans="1:140" x14ac:dyDescent="0.2">
      <c r="A770" s="8" t="s">
        <v>3996</v>
      </c>
      <c r="B770" s="8" t="s">
        <v>168</v>
      </c>
      <c r="C770" s="8" t="s">
        <v>332</v>
      </c>
      <c r="D770" s="2" t="s">
        <v>3997</v>
      </c>
      <c r="E770" s="4">
        <v>0.54288581751035703</v>
      </c>
      <c r="F770" s="28" t="b">
        <v>0</v>
      </c>
      <c r="G770" s="29">
        <f t="shared" si="23"/>
        <v>5.7626511433253938E-2</v>
      </c>
      <c r="H770" s="5" t="b">
        <f t="shared" si="22"/>
        <v>0</v>
      </c>
      <c r="I770" s="8">
        <v>40</v>
      </c>
      <c r="J770">
        <v>0</v>
      </c>
      <c r="K770">
        <v>14</v>
      </c>
      <c r="L770">
        <v>2482</v>
      </c>
      <c r="M770">
        <v>5</v>
      </c>
      <c r="N770">
        <v>1</v>
      </c>
      <c r="O770">
        <v>94.776242088511793</v>
      </c>
      <c r="P770">
        <v>4</v>
      </c>
      <c r="Q770">
        <v>2</v>
      </c>
      <c r="R770">
        <v>4</v>
      </c>
      <c r="S770" s="10">
        <v>68.099999999999994</v>
      </c>
      <c r="T770" s="8">
        <v>-1.2437414357759999</v>
      </c>
      <c r="U770">
        <v>-1.00517281761849</v>
      </c>
      <c r="V770">
        <v>-1.6774012700827301</v>
      </c>
      <c r="W770">
        <v>1.1467439474804</v>
      </c>
      <c r="X770">
        <v>2.70451479144465E-2</v>
      </c>
      <c r="Y770">
        <v>-1.4044518876044501</v>
      </c>
      <c r="Z770">
        <v>1.5244716364075299</v>
      </c>
      <c r="AA770">
        <v>8.8725172209350497E-3</v>
      </c>
      <c r="AB770">
        <v>-0.772121299578298</v>
      </c>
      <c r="AC770">
        <v>0.71996333890972197</v>
      </c>
      <c r="AD770" s="10">
        <v>-1.4235465555465601</v>
      </c>
      <c r="AE770" s="8">
        <v>0</v>
      </c>
      <c r="AF770">
        <v>0</v>
      </c>
      <c r="AG770">
        <v>0</v>
      </c>
      <c r="AH770">
        <v>0</v>
      </c>
      <c r="AI770">
        <v>0</v>
      </c>
      <c r="AJ770">
        <v>0</v>
      </c>
      <c r="AK770">
        <v>0</v>
      </c>
      <c r="AL770">
        <v>0</v>
      </c>
      <c r="AM770">
        <v>0</v>
      </c>
      <c r="AN770">
        <v>0</v>
      </c>
      <c r="AO770">
        <v>0</v>
      </c>
      <c r="AP770">
        <v>1</v>
      </c>
      <c r="AQ770">
        <v>0</v>
      </c>
      <c r="AR770">
        <v>0</v>
      </c>
      <c r="AS770">
        <v>0</v>
      </c>
      <c r="AT770">
        <v>0</v>
      </c>
      <c r="AU770">
        <v>0</v>
      </c>
      <c r="AV770">
        <v>0</v>
      </c>
      <c r="AW770">
        <v>0</v>
      </c>
      <c r="AX770">
        <v>0</v>
      </c>
      <c r="AY770">
        <v>0</v>
      </c>
      <c r="AZ770">
        <v>1</v>
      </c>
      <c r="BA770">
        <v>0</v>
      </c>
      <c r="BB770">
        <v>1</v>
      </c>
      <c r="BC770">
        <v>0</v>
      </c>
      <c r="BD770">
        <v>1</v>
      </c>
      <c r="BE770">
        <v>0</v>
      </c>
      <c r="BF770">
        <v>1</v>
      </c>
      <c r="BG770">
        <v>0</v>
      </c>
      <c r="BH770">
        <v>1</v>
      </c>
      <c r="BI770">
        <v>0</v>
      </c>
      <c r="BJ770">
        <v>0</v>
      </c>
      <c r="BK770">
        <v>0</v>
      </c>
      <c r="BL770">
        <v>0</v>
      </c>
      <c r="BM770">
        <v>0</v>
      </c>
      <c r="BN770">
        <v>0</v>
      </c>
      <c r="BO770">
        <v>1</v>
      </c>
      <c r="BP770">
        <v>0</v>
      </c>
      <c r="BQ770">
        <v>1</v>
      </c>
      <c r="BR770">
        <v>0</v>
      </c>
      <c r="BS770">
        <v>0</v>
      </c>
      <c r="BT770" s="10">
        <v>0</v>
      </c>
      <c r="BU770">
        <v>-4.2648743800000002</v>
      </c>
      <c r="BV770">
        <v>0.17994256</v>
      </c>
      <c r="BW770">
        <v>2.5512239999999999E-2</v>
      </c>
      <c r="BX770">
        <v>1.7140852600000001</v>
      </c>
      <c r="BY770">
        <v>1.2451467300000001</v>
      </c>
      <c r="BZ770">
        <v>4.38303536</v>
      </c>
      <c r="CA770">
        <v>1.0542348399999999</v>
      </c>
      <c r="CB770">
        <v>2.36271349</v>
      </c>
      <c r="CC770">
        <v>0</v>
      </c>
      <c r="CD770">
        <v>1.26633956</v>
      </c>
      <c r="CE770">
        <v>1.2966537600000001</v>
      </c>
      <c r="CF770">
        <v>-0.34830556000000001</v>
      </c>
      <c r="CG770">
        <v>0.60595251999999999</v>
      </c>
      <c r="CH770">
        <v>-0.27080598</v>
      </c>
      <c r="CI770">
        <v>0.69837139000000004</v>
      </c>
      <c r="CJ770">
        <v>2.3914729999999999E-2</v>
      </c>
      <c r="CK770">
        <v>-0.35324707</v>
      </c>
      <c r="CL770">
        <v>-4.8291489999999999E-2</v>
      </c>
      <c r="CM770">
        <v>0.58076517999999999</v>
      </c>
      <c r="CN770">
        <v>0.72541518999999999</v>
      </c>
      <c r="CO770">
        <v>-0.20022939000000001</v>
      </c>
      <c r="CP770">
        <v>-0.43475793000000001</v>
      </c>
      <c r="CQ770">
        <v>0.34422587999999998</v>
      </c>
      <c r="CR770">
        <v>-0.48495226000000002</v>
      </c>
      <c r="CS770">
        <v>0.18250256000000001</v>
      </c>
      <c r="CT770">
        <v>-0.16623276000000001</v>
      </c>
      <c r="CU770">
        <v>-9.4743999999999995E-2</v>
      </c>
      <c r="CV770">
        <v>-1.1689752</v>
      </c>
      <c r="CW770">
        <v>-0.52188942000000005</v>
      </c>
      <c r="CX770">
        <v>0.65815442999999996</v>
      </c>
      <c r="CY770">
        <v>9.3649330000000003E-2</v>
      </c>
      <c r="CZ770">
        <v>-0.16819777</v>
      </c>
      <c r="DA770">
        <v>-0.25450494000000001</v>
      </c>
      <c r="DB770">
        <v>0.25513289</v>
      </c>
      <c r="DC770">
        <v>2.5920289999999999E-2</v>
      </c>
      <c r="DD770">
        <v>-2.5292350000000002E-2</v>
      </c>
      <c r="DE770">
        <v>0.26950531</v>
      </c>
      <c r="DF770">
        <v>-0.26887736000000001</v>
      </c>
      <c r="DG770">
        <v>0.1029841</v>
      </c>
      <c r="DH770">
        <v>-0.10235616</v>
      </c>
      <c r="DI770">
        <v>-0.19042195000000001</v>
      </c>
      <c r="DJ770">
        <v>7.7531719999999998E-2</v>
      </c>
      <c r="DK770">
        <v>-0.19522661999999999</v>
      </c>
      <c r="DL770">
        <v>-0.13095082</v>
      </c>
      <c r="DM770">
        <v>-6.0513240000000003E-2</v>
      </c>
      <c r="DN770">
        <v>0.50020885000000004</v>
      </c>
      <c r="DO770">
        <v>0.35778246000000002</v>
      </c>
      <c r="DP770">
        <v>-0.64273818000000005</v>
      </c>
      <c r="DQ770">
        <v>0.94671483000000001</v>
      </c>
      <c r="DR770">
        <v>-0.66113116000000005</v>
      </c>
      <c r="DS770">
        <v>7.7932630000000003E-2</v>
      </c>
      <c r="DT770">
        <v>-0.79014932000000004</v>
      </c>
      <c r="DU770">
        <v>1.3610861400000001</v>
      </c>
      <c r="DV770" s="10">
        <v>-0.64824150000000003</v>
      </c>
      <c r="DW770" s="8" t="s">
        <v>3998</v>
      </c>
      <c r="DX770" t="s">
        <v>3999</v>
      </c>
      <c r="DY770" t="s">
        <v>5153</v>
      </c>
      <c r="DZ770" t="s">
        <v>5154</v>
      </c>
      <c r="EA770" t="s">
        <v>5169</v>
      </c>
      <c r="EB770" t="s">
        <v>5211</v>
      </c>
      <c r="EC770" t="s">
        <v>5489</v>
      </c>
      <c r="ED770" s="10" t="s">
        <v>782</v>
      </c>
      <c r="EE770" s="20">
        <v>37895</v>
      </c>
      <c r="EF770" s="21">
        <v>38449</v>
      </c>
      <c r="EG770" t="s">
        <v>4000</v>
      </c>
      <c r="EH770" t="s">
        <v>5147</v>
      </c>
      <c r="EI770" s="22">
        <v>45115</v>
      </c>
      <c r="EJ770" t="b">
        <f>F770=H770</f>
        <v>1</v>
      </c>
    </row>
    <row r="771" spans="1:140" x14ac:dyDescent="0.2">
      <c r="A771" s="8" t="s">
        <v>4001</v>
      </c>
      <c r="B771" s="8" t="s">
        <v>119</v>
      </c>
      <c r="C771" s="8" t="s">
        <v>195</v>
      </c>
      <c r="D771" s="2">
        <v>4354539857</v>
      </c>
      <c r="E771" s="4">
        <v>0.20647646331560399</v>
      </c>
      <c r="F771" s="28" t="b">
        <v>0</v>
      </c>
      <c r="G771" s="29">
        <f t="shared" si="23"/>
        <v>5.4030277551265743E-2</v>
      </c>
      <c r="H771" s="5" t="b">
        <f t="shared" ref="H771:H834" si="24">IF(G771&gt;threshold,TRUE,FALSE)</f>
        <v>0</v>
      </c>
      <c r="I771" s="8">
        <v>54</v>
      </c>
      <c r="J771">
        <v>2</v>
      </c>
      <c r="K771">
        <v>21</v>
      </c>
      <c r="L771">
        <v>986</v>
      </c>
      <c r="M771">
        <v>10</v>
      </c>
      <c r="N771">
        <v>1</v>
      </c>
      <c r="O771">
        <v>5.1215649911356502</v>
      </c>
      <c r="P771">
        <v>1</v>
      </c>
      <c r="Q771">
        <v>3</v>
      </c>
      <c r="R771">
        <v>1</v>
      </c>
      <c r="S771" s="10">
        <v>72.599999999999994</v>
      </c>
      <c r="T771" s="8">
        <v>7.1393012929740499E-2</v>
      </c>
      <c r="U771">
        <v>1.0203643463482399</v>
      </c>
      <c r="V771">
        <v>-0.77296769484074401</v>
      </c>
      <c r="W771">
        <v>-0.597220335585672</v>
      </c>
      <c r="X771">
        <v>1.61793620170542</v>
      </c>
      <c r="Y771">
        <v>-1.4044518876044501</v>
      </c>
      <c r="Z771">
        <v>-1.5606081527170901</v>
      </c>
      <c r="AA771">
        <v>-1.4107302381286499</v>
      </c>
      <c r="AB771">
        <v>0.68128349962791002</v>
      </c>
      <c r="AC771">
        <v>-0.68484317603607703</v>
      </c>
      <c r="AD771" s="10">
        <v>-0.45257884050912101</v>
      </c>
      <c r="AE771" s="8">
        <v>0</v>
      </c>
      <c r="AF771">
        <v>0</v>
      </c>
      <c r="AG771">
        <v>0</v>
      </c>
      <c r="AH771">
        <v>0</v>
      </c>
      <c r="AI771">
        <v>0</v>
      </c>
      <c r="AJ771">
        <v>0</v>
      </c>
      <c r="AK771">
        <v>0</v>
      </c>
      <c r="AL771">
        <v>0</v>
      </c>
      <c r="AM771">
        <v>0</v>
      </c>
      <c r="AN771">
        <v>0</v>
      </c>
      <c r="AO771">
        <v>0</v>
      </c>
      <c r="AP771">
        <v>0</v>
      </c>
      <c r="AQ771">
        <v>1</v>
      </c>
      <c r="AR771">
        <v>0</v>
      </c>
      <c r="AS771">
        <v>0</v>
      </c>
      <c r="AT771">
        <v>0</v>
      </c>
      <c r="AU771">
        <v>0</v>
      </c>
      <c r="AV771">
        <v>0</v>
      </c>
      <c r="AW771">
        <v>0</v>
      </c>
      <c r="AX771">
        <v>0</v>
      </c>
      <c r="AY771">
        <v>1</v>
      </c>
      <c r="AZ771">
        <v>0</v>
      </c>
      <c r="BA771">
        <v>1</v>
      </c>
      <c r="BB771">
        <v>0</v>
      </c>
      <c r="BC771">
        <v>0</v>
      </c>
      <c r="BD771">
        <v>1</v>
      </c>
      <c r="BE771">
        <v>1</v>
      </c>
      <c r="BF771">
        <v>0</v>
      </c>
      <c r="BG771">
        <v>0</v>
      </c>
      <c r="BH771">
        <v>0</v>
      </c>
      <c r="BI771">
        <v>0</v>
      </c>
      <c r="BJ771">
        <v>1</v>
      </c>
      <c r="BK771">
        <v>0</v>
      </c>
      <c r="BL771">
        <v>0</v>
      </c>
      <c r="BM771">
        <v>1</v>
      </c>
      <c r="BN771">
        <v>0</v>
      </c>
      <c r="BO771">
        <v>0</v>
      </c>
      <c r="BP771">
        <v>0</v>
      </c>
      <c r="BQ771">
        <v>0</v>
      </c>
      <c r="BR771">
        <v>0</v>
      </c>
      <c r="BS771">
        <v>1</v>
      </c>
      <c r="BT771" s="10">
        <v>0</v>
      </c>
      <c r="BU771">
        <v>-4.2648743800000002</v>
      </c>
      <c r="BV771">
        <v>0.17994256</v>
      </c>
      <c r="BW771">
        <v>2.5512239999999999E-2</v>
      </c>
      <c r="BX771">
        <v>1.7140852600000001</v>
      </c>
      <c r="BY771">
        <v>1.2451467300000001</v>
      </c>
      <c r="BZ771">
        <v>4.38303536</v>
      </c>
      <c r="CA771">
        <v>1.0542348399999999</v>
      </c>
      <c r="CB771">
        <v>2.36271349</v>
      </c>
      <c r="CC771">
        <v>0</v>
      </c>
      <c r="CD771">
        <v>1.26633956</v>
      </c>
      <c r="CE771">
        <v>1.2966537600000001</v>
      </c>
      <c r="CF771">
        <v>-0.34830556000000001</v>
      </c>
      <c r="CG771">
        <v>0.60595251999999999</v>
      </c>
      <c r="CH771">
        <v>-0.27080598</v>
      </c>
      <c r="CI771">
        <v>0.69837139000000004</v>
      </c>
      <c r="CJ771">
        <v>2.3914729999999999E-2</v>
      </c>
      <c r="CK771">
        <v>-0.35324707</v>
      </c>
      <c r="CL771">
        <v>-4.8291489999999999E-2</v>
      </c>
      <c r="CM771">
        <v>0.58076517999999999</v>
      </c>
      <c r="CN771">
        <v>0.72541518999999999</v>
      </c>
      <c r="CO771">
        <v>-0.20022939000000001</v>
      </c>
      <c r="CP771">
        <v>-0.43475793000000001</v>
      </c>
      <c r="CQ771">
        <v>0.34422587999999998</v>
      </c>
      <c r="CR771">
        <v>-0.48495226000000002</v>
      </c>
      <c r="CS771">
        <v>0.18250256000000001</v>
      </c>
      <c r="CT771">
        <v>-0.16623276000000001</v>
      </c>
      <c r="CU771">
        <v>-9.4743999999999995E-2</v>
      </c>
      <c r="CV771">
        <v>-1.1689752</v>
      </c>
      <c r="CW771">
        <v>-0.52188942000000005</v>
      </c>
      <c r="CX771">
        <v>0.65815442999999996</v>
      </c>
      <c r="CY771">
        <v>9.3649330000000003E-2</v>
      </c>
      <c r="CZ771">
        <v>-0.16819777</v>
      </c>
      <c r="DA771">
        <v>-0.25450494000000001</v>
      </c>
      <c r="DB771">
        <v>0.25513289</v>
      </c>
      <c r="DC771">
        <v>2.5920289999999999E-2</v>
      </c>
      <c r="DD771">
        <v>-2.5292350000000002E-2</v>
      </c>
      <c r="DE771">
        <v>0.26950531</v>
      </c>
      <c r="DF771">
        <v>-0.26887736000000001</v>
      </c>
      <c r="DG771">
        <v>0.1029841</v>
      </c>
      <c r="DH771">
        <v>-0.10235616</v>
      </c>
      <c r="DI771">
        <v>-0.19042195000000001</v>
      </c>
      <c r="DJ771">
        <v>7.7531719999999998E-2</v>
      </c>
      <c r="DK771">
        <v>-0.19522661999999999</v>
      </c>
      <c r="DL771">
        <v>-0.13095082</v>
      </c>
      <c r="DM771">
        <v>-6.0513240000000003E-2</v>
      </c>
      <c r="DN771">
        <v>0.50020885000000004</v>
      </c>
      <c r="DO771">
        <v>0.35778246000000002</v>
      </c>
      <c r="DP771">
        <v>-0.64273818000000005</v>
      </c>
      <c r="DQ771">
        <v>0.94671483000000001</v>
      </c>
      <c r="DR771">
        <v>-0.66113116000000005</v>
      </c>
      <c r="DS771">
        <v>7.7932630000000003E-2</v>
      </c>
      <c r="DT771">
        <v>-0.79014932000000004</v>
      </c>
      <c r="DU771">
        <v>1.3610861400000001</v>
      </c>
      <c r="DV771" s="10">
        <v>-0.64824150000000003</v>
      </c>
      <c r="DW771" s="8" t="s">
        <v>4002</v>
      </c>
      <c r="DX771" t="s">
        <v>4003</v>
      </c>
      <c r="DY771" t="s">
        <v>5154</v>
      </c>
      <c r="DZ771" t="s">
        <v>5153</v>
      </c>
      <c r="EA771" t="s">
        <v>5413</v>
      </c>
      <c r="EB771" t="s">
        <v>5412</v>
      </c>
      <c r="EC771" t="s">
        <v>5411</v>
      </c>
      <c r="ED771" s="10" t="s">
        <v>1195</v>
      </c>
      <c r="EE771" s="20">
        <v>36947</v>
      </c>
      <c r="EF771" s="21">
        <v>39055</v>
      </c>
      <c r="EG771" t="s">
        <v>4004</v>
      </c>
      <c r="EH771" t="s">
        <v>5144</v>
      </c>
      <c r="EI771" s="22">
        <v>44868</v>
      </c>
      <c r="EJ771" t="b">
        <f>F771=H771</f>
        <v>1</v>
      </c>
    </row>
    <row r="772" spans="1:140" x14ac:dyDescent="0.2">
      <c r="A772" s="8" t="s">
        <v>4005</v>
      </c>
      <c r="B772" s="8" t="s">
        <v>119</v>
      </c>
      <c r="C772" s="8" t="s">
        <v>216</v>
      </c>
      <c r="D772" s="2">
        <v>6144139178</v>
      </c>
      <c r="E772" s="4">
        <v>0.50345513383795304</v>
      </c>
      <c r="F772" s="28" t="b">
        <v>0</v>
      </c>
      <c r="G772" s="29">
        <f t="shared" si="23"/>
        <v>3.8424979947768055E-7</v>
      </c>
      <c r="H772" s="5" t="b">
        <f t="shared" si="24"/>
        <v>0</v>
      </c>
      <c r="I772" s="8">
        <v>62</v>
      </c>
      <c r="J772">
        <v>3</v>
      </c>
      <c r="K772">
        <v>15</v>
      </c>
      <c r="L772">
        <v>1034</v>
      </c>
      <c r="M772">
        <v>2</v>
      </c>
      <c r="N772">
        <v>4</v>
      </c>
      <c r="O772">
        <v>2.5609002523100299</v>
      </c>
      <c r="P772">
        <v>4</v>
      </c>
      <c r="Q772">
        <v>4</v>
      </c>
      <c r="R772">
        <v>2</v>
      </c>
      <c r="S772" s="10">
        <v>83</v>
      </c>
      <c r="T772" s="8">
        <v>0.82289841219016902</v>
      </c>
      <c r="U772">
        <v>2.03313292833161</v>
      </c>
      <c r="V772">
        <v>-1.5481964736195899</v>
      </c>
      <c r="W772">
        <v>-0.54126426233221503</v>
      </c>
      <c r="X772">
        <v>-0.92748948436013701</v>
      </c>
      <c r="Y772">
        <v>0.68524713920936597</v>
      </c>
      <c r="Z772">
        <v>-1.6487224071903399</v>
      </c>
      <c r="AA772">
        <v>8.8725172209350497E-3</v>
      </c>
      <c r="AB772">
        <v>1.4079858992310099</v>
      </c>
      <c r="AC772">
        <v>1.7560081436822399E-2</v>
      </c>
      <c r="AD772" s="10">
        <v>1.7914354342440699</v>
      </c>
      <c r="AE772" s="8">
        <v>0</v>
      </c>
      <c r="AF772">
        <v>0</v>
      </c>
      <c r="AG772">
        <v>0</v>
      </c>
      <c r="AH772">
        <v>1</v>
      </c>
      <c r="AI772">
        <v>0</v>
      </c>
      <c r="AJ772">
        <v>0</v>
      </c>
      <c r="AK772">
        <v>0</v>
      </c>
      <c r="AL772">
        <v>0</v>
      </c>
      <c r="AM772">
        <v>0</v>
      </c>
      <c r="AN772">
        <v>0</v>
      </c>
      <c r="AO772">
        <v>0</v>
      </c>
      <c r="AP772">
        <v>0</v>
      </c>
      <c r="AQ772">
        <v>0</v>
      </c>
      <c r="AR772">
        <v>0</v>
      </c>
      <c r="AS772">
        <v>0</v>
      </c>
      <c r="AT772">
        <v>0</v>
      </c>
      <c r="AU772">
        <v>0</v>
      </c>
      <c r="AV772">
        <v>0</v>
      </c>
      <c r="AW772">
        <v>0</v>
      </c>
      <c r="AX772">
        <v>0</v>
      </c>
      <c r="AY772">
        <v>1</v>
      </c>
      <c r="AZ772">
        <v>0</v>
      </c>
      <c r="BA772">
        <v>0</v>
      </c>
      <c r="BB772">
        <v>1</v>
      </c>
      <c r="BC772">
        <v>0</v>
      </c>
      <c r="BD772">
        <v>1</v>
      </c>
      <c r="BE772">
        <v>0</v>
      </c>
      <c r="BF772">
        <v>1</v>
      </c>
      <c r="BG772">
        <v>0</v>
      </c>
      <c r="BH772">
        <v>0</v>
      </c>
      <c r="BI772">
        <v>0</v>
      </c>
      <c r="BJ772">
        <v>1</v>
      </c>
      <c r="BK772">
        <v>0</v>
      </c>
      <c r="BL772">
        <v>0</v>
      </c>
      <c r="BM772">
        <v>0</v>
      </c>
      <c r="BN772">
        <v>1</v>
      </c>
      <c r="BO772">
        <v>0</v>
      </c>
      <c r="BP772">
        <v>0</v>
      </c>
      <c r="BQ772">
        <v>1</v>
      </c>
      <c r="BR772">
        <v>0</v>
      </c>
      <c r="BS772">
        <v>0</v>
      </c>
      <c r="BT772" s="10">
        <v>0</v>
      </c>
      <c r="BU772">
        <v>-4.2648743800000002</v>
      </c>
      <c r="BV772">
        <v>0.17994256</v>
      </c>
      <c r="BW772">
        <v>2.5512239999999999E-2</v>
      </c>
      <c r="BX772">
        <v>1.7140852600000001</v>
      </c>
      <c r="BY772">
        <v>1.2451467300000001</v>
      </c>
      <c r="BZ772">
        <v>4.38303536</v>
      </c>
      <c r="CA772">
        <v>1.0542348399999999</v>
      </c>
      <c r="CB772">
        <v>2.36271349</v>
      </c>
      <c r="CC772">
        <v>0</v>
      </c>
      <c r="CD772">
        <v>1.26633956</v>
      </c>
      <c r="CE772">
        <v>1.2966537600000001</v>
      </c>
      <c r="CF772">
        <v>-0.34830556000000001</v>
      </c>
      <c r="CG772">
        <v>0.60595251999999999</v>
      </c>
      <c r="CH772">
        <v>-0.27080598</v>
      </c>
      <c r="CI772">
        <v>0.69837139000000004</v>
      </c>
      <c r="CJ772">
        <v>2.3914729999999999E-2</v>
      </c>
      <c r="CK772">
        <v>-0.35324707</v>
      </c>
      <c r="CL772">
        <v>-4.8291489999999999E-2</v>
      </c>
      <c r="CM772">
        <v>0.58076517999999999</v>
      </c>
      <c r="CN772">
        <v>0.72541518999999999</v>
      </c>
      <c r="CO772">
        <v>-0.20022939000000001</v>
      </c>
      <c r="CP772">
        <v>-0.43475793000000001</v>
      </c>
      <c r="CQ772">
        <v>0.34422587999999998</v>
      </c>
      <c r="CR772">
        <v>-0.48495226000000002</v>
      </c>
      <c r="CS772">
        <v>0.18250256000000001</v>
      </c>
      <c r="CT772">
        <v>-0.16623276000000001</v>
      </c>
      <c r="CU772">
        <v>-9.4743999999999995E-2</v>
      </c>
      <c r="CV772">
        <v>-1.1689752</v>
      </c>
      <c r="CW772">
        <v>-0.52188942000000005</v>
      </c>
      <c r="CX772">
        <v>0.65815442999999996</v>
      </c>
      <c r="CY772">
        <v>9.3649330000000003E-2</v>
      </c>
      <c r="CZ772">
        <v>-0.16819777</v>
      </c>
      <c r="DA772">
        <v>-0.25450494000000001</v>
      </c>
      <c r="DB772">
        <v>0.25513289</v>
      </c>
      <c r="DC772">
        <v>2.5920289999999999E-2</v>
      </c>
      <c r="DD772">
        <v>-2.5292350000000002E-2</v>
      </c>
      <c r="DE772">
        <v>0.26950531</v>
      </c>
      <c r="DF772">
        <v>-0.26887736000000001</v>
      </c>
      <c r="DG772">
        <v>0.1029841</v>
      </c>
      <c r="DH772">
        <v>-0.10235616</v>
      </c>
      <c r="DI772">
        <v>-0.19042195000000001</v>
      </c>
      <c r="DJ772">
        <v>7.7531719999999998E-2</v>
      </c>
      <c r="DK772">
        <v>-0.19522661999999999</v>
      </c>
      <c r="DL772">
        <v>-0.13095082</v>
      </c>
      <c r="DM772">
        <v>-6.0513240000000003E-2</v>
      </c>
      <c r="DN772">
        <v>0.50020885000000004</v>
      </c>
      <c r="DO772">
        <v>0.35778246000000002</v>
      </c>
      <c r="DP772">
        <v>-0.64273818000000005</v>
      </c>
      <c r="DQ772">
        <v>0.94671483000000001</v>
      </c>
      <c r="DR772">
        <v>-0.66113116000000005</v>
      </c>
      <c r="DS772">
        <v>7.7932630000000003E-2</v>
      </c>
      <c r="DT772">
        <v>-0.79014932000000004</v>
      </c>
      <c r="DU772">
        <v>1.3610861400000001</v>
      </c>
      <c r="DV772" s="10">
        <v>-0.64824150000000003</v>
      </c>
      <c r="DW772" s="8" t="s">
        <v>4006</v>
      </c>
      <c r="DX772" t="s">
        <v>4007</v>
      </c>
      <c r="DY772" t="s">
        <v>5158</v>
      </c>
      <c r="DZ772" t="s">
        <v>5154</v>
      </c>
      <c r="EA772" t="s">
        <v>5212</v>
      </c>
      <c r="EB772" t="s">
        <v>5324</v>
      </c>
      <c r="EC772" t="s">
        <v>5255</v>
      </c>
      <c r="ED772" s="10" t="s">
        <v>772</v>
      </c>
      <c r="EE772" s="20">
        <v>35643</v>
      </c>
      <c r="EF772" s="21">
        <v>36506</v>
      </c>
      <c r="EG772" t="s">
        <v>4008</v>
      </c>
      <c r="EH772" t="s">
        <v>5144</v>
      </c>
      <c r="EI772" s="22">
        <v>45008</v>
      </c>
      <c r="EJ772" t="b">
        <f>F772=H772</f>
        <v>1</v>
      </c>
    </row>
    <row r="773" spans="1:140" x14ac:dyDescent="0.2">
      <c r="A773" s="8" t="s">
        <v>4009</v>
      </c>
      <c r="B773" s="8" t="s">
        <v>127</v>
      </c>
      <c r="C773" s="8" t="s">
        <v>202</v>
      </c>
      <c r="D773" s="2">
        <v>8868135816</v>
      </c>
      <c r="E773" s="4">
        <v>0.61023895344364198</v>
      </c>
      <c r="F773" s="28" t="b">
        <v>1</v>
      </c>
      <c r="G773" s="29">
        <f t="shared" si="23"/>
        <v>0.99674676276119267</v>
      </c>
      <c r="H773" s="5" t="b">
        <f t="shared" si="24"/>
        <v>1</v>
      </c>
      <c r="I773" s="8">
        <v>41</v>
      </c>
      <c r="J773">
        <v>0</v>
      </c>
      <c r="K773">
        <v>34</v>
      </c>
      <c r="L773">
        <v>2573</v>
      </c>
      <c r="M773">
        <v>7</v>
      </c>
      <c r="N773">
        <v>3</v>
      </c>
      <c r="O773">
        <v>86.786143388487702</v>
      </c>
      <c r="P773">
        <v>1</v>
      </c>
      <c r="Q773">
        <v>1</v>
      </c>
      <c r="R773">
        <v>5</v>
      </c>
      <c r="S773" s="10">
        <v>72.599999999999994</v>
      </c>
      <c r="T773" s="8">
        <v>-1.1498032608684501</v>
      </c>
      <c r="U773">
        <v>-1.00517281761849</v>
      </c>
      <c r="V773">
        <v>0.90669465918009495</v>
      </c>
      <c r="W773">
        <v>1.2528273363567399</v>
      </c>
      <c r="X773">
        <v>0.66340156943083595</v>
      </c>
      <c r="Y773">
        <v>-1.13192030619081E-2</v>
      </c>
      <c r="Z773">
        <v>1.24952678343815</v>
      </c>
      <c r="AA773">
        <v>8.8725172209350497E-3</v>
      </c>
      <c r="AB773">
        <v>0.68128349962791002</v>
      </c>
      <c r="AC773">
        <v>1.7560081436822399E-2</v>
      </c>
      <c r="AD773" s="10">
        <v>-0.45257884050912101</v>
      </c>
      <c r="AE773" s="8">
        <v>0</v>
      </c>
      <c r="AF773">
        <v>0</v>
      </c>
      <c r="AG773">
        <v>0</v>
      </c>
      <c r="AH773">
        <v>0</v>
      </c>
      <c r="AI773">
        <v>0</v>
      </c>
      <c r="AJ773">
        <v>0</v>
      </c>
      <c r="AK773">
        <v>0</v>
      </c>
      <c r="AL773">
        <v>0</v>
      </c>
      <c r="AM773">
        <v>0</v>
      </c>
      <c r="AN773">
        <v>0</v>
      </c>
      <c r="AO773">
        <v>0</v>
      </c>
      <c r="AP773">
        <v>0</v>
      </c>
      <c r="AQ773">
        <v>0</v>
      </c>
      <c r="AR773">
        <v>0</v>
      </c>
      <c r="AS773">
        <v>0</v>
      </c>
      <c r="AT773">
        <v>0</v>
      </c>
      <c r="AU773">
        <v>0</v>
      </c>
      <c r="AV773">
        <v>0</v>
      </c>
      <c r="AW773">
        <v>1</v>
      </c>
      <c r="AX773">
        <v>0</v>
      </c>
      <c r="AY773">
        <v>1</v>
      </c>
      <c r="AZ773">
        <v>0</v>
      </c>
      <c r="BA773">
        <v>0</v>
      </c>
      <c r="BB773">
        <v>1</v>
      </c>
      <c r="BC773">
        <v>0</v>
      </c>
      <c r="BD773">
        <v>1</v>
      </c>
      <c r="BE773">
        <v>1</v>
      </c>
      <c r="BF773">
        <v>0</v>
      </c>
      <c r="BG773">
        <v>0</v>
      </c>
      <c r="BH773">
        <v>0</v>
      </c>
      <c r="BI773">
        <v>0</v>
      </c>
      <c r="BJ773">
        <v>1</v>
      </c>
      <c r="BK773">
        <v>0</v>
      </c>
      <c r="BL773">
        <v>0</v>
      </c>
      <c r="BM773">
        <v>0</v>
      </c>
      <c r="BN773">
        <v>0</v>
      </c>
      <c r="BO773">
        <v>0</v>
      </c>
      <c r="BP773">
        <v>1</v>
      </c>
      <c r="BQ773">
        <v>0</v>
      </c>
      <c r="BR773">
        <v>0</v>
      </c>
      <c r="BS773">
        <v>1</v>
      </c>
      <c r="BT773" s="10">
        <v>0</v>
      </c>
      <c r="BU773">
        <v>-4.2648743800000002</v>
      </c>
      <c r="BV773">
        <v>0.17994256</v>
      </c>
      <c r="BW773">
        <v>2.5512239999999999E-2</v>
      </c>
      <c r="BX773">
        <v>1.7140852600000001</v>
      </c>
      <c r="BY773">
        <v>1.2451467300000001</v>
      </c>
      <c r="BZ773">
        <v>4.38303536</v>
      </c>
      <c r="CA773">
        <v>1.0542348399999999</v>
      </c>
      <c r="CB773">
        <v>2.36271349</v>
      </c>
      <c r="CC773">
        <v>0</v>
      </c>
      <c r="CD773">
        <v>1.26633956</v>
      </c>
      <c r="CE773">
        <v>1.2966537600000001</v>
      </c>
      <c r="CF773">
        <v>-0.34830556000000001</v>
      </c>
      <c r="CG773">
        <v>0.60595251999999999</v>
      </c>
      <c r="CH773">
        <v>-0.27080598</v>
      </c>
      <c r="CI773">
        <v>0.69837139000000004</v>
      </c>
      <c r="CJ773">
        <v>2.3914729999999999E-2</v>
      </c>
      <c r="CK773">
        <v>-0.35324707</v>
      </c>
      <c r="CL773">
        <v>-4.8291489999999999E-2</v>
      </c>
      <c r="CM773">
        <v>0.58076517999999999</v>
      </c>
      <c r="CN773">
        <v>0.72541518999999999</v>
      </c>
      <c r="CO773">
        <v>-0.20022939000000001</v>
      </c>
      <c r="CP773">
        <v>-0.43475793000000001</v>
      </c>
      <c r="CQ773">
        <v>0.34422587999999998</v>
      </c>
      <c r="CR773">
        <v>-0.48495226000000002</v>
      </c>
      <c r="CS773">
        <v>0.18250256000000001</v>
      </c>
      <c r="CT773">
        <v>-0.16623276000000001</v>
      </c>
      <c r="CU773">
        <v>-9.4743999999999995E-2</v>
      </c>
      <c r="CV773">
        <v>-1.1689752</v>
      </c>
      <c r="CW773">
        <v>-0.52188942000000005</v>
      </c>
      <c r="CX773">
        <v>0.65815442999999996</v>
      </c>
      <c r="CY773">
        <v>9.3649330000000003E-2</v>
      </c>
      <c r="CZ773">
        <v>-0.16819777</v>
      </c>
      <c r="DA773">
        <v>-0.25450494000000001</v>
      </c>
      <c r="DB773">
        <v>0.25513289</v>
      </c>
      <c r="DC773">
        <v>2.5920289999999999E-2</v>
      </c>
      <c r="DD773">
        <v>-2.5292350000000002E-2</v>
      </c>
      <c r="DE773">
        <v>0.26950531</v>
      </c>
      <c r="DF773">
        <v>-0.26887736000000001</v>
      </c>
      <c r="DG773">
        <v>0.1029841</v>
      </c>
      <c r="DH773">
        <v>-0.10235616</v>
      </c>
      <c r="DI773">
        <v>-0.19042195000000001</v>
      </c>
      <c r="DJ773">
        <v>7.7531719999999998E-2</v>
      </c>
      <c r="DK773">
        <v>-0.19522661999999999</v>
      </c>
      <c r="DL773">
        <v>-0.13095082</v>
      </c>
      <c r="DM773">
        <v>-6.0513240000000003E-2</v>
      </c>
      <c r="DN773">
        <v>0.50020885000000004</v>
      </c>
      <c r="DO773">
        <v>0.35778246000000002</v>
      </c>
      <c r="DP773">
        <v>-0.64273818000000005</v>
      </c>
      <c r="DQ773">
        <v>0.94671483000000001</v>
      </c>
      <c r="DR773">
        <v>-0.66113116000000005</v>
      </c>
      <c r="DS773">
        <v>7.7932630000000003E-2</v>
      </c>
      <c r="DT773">
        <v>-0.79014932000000004</v>
      </c>
      <c r="DU773">
        <v>1.3610861400000001</v>
      </c>
      <c r="DV773" s="10">
        <v>-0.64824150000000003</v>
      </c>
      <c r="DW773" s="8" t="s">
        <v>4010</v>
      </c>
      <c r="DX773" t="s">
        <v>4011</v>
      </c>
      <c r="DY773" t="s">
        <v>5165</v>
      </c>
      <c r="DZ773" t="s">
        <v>5153</v>
      </c>
      <c r="EA773" t="s">
        <v>5499</v>
      </c>
      <c r="EB773" t="s">
        <v>5423</v>
      </c>
      <c r="EC773" t="s">
        <v>5399</v>
      </c>
      <c r="ED773" s="10" t="s">
        <v>1651</v>
      </c>
      <c r="EE773" s="20">
        <v>37442</v>
      </c>
      <c r="EF773" s="21">
        <v>39248</v>
      </c>
      <c r="EG773" t="s">
        <v>4012</v>
      </c>
      <c r="EH773" t="s">
        <v>5144</v>
      </c>
      <c r="EI773" s="22">
        <v>44645</v>
      </c>
      <c r="EJ773" t="b">
        <f>F773=H773</f>
        <v>1</v>
      </c>
    </row>
    <row r="774" spans="1:140" x14ac:dyDescent="0.2">
      <c r="A774" s="8" t="s">
        <v>4013</v>
      </c>
      <c r="B774" s="8" t="s">
        <v>119</v>
      </c>
      <c r="C774" s="8" t="s">
        <v>363</v>
      </c>
      <c r="D774" s="2">
        <v>3393064520</v>
      </c>
      <c r="E774" s="4">
        <v>0.411772241905424</v>
      </c>
      <c r="F774" s="28" t="b">
        <v>0</v>
      </c>
      <c r="G774" s="29">
        <f t="shared" ref="G774:G837" si="25">1/(1+EXP(-(SUMPRODUCT(T774:BT774,BV774:DV774)+BU774)))</f>
        <v>0.18132583926548421</v>
      </c>
      <c r="H774" s="5" t="b">
        <f t="shared" si="24"/>
        <v>0</v>
      </c>
      <c r="I774" s="8">
        <v>35</v>
      </c>
      <c r="J774">
        <v>2</v>
      </c>
      <c r="K774">
        <v>38</v>
      </c>
      <c r="L774">
        <v>1086</v>
      </c>
      <c r="M774">
        <v>9</v>
      </c>
      <c r="N774">
        <v>5</v>
      </c>
      <c r="O774">
        <v>15.886120952712</v>
      </c>
      <c r="P774">
        <v>3</v>
      </c>
      <c r="Q774">
        <v>2</v>
      </c>
      <c r="R774">
        <v>3</v>
      </c>
      <c r="S774" s="10">
        <v>76.7</v>
      </c>
      <c r="T774" s="8">
        <v>-1.7134323103137701</v>
      </c>
      <c r="U774">
        <v>1.0203643463482399</v>
      </c>
      <c r="V774">
        <v>1.4235138450326601</v>
      </c>
      <c r="W774">
        <v>-0.48064518297430298</v>
      </c>
      <c r="X774">
        <v>1.2997579909472201</v>
      </c>
      <c r="Y774">
        <v>1.38181348148064</v>
      </c>
      <c r="Z774">
        <v>-1.19019229588577</v>
      </c>
      <c r="AA774">
        <v>0.71867389489572897</v>
      </c>
      <c r="AB774">
        <v>-1.4988236991813999</v>
      </c>
      <c r="AC774">
        <v>1.7560081436822399E-2</v>
      </c>
      <c r="AD774" s="10">
        <v>0.43208063319166101</v>
      </c>
      <c r="AE774" s="8">
        <v>0</v>
      </c>
      <c r="AF774">
        <v>0</v>
      </c>
      <c r="AG774">
        <v>0</v>
      </c>
      <c r="AH774">
        <v>0</v>
      </c>
      <c r="AI774">
        <v>0</v>
      </c>
      <c r="AJ774">
        <v>0</v>
      </c>
      <c r="AK774">
        <v>0</v>
      </c>
      <c r="AL774">
        <v>0</v>
      </c>
      <c r="AM774">
        <v>0</v>
      </c>
      <c r="AN774">
        <v>0</v>
      </c>
      <c r="AO774">
        <v>0</v>
      </c>
      <c r="AP774">
        <v>0</v>
      </c>
      <c r="AQ774">
        <v>0</v>
      </c>
      <c r="AR774">
        <v>1</v>
      </c>
      <c r="AS774">
        <v>0</v>
      </c>
      <c r="AT774">
        <v>0</v>
      </c>
      <c r="AU774">
        <v>0</v>
      </c>
      <c r="AV774">
        <v>0</v>
      </c>
      <c r="AW774">
        <v>0</v>
      </c>
      <c r="AX774">
        <v>0</v>
      </c>
      <c r="AY774">
        <v>1</v>
      </c>
      <c r="AZ774">
        <v>0</v>
      </c>
      <c r="BA774">
        <v>0</v>
      </c>
      <c r="BB774">
        <v>1</v>
      </c>
      <c r="BC774">
        <v>0</v>
      </c>
      <c r="BD774">
        <v>1</v>
      </c>
      <c r="BE774">
        <v>1</v>
      </c>
      <c r="BF774">
        <v>0</v>
      </c>
      <c r="BG774">
        <v>0</v>
      </c>
      <c r="BH774">
        <v>1</v>
      </c>
      <c r="BI774">
        <v>0</v>
      </c>
      <c r="BJ774">
        <v>0</v>
      </c>
      <c r="BK774">
        <v>0</v>
      </c>
      <c r="BL774">
        <v>0</v>
      </c>
      <c r="BM774">
        <v>0</v>
      </c>
      <c r="BN774">
        <v>0</v>
      </c>
      <c r="BO774">
        <v>0</v>
      </c>
      <c r="BP774">
        <v>1</v>
      </c>
      <c r="BQ774">
        <v>1</v>
      </c>
      <c r="BR774">
        <v>0</v>
      </c>
      <c r="BS774">
        <v>0</v>
      </c>
      <c r="BT774" s="10">
        <v>0</v>
      </c>
      <c r="BU774">
        <v>-4.2648743800000002</v>
      </c>
      <c r="BV774">
        <v>0.17994256</v>
      </c>
      <c r="BW774">
        <v>2.5512239999999999E-2</v>
      </c>
      <c r="BX774">
        <v>1.7140852600000001</v>
      </c>
      <c r="BY774">
        <v>1.2451467300000001</v>
      </c>
      <c r="BZ774">
        <v>4.38303536</v>
      </c>
      <c r="CA774">
        <v>1.0542348399999999</v>
      </c>
      <c r="CB774">
        <v>2.36271349</v>
      </c>
      <c r="CC774">
        <v>0</v>
      </c>
      <c r="CD774">
        <v>1.26633956</v>
      </c>
      <c r="CE774">
        <v>1.2966537600000001</v>
      </c>
      <c r="CF774">
        <v>-0.34830556000000001</v>
      </c>
      <c r="CG774">
        <v>0.60595251999999999</v>
      </c>
      <c r="CH774">
        <v>-0.27080598</v>
      </c>
      <c r="CI774">
        <v>0.69837139000000004</v>
      </c>
      <c r="CJ774">
        <v>2.3914729999999999E-2</v>
      </c>
      <c r="CK774">
        <v>-0.35324707</v>
      </c>
      <c r="CL774">
        <v>-4.8291489999999999E-2</v>
      </c>
      <c r="CM774">
        <v>0.58076517999999999</v>
      </c>
      <c r="CN774">
        <v>0.72541518999999999</v>
      </c>
      <c r="CO774">
        <v>-0.20022939000000001</v>
      </c>
      <c r="CP774">
        <v>-0.43475793000000001</v>
      </c>
      <c r="CQ774">
        <v>0.34422587999999998</v>
      </c>
      <c r="CR774">
        <v>-0.48495226000000002</v>
      </c>
      <c r="CS774">
        <v>0.18250256000000001</v>
      </c>
      <c r="CT774">
        <v>-0.16623276000000001</v>
      </c>
      <c r="CU774">
        <v>-9.4743999999999995E-2</v>
      </c>
      <c r="CV774">
        <v>-1.1689752</v>
      </c>
      <c r="CW774">
        <v>-0.52188942000000005</v>
      </c>
      <c r="CX774">
        <v>0.65815442999999996</v>
      </c>
      <c r="CY774">
        <v>9.3649330000000003E-2</v>
      </c>
      <c r="CZ774">
        <v>-0.16819777</v>
      </c>
      <c r="DA774">
        <v>-0.25450494000000001</v>
      </c>
      <c r="DB774">
        <v>0.25513289</v>
      </c>
      <c r="DC774">
        <v>2.5920289999999999E-2</v>
      </c>
      <c r="DD774">
        <v>-2.5292350000000002E-2</v>
      </c>
      <c r="DE774">
        <v>0.26950531</v>
      </c>
      <c r="DF774">
        <v>-0.26887736000000001</v>
      </c>
      <c r="DG774">
        <v>0.1029841</v>
      </c>
      <c r="DH774">
        <v>-0.10235616</v>
      </c>
      <c r="DI774">
        <v>-0.19042195000000001</v>
      </c>
      <c r="DJ774">
        <v>7.7531719999999998E-2</v>
      </c>
      <c r="DK774">
        <v>-0.19522661999999999</v>
      </c>
      <c r="DL774">
        <v>-0.13095082</v>
      </c>
      <c r="DM774">
        <v>-6.0513240000000003E-2</v>
      </c>
      <c r="DN774">
        <v>0.50020885000000004</v>
      </c>
      <c r="DO774">
        <v>0.35778246000000002</v>
      </c>
      <c r="DP774">
        <v>-0.64273818000000005</v>
      </c>
      <c r="DQ774">
        <v>0.94671483000000001</v>
      </c>
      <c r="DR774">
        <v>-0.66113116000000005</v>
      </c>
      <c r="DS774">
        <v>7.7932630000000003E-2</v>
      </c>
      <c r="DT774">
        <v>-0.79014932000000004</v>
      </c>
      <c r="DU774">
        <v>1.3610861400000001</v>
      </c>
      <c r="DV774" s="10">
        <v>-0.64824150000000003</v>
      </c>
      <c r="DW774" s="8" t="s">
        <v>4014</v>
      </c>
      <c r="DX774" t="s">
        <v>4015</v>
      </c>
      <c r="DY774" t="s">
        <v>5165</v>
      </c>
      <c r="DZ774" t="s">
        <v>5154</v>
      </c>
      <c r="EA774" t="s">
        <v>5251</v>
      </c>
      <c r="EB774" t="s">
        <v>5381</v>
      </c>
      <c r="EC774" t="s">
        <v>5334</v>
      </c>
      <c r="ED774" s="10" t="s">
        <v>436</v>
      </c>
      <c r="EE774" s="20">
        <v>37014</v>
      </c>
      <c r="EF774" s="21">
        <v>38526</v>
      </c>
      <c r="EG774" t="s">
        <v>4016</v>
      </c>
      <c r="EH774" t="s">
        <v>5147</v>
      </c>
      <c r="EI774" s="22">
        <v>45036</v>
      </c>
      <c r="EJ774" t="b">
        <f>F774=H774</f>
        <v>1</v>
      </c>
    </row>
    <row r="775" spans="1:140" x14ac:dyDescent="0.2">
      <c r="A775" s="8" t="s">
        <v>4017</v>
      </c>
      <c r="B775" s="8" t="s">
        <v>168</v>
      </c>
      <c r="C775" s="8" t="s">
        <v>491</v>
      </c>
      <c r="D775" s="2" t="s">
        <v>4018</v>
      </c>
      <c r="E775" s="4">
        <v>0.32642428479365498</v>
      </c>
      <c r="F775" s="28" t="b">
        <v>0</v>
      </c>
      <c r="G775" s="29">
        <f t="shared" si="25"/>
        <v>0.98153009772104149</v>
      </c>
      <c r="H775" s="5" t="b">
        <f t="shared" si="24"/>
        <v>1</v>
      </c>
      <c r="I775" s="8">
        <v>40</v>
      </c>
      <c r="J775">
        <v>1</v>
      </c>
      <c r="K775">
        <v>34</v>
      </c>
      <c r="L775">
        <v>202</v>
      </c>
      <c r="M775">
        <v>10</v>
      </c>
      <c r="N775">
        <v>4</v>
      </c>
      <c r="O775">
        <v>56.395475730160904</v>
      </c>
      <c r="P775">
        <v>5</v>
      </c>
      <c r="Q775">
        <v>3</v>
      </c>
      <c r="R775">
        <v>5</v>
      </c>
      <c r="S775" s="10">
        <v>75.3</v>
      </c>
      <c r="T775" s="8">
        <v>-1.2437414357759999</v>
      </c>
      <c r="U775">
        <v>7.5957643648752104E-3</v>
      </c>
      <c r="V775">
        <v>0.90669465918009495</v>
      </c>
      <c r="W775">
        <v>-1.5111695320587999</v>
      </c>
      <c r="X775">
        <v>1.61793620170542</v>
      </c>
      <c r="Y775">
        <v>0.68524713920936597</v>
      </c>
      <c r="Z775">
        <v>0.203762774173193</v>
      </c>
      <c r="AA775">
        <v>8.8725172209350497E-3</v>
      </c>
      <c r="AB775">
        <v>-0.772121299578298</v>
      </c>
      <c r="AC775">
        <v>1.42236659638262</v>
      </c>
      <c r="AD775" s="10">
        <v>0.13000178851334401</v>
      </c>
      <c r="AE775" s="8">
        <v>0</v>
      </c>
      <c r="AF775">
        <v>0</v>
      </c>
      <c r="AG775">
        <v>0</v>
      </c>
      <c r="AH775">
        <v>0</v>
      </c>
      <c r="AI775">
        <v>0</v>
      </c>
      <c r="AJ775">
        <v>0</v>
      </c>
      <c r="AK775">
        <v>0</v>
      </c>
      <c r="AL775">
        <v>0</v>
      </c>
      <c r="AM775">
        <v>0</v>
      </c>
      <c r="AN775">
        <v>0</v>
      </c>
      <c r="AO775">
        <v>0</v>
      </c>
      <c r="AP775">
        <v>0</v>
      </c>
      <c r="AQ775">
        <v>1</v>
      </c>
      <c r="AR775">
        <v>0</v>
      </c>
      <c r="AS775">
        <v>0</v>
      </c>
      <c r="AT775">
        <v>0</v>
      </c>
      <c r="AU775">
        <v>0</v>
      </c>
      <c r="AV775">
        <v>0</v>
      </c>
      <c r="AW775">
        <v>0</v>
      </c>
      <c r="AX775">
        <v>0</v>
      </c>
      <c r="AY775">
        <v>0</v>
      </c>
      <c r="AZ775">
        <v>1</v>
      </c>
      <c r="BA775">
        <v>1</v>
      </c>
      <c r="BB775">
        <v>0</v>
      </c>
      <c r="BC775">
        <v>0</v>
      </c>
      <c r="BD775">
        <v>1</v>
      </c>
      <c r="BE775">
        <v>1</v>
      </c>
      <c r="BF775">
        <v>0</v>
      </c>
      <c r="BG775">
        <v>0</v>
      </c>
      <c r="BH775">
        <v>0</v>
      </c>
      <c r="BI775">
        <v>0</v>
      </c>
      <c r="BJ775">
        <v>0</v>
      </c>
      <c r="BK775">
        <v>1</v>
      </c>
      <c r="BL775">
        <v>0</v>
      </c>
      <c r="BM775">
        <v>0</v>
      </c>
      <c r="BN775">
        <v>1</v>
      </c>
      <c r="BO775">
        <v>0</v>
      </c>
      <c r="BP775">
        <v>0</v>
      </c>
      <c r="BQ775">
        <v>1</v>
      </c>
      <c r="BR775">
        <v>0</v>
      </c>
      <c r="BS775">
        <v>0</v>
      </c>
      <c r="BT775" s="10">
        <v>0</v>
      </c>
      <c r="BU775">
        <v>-4.2648743800000002</v>
      </c>
      <c r="BV775">
        <v>0.17994256</v>
      </c>
      <c r="BW775">
        <v>2.5512239999999999E-2</v>
      </c>
      <c r="BX775">
        <v>1.7140852600000001</v>
      </c>
      <c r="BY775">
        <v>1.2451467300000001</v>
      </c>
      <c r="BZ775">
        <v>4.38303536</v>
      </c>
      <c r="CA775">
        <v>1.0542348399999999</v>
      </c>
      <c r="CB775">
        <v>2.36271349</v>
      </c>
      <c r="CC775">
        <v>0</v>
      </c>
      <c r="CD775">
        <v>1.26633956</v>
      </c>
      <c r="CE775">
        <v>1.2966537600000001</v>
      </c>
      <c r="CF775">
        <v>-0.34830556000000001</v>
      </c>
      <c r="CG775">
        <v>0.60595251999999999</v>
      </c>
      <c r="CH775">
        <v>-0.27080598</v>
      </c>
      <c r="CI775">
        <v>0.69837139000000004</v>
      </c>
      <c r="CJ775">
        <v>2.3914729999999999E-2</v>
      </c>
      <c r="CK775">
        <v>-0.35324707</v>
      </c>
      <c r="CL775">
        <v>-4.8291489999999999E-2</v>
      </c>
      <c r="CM775">
        <v>0.58076517999999999</v>
      </c>
      <c r="CN775">
        <v>0.72541518999999999</v>
      </c>
      <c r="CO775">
        <v>-0.20022939000000001</v>
      </c>
      <c r="CP775">
        <v>-0.43475793000000001</v>
      </c>
      <c r="CQ775">
        <v>0.34422587999999998</v>
      </c>
      <c r="CR775">
        <v>-0.48495226000000002</v>
      </c>
      <c r="CS775">
        <v>0.18250256000000001</v>
      </c>
      <c r="CT775">
        <v>-0.16623276000000001</v>
      </c>
      <c r="CU775">
        <v>-9.4743999999999995E-2</v>
      </c>
      <c r="CV775">
        <v>-1.1689752</v>
      </c>
      <c r="CW775">
        <v>-0.52188942000000005</v>
      </c>
      <c r="CX775">
        <v>0.65815442999999996</v>
      </c>
      <c r="CY775">
        <v>9.3649330000000003E-2</v>
      </c>
      <c r="CZ775">
        <v>-0.16819777</v>
      </c>
      <c r="DA775">
        <v>-0.25450494000000001</v>
      </c>
      <c r="DB775">
        <v>0.25513289</v>
      </c>
      <c r="DC775">
        <v>2.5920289999999999E-2</v>
      </c>
      <c r="DD775">
        <v>-2.5292350000000002E-2</v>
      </c>
      <c r="DE775">
        <v>0.26950531</v>
      </c>
      <c r="DF775">
        <v>-0.26887736000000001</v>
      </c>
      <c r="DG775">
        <v>0.1029841</v>
      </c>
      <c r="DH775">
        <v>-0.10235616</v>
      </c>
      <c r="DI775">
        <v>-0.19042195000000001</v>
      </c>
      <c r="DJ775">
        <v>7.7531719999999998E-2</v>
      </c>
      <c r="DK775">
        <v>-0.19522661999999999</v>
      </c>
      <c r="DL775">
        <v>-0.13095082</v>
      </c>
      <c r="DM775">
        <v>-6.0513240000000003E-2</v>
      </c>
      <c r="DN775">
        <v>0.50020885000000004</v>
      </c>
      <c r="DO775">
        <v>0.35778246000000002</v>
      </c>
      <c r="DP775">
        <v>-0.64273818000000005</v>
      </c>
      <c r="DQ775">
        <v>0.94671483000000001</v>
      </c>
      <c r="DR775">
        <v>-0.66113116000000005</v>
      </c>
      <c r="DS775">
        <v>7.7932630000000003E-2</v>
      </c>
      <c r="DT775">
        <v>-0.79014932000000004</v>
      </c>
      <c r="DU775">
        <v>1.3610861400000001</v>
      </c>
      <c r="DV775" s="10">
        <v>-0.64824150000000003</v>
      </c>
      <c r="DW775" s="8" t="s">
        <v>4019</v>
      </c>
      <c r="DX775" t="s">
        <v>4020</v>
      </c>
      <c r="DY775" t="s">
        <v>5158</v>
      </c>
      <c r="DZ775" t="s">
        <v>5154</v>
      </c>
      <c r="EA775" t="s">
        <v>5482</v>
      </c>
      <c r="EB775" t="s">
        <v>5214</v>
      </c>
      <c r="EC775" t="s">
        <v>5399</v>
      </c>
      <c r="ED775" s="10" t="s">
        <v>290</v>
      </c>
      <c r="EE775" s="20">
        <v>37947</v>
      </c>
      <c r="EF775" s="21">
        <v>39393</v>
      </c>
      <c r="EG775" t="s">
        <v>4021</v>
      </c>
      <c r="EH775" t="s">
        <v>5146</v>
      </c>
      <c r="EI775" s="22">
        <v>44525</v>
      </c>
      <c r="EJ775" t="b">
        <f>F775=H775</f>
        <v>0</v>
      </c>
    </row>
    <row r="776" spans="1:140" x14ac:dyDescent="0.2">
      <c r="A776" s="8" t="s">
        <v>4022</v>
      </c>
      <c r="B776" s="8" t="s">
        <v>127</v>
      </c>
      <c r="C776" s="8" t="s">
        <v>161</v>
      </c>
      <c r="D776" s="2" t="s">
        <v>4023</v>
      </c>
      <c r="E776" s="4">
        <v>0.35814012539347201</v>
      </c>
      <c r="F776" s="28" t="b">
        <v>0</v>
      </c>
      <c r="G776" s="29">
        <f t="shared" si="25"/>
        <v>8.0702195984445942E-3</v>
      </c>
      <c r="H776" s="5" t="b">
        <f t="shared" si="24"/>
        <v>0</v>
      </c>
      <c r="I776" s="8">
        <v>65</v>
      </c>
      <c r="J776">
        <v>1</v>
      </c>
      <c r="K776">
        <v>15</v>
      </c>
      <c r="L776">
        <v>1275</v>
      </c>
      <c r="M776">
        <v>8</v>
      </c>
      <c r="N776">
        <v>1</v>
      </c>
      <c r="O776">
        <v>59.903396030069402</v>
      </c>
      <c r="P776">
        <v>1</v>
      </c>
      <c r="Q776">
        <v>1</v>
      </c>
      <c r="R776">
        <v>4</v>
      </c>
      <c r="S776" s="10">
        <v>71.2</v>
      </c>
      <c r="T776" s="8">
        <v>1.1047129369128199</v>
      </c>
      <c r="U776">
        <v>7.5957643648752104E-3</v>
      </c>
      <c r="V776">
        <v>-1.5481964736195899</v>
      </c>
      <c r="W776">
        <v>-0.26031814453881602</v>
      </c>
      <c r="X776">
        <v>0.98157978018903103</v>
      </c>
      <c r="Y776">
        <v>-1.4044518876044501</v>
      </c>
      <c r="Z776">
        <v>0.32447275127068997</v>
      </c>
      <c r="AA776">
        <v>1.4284752725705201</v>
      </c>
      <c r="AB776">
        <v>-0.772121299578298</v>
      </c>
      <c r="AC776">
        <v>1.7560081436822399E-2</v>
      </c>
      <c r="AD776" s="10">
        <v>-0.75465768518743404</v>
      </c>
      <c r="AE776" s="8">
        <v>0</v>
      </c>
      <c r="AF776">
        <v>0</v>
      </c>
      <c r="AG776">
        <v>0</v>
      </c>
      <c r="AH776">
        <v>0</v>
      </c>
      <c r="AI776">
        <v>0</v>
      </c>
      <c r="AJ776">
        <v>0</v>
      </c>
      <c r="AK776">
        <v>0</v>
      </c>
      <c r="AL776">
        <v>0</v>
      </c>
      <c r="AM776">
        <v>0</v>
      </c>
      <c r="AN776">
        <v>0</v>
      </c>
      <c r="AO776">
        <v>0</v>
      </c>
      <c r="AP776">
        <v>0</v>
      </c>
      <c r="AQ776">
        <v>0</v>
      </c>
      <c r="AR776">
        <v>0</v>
      </c>
      <c r="AS776">
        <v>0</v>
      </c>
      <c r="AT776">
        <v>0</v>
      </c>
      <c r="AU776">
        <v>0</v>
      </c>
      <c r="AV776">
        <v>1</v>
      </c>
      <c r="AW776">
        <v>0</v>
      </c>
      <c r="AX776">
        <v>0</v>
      </c>
      <c r="AY776">
        <v>0</v>
      </c>
      <c r="AZ776">
        <v>1</v>
      </c>
      <c r="BA776">
        <v>1</v>
      </c>
      <c r="BB776">
        <v>0</v>
      </c>
      <c r="BC776">
        <v>0</v>
      </c>
      <c r="BD776">
        <v>1</v>
      </c>
      <c r="BE776">
        <v>0</v>
      </c>
      <c r="BF776">
        <v>1</v>
      </c>
      <c r="BG776">
        <v>0</v>
      </c>
      <c r="BH776">
        <v>1</v>
      </c>
      <c r="BI776">
        <v>0</v>
      </c>
      <c r="BJ776">
        <v>0</v>
      </c>
      <c r="BK776">
        <v>0</v>
      </c>
      <c r="BL776">
        <v>0</v>
      </c>
      <c r="BM776">
        <v>0</v>
      </c>
      <c r="BN776">
        <v>0</v>
      </c>
      <c r="BO776">
        <v>0</v>
      </c>
      <c r="BP776">
        <v>1</v>
      </c>
      <c r="BQ776">
        <v>0</v>
      </c>
      <c r="BR776">
        <v>0</v>
      </c>
      <c r="BS776">
        <v>0</v>
      </c>
      <c r="BT776" s="10">
        <v>1</v>
      </c>
      <c r="BU776">
        <v>-4.2648743800000002</v>
      </c>
      <c r="BV776">
        <v>0.17994256</v>
      </c>
      <c r="BW776">
        <v>2.5512239999999999E-2</v>
      </c>
      <c r="BX776">
        <v>1.7140852600000001</v>
      </c>
      <c r="BY776">
        <v>1.2451467300000001</v>
      </c>
      <c r="BZ776">
        <v>4.38303536</v>
      </c>
      <c r="CA776">
        <v>1.0542348399999999</v>
      </c>
      <c r="CB776">
        <v>2.36271349</v>
      </c>
      <c r="CC776">
        <v>0</v>
      </c>
      <c r="CD776">
        <v>1.26633956</v>
      </c>
      <c r="CE776">
        <v>1.2966537600000001</v>
      </c>
      <c r="CF776">
        <v>-0.34830556000000001</v>
      </c>
      <c r="CG776">
        <v>0.60595251999999999</v>
      </c>
      <c r="CH776">
        <v>-0.27080598</v>
      </c>
      <c r="CI776">
        <v>0.69837139000000004</v>
      </c>
      <c r="CJ776">
        <v>2.3914729999999999E-2</v>
      </c>
      <c r="CK776">
        <v>-0.35324707</v>
      </c>
      <c r="CL776">
        <v>-4.8291489999999999E-2</v>
      </c>
      <c r="CM776">
        <v>0.58076517999999999</v>
      </c>
      <c r="CN776">
        <v>0.72541518999999999</v>
      </c>
      <c r="CO776">
        <v>-0.20022939000000001</v>
      </c>
      <c r="CP776">
        <v>-0.43475793000000001</v>
      </c>
      <c r="CQ776">
        <v>0.34422587999999998</v>
      </c>
      <c r="CR776">
        <v>-0.48495226000000002</v>
      </c>
      <c r="CS776">
        <v>0.18250256000000001</v>
      </c>
      <c r="CT776">
        <v>-0.16623276000000001</v>
      </c>
      <c r="CU776">
        <v>-9.4743999999999995E-2</v>
      </c>
      <c r="CV776">
        <v>-1.1689752</v>
      </c>
      <c r="CW776">
        <v>-0.52188942000000005</v>
      </c>
      <c r="CX776">
        <v>0.65815442999999996</v>
      </c>
      <c r="CY776">
        <v>9.3649330000000003E-2</v>
      </c>
      <c r="CZ776">
        <v>-0.16819777</v>
      </c>
      <c r="DA776">
        <v>-0.25450494000000001</v>
      </c>
      <c r="DB776">
        <v>0.25513289</v>
      </c>
      <c r="DC776">
        <v>2.5920289999999999E-2</v>
      </c>
      <c r="DD776">
        <v>-2.5292350000000002E-2</v>
      </c>
      <c r="DE776">
        <v>0.26950531</v>
      </c>
      <c r="DF776">
        <v>-0.26887736000000001</v>
      </c>
      <c r="DG776">
        <v>0.1029841</v>
      </c>
      <c r="DH776">
        <v>-0.10235616</v>
      </c>
      <c r="DI776">
        <v>-0.19042195000000001</v>
      </c>
      <c r="DJ776">
        <v>7.7531719999999998E-2</v>
      </c>
      <c r="DK776">
        <v>-0.19522661999999999</v>
      </c>
      <c r="DL776">
        <v>-0.13095082</v>
      </c>
      <c r="DM776">
        <v>-6.0513240000000003E-2</v>
      </c>
      <c r="DN776">
        <v>0.50020885000000004</v>
      </c>
      <c r="DO776">
        <v>0.35778246000000002</v>
      </c>
      <c r="DP776">
        <v>-0.64273818000000005</v>
      </c>
      <c r="DQ776">
        <v>0.94671483000000001</v>
      </c>
      <c r="DR776">
        <v>-0.66113116000000005</v>
      </c>
      <c r="DS776">
        <v>7.7932630000000003E-2</v>
      </c>
      <c r="DT776">
        <v>-0.79014932000000004</v>
      </c>
      <c r="DU776">
        <v>1.3610861400000001</v>
      </c>
      <c r="DV776" s="10">
        <v>-0.64824150000000003</v>
      </c>
      <c r="DW776" s="8" t="s">
        <v>4024</v>
      </c>
      <c r="DX776" t="s">
        <v>4025</v>
      </c>
      <c r="DY776" t="s">
        <v>5165</v>
      </c>
      <c r="DZ776" t="s">
        <v>5165</v>
      </c>
      <c r="EA776" t="s">
        <v>5428</v>
      </c>
      <c r="EB776" t="s">
        <v>5393</v>
      </c>
      <c r="EC776" t="s">
        <v>5316</v>
      </c>
      <c r="ED776" s="10" t="s">
        <v>379</v>
      </c>
      <c r="EE776" s="20">
        <v>36340</v>
      </c>
      <c r="EF776" s="21">
        <v>37888</v>
      </c>
      <c r="EG776" t="s">
        <v>4026</v>
      </c>
      <c r="EH776" t="s">
        <v>5147</v>
      </c>
      <c r="EI776" s="22">
        <v>44440</v>
      </c>
      <c r="EJ776" t="b">
        <f>F776=H776</f>
        <v>1</v>
      </c>
    </row>
    <row r="777" spans="1:140" x14ac:dyDescent="0.2">
      <c r="A777" s="8" t="s">
        <v>4027</v>
      </c>
      <c r="B777" s="8" t="s">
        <v>168</v>
      </c>
      <c r="C777" s="8" t="s">
        <v>147</v>
      </c>
      <c r="D777" s="2" t="s">
        <v>4028</v>
      </c>
      <c r="E777" s="4">
        <v>0.64150740406506301</v>
      </c>
      <c r="F777" s="28" t="b">
        <v>1</v>
      </c>
      <c r="G777" s="29">
        <f t="shared" si="25"/>
        <v>9.4530010723618815E-2</v>
      </c>
      <c r="H777" s="5" t="b">
        <f t="shared" si="24"/>
        <v>0</v>
      </c>
      <c r="I777" s="8">
        <v>37</v>
      </c>
      <c r="J777">
        <v>2</v>
      </c>
      <c r="K777">
        <v>32</v>
      </c>
      <c r="L777">
        <v>2617</v>
      </c>
      <c r="M777">
        <v>3</v>
      </c>
      <c r="N777">
        <v>1</v>
      </c>
      <c r="O777">
        <v>37.4203686991981</v>
      </c>
      <c r="P777">
        <v>1</v>
      </c>
      <c r="Q777">
        <v>2</v>
      </c>
      <c r="R777">
        <v>1</v>
      </c>
      <c r="S777" s="10">
        <v>69.5</v>
      </c>
      <c r="T777" s="8">
        <v>-1.5255559604986699</v>
      </c>
      <c r="U777">
        <v>1.0203643463482399</v>
      </c>
      <c r="V777">
        <v>0.64828506625381199</v>
      </c>
      <c r="W777">
        <v>1.3041204035057501</v>
      </c>
      <c r="X777">
        <v>-0.60931127360194304</v>
      </c>
      <c r="Y777">
        <v>-1.4044518876044501</v>
      </c>
      <c r="Z777">
        <v>-0.44918385497051999</v>
      </c>
      <c r="AA777">
        <v>8.8725172209350497E-3</v>
      </c>
      <c r="AB777">
        <v>1.4079858992310099</v>
      </c>
      <c r="AC777">
        <v>1.42236659638262</v>
      </c>
      <c r="AD777" s="10">
        <v>-1.12146771086824</v>
      </c>
      <c r="AE777" s="8">
        <v>0</v>
      </c>
      <c r="AF777">
        <v>0</v>
      </c>
      <c r="AG777">
        <v>0</v>
      </c>
      <c r="AH777">
        <v>0</v>
      </c>
      <c r="AI777">
        <v>0</v>
      </c>
      <c r="AJ777">
        <v>0</v>
      </c>
      <c r="AK777">
        <v>1</v>
      </c>
      <c r="AL777">
        <v>0</v>
      </c>
      <c r="AM777">
        <v>0</v>
      </c>
      <c r="AN777">
        <v>0</v>
      </c>
      <c r="AO777">
        <v>0</v>
      </c>
      <c r="AP777">
        <v>0</v>
      </c>
      <c r="AQ777">
        <v>0</v>
      </c>
      <c r="AR777">
        <v>0</v>
      </c>
      <c r="AS777">
        <v>0</v>
      </c>
      <c r="AT777">
        <v>0</v>
      </c>
      <c r="AU777">
        <v>0</v>
      </c>
      <c r="AV777">
        <v>0</v>
      </c>
      <c r="AW777">
        <v>0</v>
      </c>
      <c r="AX777">
        <v>0</v>
      </c>
      <c r="AY777">
        <v>1</v>
      </c>
      <c r="AZ777">
        <v>0</v>
      </c>
      <c r="BA777">
        <v>0</v>
      </c>
      <c r="BB777">
        <v>1</v>
      </c>
      <c r="BC777">
        <v>1</v>
      </c>
      <c r="BD777">
        <v>0</v>
      </c>
      <c r="BE777">
        <v>0</v>
      </c>
      <c r="BF777">
        <v>1</v>
      </c>
      <c r="BG777">
        <v>1</v>
      </c>
      <c r="BH777">
        <v>0</v>
      </c>
      <c r="BI777">
        <v>0</v>
      </c>
      <c r="BJ777">
        <v>0</v>
      </c>
      <c r="BK777">
        <v>0</v>
      </c>
      <c r="BL777">
        <v>0</v>
      </c>
      <c r="BM777">
        <v>1</v>
      </c>
      <c r="BN777">
        <v>0</v>
      </c>
      <c r="BO777">
        <v>0</v>
      </c>
      <c r="BP777">
        <v>0</v>
      </c>
      <c r="BQ777">
        <v>1</v>
      </c>
      <c r="BR777">
        <v>0</v>
      </c>
      <c r="BS777">
        <v>0</v>
      </c>
      <c r="BT777" s="10">
        <v>0</v>
      </c>
      <c r="BU777">
        <v>-4.2648743800000002</v>
      </c>
      <c r="BV777">
        <v>0.17994256</v>
      </c>
      <c r="BW777">
        <v>2.5512239999999999E-2</v>
      </c>
      <c r="BX777">
        <v>1.7140852600000001</v>
      </c>
      <c r="BY777">
        <v>1.2451467300000001</v>
      </c>
      <c r="BZ777">
        <v>4.38303536</v>
      </c>
      <c r="CA777">
        <v>1.0542348399999999</v>
      </c>
      <c r="CB777">
        <v>2.36271349</v>
      </c>
      <c r="CC777">
        <v>0</v>
      </c>
      <c r="CD777">
        <v>1.26633956</v>
      </c>
      <c r="CE777">
        <v>1.2966537600000001</v>
      </c>
      <c r="CF777">
        <v>-0.34830556000000001</v>
      </c>
      <c r="CG777">
        <v>0.60595251999999999</v>
      </c>
      <c r="CH777">
        <v>-0.27080598</v>
      </c>
      <c r="CI777">
        <v>0.69837139000000004</v>
      </c>
      <c r="CJ777">
        <v>2.3914729999999999E-2</v>
      </c>
      <c r="CK777">
        <v>-0.35324707</v>
      </c>
      <c r="CL777">
        <v>-4.8291489999999999E-2</v>
      </c>
      <c r="CM777">
        <v>0.58076517999999999</v>
      </c>
      <c r="CN777">
        <v>0.72541518999999999</v>
      </c>
      <c r="CO777">
        <v>-0.20022939000000001</v>
      </c>
      <c r="CP777">
        <v>-0.43475793000000001</v>
      </c>
      <c r="CQ777">
        <v>0.34422587999999998</v>
      </c>
      <c r="CR777">
        <v>-0.48495226000000002</v>
      </c>
      <c r="CS777">
        <v>0.18250256000000001</v>
      </c>
      <c r="CT777">
        <v>-0.16623276000000001</v>
      </c>
      <c r="CU777">
        <v>-9.4743999999999995E-2</v>
      </c>
      <c r="CV777">
        <v>-1.1689752</v>
      </c>
      <c r="CW777">
        <v>-0.52188942000000005</v>
      </c>
      <c r="CX777">
        <v>0.65815442999999996</v>
      </c>
      <c r="CY777">
        <v>9.3649330000000003E-2</v>
      </c>
      <c r="CZ777">
        <v>-0.16819777</v>
      </c>
      <c r="DA777">
        <v>-0.25450494000000001</v>
      </c>
      <c r="DB777">
        <v>0.25513289</v>
      </c>
      <c r="DC777">
        <v>2.5920289999999999E-2</v>
      </c>
      <c r="DD777">
        <v>-2.5292350000000002E-2</v>
      </c>
      <c r="DE777">
        <v>0.26950531</v>
      </c>
      <c r="DF777">
        <v>-0.26887736000000001</v>
      </c>
      <c r="DG777">
        <v>0.1029841</v>
      </c>
      <c r="DH777">
        <v>-0.10235616</v>
      </c>
      <c r="DI777">
        <v>-0.19042195000000001</v>
      </c>
      <c r="DJ777">
        <v>7.7531719999999998E-2</v>
      </c>
      <c r="DK777">
        <v>-0.19522661999999999</v>
      </c>
      <c r="DL777">
        <v>-0.13095082</v>
      </c>
      <c r="DM777">
        <v>-6.0513240000000003E-2</v>
      </c>
      <c r="DN777">
        <v>0.50020885000000004</v>
      </c>
      <c r="DO777">
        <v>0.35778246000000002</v>
      </c>
      <c r="DP777">
        <v>-0.64273818000000005</v>
      </c>
      <c r="DQ777">
        <v>0.94671483000000001</v>
      </c>
      <c r="DR777">
        <v>-0.66113116000000005</v>
      </c>
      <c r="DS777">
        <v>7.7932630000000003E-2</v>
      </c>
      <c r="DT777">
        <v>-0.79014932000000004</v>
      </c>
      <c r="DU777">
        <v>1.3610861400000001</v>
      </c>
      <c r="DV777" s="10">
        <v>-0.64824150000000003</v>
      </c>
      <c r="DW777" s="8" t="s">
        <v>4029</v>
      </c>
      <c r="DX777" t="s">
        <v>4030</v>
      </c>
      <c r="DY777" t="s">
        <v>5154</v>
      </c>
      <c r="DZ777" t="s">
        <v>5154</v>
      </c>
      <c r="EA777" t="s">
        <v>5286</v>
      </c>
      <c r="EB777" t="s">
        <v>5188</v>
      </c>
      <c r="EC777" t="s">
        <v>5164</v>
      </c>
      <c r="ED777" s="10" t="s">
        <v>460</v>
      </c>
      <c r="EE777" s="20">
        <v>35607</v>
      </c>
      <c r="EF777" s="21">
        <v>38545</v>
      </c>
      <c r="EG777" t="s">
        <v>4031</v>
      </c>
      <c r="EH777" t="s">
        <v>5145</v>
      </c>
      <c r="EI777" s="22">
        <v>44926</v>
      </c>
      <c r="EJ777" t="b">
        <f>F777=H777</f>
        <v>0</v>
      </c>
    </row>
    <row r="778" spans="1:140" x14ac:dyDescent="0.2">
      <c r="A778" s="8" t="s">
        <v>4032</v>
      </c>
      <c r="B778" s="8" t="s">
        <v>127</v>
      </c>
      <c r="C778" s="8" t="s">
        <v>363</v>
      </c>
      <c r="D778" s="2" t="s">
        <v>4033</v>
      </c>
      <c r="E778" s="4">
        <v>0.71726301936796899</v>
      </c>
      <c r="F778" s="28" t="b">
        <v>1</v>
      </c>
      <c r="G778" s="29">
        <f t="shared" si="25"/>
        <v>7.5407774815531752E-3</v>
      </c>
      <c r="H778" s="5" t="b">
        <f t="shared" si="24"/>
        <v>0</v>
      </c>
      <c r="I778" s="8">
        <v>52</v>
      </c>
      <c r="J778">
        <v>1</v>
      </c>
      <c r="K778">
        <v>28</v>
      </c>
      <c r="L778">
        <v>1313</v>
      </c>
      <c r="M778">
        <v>2</v>
      </c>
      <c r="N778">
        <v>4</v>
      </c>
      <c r="O778">
        <v>85.298176350651602</v>
      </c>
      <c r="P778">
        <v>5</v>
      </c>
      <c r="Q778">
        <v>4</v>
      </c>
      <c r="R778">
        <v>4</v>
      </c>
      <c r="S778" s="10">
        <v>68.900000000000006</v>
      </c>
      <c r="T778" s="8">
        <v>-0.116483336885366</v>
      </c>
      <c r="U778">
        <v>7.5957643648752104E-3</v>
      </c>
      <c r="V778">
        <v>0.13146588040124599</v>
      </c>
      <c r="W778">
        <v>-0.216019586546496</v>
      </c>
      <c r="X778">
        <v>-0.92748948436013701</v>
      </c>
      <c r="Y778">
        <v>0.68524713920936597</v>
      </c>
      <c r="Z778">
        <v>1.19832480286188</v>
      </c>
      <c r="AA778">
        <v>0.71867389489572897</v>
      </c>
      <c r="AB778">
        <v>1.4079858992310099</v>
      </c>
      <c r="AC778">
        <v>-0.68484317603607703</v>
      </c>
      <c r="AD778" s="10">
        <v>-1.25093007287323</v>
      </c>
      <c r="AE778" s="8">
        <v>0</v>
      </c>
      <c r="AF778">
        <v>0</v>
      </c>
      <c r="AG778">
        <v>0</v>
      </c>
      <c r="AH778">
        <v>0</v>
      </c>
      <c r="AI778">
        <v>0</v>
      </c>
      <c r="AJ778">
        <v>0</v>
      </c>
      <c r="AK778">
        <v>0</v>
      </c>
      <c r="AL778">
        <v>0</v>
      </c>
      <c r="AM778">
        <v>0</v>
      </c>
      <c r="AN778">
        <v>0</v>
      </c>
      <c r="AO778">
        <v>0</v>
      </c>
      <c r="AP778">
        <v>0</v>
      </c>
      <c r="AQ778">
        <v>0</v>
      </c>
      <c r="AR778">
        <v>0</v>
      </c>
      <c r="AS778">
        <v>0</v>
      </c>
      <c r="AT778">
        <v>0</v>
      </c>
      <c r="AU778">
        <v>0</v>
      </c>
      <c r="AV778">
        <v>1</v>
      </c>
      <c r="AW778">
        <v>0</v>
      </c>
      <c r="AX778">
        <v>0</v>
      </c>
      <c r="AY778">
        <v>1</v>
      </c>
      <c r="AZ778">
        <v>0</v>
      </c>
      <c r="BA778">
        <v>0</v>
      </c>
      <c r="BB778">
        <v>1</v>
      </c>
      <c r="BC778">
        <v>0</v>
      </c>
      <c r="BD778">
        <v>1</v>
      </c>
      <c r="BE778">
        <v>1</v>
      </c>
      <c r="BF778">
        <v>0</v>
      </c>
      <c r="BG778">
        <v>0</v>
      </c>
      <c r="BH778">
        <v>0</v>
      </c>
      <c r="BI778">
        <v>0</v>
      </c>
      <c r="BJ778">
        <v>1</v>
      </c>
      <c r="BK778">
        <v>0</v>
      </c>
      <c r="BL778">
        <v>0</v>
      </c>
      <c r="BM778">
        <v>0</v>
      </c>
      <c r="BN778">
        <v>0</v>
      </c>
      <c r="BO778">
        <v>0</v>
      </c>
      <c r="BP778">
        <v>1</v>
      </c>
      <c r="BQ778">
        <v>0</v>
      </c>
      <c r="BR778">
        <v>1</v>
      </c>
      <c r="BS778">
        <v>0</v>
      </c>
      <c r="BT778" s="10">
        <v>0</v>
      </c>
      <c r="BU778">
        <v>-4.2648743800000002</v>
      </c>
      <c r="BV778">
        <v>0.17994256</v>
      </c>
      <c r="BW778">
        <v>2.5512239999999999E-2</v>
      </c>
      <c r="BX778">
        <v>1.7140852600000001</v>
      </c>
      <c r="BY778">
        <v>1.2451467300000001</v>
      </c>
      <c r="BZ778">
        <v>4.38303536</v>
      </c>
      <c r="CA778">
        <v>1.0542348399999999</v>
      </c>
      <c r="CB778">
        <v>2.36271349</v>
      </c>
      <c r="CC778">
        <v>0</v>
      </c>
      <c r="CD778">
        <v>1.26633956</v>
      </c>
      <c r="CE778">
        <v>1.2966537600000001</v>
      </c>
      <c r="CF778">
        <v>-0.34830556000000001</v>
      </c>
      <c r="CG778">
        <v>0.60595251999999999</v>
      </c>
      <c r="CH778">
        <v>-0.27080598</v>
      </c>
      <c r="CI778">
        <v>0.69837139000000004</v>
      </c>
      <c r="CJ778">
        <v>2.3914729999999999E-2</v>
      </c>
      <c r="CK778">
        <v>-0.35324707</v>
      </c>
      <c r="CL778">
        <v>-4.8291489999999999E-2</v>
      </c>
      <c r="CM778">
        <v>0.58076517999999999</v>
      </c>
      <c r="CN778">
        <v>0.72541518999999999</v>
      </c>
      <c r="CO778">
        <v>-0.20022939000000001</v>
      </c>
      <c r="CP778">
        <v>-0.43475793000000001</v>
      </c>
      <c r="CQ778">
        <v>0.34422587999999998</v>
      </c>
      <c r="CR778">
        <v>-0.48495226000000002</v>
      </c>
      <c r="CS778">
        <v>0.18250256000000001</v>
      </c>
      <c r="CT778">
        <v>-0.16623276000000001</v>
      </c>
      <c r="CU778">
        <v>-9.4743999999999995E-2</v>
      </c>
      <c r="CV778">
        <v>-1.1689752</v>
      </c>
      <c r="CW778">
        <v>-0.52188942000000005</v>
      </c>
      <c r="CX778">
        <v>0.65815442999999996</v>
      </c>
      <c r="CY778">
        <v>9.3649330000000003E-2</v>
      </c>
      <c r="CZ778">
        <v>-0.16819777</v>
      </c>
      <c r="DA778">
        <v>-0.25450494000000001</v>
      </c>
      <c r="DB778">
        <v>0.25513289</v>
      </c>
      <c r="DC778">
        <v>2.5920289999999999E-2</v>
      </c>
      <c r="DD778">
        <v>-2.5292350000000002E-2</v>
      </c>
      <c r="DE778">
        <v>0.26950531</v>
      </c>
      <c r="DF778">
        <v>-0.26887736000000001</v>
      </c>
      <c r="DG778">
        <v>0.1029841</v>
      </c>
      <c r="DH778">
        <v>-0.10235616</v>
      </c>
      <c r="DI778">
        <v>-0.19042195000000001</v>
      </c>
      <c r="DJ778">
        <v>7.7531719999999998E-2</v>
      </c>
      <c r="DK778">
        <v>-0.19522661999999999</v>
      </c>
      <c r="DL778">
        <v>-0.13095082</v>
      </c>
      <c r="DM778">
        <v>-6.0513240000000003E-2</v>
      </c>
      <c r="DN778">
        <v>0.50020885000000004</v>
      </c>
      <c r="DO778">
        <v>0.35778246000000002</v>
      </c>
      <c r="DP778">
        <v>-0.64273818000000005</v>
      </c>
      <c r="DQ778">
        <v>0.94671483000000001</v>
      </c>
      <c r="DR778">
        <v>-0.66113116000000005</v>
      </c>
      <c r="DS778">
        <v>7.7932630000000003E-2</v>
      </c>
      <c r="DT778">
        <v>-0.79014932000000004</v>
      </c>
      <c r="DU778">
        <v>1.3610861400000001</v>
      </c>
      <c r="DV778" s="10">
        <v>-0.64824150000000003</v>
      </c>
      <c r="DW778" s="8" t="s">
        <v>4034</v>
      </c>
      <c r="DX778" t="s">
        <v>4035</v>
      </c>
      <c r="DY778" t="s">
        <v>5165</v>
      </c>
      <c r="DZ778" t="s">
        <v>5158</v>
      </c>
      <c r="EA778" s="52" t="s">
        <v>5513</v>
      </c>
      <c r="EB778" t="s">
        <v>5347</v>
      </c>
      <c r="EC778" t="s">
        <v>5281</v>
      </c>
      <c r="ED778" s="10" t="s">
        <v>4036</v>
      </c>
      <c r="EE778" s="20">
        <v>38163</v>
      </c>
      <c r="EF778" s="21">
        <v>39619</v>
      </c>
      <c r="EG778" s="52" t="s">
        <v>145</v>
      </c>
      <c r="EH778" t="s">
        <v>5144</v>
      </c>
      <c r="EI778" s="22">
        <v>45038</v>
      </c>
      <c r="EJ778" t="b">
        <f>F778=H778</f>
        <v>0</v>
      </c>
    </row>
    <row r="779" spans="1:140" x14ac:dyDescent="0.2">
      <c r="A779" s="8" t="s">
        <v>4037</v>
      </c>
      <c r="B779" s="8" t="s">
        <v>127</v>
      </c>
      <c r="C779" s="8" t="s">
        <v>209</v>
      </c>
      <c r="D779" s="2" t="s">
        <v>4038</v>
      </c>
      <c r="E779" s="4">
        <v>0.42777118786107998</v>
      </c>
      <c r="F779" s="28" t="b">
        <v>0</v>
      </c>
      <c r="G779" s="29">
        <f t="shared" si="25"/>
        <v>0.97546423939111693</v>
      </c>
      <c r="H779" s="5" t="b">
        <f t="shared" si="24"/>
        <v>1</v>
      </c>
      <c r="I779" s="8">
        <v>69</v>
      </c>
      <c r="J779">
        <v>2</v>
      </c>
      <c r="K779">
        <v>40</v>
      </c>
      <c r="L779">
        <v>2082</v>
      </c>
      <c r="M779">
        <v>8</v>
      </c>
      <c r="N779">
        <v>1</v>
      </c>
      <c r="O779">
        <v>48.885593930540303</v>
      </c>
      <c r="P779">
        <v>5</v>
      </c>
      <c r="Q779">
        <v>4</v>
      </c>
      <c r="R779">
        <v>5</v>
      </c>
      <c r="S779" s="10">
        <v>73.099999999999994</v>
      </c>
      <c r="T779" s="8">
        <v>1.48046563654304</v>
      </c>
      <c r="U779">
        <v>1.0203643463482399</v>
      </c>
      <c r="V779">
        <v>1.6819234379589401</v>
      </c>
      <c r="W779">
        <v>0.68044333703492799</v>
      </c>
      <c r="X779">
        <v>0.98157978018903103</v>
      </c>
      <c r="Y779">
        <v>-1.4044518876044501</v>
      </c>
      <c r="Z779">
        <v>-5.4657481287214101E-2</v>
      </c>
      <c r="AA779">
        <v>-1.4107302381286499</v>
      </c>
      <c r="AB779">
        <v>0.68128349962791002</v>
      </c>
      <c r="AC779">
        <v>1.42236659638262</v>
      </c>
      <c r="AD779" s="10">
        <v>-0.34469353883829401</v>
      </c>
      <c r="AE779" s="8">
        <v>0</v>
      </c>
      <c r="AF779">
        <v>0</v>
      </c>
      <c r="AG779">
        <v>0</v>
      </c>
      <c r="AH779">
        <v>0</v>
      </c>
      <c r="AI779">
        <v>0</v>
      </c>
      <c r="AJ779">
        <v>0</v>
      </c>
      <c r="AK779">
        <v>0</v>
      </c>
      <c r="AL779">
        <v>0</v>
      </c>
      <c r="AM779">
        <v>0</v>
      </c>
      <c r="AN779">
        <v>0</v>
      </c>
      <c r="AO779">
        <v>0</v>
      </c>
      <c r="AP779">
        <v>0</v>
      </c>
      <c r="AQ779">
        <v>0</v>
      </c>
      <c r="AR779">
        <v>0</v>
      </c>
      <c r="AS779">
        <v>1</v>
      </c>
      <c r="AT779">
        <v>0</v>
      </c>
      <c r="AU779">
        <v>0</v>
      </c>
      <c r="AV779">
        <v>0</v>
      </c>
      <c r="AW779">
        <v>0</v>
      </c>
      <c r="AX779">
        <v>0</v>
      </c>
      <c r="AY779">
        <v>0</v>
      </c>
      <c r="AZ779">
        <v>1</v>
      </c>
      <c r="BA779">
        <v>0</v>
      </c>
      <c r="BB779">
        <v>1</v>
      </c>
      <c r="BC779">
        <v>0</v>
      </c>
      <c r="BD779">
        <v>1</v>
      </c>
      <c r="BE779">
        <v>1</v>
      </c>
      <c r="BF779">
        <v>0</v>
      </c>
      <c r="BG779">
        <v>0</v>
      </c>
      <c r="BH779">
        <v>0</v>
      </c>
      <c r="BI779">
        <v>0</v>
      </c>
      <c r="BJ779">
        <v>1</v>
      </c>
      <c r="BK779">
        <v>0</v>
      </c>
      <c r="BL779">
        <v>0</v>
      </c>
      <c r="BM779">
        <v>0</v>
      </c>
      <c r="BN779">
        <v>1</v>
      </c>
      <c r="BO779">
        <v>0</v>
      </c>
      <c r="BP779">
        <v>0</v>
      </c>
      <c r="BQ779">
        <v>0</v>
      </c>
      <c r="BR779">
        <v>1</v>
      </c>
      <c r="BS779">
        <v>0</v>
      </c>
      <c r="BT779" s="10">
        <v>0</v>
      </c>
      <c r="BU779">
        <v>-4.2648743800000002</v>
      </c>
      <c r="BV779">
        <v>0.17994256</v>
      </c>
      <c r="BW779">
        <v>2.5512239999999999E-2</v>
      </c>
      <c r="BX779">
        <v>1.7140852600000001</v>
      </c>
      <c r="BY779">
        <v>1.2451467300000001</v>
      </c>
      <c r="BZ779">
        <v>4.38303536</v>
      </c>
      <c r="CA779">
        <v>1.0542348399999999</v>
      </c>
      <c r="CB779">
        <v>2.36271349</v>
      </c>
      <c r="CC779">
        <v>0</v>
      </c>
      <c r="CD779">
        <v>1.26633956</v>
      </c>
      <c r="CE779">
        <v>1.2966537600000001</v>
      </c>
      <c r="CF779">
        <v>-0.34830556000000001</v>
      </c>
      <c r="CG779">
        <v>0.60595251999999999</v>
      </c>
      <c r="CH779">
        <v>-0.27080598</v>
      </c>
      <c r="CI779">
        <v>0.69837139000000004</v>
      </c>
      <c r="CJ779">
        <v>2.3914729999999999E-2</v>
      </c>
      <c r="CK779">
        <v>-0.35324707</v>
      </c>
      <c r="CL779">
        <v>-4.8291489999999999E-2</v>
      </c>
      <c r="CM779">
        <v>0.58076517999999999</v>
      </c>
      <c r="CN779">
        <v>0.72541518999999999</v>
      </c>
      <c r="CO779">
        <v>-0.20022939000000001</v>
      </c>
      <c r="CP779">
        <v>-0.43475793000000001</v>
      </c>
      <c r="CQ779">
        <v>0.34422587999999998</v>
      </c>
      <c r="CR779">
        <v>-0.48495226000000002</v>
      </c>
      <c r="CS779">
        <v>0.18250256000000001</v>
      </c>
      <c r="CT779">
        <v>-0.16623276000000001</v>
      </c>
      <c r="CU779">
        <v>-9.4743999999999995E-2</v>
      </c>
      <c r="CV779">
        <v>-1.1689752</v>
      </c>
      <c r="CW779">
        <v>-0.52188942000000005</v>
      </c>
      <c r="CX779">
        <v>0.65815442999999996</v>
      </c>
      <c r="CY779">
        <v>9.3649330000000003E-2</v>
      </c>
      <c r="CZ779">
        <v>-0.16819777</v>
      </c>
      <c r="DA779">
        <v>-0.25450494000000001</v>
      </c>
      <c r="DB779">
        <v>0.25513289</v>
      </c>
      <c r="DC779">
        <v>2.5920289999999999E-2</v>
      </c>
      <c r="DD779">
        <v>-2.5292350000000002E-2</v>
      </c>
      <c r="DE779">
        <v>0.26950531</v>
      </c>
      <c r="DF779">
        <v>-0.26887736000000001</v>
      </c>
      <c r="DG779">
        <v>0.1029841</v>
      </c>
      <c r="DH779">
        <v>-0.10235616</v>
      </c>
      <c r="DI779">
        <v>-0.19042195000000001</v>
      </c>
      <c r="DJ779">
        <v>7.7531719999999998E-2</v>
      </c>
      <c r="DK779">
        <v>-0.19522661999999999</v>
      </c>
      <c r="DL779">
        <v>-0.13095082</v>
      </c>
      <c r="DM779">
        <v>-6.0513240000000003E-2</v>
      </c>
      <c r="DN779">
        <v>0.50020885000000004</v>
      </c>
      <c r="DO779">
        <v>0.35778246000000002</v>
      </c>
      <c r="DP779">
        <v>-0.64273818000000005</v>
      </c>
      <c r="DQ779">
        <v>0.94671483000000001</v>
      </c>
      <c r="DR779">
        <v>-0.66113116000000005</v>
      </c>
      <c r="DS779">
        <v>7.7932630000000003E-2</v>
      </c>
      <c r="DT779">
        <v>-0.79014932000000004</v>
      </c>
      <c r="DU779">
        <v>1.3610861400000001</v>
      </c>
      <c r="DV779" s="10">
        <v>-0.64824150000000003</v>
      </c>
      <c r="DW779" s="8" t="s">
        <v>4039</v>
      </c>
      <c r="DX779" t="s">
        <v>4040</v>
      </c>
      <c r="DY779" t="s">
        <v>5158</v>
      </c>
      <c r="DZ779" t="s">
        <v>5158</v>
      </c>
      <c r="EA779" t="s">
        <v>5204</v>
      </c>
      <c r="EB779" t="s">
        <v>5190</v>
      </c>
      <c r="EC779" t="s">
        <v>5273</v>
      </c>
      <c r="ED779" s="10" t="s">
        <v>673</v>
      </c>
      <c r="EE779" s="20">
        <v>36882</v>
      </c>
      <c r="EF779" s="21">
        <v>38369</v>
      </c>
      <c r="EG779" t="s">
        <v>4041</v>
      </c>
      <c r="EH779" t="s">
        <v>5144</v>
      </c>
      <c r="EI779" s="22">
        <v>44299</v>
      </c>
      <c r="EJ779" t="b">
        <f>F779=H779</f>
        <v>0</v>
      </c>
    </row>
    <row r="780" spans="1:140" x14ac:dyDescent="0.2">
      <c r="A780" s="8" t="s">
        <v>4042</v>
      </c>
      <c r="B780" s="8" t="s">
        <v>127</v>
      </c>
      <c r="C780" s="8" t="s">
        <v>245</v>
      </c>
      <c r="D780" s="2" t="s">
        <v>4043</v>
      </c>
      <c r="E780" s="4">
        <v>0.556057715217395</v>
      </c>
      <c r="F780" s="28" t="b">
        <v>0</v>
      </c>
      <c r="G780" s="29">
        <f t="shared" si="25"/>
        <v>6.7317939925368214E-6</v>
      </c>
      <c r="H780" s="5" t="b">
        <f t="shared" si="24"/>
        <v>0</v>
      </c>
      <c r="I780" s="8">
        <v>49</v>
      </c>
      <c r="J780">
        <v>0</v>
      </c>
      <c r="K780">
        <v>26</v>
      </c>
      <c r="L780">
        <v>2528</v>
      </c>
      <c r="M780">
        <v>1</v>
      </c>
      <c r="N780">
        <v>3</v>
      </c>
      <c r="O780">
        <v>24.6955242753641</v>
      </c>
      <c r="P780">
        <v>5</v>
      </c>
      <c r="Q780">
        <v>2</v>
      </c>
      <c r="R780">
        <v>1</v>
      </c>
      <c r="S780" s="10">
        <v>72.400000000000006</v>
      </c>
      <c r="T780" s="8">
        <v>-0.39829786160802699</v>
      </c>
      <c r="U780">
        <v>-1.00517281761849</v>
      </c>
      <c r="V780">
        <v>-0.126943712525036</v>
      </c>
      <c r="W780">
        <v>1.2003685176816301</v>
      </c>
      <c r="X780">
        <v>-1.2456676951183301</v>
      </c>
      <c r="Y780">
        <v>-1.13192030619081E-2</v>
      </c>
      <c r="Z780">
        <v>-0.88705460106765299</v>
      </c>
      <c r="AA780">
        <v>8.8725172209350497E-3</v>
      </c>
      <c r="AB780">
        <v>-4.5418899975194001E-2</v>
      </c>
      <c r="AC780">
        <v>1.7560081436822399E-2</v>
      </c>
      <c r="AD780" s="10">
        <v>-0.49573296117744903</v>
      </c>
      <c r="AE780" s="8">
        <v>0</v>
      </c>
      <c r="AF780">
        <v>0</v>
      </c>
      <c r="AG780">
        <v>0</v>
      </c>
      <c r="AH780">
        <v>0</v>
      </c>
      <c r="AI780">
        <v>0</v>
      </c>
      <c r="AJ780">
        <v>1</v>
      </c>
      <c r="AK780">
        <v>0</v>
      </c>
      <c r="AL780">
        <v>0</v>
      </c>
      <c r="AM780">
        <v>0</v>
      </c>
      <c r="AN780">
        <v>0</v>
      </c>
      <c r="AO780">
        <v>0</v>
      </c>
      <c r="AP780">
        <v>0</v>
      </c>
      <c r="AQ780">
        <v>0</v>
      </c>
      <c r="AR780">
        <v>0</v>
      </c>
      <c r="AS780">
        <v>0</v>
      </c>
      <c r="AT780">
        <v>0</v>
      </c>
      <c r="AU780">
        <v>0</v>
      </c>
      <c r="AV780">
        <v>0</v>
      </c>
      <c r="AW780">
        <v>0</v>
      </c>
      <c r="AX780">
        <v>0</v>
      </c>
      <c r="AY780">
        <v>1</v>
      </c>
      <c r="AZ780">
        <v>0</v>
      </c>
      <c r="BA780">
        <v>1</v>
      </c>
      <c r="BB780">
        <v>0</v>
      </c>
      <c r="BC780">
        <v>0</v>
      </c>
      <c r="BD780">
        <v>1</v>
      </c>
      <c r="BE780">
        <v>1</v>
      </c>
      <c r="BF780">
        <v>0</v>
      </c>
      <c r="BG780">
        <v>0</v>
      </c>
      <c r="BH780">
        <v>0</v>
      </c>
      <c r="BI780">
        <v>0</v>
      </c>
      <c r="BJ780">
        <v>0</v>
      </c>
      <c r="BK780">
        <v>0</v>
      </c>
      <c r="BL780">
        <v>1</v>
      </c>
      <c r="BM780">
        <v>0</v>
      </c>
      <c r="BN780">
        <v>0</v>
      </c>
      <c r="BO780">
        <v>0</v>
      </c>
      <c r="BP780">
        <v>1</v>
      </c>
      <c r="BQ780">
        <v>0</v>
      </c>
      <c r="BR780">
        <v>1</v>
      </c>
      <c r="BS780">
        <v>0</v>
      </c>
      <c r="BT780" s="10">
        <v>0</v>
      </c>
      <c r="BU780">
        <v>-4.2648743800000002</v>
      </c>
      <c r="BV780">
        <v>0.17994256</v>
      </c>
      <c r="BW780">
        <v>2.5512239999999999E-2</v>
      </c>
      <c r="BX780">
        <v>1.7140852600000001</v>
      </c>
      <c r="BY780">
        <v>1.2451467300000001</v>
      </c>
      <c r="BZ780">
        <v>4.38303536</v>
      </c>
      <c r="CA780">
        <v>1.0542348399999999</v>
      </c>
      <c r="CB780">
        <v>2.36271349</v>
      </c>
      <c r="CC780">
        <v>0</v>
      </c>
      <c r="CD780">
        <v>1.26633956</v>
      </c>
      <c r="CE780">
        <v>1.2966537600000001</v>
      </c>
      <c r="CF780">
        <v>-0.34830556000000001</v>
      </c>
      <c r="CG780">
        <v>0.60595251999999999</v>
      </c>
      <c r="CH780">
        <v>-0.27080598</v>
      </c>
      <c r="CI780">
        <v>0.69837139000000004</v>
      </c>
      <c r="CJ780">
        <v>2.3914729999999999E-2</v>
      </c>
      <c r="CK780">
        <v>-0.35324707</v>
      </c>
      <c r="CL780">
        <v>-4.8291489999999999E-2</v>
      </c>
      <c r="CM780">
        <v>0.58076517999999999</v>
      </c>
      <c r="CN780">
        <v>0.72541518999999999</v>
      </c>
      <c r="CO780">
        <v>-0.20022939000000001</v>
      </c>
      <c r="CP780">
        <v>-0.43475793000000001</v>
      </c>
      <c r="CQ780">
        <v>0.34422587999999998</v>
      </c>
      <c r="CR780">
        <v>-0.48495226000000002</v>
      </c>
      <c r="CS780">
        <v>0.18250256000000001</v>
      </c>
      <c r="CT780">
        <v>-0.16623276000000001</v>
      </c>
      <c r="CU780">
        <v>-9.4743999999999995E-2</v>
      </c>
      <c r="CV780">
        <v>-1.1689752</v>
      </c>
      <c r="CW780">
        <v>-0.52188942000000005</v>
      </c>
      <c r="CX780">
        <v>0.65815442999999996</v>
      </c>
      <c r="CY780">
        <v>9.3649330000000003E-2</v>
      </c>
      <c r="CZ780">
        <v>-0.16819777</v>
      </c>
      <c r="DA780">
        <v>-0.25450494000000001</v>
      </c>
      <c r="DB780">
        <v>0.25513289</v>
      </c>
      <c r="DC780">
        <v>2.5920289999999999E-2</v>
      </c>
      <c r="DD780">
        <v>-2.5292350000000002E-2</v>
      </c>
      <c r="DE780">
        <v>0.26950531</v>
      </c>
      <c r="DF780">
        <v>-0.26887736000000001</v>
      </c>
      <c r="DG780">
        <v>0.1029841</v>
      </c>
      <c r="DH780">
        <v>-0.10235616</v>
      </c>
      <c r="DI780">
        <v>-0.19042195000000001</v>
      </c>
      <c r="DJ780">
        <v>7.7531719999999998E-2</v>
      </c>
      <c r="DK780">
        <v>-0.19522661999999999</v>
      </c>
      <c r="DL780">
        <v>-0.13095082</v>
      </c>
      <c r="DM780">
        <v>-6.0513240000000003E-2</v>
      </c>
      <c r="DN780">
        <v>0.50020885000000004</v>
      </c>
      <c r="DO780">
        <v>0.35778246000000002</v>
      </c>
      <c r="DP780">
        <v>-0.64273818000000005</v>
      </c>
      <c r="DQ780">
        <v>0.94671483000000001</v>
      </c>
      <c r="DR780">
        <v>-0.66113116000000005</v>
      </c>
      <c r="DS780">
        <v>7.7932630000000003E-2</v>
      </c>
      <c r="DT780">
        <v>-0.79014932000000004</v>
      </c>
      <c r="DU780">
        <v>1.3610861400000001</v>
      </c>
      <c r="DV780" s="10">
        <v>-0.64824150000000003</v>
      </c>
      <c r="DW780" s="8" t="s">
        <v>4044</v>
      </c>
      <c r="DX780" t="s">
        <v>4045</v>
      </c>
      <c r="DY780" t="s">
        <v>5165</v>
      </c>
      <c r="DZ780" t="s">
        <v>5158</v>
      </c>
      <c r="EA780" t="s">
        <v>5378</v>
      </c>
      <c r="EB780" t="s">
        <v>5294</v>
      </c>
      <c r="EC780" t="s">
        <v>5239</v>
      </c>
      <c r="ED780" s="10" t="s">
        <v>1071</v>
      </c>
      <c r="EE780" s="20">
        <v>37384</v>
      </c>
      <c r="EF780" s="21">
        <v>37665</v>
      </c>
      <c r="EG780" t="s">
        <v>4046</v>
      </c>
      <c r="EH780" t="s">
        <v>5143</v>
      </c>
      <c r="EI780" s="22">
        <v>44567</v>
      </c>
      <c r="EJ780" t="b">
        <f>F780=H780</f>
        <v>1</v>
      </c>
    </row>
    <row r="781" spans="1:140" x14ac:dyDescent="0.2">
      <c r="A781" s="8" t="s">
        <v>4047</v>
      </c>
      <c r="B781" s="8" t="s">
        <v>168</v>
      </c>
      <c r="C781" s="8" t="s">
        <v>399</v>
      </c>
      <c r="D781" s="2" t="s">
        <v>4048</v>
      </c>
      <c r="E781" s="4">
        <v>0.34365892801712</v>
      </c>
      <c r="F781" s="28" t="b">
        <v>0</v>
      </c>
      <c r="G781" s="29">
        <f t="shared" si="25"/>
        <v>0.32704986904239963</v>
      </c>
      <c r="H781" s="5" t="b">
        <f t="shared" si="24"/>
        <v>0</v>
      </c>
      <c r="I781" s="8">
        <v>35</v>
      </c>
      <c r="J781">
        <v>2</v>
      </c>
      <c r="K781">
        <v>14</v>
      </c>
      <c r="L781">
        <v>996</v>
      </c>
      <c r="M781">
        <v>10</v>
      </c>
      <c r="N781">
        <v>4</v>
      </c>
      <c r="O781">
        <v>0.46279734189371702</v>
      </c>
      <c r="P781">
        <v>5</v>
      </c>
      <c r="Q781">
        <v>2</v>
      </c>
      <c r="R781">
        <v>1</v>
      </c>
      <c r="S781" s="10">
        <v>77.5</v>
      </c>
      <c r="T781" s="8">
        <v>-1.7134323103137701</v>
      </c>
      <c r="U781">
        <v>1.0203643463482399</v>
      </c>
      <c r="V781">
        <v>-1.6774012700827301</v>
      </c>
      <c r="W781">
        <v>-0.58556282032453499</v>
      </c>
      <c r="X781">
        <v>1.61793620170542</v>
      </c>
      <c r="Y781">
        <v>0.68524713920936597</v>
      </c>
      <c r="Z781">
        <v>-1.72091958746013</v>
      </c>
      <c r="AA781">
        <v>1.4284752725705201</v>
      </c>
      <c r="AB781">
        <v>0.68128349962791002</v>
      </c>
      <c r="AC781">
        <v>0.71996333890972197</v>
      </c>
      <c r="AD781" s="10">
        <v>0.60469711586498298</v>
      </c>
      <c r="AE781" s="8">
        <v>0</v>
      </c>
      <c r="AF781">
        <v>0</v>
      </c>
      <c r="AG781">
        <v>0</v>
      </c>
      <c r="AH781">
        <v>0</v>
      </c>
      <c r="AI781">
        <v>0</v>
      </c>
      <c r="AJ781">
        <v>0</v>
      </c>
      <c r="AK781">
        <v>0</v>
      </c>
      <c r="AL781">
        <v>0</v>
      </c>
      <c r="AM781">
        <v>0</v>
      </c>
      <c r="AN781">
        <v>0</v>
      </c>
      <c r="AO781">
        <v>0</v>
      </c>
      <c r="AP781">
        <v>0</v>
      </c>
      <c r="AQ781">
        <v>0</v>
      </c>
      <c r="AR781">
        <v>0</v>
      </c>
      <c r="AS781">
        <v>0</v>
      </c>
      <c r="AT781">
        <v>0</v>
      </c>
      <c r="AU781">
        <v>0</v>
      </c>
      <c r="AV781">
        <v>1</v>
      </c>
      <c r="AW781">
        <v>0</v>
      </c>
      <c r="AX781">
        <v>0</v>
      </c>
      <c r="AY781">
        <v>0</v>
      </c>
      <c r="AZ781">
        <v>1</v>
      </c>
      <c r="BA781">
        <v>1</v>
      </c>
      <c r="BB781">
        <v>0</v>
      </c>
      <c r="BC781">
        <v>0</v>
      </c>
      <c r="BD781">
        <v>1</v>
      </c>
      <c r="BE781">
        <v>0</v>
      </c>
      <c r="BF781">
        <v>1</v>
      </c>
      <c r="BG781">
        <v>1</v>
      </c>
      <c r="BH781">
        <v>0</v>
      </c>
      <c r="BI781">
        <v>0</v>
      </c>
      <c r="BJ781">
        <v>0</v>
      </c>
      <c r="BK781">
        <v>0</v>
      </c>
      <c r="BL781">
        <v>0</v>
      </c>
      <c r="BM781">
        <v>1</v>
      </c>
      <c r="BN781">
        <v>0</v>
      </c>
      <c r="BO781">
        <v>0</v>
      </c>
      <c r="BP781">
        <v>0</v>
      </c>
      <c r="BQ781">
        <v>0</v>
      </c>
      <c r="BR781">
        <v>0</v>
      </c>
      <c r="BS781">
        <v>1</v>
      </c>
      <c r="BT781" s="10">
        <v>0</v>
      </c>
      <c r="BU781">
        <v>-4.2648743800000002</v>
      </c>
      <c r="BV781">
        <v>0.17994256</v>
      </c>
      <c r="BW781">
        <v>2.5512239999999999E-2</v>
      </c>
      <c r="BX781">
        <v>1.7140852600000001</v>
      </c>
      <c r="BY781">
        <v>1.2451467300000001</v>
      </c>
      <c r="BZ781">
        <v>4.38303536</v>
      </c>
      <c r="CA781">
        <v>1.0542348399999999</v>
      </c>
      <c r="CB781">
        <v>2.36271349</v>
      </c>
      <c r="CC781">
        <v>0</v>
      </c>
      <c r="CD781">
        <v>1.26633956</v>
      </c>
      <c r="CE781">
        <v>1.2966537600000001</v>
      </c>
      <c r="CF781">
        <v>-0.34830556000000001</v>
      </c>
      <c r="CG781">
        <v>0.60595251999999999</v>
      </c>
      <c r="CH781">
        <v>-0.27080598</v>
      </c>
      <c r="CI781">
        <v>0.69837139000000004</v>
      </c>
      <c r="CJ781">
        <v>2.3914729999999999E-2</v>
      </c>
      <c r="CK781">
        <v>-0.35324707</v>
      </c>
      <c r="CL781">
        <v>-4.8291489999999999E-2</v>
      </c>
      <c r="CM781">
        <v>0.58076517999999999</v>
      </c>
      <c r="CN781">
        <v>0.72541518999999999</v>
      </c>
      <c r="CO781">
        <v>-0.20022939000000001</v>
      </c>
      <c r="CP781">
        <v>-0.43475793000000001</v>
      </c>
      <c r="CQ781">
        <v>0.34422587999999998</v>
      </c>
      <c r="CR781">
        <v>-0.48495226000000002</v>
      </c>
      <c r="CS781">
        <v>0.18250256000000001</v>
      </c>
      <c r="CT781">
        <v>-0.16623276000000001</v>
      </c>
      <c r="CU781">
        <v>-9.4743999999999995E-2</v>
      </c>
      <c r="CV781">
        <v>-1.1689752</v>
      </c>
      <c r="CW781">
        <v>-0.52188942000000005</v>
      </c>
      <c r="CX781">
        <v>0.65815442999999996</v>
      </c>
      <c r="CY781">
        <v>9.3649330000000003E-2</v>
      </c>
      <c r="CZ781">
        <v>-0.16819777</v>
      </c>
      <c r="DA781">
        <v>-0.25450494000000001</v>
      </c>
      <c r="DB781">
        <v>0.25513289</v>
      </c>
      <c r="DC781">
        <v>2.5920289999999999E-2</v>
      </c>
      <c r="DD781">
        <v>-2.5292350000000002E-2</v>
      </c>
      <c r="DE781">
        <v>0.26950531</v>
      </c>
      <c r="DF781">
        <v>-0.26887736000000001</v>
      </c>
      <c r="DG781">
        <v>0.1029841</v>
      </c>
      <c r="DH781">
        <v>-0.10235616</v>
      </c>
      <c r="DI781">
        <v>-0.19042195000000001</v>
      </c>
      <c r="DJ781">
        <v>7.7531719999999998E-2</v>
      </c>
      <c r="DK781">
        <v>-0.19522661999999999</v>
      </c>
      <c r="DL781">
        <v>-0.13095082</v>
      </c>
      <c r="DM781">
        <v>-6.0513240000000003E-2</v>
      </c>
      <c r="DN781">
        <v>0.50020885000000004</v>
      </c>
      <c r="DO781">
        <v>0.35778246000000002</v>
      </c>
      <c r="DP781">
        <v>-0.64273818000000005</v>
      </c>
      <c r="DQ781">
        <v>0.94671483000000001</v>
      </c>
      <c r="DR781">
        <v>-0.66113116000000005</v>
      </c>
      <c r="DS781">
        <v>7.7932630000000003E-2</v>
      </c>
      <c r="DT781">
        <v>-0.79014932000000004</v>
      </c>
      <c r="DU781">
        <v>1.3610861400000001</v>
      </c>
      <c r="DV781" s="10">
        <v>-0.64824150000000003</v>
      </c>
      <c r="DW781" s="8" t="s">
        <v>4049</v>
      </c>
      <c r="DX781" t="s">
        <v>4050</v>
      </c>
      <c r="DY781" t="s">
        <v>5154</v>
      </c>
      <c r="DZ781" t="s">
        <v>5153</v>
      </c>
      <c r="EA781" t="s">
        <v>5477</v>
      </c>
      <c r="EB781" t="s">
        <v>5318</v>
      </c>
      <c r="EC781" t="s">
        <v>5238</v>
      </c>
      <c r="ED781" s="10" t="s">
        <v>798</v>
      </c>
      <c r="EE781" s="20">
        <v>38088</v>
      </c>
      <c r="EF781" s="21">
        <v>38167</v>
      </c>
      <c r="EG781" t="s">
        <v>4051</v>
      </c>
      <c r="EH781" t="s">
        <v>5145</v>
      </c>
      <c r="EI781" s="22">
        <v>45094</v>
      </c>
      <c r="EJ781" t="b">
        <f>F781=H781</f>
        <v>1</v>
      </c>
    </row>
    <row r="782" spans="1:140" x14ac:dyDescent="0.2">
      <c r="A782" s="8" t="s">
        <v>4052</v>
      </c>
      <c r="B782" s="8" t="s">
        <v>119</v>
      </c>
      <c r="C782" s="8" t="s">
        <v>154</v>
      </c>
      <c r="D782" s="2" t="s">
        <v>4053</v>
      </c>
      <c r="E782" s="4">
        <v>0.32378930862195099</v>
      </c>
      <c r="F782" s="28" t="b">
        <v>0</v>
      </c>
      <c r="G782" s="29">
        <f t="shared" si="25"/>
        <v>8.0968355284921925E-2</v>
      </c>
      <c r="H782" s="5" t="b">
        <f t="shared" si="24"/>
        <v>0</v>
      </c>
      <c r="I782" s="8">
        <v>46</v>
      </c>
      <c r="J782">
        <v>0</v>
      </c>
      <c r="K782">
        <v>30</v>
      </c>
      <c r="L782">
        <v>1778</v>
      </c>
      <c r="M782">
        <v>9</v>
      </c>
      <c r="N782">
        <v>3</v>
      </c>
      <c r="O782">
        <v>0.22798764430887999</v>
      </c>
      <c r="P782">
        <v>4</v>
      </c>
      <c r="Q782">
        <v>5</v>
      </c>
      <c r="R782">
        <v>5</v>
      </c>
      <c r="S782" s="10">
        <v>70</v>
      </c>
      <c r="T782" s="8">
        <v>-0.68011238633068705</v>
      </c>
      <c r="U782">
        <v>-1.00517281761849</v>
      </c>
      <c r="V782">
        <v>0.38987547332752898</v>
      </c>
      <c r="W782">
        <v>0.32605487309636699</v>
      </c>
      <c r="X782">
        <v>1.2997579909472201</v>
      </c>
      <c r="Y782">
        <v>-1.13192030619081E-2</v>
      </c>
      <c r="Z782">
        <v>-1.7289995524520601</v>
      </c>
      <c r="AA782">
        <v>8.8725172209350497E-3</v>
      </c>
      <c r="AB782">
        <v>0.68128349962791002</v>
      </c>
      <c r="AC782">
        <v>1.7560081436822399E-2</v>
      </c>
      <c r="AD782" s="10">
        <v>-1.0135824091974099</v>
      </c>
      <c r="AE782" s="8">
        <v>0</v>
      </c>
      <c r="AF782">
        <v>0</v>
      </c>
      <c r="AG782">
        <v>0</v>
      </c>
      <c r="AH782">
        <v>0</v>
      </c>
      <c r="AI782">
        <v>0</v>
      </c>
      <c r="AJ782">
        <v>0</v>
      </c>
      <c r="AK782">
        <v>0</v>
      </c>
      <c r="AL782">
        <v>0</v>
      </c>
      <c r="AM782">
        <v>0</v>
      </c>
      <c r="AN782">
        <v>0</v>
      </c>
      <c r="AO782">
        <v>0</v>
      </c>
      <c r="AP782">
        <v>0</v>
      </c>
      <c r="AQ782">
        <v>0</v>
      </c>
      <c r="AR782">
        <v>0</v>
      </c>
      <c r="AS782">
        <v>0</v>
      </c>
      <c r="AT782">
        <v>0</v>
      </c>
      <c r="AU782">
        <v>1</v>
      </c>
      <c r="AV782">
        <v>0</v>
      </c>
      <c r="AW782">
        <v>0</v>
      </c>
      <c r="AX782">
        <v>0</v>
      </c>
      <c r="AY782">
        <v>1</v>
      </c>
      <c r="AZ782">
        <v>0</v>
      </c>
      <c r="BA782">
        <v>0</v>
      </c>
      <c r="BB782">
        <v>1</v>
      </c>
      <c r="BC782">
        <v>1</v>
      </c>
      <c r="BD782">
        <v>0</v>
      </c>
      <c r="BE782">
        <v>1</v>
      </c>
      <c r="BF782">
        <v>0</v>
      </c>
      <c r="BG782">
        <v>1</v>
      </c>
      <c r="BH782">
        <v>0</v>
      </c>
      <c r="BI782">
        <v>0</v>
      </c>
      <c r="BJ782">
        <v>0</v>
      </c>
      <c r="BK782">
        <v>0</v>
      </c>
      <c r="BL782">
        <v>0</v>
      </c>
      <c r="BM782">
        <v>0</v>
      </c>
      <c r="BN782">
        <v>0</v>
      </c>
      <c r="BO782">
        <v>0</v>
      </c>
      <c r="BP782">
        <v>1</v>
      </c>
      <c r="BQ782">
        <v>0</v>
      </c>
      <c r="BR782">
        <v>0</v>
      </c>
      <c r="BS782">
        <v>0</v>
      </c>
      <c r="BT782" s="10">
        <v>1</v>
      </c>
      <c r="BU782">
        <v>-4.2648743800000002</v>
      </c>
      <c r="BV782">
        <v>0.17994256</v>
      </c>
      <c r="BW782">
        <v>2.5512239999999999E-2</v>
      </c>
      <c r="BX782">
        <v>1.7140852600000001</v>
      </c>
      <c r="BY782">
        <v>1.2451467300000001</v>
      </c>
      <c r="BZ782">
        <v>4.38303536</v>
      </c>
      <c r="CA782">
        <v>1.0542348399999999</v>
      </c>
      <c r="CB782">
        <v>2.36271349</v>
      </c>
      <c r="CC782">
        <v>0</v>
      </c>
      <c r="CD782">
        <v>1.26633956</v>
      </c>
      <c r="CE782">
        <v>1.2966537600000001</v>
      </c>
      <c r="CF782">
        <v>-0.34830556000000001</v>
      </c>
      <c r="CG782">
        <v>0.60595251999999999</v>
      </c>
      <c r="CH782">
        <v>-0.27080598</v>
      </c>
      <c r="CI782">
        <v>0.69837139000000004</v>
      </c>
      <c r="CJ782">
        <v>2.3914729999999999E-2</v>
      </c>
      <c r="CK782">
        <v>-0.35324707</v>
      </c>
      <c r="CL782">
        <v>-4.8291489999999999E-2</v>
      </c>
      <c r="CM782">
        <v>0.58076517999999999</v>
      </c>
      <c r="CN782">
        <v>0.72541518999999999</v>
      </c>
      <c r="CO782">
        <v>-0.20022939000000001</v>
      </c>
      <c r="CP782">
        <v>-0.43475793000000001</v>
      </c>
      <c r="CQ782">
        <v>0.34422587999999998</v>
      </c>
      <c r="CR782">
        <v>-0.48495226000000002</v>
      </c>
      <c r="CS782">
        <v>0.18250256000000001</v>
      </c>
      <c r="CT782">
        <v>-0.16623276000000001</v>
      </c>
      <c r="CU782">
        <v>-9.4743999999999995E-2</v>
      </c>
      <c r="CV782">
        <v>-1.1689752</v>
      </c>
      <c r="CW782">
        <v>-0.52188942000000005</v>
      </c>
      <c r="CX782">
        <v>0.65815442999999996</v>
      </c>
      <c r="CY782">
        <v>9.3649330000000003E-2</v>
      </c>
      <c r="CZ782">
        <v>-0.16819777</v>
      </c>
      <c r="DA782">
        <v>-0.25450494000000001</v>
      </c>
      <c r="DB782">
        <v>0.25513289</v>
      </c>
      <c r="DC782">
        <v>2.5920289999999999E-2</v>
      </c>
      <c r="DD782">
        <v>-2.5292350000000002E-2</v>
      </c>
      <c r="DE782">
        <v>0.26950531</v>
      </c>
      <c r="DF782">
        <v>-0.26887736000000001</v>
      </c>
      <c r="DG782">
        <v>0.1029841</v>
      </c>
      <c r="DH782">
        <v>-0.10235616</v>
      </c>
      <c r="DI782">
        <v>-0.19042195000000001</v>
      </c>
      <c r="DJ782">
        <v>7.7531719999999998E-2</v>
      </c>
      <c r="DK782">
        <v>-0.19522661999999999</v>
      </c>
      <c r="DL782">
        <v>-0.13095082</v>
      </c>
      <c r="DM782">
        <v>-6.0513240000000003E-2</v>
      </c>
      <c r="DN782">
        <v>0.50020885000000004</v>
      </c>
      <c r="DO782">
        <v>0.35778246000000002</v>
      </c>
      <c r="DP782">
        <v>-0.64273818000000005</v>
      </c>
      <c r="DQ782">
        <v>0.94671483000000001</v>
      </c>
      <c r="DR782">
        <v>-0.66113116000000005</v>
      </c>
      <c r="DS782">
        <v>7.7932630000000003E-2</v>
      </c>
      <c r="DT782">
        <v>-0.79014932000000004</v>
      </c>
      <c r="DU782">
        <v>1.3610861400000001</v>
      </c>
      <c r="DV782" s="10">
        <v>-0.64824150000000003</v>
      </c>
      <c r="DW782" s="8" t="s">
        <v>4054</v>
      </c>
      <c r="DX782" t="s">
        <v>4055</v>
      </c>
      <c r="DY782" t="s">
        <v>5165</v>
      </c>
      <c r="DZ782" t="s">
        <v>5165</v>
      </c>
      <c r="EA782" t="s">
        <v>5175</v>
      </c>
      <c r="EB782" t="s">
        <v>5196</v>
      </c>
      <c r="EC782" t="s">
        <v>5240</v>
      </c>
      <c r="ED782" s="10" t="s">
        <v>2234</v>
      </c>
      <c r="EE782" s="20">
        <v>36291</v>
      </c>
      <c r="EF782" s="21">
        <v>37432</v>
      </c>
      <c r="EG782" t="s">
        <v>4056</v>
      </c>
      <c r="EH782" t="s">
        <v>5145</v>
      </c>
      <c r="EI782" s="22">
        <v>43997</v>
      </c>
      <c r="EJ782" t="b">
        <f>F782=H782</f>
        <v>1</v>
      </c>
    </row>
    <row r="783" spans="1:140" x14ac:dyDescent="0.2">
      <c r="A783" s="8" t="s">
        <v>4057</v>
      </c>
      <c r="B783" s="8" t="s">
        <v>119</v>
      </c>
      <c r="C783" s="8" t="s">
        <v>209</v>
      </c>
      <c r="D783" s="2" t="s">
        <v>4058</v>
      </c>
      <c r="E783" s="4">
        <v>0.57391078359708603</v>
      </c>
      <c r="F783" s="28" t="b">
        <v>0</v>
      </c>
      <c r="G783" s="29">
        <f t="shared" si="25"/>
        <v>2.5185313501698405E-4</v>
      </c>
      <c r="H783" s="5" t="b">
        <f t="shared" si="24"/>
        <v>0</v>
      </c>
      <c r="I783" s="8">
        <v>59</v>
      </c>
      <c r="J783">
        <v>2</v>
      </c>
      <c r="K783">
        <v>21</v>
      </c>
      <c r="L783">
        <v>741</v>
      </c>
      <c r="M783">
        <v>3</v>
      </c>
      <c r="N783">
        <v>4</v>
      </c>
      <c r="O783">
        <v>20.547058465209901</v>
      </c>
      <c r="P783">
        <v>3</v>
      </c>
      <c r="Q783">
        <v>1</v>
      </c>
      <c r="R783">
        <v>5</v>
      </c>
      <c r="S783" s="10">
        <v>64</v>
      </c>
      <c r="T783" s="8">
        <v>0.54108388746750802</v>
      </c>
      <c r="U783">
        <v>1.0203643463482399</v>
      </c>
      <c r="V783">
        <v>-0.77296769484074401</v>
      </c>
      <c r="W783">
        <v>-0.88282945948352598</v>
      </c>
      <c r="X783">
        <v>-0.60931127360194304</v>
      </c>
      <c r="Y783">
        <v>0.68524713920936597</v>
      </c>
      <c r="Z783">
        <v>-1.02980619463907</v>
      </c>
      <c r="AA783">
        <v>1.4284752725705201</v>
      </c>
      <c r="AB783">
        <v>0.68128349962791002</v>
      </c>
      <c r="AC783">
        <v>0.71996333890972197</v>
      </c>
      <c r="AD783" s="10">
        <v>-2.3082060292473399</v>
      </c>
      <c r="AE783" s="8">
        <v>0</v>
      </c>
      <c r="AF783">
        <v>0</v>
      </c>
      <c r="AG783">
        <v>0</v>
      </c>
      <c r="AH783">
        <v>0</v>
      </c>
      <c r="AI783">
        <v>0</v>
      </c>
      <c r="AJ783">
        <v>0</v>
      </c>
      <c r="AK783">
        <v>0</v>
      </c>
      <c r="AL783">
        <v>0</v>
      </c>
      <c r="AM783">
        <v>0</v>
      </c>
      <c r="AN783">
        <v>0</v>
      </c>
      <c r="AO783">
        <v>0</v>
      </c>
      <c r="AP783">
        <v>0</v>
      </c>
      <c r="AQ783">
        <v>0</v>
      </c>
      <c r="AR783">
        <v>0</v>
      </c>
      <c r="AS783">
        <v>1</v>
      </c>
      <c r="AT783">
        <v>0</v>
      </c>
      <c r="AU783">
        <v>0</v>
      </c>
      <c r="AV783">
        <v>0</v>
      </c>
      <c r="AW783">
        <v>0</v>
      </c>
      <c r="AX783">
        <v>0</v>
      </c>
      <c r="AY783">
        <v>0</v>
      </c>
      <c r="AZ783">
        <v>1</v>
      </c>
      <c r="BA783">
        <v>1</v>
      </c>
      <c r="BB783">
        <v>0</v>
      </c>
      <c r="BC783">
        <v>0</v>
      </c>
      <c r="BD783">
        <v>1</v>
      </c>
      <c r="BE783">
        <v>0</v>
      </c>
      <c r="BF783">
        <v>1</v>
      </c>
      <c r="BG783">
        <v>1</v>
      </c>
      <c r="BH783">
        <v>0</v>
      </c>
      <c r="BI783">
        <v>0</v>
      </c>
      <c r="BJ783">
        <v>0</v>
      </c>
      <c r="BK783">
        <v>0</v>
      </c>
      <c r="BL783">
        <v>0</v>
      </c>
      <c r="BM783">
        <v>1</v>
      </c>
      <c r="BN783">
        <v>0</v>
      </c>
      <c r="BO783">
        <v>0</v>
      </c>
      <c r="BP783">
        <v>0</v>
      </c>
      <c r="BQ783">
        <v>1</v>
      </c>
      <c r="BR783">
        <v>0</v>
      </c>
      <c r="BS783">
        <v>0</v>
      </c>
      <c r="BT783" s="10">
        <v>0</v>
      </c>
      <c r="BU783">
        <v>-4.2648743800000002</v>
      </c>
      <c r="BV783">
        <v>0.17994256</v>
      </c>
      <c r="BW783">
        <v>2.5512239999999999E-2</v>
      </c>
      <c r="BX783">
        <v>1.7140852600000001</v>
      </c>
      <c r="BY783">
        <v>1.2451467300000001</v>
      </c>
      <c r="BZ783">
        <v>4.38303536</v>
      </c>
      <c r="CA783">
        <v>1.0542348399999999</v>
      </c>
      <c r="CB783">
        <v>2.36271349</v>
      </c>
      <c r="CC783">
        <v>0</v>
      </c>
      <c r="CD783">
        <v>1.26633956</v>
      </c>
      <c r="CE783">
        <v>1.2966537600000001</v>
      </c>
      <c r="CF783">
        <v>-0.34830556000000001</v>
      </c>
      <c r="CG783">
        <v>0.60595251999999999</v>
      </c>
      <c r="CH783">
        <v>-0.27080598</v>
      </c>
      <c r="CI783">
        <v>0.69837139000000004</v>
      </c>
      <c r="CJ783">
        <v>2.3914729999999999E-2</v>
      </c>
      <c r="CK783">
        <v>-0.35324707</v>
      </c>
      <c r="CL783">
        <v>-4.8291489999999999E-2</v>
      </c>
      <c r="CM783">
        <v>0.58076517999999999</v>
      </c>
      <c r="CN783">
        <v>0.72541518999999999</v>
      </c>
      <c r="CO783">
        <v>-0.20022939000000001</v>
      </c>
      <c r="CP783">
        <v>-0.43475793000000001</v>
      </c>
      <c r="CQ783">
        <v>0.34422587999999998</v>
      </c>
      <c r="CR783">
        <v>-0.48495226000000002</v>
      </c>
      <c r="CS783">
        <v>0.18250256000000001</v>
      </c>
      <c r="CT783">
        <v>-0.16623276000000001</v>
      </c>
      <c r="CU783">
        <v>-9.4743999999999995E-2</v>
      </c>
      <c r="CV783">
        <v>-1.1689752</v>
      </c>
      <c r="CW783">
        <v>-0.52188942000000005</v>
      </c>
      <c r="CX783">
        <v>0.65815442999999996</v>
      </c>
      <c r="CY783">
        <v>9.3649330000000003E-2</v>
      </c>
      <c r="CZ783">
        <v>-0.16819777</v>
      </c>
      <c r="DA783">
        <v>-0.25450494000000001</v>
      </c>
      <c r="DB783">
        <v>0.25513289</v>
      </c>
      <c r="DC783">
        <v>2.5920289999999999E-2</v>
      </c>
      <c r="DD783">
        <v>-2.5292350000000002E-2</v>
      </c>
      <c r="DE783">
        <v>0.26950531</v>
      </c>
      <c r="DF783">
        <v>-0.26887736000000001</v>
      </c>
      <c r="DG783">
        <v>0.1029841</v>
      </c>
      <c r="DH783">
        <v>-0.10235616</v>
      </c>
      <c r="DI783">
        <v>-0.19042195000000001</v>
      </c>
      <c r="DJ783">
        <v>7.7531719999999998E-2</v>
      </c>
      <c r="DK783">
        <v>-0.19522661999999999</v>
      </c>
      <c r="DL783">
        <v>-0.13095082</v>
      </c>
      <c r="DM783">
        <v>-6.0513240000000003E-2</v>
      </c>
      <c r="DN783">
        <v>0.50020885000000004</v>
      </c>
      <c r="DO783">
        <v>0.35778246000000002</v>
      </c>
      <c r="DP783">
        <v>-0.64273818000000005</v>
      </c>
      <c r="DQ783">
        <v>0.94671483000000001</v>
      </c>
      <c r="DR783">
        <v>-0.66113116000000005</v>
      </c>
      <c r="DS783">
        <v>7.7932630000000003E-2</v>
      </c>
      <c r="DT783">
        <v>-0.79014932000000004</v>
      </c>
      <c r="DU783">
        <v>1.3610861400000001</v>
      </c>
      <c r="DV783" s="10">
        <v>-0.64824150000000003</v>
      </c>
      <c r="DW783" s="8" t="s">
        <v>4059</v>
      </c>
      <c r="DX783" t="s">
        <v>4060</v>
      </c>
      <c r="DY783" t="s">
        <v>5154</v>
      </c>
      <c r="DZ783" t="s">
        <v>5154</v>
      </c>
      <c r="EA783" t="s">
        <v>5242</v>
      </c>
      <c r="EB783" t="s">
        <v>5248</v>
      </c>
      <c r="EC783" t="s">
        <v>5353</v>
      </c>
      <c r="ED783" s="10" t="s">
        <v>1645</v>
      </c>
      <c r="EE783" s="20">
        <v>36072</v>
      </c>
      <c r="EF783" s="21">
        <v>38515</v>
      </c>
      <c r="EG783" t="s">
        <v>4061</v>
      </c>
      <c r="EH783" t="s">
        <v>5145</v>
      </c>
      <c r="EI783" s="22">
        <v>44822</v>
      </c>
      <c r="EJ783" t="b">
        <f>F783=H783</f>
        <v>1</v>
      </c>
    </row>
    <row r="784" spans="1:140" x14ac:dyDescent="0.2">
      <c r="A784" s="8" t="s">
        <v>4062</v>
      </c>
      <c r="B784" s="8" t="s">
        <v>127</v>
      </c>
      <c r="C784" s="8" t="s">
        <v>188</v>
      </c>
      <c r="D784" s="2" t="s">
        <v>4063</v>
      </c>
      <c r="E784" s="4">
        <v>0.43402798036191698</v>
      </c>
      <c r="F784" s="28" t="b">
        <v>0</v>
      </c>
      <c r="G784" s="29">
        <f t="shared" si="25"/>
        <v>5.5176149724686218E-7</v>
      </c>
      <c r="H784" s="5" t="b">
        <f t="shared" si="24"/>
        <v>0</v>
      </c>
      <c r="I784" s="8">
        <v>41</v>
      </c>
      <c r="J784">
        <v>2</v>
      </c>
      <c r="K784">
        <v>23</v>
      </c>
      <c r="L784">
        <v>649</v>
      </c>
      <c r="M784">
        <v>2</v>
      </c>
      <c r="N784">
        <v>3</v>
      </c>
      <c r="O784">
        <v>32.505656847625097</v>
      </c>
      <c r="P784">
        <v>4</v>
      </c>
      <c r="Q784">
        <v>2</v>
      </c>
      <c r="R784">
        <v>5</v>
      </c>
      <c r="S784" s="10">
        <v>65.900000000000006</v>
      </c>
      <c r="T784" s="8">
        <v>-1.1498032608684501</v>
      </c>
      <c r="U784">
        <v>1.0203643463482399</v>
      </c>
      <c r="V784">
        <v>-0.51455810191446105</v>
      </c>
      <c r="W784">
        <v>-0.99007859988598501</v>
      </c>
      <c r="X784">
        <v>-0.92748948436013701</v>
      </c>
      <c r="Y784">
        <v>-1.13192030619081E-2</v>
      </c>
      <c r="Z784">
        <v>-0.61830250771176098</v>
      </c>
      <c r="AA784">
        <v>-0.70092886045385905</v>
      </c>
      <c r="AB784">
        <v>-1.4988236991813999</v>
      </c>
      <c r="AC784">
        <v>0.71996333890972197</v>
      </c>
      <c r="AD784" s="10">
        <v>-1.89824188289819</v>
      </c>
      <c r="AE784" s="8">
        <v>0</v>
      </c>
      <c r="AF784">
        <v>0</v>
      </c>
      <c r="AG784">
        <v>0</v>
      </c>
      <c r="AH784">
        <v>0</v>
      </c>
      <c r="AI784">
        <v>0</v>
      </c>
      <c r="AJ784">
        <v>0</v>
      </c>
      <c r="AK784">
        <v>0</v>
      </c>
      <c r="AL784">
        <v>0</v>
      </c>
      <c r="AM784">
        <v>0</v>
      </c>
      <c r="AN784">
        <v>0</v>
      </c>
      <c r="AO784">
        <v>0</v>
      </c>
      <c r="AP784">
        <v>0</v>
      </c>
      <c r="AQ784">
        <v>0</v>
      </c>
      <c r="AR784">
        <v>0</v>
      </c>
      <c r="AS784">
        <v>0</v>
      </c>
      <c r="AT784">
        <v>0</v>
      </c>
      <c r="AU784">
        <v>1</v>
      </c>
      <c r="AV784">
        <v>0</v>
      </c>
      <c r="AW784">
        <v>0</v>
      </c>
      <c r="AX784">
        <v>0</v>
      </c>
      <c r="AY784">
        <v>1</v>
      </c>
      <c r="AZ784">
        <v>0</v>
      </c>
      <c r="BA784">
        <v>0</v>
      </c>
      <c r="BB784">
        <v>1</v>
      </c>
      <c r="BC784">
        <v>1</v>
      </c>
      <c r="BD784">
        <v>0</v>
      </c>
      <c r="BE784">
        <v>0</v>
      </c>
      <c r="BF784">
        <v>1</v>
      </c>
      <c r="BG784">
        <v>0</v>
      </c>
      <c r="BH784">
        <v>1</v>
      </c>
      <c r="BI784">
        <v>0</v>
      </c>
      <c r="BJ784">
        <v>0</v>
      </c>
      <c r="BK784">
        <v>0</v>
      </c>
      <c r="BL784">
        <v>0</v>
      </c>
      <c r="BM784">
        <v>0</v>
      </c>
      <c r="BN784">
        <v>0</v>
      </c>
      <c r="BO784">
        <v>0</v>
      </c>
      <c r="BP784">
        <v>1</v>
      </c>
      <c r="BQ784">
        <v>0</v>
      </c>
      <c r="BR784">
        <v>1</v>
      </c>
      <c r="BS784">
        <v>0</v>
      </c>
      <c r="BT784" s="10">
        <v>0</v>
      </c>
      <c r="BU784">
        <v>-4.2648743800000002</v>
      </c>
      <c r="BV784">
        <v>0.17994256</v>
      </c>
      <c r="BW784">
        <v>2.5512239999999999E-2</v>
      </c>
      <c r="BX784">
        <v>1.7140852600000001</v>
      </c>
      <c r="BY784">
        <v>1.2451467300000001</v>
      </c>
      <c r="BZ784">
        <v>4.38303536</v>
      </c>
      <c r="CA784">
        <v>1.0542348399999999</v>
      </c>
      <c r="CB784">
        <v>2.36271349</v>
      </c>
      <c r="CC784">
        <v>0</v>
      </c>
      <c r="CD784">
        <v>1.26633956</v>
      </c>
      <c r="CE784">
        <v>1.2966537600000001</v>
      </c>
      <c r="CF784">
        <v>-0.34830556000000001</v>
      </c>
      <c r="CG784">
        <v>0.60595251999999999</v>
      </c>
      <c r="CH784">
        <v>-0.27080598</v>
      </c>
      <c r="CI784">
        <v>0.69837139000000004</v>
      </c>
      <c r="CJ784">
        <v>2.3914729999999999E-2</v>
      </c>
      <c r="CK784">
        <v>-0.35324707</v>
      </c>
      <c r="CL784">
        <v>-4.8291489999999999E-2</v>
      </c>
      <c r="CM784">
        <v>0.58076517999999999</v>
      </c>
      <c r="CN784">
        <v>0.72541518999999999</v>
      </c>
      <c r="CO784">
        <v>-0.20022939000000001</v>
      </c>
      <c r="CP784">
        <v>-0.43475793000000001</v>
      </c>
      <c r="CQ784">
        <v>0.34422587999999998</v>
      </c>
      <c r="CR784">
        <v>-0.48495226000000002</v>
      </c>
      <c r="CS784">
        <v>0.18250256000000001</v>
      </c>
      <c r="CT784">
        <v>-0.16623276000000001</v>
      </c>
      <c r="CU784">
        <v>-9.4743999999999995E-2</v>
      </c>
      <c r="CV784">
        <v>-1.1689752</v>
      </c>
      <c r="CW784">
        <v>-0.52188942000000005</v>
      </c>
      <c r="CX784">
        <v>0.65815442999999996</v>
      </c>
      <c r="CY784">
        <v>9.3649330000000003E-2</v>
      </c>
      <c r="CZ784">
        <v>-0.16819777</v>
      </c>
      <c r="DA784">
        <v>-0.25450494000000001</v>
      </c>
      <c r="DB784">
        <v>0.25513289</v>
      </c>
      <c r="DC784">
        <v>2.5920289999999999E-2</v>
      </c>
      <c r="DD784">
        <v>-2.5292350000000002E-2</v>
      </c>
      <c r="DE784">
        <v>0.26950531</v>
      </c>
      <c r="DF784">
        <v>-0.26887736000000001</v>
      </c>
      <c r="DG784">
        <v>0.1029841</v>
      </c>
      <c r="DH784">
        <v>-0.10235616</v>
      </c>
      <c r="DI784">
        <v>-0.19042195000000001</v>
      </c>
      <c r="DJ784">
        <v>7.7531719999999998E-2</v>
      </c>
      <c r="DK784">
        <v>-0.19522661999999999</v>
      </c>
      <c r="DL784">
        <v>-0.13095082</v>
      </c>
      <c r="DM784">
        <v>-6.0513240000000003E-2</v>
      </c>
      <c r="DN784">
        <v>0.50020885000000004</v>
      </c>
      <c r="DO784">
        <v>0.35778246000000002</v>
      </c>
      <c r="DP784">
        <v>-0.64273818000000005</v>
      </c>
      <c r="DQ784">
        <v>0.94671483000000001</v>
      </c>
      <c r="DR784">
        <v>-0.66113116000000005</v>
      </c>
      <c r="DS784">
        <v>7.7932630000000003E-2</v>
      </c>
      <c r="DT784">
        <v>-0.79014932000000004</v>
      </c>
      <c r="DU784">
        <v>1.3610861400000001</v>
      </c>
      <c r="DV784" s="10">
        <v>-0.64824150000000003</v>
      </c>
      <c r="DW784" s="8" t="s">
        <v>4064</v>
      </c>
      <c r="DX784" t="s">
        <v>4065</v>
      </c>
      <c r="DY784" t="s">
        <v>5165</v>
      </c>
      <c r="DZ784" t="s">
        <v>5158</v>
      </c>
      <c r="EA784" t="s">
        <v>5281</v>
      </c>
      <c r="EB784" t="s">
        <v>5217</v>
      </c>
      <c r="EC784" t="s">
        <v>5207</v>
      </c>
      <c r="ED784" s="10" t="s">
        <v>961</v>
      </c>
      <c r="EE784" s="20">
        <v>35125</v>
      </c>
      <c r="EF784" s="21">
        <v>37385</v>
      </c>
      <c r="EG784" t="s">
        <v>4066</v>
      </c>
      <c r="EH784" t="s">
        <v>5147</v>
      </c>
      <c r="EI784" s="22">
        <v>44003</v>
      </c>
      <c r="EJ784" t="b">
        <f>F784=H784</f>
        <v>1</v>
      </c>
    </row>
    <row r="785" spans="1:140" x14ac:dyDescent="0.2">
      <c r="A785" s="8" t="s">
        <v>4067</v>
      </c>
      <c r="B785" s="8" t="s">
        <v>127</v>
      </c>
      <c r="C785" s="8" t="s">
        <v>188</v>
      </c>
      <c r="D785" s="2" t="s">
        <v>4068</v>
      </c>
      <c r="E785" s="4">
        <v>0.68201690438755802</v>
      </c>
      <c r="F785" s="28" t="b">
        <v>1</v>
      </c>
      <c r="G785" s="29">
        <f t="shared" si="25"/>
        <v>2.5922223162461205E-4</v>
      </c>
      <c r="H785" s="5" t="b">
        <f t="shared" si="24"/>
        <v>0</v>
      </c>
      <c r="I785" s="8">
        <v>38</v>
      </c>
      <c r="J785">
        <v>1</v>
      </c>
      <c r="K785">
        <v>20</v>
      </c>
      <c r="L785">
        <v>1814</v>
      </c>
      <c r="M785">
        <v>1</v>
      </c>
      <c r="N785">
        <v>4</v>
      </c>
      <c r="O785">
        <v>74.341785527112293</v>
      </c>
      <c r="P785">
        <v>2</v>
      </c>
      <c r="Q785">
        <v>3</v>
      </c>
      <c r="R785">
        <v>3</v>
      </c>
      <c r="S785" s="10">
        <v>84.9</v>
      </c>
      <c r="T785" s="8">
        <v>-1.4316177855911101</v>
      </c>
      <c r="U785">
        <v>7.5957643648752104E-3</v>
      </c>
      <c r="V785">
        <v>-0.90217249130388599</v>
      </c>
      <c r="W785">
        <v>0.36802192803646</v>
      </c>
      <c r="X785">
        <v>-1.2456676951183301</v>
      </c>
      <c r="Y785">
        <v>0.68524713920936597</v>
      </c>
      <c r="Z785">
        <v>0.82130777501916197</v>
      </c>
      <c r="AA785">
        <v>8.8725172209350497E-3</v>
      </c>
      <c r="AB785">
        <v>0.68128349962791002</v>
      </c>
      <c r="AC785">
        <v>1.7560081436822399E-2</v>
      </c>
      <c r="AD785" s="10">
        <v>2.2013995805932201</v>
      </c>
      <c r="AE785" s="8">
        <v>0</v>
      </c>
      <c r="AF785">
        <v>0</v>
      </c>
      <c r="AG785">
        <v>0</v>
      </c>
      <c r="AH785">
        <v>0</v>
      </c>
      <c r="AI785">
        <v>0</v>
      </c>
      <c r="AJ785">
        <v>1</v>
      </c>
      <c r="AK785">
        <v>0</v>
      </c>
      <c r="AL785">
        <v>0</v>
      </c>
      <c r="AM785">
        <v>0</v>
      </c>
      <c r="AN785">
        <v>0</v>
      </c>
      <c r="AO785">
        <v>0</v>
      </c>
      <c r="AP785">
        <v>0</v>
      </c>
      <c r="AQ785">
        <v>0</v>
      </c>
      <c r="AR785">
        <v>0</v>
      </c>
      <c r="AS785">
        <v>0</v>
      </c>
      <c r="AT785">
        <v>0</v>
      </c>
      <c r="AU785">
        <v>0</v>
      </c>
      <c r="AV785">
        <v>0</v>
      </c>
      <c r="AW785">
        <v>0</v>
      </c>
      <c r="AX785">
        <v>0</v>
      </c>
      <c r="AY785">
        <v>1</v>
      </c>
      <c r="AZ785">
        <v>0</v>
      </c>
      <c r="BA785">
        <v>1</v>
      </c>
      <c r="BB785">
        <v>0</v>
      </c>
      <c r="BC785">
        <v>1</v>
      </c>
      <c r="BD785">
        <v>0</v>
      </c>
      <c r="BE785">
        <v>1</v>
      </c>
      <c r="BF785">
        <v>0</v>
      </c>
      <c r="BG785">
        <v>0</v>
      </c>
      <c r="BH785">
        <v>0</v>
      </c>
      <c r="BI785">
        <v>0</v>
      </c>
      <c r="BJ785">
        <v>0</v>
      </c>
      <c r="BK785">
        <v>0</v>
      </c>
      <c r="BL785">
        <v>1</v>
      </c>
      <c r="BM785">
        <v>0</v>
      </c>
      <c r="BN785">
        <v>1</v>
      </c>
      <c r="BO785">
        <v>0</v>
      </c>
      <c r="BP785">
        <v>0</v>
      </c>
      <c r="BQ785">
        <v>1</v>
      </c>
      <c r="BR785">
        <v>0</v>
      </c>
      <c r="BS785">
        <v>0</v>
      </c>
      <c r="BT785" s="10">
        <v>0</v>
      </c>
      <c r="BU785">
        <v>-4.2648743800000002</v>
      </c>
      <c r="BV785">
        <v>0.17994256</v>
      </c>
      <c r="BW785">
        <v>2.5512239999999999E-2</v>
      </c>
      <c r="BX785">
        <v>1.7140852600000001</v>
      </c>
      <c r="BY785">
        <v>1.2451467300000001</v>
      </c>
      <c r="BZ785">
        <v>4.38303536</v>
      </c>
      <c r="CA785">
        <v>1.0542348399999999</v>
      </c>
      <c r="CB785">
        <v>2.36271349</v>
      </c>
      <c r="CC785">
        <v>0</v>
      </c>
      <c r="CD785">
        <v>1.26633956</v>
      </c>
      <c r="CE785">
        <v>1.2966537600000001</v>
      </c>
      <c r="CF785">
        <v>-0.34830556000000001</v>
      </c>
      <c r="CG785">
        <v>0.60595251999999999</v>
      </c>
      <c r="CH785">
        <v>-0.27080598</v>
      </c>
      <c r="CI785">
        <v>0.69837139000000004</v>
      </c>
      <c r="CJ785">
        <v>2.3914729999999999E-2</v>
      </c>
      <c r="CK785">
        <v>-0.35324707</v>
      </c>
      <c r="CL785">
        <v>-4.8291489999999999E-2</v>
      </c>
      <c r="CM785">
        <v>0.58076517999999999</v>
      </c>
      <c r="CN785">
        <v>0.72541518999999999</v>
      </c>
      <c r="CO785">
        <v>-0.20022939000000001</v>
      </c>
      <c r="CP785">
        <v>-0.43475793000000001</v>
      </c>
      <c r="CQ785">
        <v>0.34422587999999998</v>
      </c>
      <c r="CR785">
        <v>-0.48495226000000002</v>
      </c>
      <c r="CS785">
        <v>0.18250256000000001</v>
      </c>
      <c r="CT785">
        <v>-0.16623276000000001</v>
      </c>
      <c r="CU785">
        <v>-9.4743999999999995E-2</v>
      </c>
      <c r="CV785">
        <v>-1.1689752</v>
      </c>
      <c r="CW785">
        <v>-0.52188942000000005</v>
      </c>
      <c r="CX785">
        <v>0.65815442999999996</v>
      </c>
      <c r="CY785">
        <v>9.3649330000000003E-2</v>
      </c>
      <c r="CZ785">
        <v>-0.16819777</v>
      </c>
      <c r="DA785">
        <v>-0.25450494000000001</v>
      </c>
      <c r="DB785">
        <v>0.25513289</v>
      </c>
      <c r="DC785">
        <v>2.5920289999999999E-2</v>
      </c>
      <c r="DD785">
        <v>-2.5292350000000002E-2</v>
      </c>
      <c r="DE785">
        <v>0.26950531</v>
      </c>
      <c r="DF785">
        <v>-0.26887736000000001</v>
      </c>
      <c r="DG785">
        <v>0.1029841</v>
      </c>
      <c r="DH785">
        <v>-0.10235616</v>
      </c>
      <c r="DI785">
        <v>-0.19042195000000001</v>
      </c>
      <c r="DJ785">
        <v>7.7531719999999998E-2</v>
      </c>
      <c r="DK785">
        <v>-0.19522661999999999</v>
      </c>
      <c r="DL785">
        <v>-0.13095082</v>
      </c>
      <c r="DM785">
        <v>-6.0513240000000003E-2</v>
      </c>
      <c r="DN785">
        <v>0.50020885000000004</v>
      </c>
      <c r="DO785">
        <v>0.35778246000000002</v>
      </c>
      <c r="DP785">
        <v>-0.64273818000000005</v>
      </c>
      <c r="DQ785">
        <v>0.94671483000000001</v>
      </c>
      <c r="DR785">
        <v>-0.66113116000000005</v>
      </c>
      <c r="DS785">
        <v>7.7932630000000003E-2</v>
      </c>
      <c r="DT785">
        <v>-0.79014932000000004</v>
      </c>
      <c r="DU785">
        <v>1.3610861400000001</v>
      </c>
      <c r="DV785" s="10">
        <v>-0.64824150000000003</v>
      </c>
      <c r="DW785" s="8" t="s">
        <v>4069</v>
      </c>
      <c r="DX785" t="s">
        <v>4070</v>
      </c>
      <c r="DY785" t="s">
        <v>5158</v>
      </c>
      <c r="DZ785" t="s">
        <v>5154</v>
      </c>
      <c r="EA785" t="s">
        <v>5229</v>
      </c>
      <c r="EB785" t="s">
        <v>5497</v>
      </c>
      <c r="EC785" t="s">
        <v>5388</v>
      </c>
      <c r="ED785" s="10" t="s">
        <v>348</v>
      </c>
      <c r="EE785" s="20">
        <v>37532</v>
      </c>
      <c r="EF785" s="21">
        <v>39861</v>
      </c>
      <c r="EG785" t="s">
        <v>4071</v>
      </c>
      <c r="EH785" t="s">
        <v>5143</v>
      </c>
      <c r="EI785" s="22">
        <v>43664</v>
      </c>
      <c r="EJ785" t="b">
        <f>F785=H785</f>
        <v>0</v>
      </c>
    </row>
    <row r="786" spans="1:140" x14ac:dyDescent="0.2">
      <c r="A786" s="8" t="s">
        <v>4072</v>
      </c>
      <c r="B786" s="8" t="s">
        <v>127</v>
      </c>
      <c r="C786" s="8" t="s">
        <v>147</v>
      </c>
      <c r="D786" s="2" t="s">
        <v>4073</v>
      </c>
      <c r="E786" s="4">
        <v>0.261635956273643</v>
      </c>
      <c r="F786" s="28" t="b">
        <v>0</v>
      </c>
      <c r="G786" s="29">
        <f t="shared" si="25"/>
        <v>1.2677437400070775E-4</v>
      </c>
      <c r="H786" s="5" t="b">
        <f t="shared" si="24"/>
        <v>0</v>
      </c>
      <c r="I786" s="8">
        <v>36</v>
      </c>
      <c r="J786">
        <v>1</v>
      </c>
      <c r="K786">
        <v>19</v>
      </c>
      <c r="L786">
        <v>2984</v>
      </c>
      <c r="M786">
        <v>6</v>
      </c>
      <c r="N786">
        <v>1</v>
      </c>
      <c r="O786">
        <v>19.9846448034885</v>
      </c>
      <c r="P786">
        <v>1</v>
      </c>
      <c r="Q786">
        <v>5</v>
      </c>
      <c r="R786">
        <v>3</v>
      </c>
      <c r="S786" s="10">
        <v>73.7</v>
      </c>
      <c r="T786" s="8">
        <v>-1.61949413540622</v>
      </c>
      <c r="U786">
        <v>7.5957643648752104E-3</v>
      </c>
      <c r="V786">
        <v>-1.03137728776702</v>
      </c>
      <c r="W786">
        <v>1.7319512135894699</v>
      </c>
      <c r="X786">
        <v>0.34522335867264098</v>
      </c>
      <c r="Y786">
        <v>-1.4044518876044501</v>
      </c>
      <c r="Z786">
        <v>-1.0491592398686</v>
      </c>
      <c r="AA786">
        <v>-1.4107302381286499</v>
      </c>
      <c r="AB786">
        <v>-1.4988236991813999</v>
      </c>
      <c r="AC786">
        <v>0.71996333890972197</v>
      </c>
      <c r="AD786" s="10">
        <v>-0.21523117683330001</v>
      </c>
      <c r="AE786" s="8">
        <v>0</v>
      </c>
      <c r="AF786">
        <v>0</v>
      </c>
      <c r="AG786">
        <v>0</v>
      </c>
      <c r="AH786">
        <v>0</v>
      </c>
      <c r="AI786">
        <v>0</v>
      </c>
      <c r="AJ786">
        <v>0</v>
      </c>
      <c r="AK786">
        <v>0</v>
      </c>
      <c r="AL786">
        <v>0</v>
      </c>
      <c r="AM786">
        <v>0</v>
      </c>
      <c r="AN786">
        <v>0</v>
      </c>
      <c r="AO786">
        <v>0</v>
      </c>
      <c r="AP786">
        <v>0</v>
      </c>
      <c r="AQ786">
        <v>0</v>
      </c>
      <c r="AR786">
        <v>0</v>
      </c>
      <c r="AS786">
        <v>0</v>
      </c>
      <c r="AT786">
        <v>0</v>
      </c>
      <c r="AU786">
        <v>0</v>
      </c>
      <c r="AV786">
        <v>0</v>
      </c>
      <c r="AW786">
        <v>1</v>
      </c>
      <c r="AX786">
        <v>0</v>
      </c>
      <c r="AY786">
        <v>0</v>
      </c>
      <c r="AZ786">
        <v>1</v>
      </c>
      <c r="BA786">
        <v>0</v>
      </c>
      <c r="BB786">
        <v>1</v>
      </c>
      <c r="BC786">
        <v>0</v>
      </c>
      <c r="BD786">
        <v>1</v>
      </c>
      <c r="BE786">
        <v>0</v>
      </c>
      <c r="BF786">
        <v>1</v>
      </c>
      <c r="BG786">
        <v>0</v>
      </c>
      <c r="BH786">
        <v>0</v>
      </c>
      <c r="BI786">
        <v>0</v>
      </c>
      <c r="BJ786">
        <v>1</v>
      </c>
      <c r="BK786">
        <v>0</v>
      </c>
      <c r="BL786">
        <v>0</v>
      </c>
      <c r="BM786">
        <v>0</v>
      </c>
      <c r="BN786">
        <v>1</v>
      </c>
      <c r="BO786">
        <v>0</v>
      </c>
      <c r="BP786">
        <v>0</v>
      </c>
      <c r="BQ786">
        <v>0</v>
      </c>
      <c r="BR786">
        <v>0</v>
      </c>
      <c r="BS786">
        <v>0</v>
      </c>
      <c r="BT786" s="10">
        <v>1</v>
      </c>
      <c r="BU786">
        <v>-4.2648743800000002</v>
      </c>
      <c r="BV786">
        <v>0.17994256</v>
      </c>
      <c r="BW786">
        <v>2.5512239999999999E-2</v>
      </c>
      <c r="BX786">
        <v>1.7140852600000001</v>
      </c>
      <c r="BY786">
        <v>1.2451467300000001</v>
      </c>
      <c r="BZ786">
        <v>4.38303536</v>
      </c>
      <c r="CA786">
        <v>1.0542348399999999</v>
      </c>
      <c r="CB786">
        <v>2.36271349</v>
      </c>
      <c r="CC786">
        <v>0</v>
      </c>
      <c r="CD786">
        <v>1.26633956</v>
      </c>
      <c r="CE786">
        <v>1.2966537600000001</v>
      </c>
      <c r="CF786">
        <v>-0.34830556000000001</v>
      </c>
      <c r="CG786">
        <v>0.60595251999999999</v>
      </c>
      <c r="CH786">
        <v>-0.27080598</v>
      </c>
      <c r="CI786">
        <v>0.69837139000000004</v>
      </c>
      <c r="CJ786">
        <v>2.3914729999999999E-2</v>
      </c>
      <c r="CK786">
        <v>-0.35324707</v>
      </c>
      <c r="CL786">
        <v>-4.8291489999999999E-2</v>
      </c>
      <c r="CM786">
        <v>0.58076517999999999</v>
      </c>
      <c r="CN786">
        <v>0.72541518999999999</v>
      </c>
      <c r="CO786">
        <v>-0.20022939000000001</v>
      </c>
      <c r="CP786">
        <v>-0.43475793000000001</v>
      </c>
      <c r="CQ786">
        <v>0.34422587999999998</v>
      </c>
      <c r="CR786">
        <v>-0.48495226000000002</v>
      </c>
      <c r="CS786">
        <v>0.18250256000000001</v>
      </c>
      <c r="CT786">
        <v>-0.16623276000000001</v>
      </c>
      <c r="CU786">
        <v>-9.4743999999999995E-2</v>
      </c>
      <c r="CV786">
        <v>-1.1689752</v>
      </c>
      <c r="CW786">
        <v>-0.52188942000000005</v>
      </c>
      <c r="CX786">
        <v>0.65815442999999996</v>
      </c>
      <c r="CY786">
        <v>9.3649330000000003E-2</v>
      </c>
      <c r="CZ786">
        <v>-0.16819777</v>
      </c>
      <c r="DA786">
        <v>-0.25450494000000001</v>
      </c>
      <c r="DB786">
        <v>0.25513289</v>
      </c>
      <c r="DC786">
        <v>2.5920289999999999E-2</v>
      </c>
      <c r="DD786">
        <v>-2.5292350000000002E-2</v>
      </c>
      <c r="DE786">
        <v>0.26950531</v>
      </c>
      <c r="DF786">
        <v>-0.26887736000000001</v>
      </c>
      <c r="DG786">
        <v>0.1029841</v>
      </c>
      <c r="DH786">
        <v>-0.10235616</v>
      </c>
      <c r="DI786">
        <v>-0.19042195000000001</v>
      </c>
      <c r="DJ786">
        <v>7.7531719999999998E-2</v>
      </c>
      <c r="DK786">
        <v>-0.19522661999999999</v>
      </c>
      <c r="DL786">
        <v>-0.13095082</v>
      </c>
      <c r="DM786">
        <v>-6.0513240000000003E-2</v>
      </c>
      <c r="DN786">
        <v>0.50020885000000004</v>
      </c>
      <c r="DO786">
        <v>0.35778246000000002</v>
      </c>
      <c r="DP786">
        <v>-0.64273818000000005</v>
      </c>
      <c r="DQ786">
        <v>0.94671483000000001</v>
      </c>
      <c r="DR786">
        <v>-0.66113116000000005</v>
      </c>
      <c r="DS786">
        <v>7.7932630000000003E-2</v>
      </c>
      <c r="DT786">
        <v>-0.79014932000000004</v>
      </c>
      <c r="DU786">
        <v>1.3610861400000001</v>
      </c>
      <c r="DV786" s="10">
        <v>-0.64824150000000003</v>
      </c>
      <c r="DW786" s="8" t="s">
        <v>4074</v>
      </c>
      <c r="DX786" t="s">
        <v>4075</v>
      </c>
      <c r="DY786" t="s">
        <v>5158</v>
      </c>
      <c r="DZ786" t="s">
        <v>5165</v>
      </c>
      <c r="EA786" t="s">
        <v>5325</v>
      </c>
      <c r="EB786" t="s">
        <v>5488</v>
      </c>
      <c r="EC786" t="s">
        <v>5181</v>
      </c>
      <c r="ED786" s="10" t="s">
        <v>471</v>
      </c>
      <c r="EE786" s="20">
        <v>37634</v>
      </c>
      <c r="EF786" s="21">
        <v>39992</v>
      </c>
      <c r="EG786" t="s">
        <v>4076</v>
      </c>
      <c r="EH786" t="s">
        <v>5144</v>
      </c>
      <c r="EI786" s="22">
        <v>45280</v>
      </c>
      <c r="EJ786" t="b">
        <f>F786=H786</f>
        <v>1</v>
      </c>
    </row>
    <row r="787" spans="1:140" x14ac:dyDescent="0.2">
      <c r="A787" s="8" t="s">
        <v>4077</v>
      </c>
      <c r="B787" s="8" t="s">
        <v>119</v>
      </c>
      <c r="C787" s="8" t="s">
        <v>188</v>
      </c>
      <c r="D787" s="2" t="s">
        <v>4078</v>
      </c>
      <c r="E787" s="4">
        <v>0.48612439233277199</v>
      </c>
      <c r="F787" s="28" t="b">
        <v>0</v>
      </c>
      <c r="G787" s="29">
        <f t="shared" si="25"/>
        <v>0.99893138877781196</v>
      </c>
      <c r="H787" s="5" t="b">
        <f t="shared" si="24"/>
        <v>1</v>
      </c>
      <c r="I787" s="8">
        <v>60</v>
      </c>
      <c r="J787">
        <v>1</v>
      </c>
      <c r="K787">
        <v>35</v>
      </c>
      <c r="L787">
        <v>1037</v>
      </c>
      <c r="M787">
        <v>9</v>
      </c>
      <c r="N787">
        <v>5</v>
      </c>
      <c r="O787">
        <v>98.8955294997197</v>
      </c>
      <c r="P787">
        <v>5</v>
      </c>
      <c r="Q787">
        <v>5</v>
      </c>
      <c r="R787">
        <v>2</v>
      </c>
      <c r="S787" s="10">
        <v>72.7</v>
      </c>
      <c r="T787" s="8">
        <v>0.63502206237506098</v>
      </c>
      <c r="U787">
        <v>7.5957643648752104E-3</v>
      </c>
      <c r="V787">
        <v>1.0358994556432299</v>
      </c>
      <c r="W787">
        <v>-0.53776700775387398</v>
      </c>
      <c r="X787">
        <v>1.2997579909472201</v>
      </c>
      <c r="Y787">
        <v>1.38181348148064</v>
      </c>
      <c r="Z787">
        <v>1.66621918097914</v>
      </c>
      <c r="AA787">
        <v>-1.4107302381286499</v>
      </c>
      <c r="AB787">
        <v>-4.5418899975194001E-2</v>
      </c>
      <c r="AC787">
        <v>-1.38724643350897</v>
      </c>
      <c r="AD787" s="10">
        <v>-0.431001780174953</v>
      </c>
      <c r="AE787" s="8">
        <v>0</v>
      </c>
      <c r="AF787">
        <v>0</v>
      </c>
      <c r="AG787">
        <v>0</v>
      </c>
      <c r="AH787">
        <v>0</v>
      </c>
      <c r="AI787">
        <v>0</v>
      </c>
      <c r="AJ787">
        <v>0</v>
      </c>
      <c r="AK787">
        <v>0</v>
      </c>
      <c r="AL787">
        <v>0</v>
      </c>
      <c r="AM787">
        <v>0</v>
      </c>
      <c r="AN787">
        <v>0</v>
      </c>
      <c r="AO787">
        <v>0</v>
      </c>
      <c r="AP787">
        <v>0</v>
      </c>
      <c r="AQ787">
        <v>0</v>
      </c>
      <c r="AR787">
        <v>0</v>
      </c>
      <c r="AS787">
        <v>0</v>
      </c>
      <c r="AT787">
        <v>0</v>
      </c>
      <c r="AU787">
        <v>0</v>
      </c>
      <c r="AV787">
        <v>1</v>
      </c>
      <c r="AW787">
        <v>0</v>
      </c>
      <c r="AX787">
        <v>0</v>
      </c>
      <c r="AY787">
        <v>0</v>
      </c>
      <c r="AZ787">
        <v>1</v>
      </c>
      <c r="BA787">
        <v>0</v>
      </c>
      <c r="BB787">
        <v>1</v>
      </c>
      <c r="BC787">
        <v>1</v>
      </c>
      <c r="BD787">
        <v>0</v>
      </c>
      <c r="BE787">
        <v>1</v>
      </c>
      <c r="BF787">
        <v>0</v>
      </c>
      <c r="BG787">
        <v>0</v>
      </c>
      <c r="BH787">
        <v>0</v>
      </c>
      <c r="BI787">
        <v>1</v>
      </c>
      <c r="BJ787">
        <v>0</v>
      </c>
      <c r="BK787">
        <v>0</v>
      </c>
      <c r="BL787">
        <v>0</v>
      </c>
      <c r="BM787">
        <v>0</v>
      </c>
      <c r="BN787">
        <v>1</v>
      </c>
      <c r="BO787">
        <v>0</v>
      </c>
      <c r="BP787">
        <v>0</v>
      </c>
      <c r="BQ787">
        <v>1</v>
      </c>
      <c r="BR787">
        <v>0</v>
      </c>
      <c r="BS787">
        <v>0</v>
      </c>
      <c r="BT787" s="10">
        <v>0</v>
      </c>
      <c r="BU787">
        <v>-4.2648743800000002</v>
      </c>
      <c r="BV787">
        <v>0.17994256</v>
      </c>
      <c r="BW787">
        <v>2.5512239999999999E-2</v>
      </c>
      <c r="BX787">
        <v>1.7140852600000001</v>
      </c>
      <c r="BY787">
        <v>1.2451467300000001</v>
      </c>
      <c r="BZ787">
        <v>4.38303536</v>
      </c>
      <c r="CA787">
        <v>1.0542348399999999</v>
      </c>
      <c r="CB787">
        <v>2.36271349</v>
      </c>
      <c r="CC787">
        <v>0</v>
      </c>
      <c r="CD787">
        <v>1.26633956</v>
      </c>
      <c r="CE787">
        <v>1.2966537600000001</v>
      </c>
      <c r="CF787">
        <v>-0.34830556000000001</v>
      </c>
      <c r="CG787">
        <v>0.60595251999999999</v>
      </c>
      <c r="CH787">
        <v>-0.27080598</v>
      </c>
      <c r="CI787">
        <v>0.69837139000000004</v>
      </c>
      <c r="CJ787">
        <v>2.3914729999999999E-2</v>
      </c>
      <c r="CK787">
        <v>-0.35324707</v>
      </c>
      <c r="CL787">
        <v>-4.8291489999999999E-2</v>
      </c>
      <c r="CM787">
        <v>0.58076517999999999</v>
      </c>
      <c r="CN787">
        <v>0.72541518999999999</v>
      </c>
      <c r="CO787">
        <v>-0.20022939000000001</v>
      </c>
      <c r="CP787">
        <v>-0.43475793000000001</v>
      </c>
      <c r="CQ787">
        <v>0.34422587999999998</v>
      </c>
      <c r="CR787">
        <v>-0.48495226000000002</v>
      </c>
      <c r="CS787">
        <v>0.18250256000000001</v>
      </c>
      <c r="CT787">
        <v>-0.16623276000000001</v>
      </c>
      <c r="CU787">
        <v>-9.4743999999999995E-2</v>
      </c>
      <c r="CV787">
        <v>-1.1689752</v>
      </c>
      <c r="CW787">
        <v>-0.52188942000000005</v>
      </c>
      <c r="CX787">
        <v>0.65815442999999996</v>
      </c>
      <c r="CY787">
        <v>9.3649330000000003E-2</v>
      </c>
      <c r="CZ787">
        <v>-0.16819777</v>
      </c>
      <c r="DA787">
        <v>-0.25450494000000001</v>
      </c>
      <c r="DB787">
        <v>0.25513289</v>
      </c>
      <c r="DC787">
        <v>2.5920289999999999E-2</v>
      </c>
      <c r="DD787">
        <v>-2.5292350000000002E-2</v>
      </c>
      <c r="DE787">
        <v>0.26950531</v>
      </c>
      <c r="DF787">
        <v>-0.26887736000000001</v>
      </c>
      <c r="DG787">
        <v>0.1029841</v>
      </c>
      <c r="DH787">
        <v>-0.10235616</v>
      </c>
      <c r="DI787">
        <v>-0.19042195000000001</v>
      </c>
      <c r="DJ787">
        <v>7.7531719999999998E-2</v>
      </c>
      <c r="DK787">
        <v>-0.19522661999999999</v>
      </c>
      <c r="DL787">
        <v>-0.13095082</v>
      </c>
      <c r="DM787">
        <v>-6.0513240000000003E-2</v>
      </c>
      <c r="DN787">
        <v>0.50020885000000004</v>
      </c>
      <c r="DO787">
        <v>0.35778246000000002</v>
      </c>
      <c r="DP787">
        <v>-0.64273818000000005</v>
      </c>
      <c r="DQ787">
        <v>0.94671483000000001</v>
      </c>
      <c r="DR787">
        <v>-0.66113116000000005</v>
      </c>
      <c r="DS787">
        <v>7.7932630000000003E-2</v>
      </c>
      <c r="DT787">
        <v>-0.79014932000000004</v>
      </c>
      <c r="DU787">
        <v>1.3610861400000001</v>
      </c>
      <c r="DV787" s="10">
        <v>-0.64824150000000003</v>
      </c>
      <c r="DW787" s="8" t="s">
        <v>4079</v>
      </c>
      <c r="DX787" t="s">
        <v>4080</v>
      </c>
      <c r="DY787" t="s">
        <v>5158</v>
      </c>
      <c r="DZ787" t="s">
        <v>5154</v>
      </c>
      <c r="EA787" t="s">
        <v>5195</v>
      </c>
      <c r="EB787" t="s">
        <v>5231</v>
      </c>
      <c r="EC787" t="s">
        <v>5417</v>
      </c>
      <c r="ED787" s="10" t="s">
        <v>712</v>
      </c>
      <c r="EE787" s="20">
        <v>36848</v>
      </c>
      <c r="EF787" s="21">
        <v>39740</v>
      </c>
      <c r="EG787" t="s">
        <v>4081</v>
      </c>
      <c r="EH787" t="s">
        <v>5142</v>
      </c>
      <c r="EI787" s="22">
        <v>43917</v>
      </c>
      <c r="EJ787" t="b">
        <f>F787=H787</f>
        <v>0</v>
      </c>
    </row>
    <row r="788" spans="1:140" x14ac:dyDescent="0.2">
      <c r="A788" s="8" t="s">
        <v>4082</v>
      </c>
      <c r="B788" s="8" t="s">
        <v>127</v>
      </c>
      <c r="C788" s="8" t="s">
        <v>147</v>
      </c>
      <c r="D788" s="2" t="s">
        <v>4083</v>
      </c>
      <c r="E788" s="4">
        <v>0.77786960502232505</v>
      </c>
      <c r="F788" s="28" t="b">
        <v>1</v>
      </c>
      <c r="G788" s="29">
        <f t="shared" si="25"/>
        <v>9.9456469771940821E-5</v>
      </c>
      <c r="H788" s="5" t="b">
        <f t="shared" si="24"/>
        <v>0</v>
      </c>
      <c r="I788" s="8">
        <v>56</v>
      </c>
      <c r="J788">
        <v>2</v>
      </c>
      <c r="K788">
        <v>24</v>
      </c>
      <c r="L788">
        <v>995</v>
      </c>
      <c r="M788">
        <v>0</v>
      </c>
      <c r="N788">
        <v>3</v>
      </c>
      <c r="O788">
        <v>90.976469177829301</v>
      </c>
      <c r="P788">
        <v>4</v>
      </c>
      <c r="Q788">
        <v>1</v>
      </c>
      <c r="R788">
        <v>1</v>
      </c>
      <c r="S788" s="10">
        <v>70.5</v>
      </c>
      <c r="T788" s="8">
        <v>0.25926936274484702</v>
      </c>
      <c r="U788">
        <v>1.0203643463482399</v>
      </c>
      <c r="V788">
        <v>-0.38535330545132002</v>
      </c>
      <c r="W788">
        <v>-0.58672857185064897</v>
      </c>
      <c r="X788">
        <v>-1.5638459058765199</v>
      </c>
      <c r="Y788">
        <v>-1.13192030619081E-2</v>
      </c>
      <c r="Z788">
        <v>1.3937188080048599</v>
      </c>
      <c r="AA788">
        <v>1.4284752725705201</v>
      </c>
      <c r="AB788">
        <v>-1.4988236991813999</v>
      </c>
      <c r="AC788">
        <v>0.71996333890972197</v>
      </c>
      <c r="AD788" s="10">
        <v>-0.90569710752659205</v>
      </c>
      <c r="AE788" s="8">
        <v>0</v>
      </c>
      <c r="AF788">
        <v>0</v>
      </c>
      <c r="AG788">
        <v>0</v>
      </c>
      <c r="AH788">
        <v>0</v>
      </c>
      <c r="AI788">
        <v>0</v>
      </c>
      <c r="AJ788">
        <v>0</v>
      </c>
      <c r="AK788">
        <v>0</v>
      </c>
      <c r="AL788">
        <v>0</v>
      </c>
      <c r="AM788">
        <v>0</v>
      </c>
      <c r="AN788">
        <v>0</v>
      </c>
      <c r="AO788">
        <v>0</v>
      </c>
      <c r="AP788">
        <v>0</v>
      </c>
      <c r="AQ788">
        <v>0</v>
      </c>
      <c r="AR788">
        <v>0</v>
      </c>
      <c r="AS788">
        <v>0</v>
      </c>
      <c r="AT788">
        <v>0</v>
      </c>
      <c r="AU788">
        <v>1</v>
      </c>
      <c r="AV788">
        <v>0</v>
      </c>
      <c r="AW788">
        <v>0</v>
      </c>
      <c r="AX788">
        <v>0</v>
      </c>
      <c r="AY788">
        <v>0</v>
      </c>
      <c r="AZ788">
        <v>1</v>
      </c>
      <c r="BA788">
        <v>0</v>
      </c>
      <c r="BB788">
        <v>1</v>
      </c>
      <c r="BC788">
        <v>1</v>
      </c>
      <c r="BD788">
        <v>0</v>
      </c>
      <c r="BE788">
        <v>1</v>
      </c>
      <c r="BF788">
        <v>0</v>
      </c>
      <c r="BG788">
        <v>1</v>
      </c>
      <c r="BH788">
        <v>0</v>
      </c>
      <c r="BI788">
        <v>0</v>
      </c>
      <c r="BJ788">
        <v>0</v>
      </c>
      <c r="BK788">
        <v>0</v>
      </c>
      <c r="BL788">
        <v>0</v>
      </c>
      <c r="BM788">
        <v>0</v>
      </c>
      <c r="BN788">
        <v>0</v>
      </c>
      <c r="BO788">
        <v>0</v>
      </c>
      <c r="BP788">
        <v>1</v>
      </c>
      <c r="BQ788">
        <v>0</v>
      </c>
      <c r="BR788">
        <v>0</v>
      </c>
      <c r="BS788">
        <v>1</v>
      </c>
      <c r="BT788" s="10">
        <v>0</v>
      </c>
      <c r="BU788">
        <v>-4.2648743800000002</v>
      </c>
      <c r="BV788">
        <v>0.17994256</v>
      </c>
      <c r="BW788">
        <v>2.5512239999999999E-2</v>
      </c>
      <c r="BX788">
        <v>1.7140852600000001</v>
      </c>
      <c r="BY788">
        <v>1.2451467300000001</v>
      </c>
      <c r="BZ788">
        <v>4.38303536</v>
      </c>
      <c r="CA788">
        <v>1.0542348399999999</v>
      </c>
      <c r="CB788">
        <v>2.36271349</v>
      </c>
      <c r="CC788">
        <v>0</v>
      </c>
      <c r="CD788">
        <v>1.26633956</v>
      </c>
      <c r="CE788">
        <v>1.2966537600000001</v>
      </c>
      <c r="CF788">
        <v>-0.34830556000000001</v>
      </c>
      <c r="CG788">
        <v>0.60595251999999999</v>
      </c>
      <c r="CH788">
        <v>-0.27080598</v>
      </c>
      <c r="CI788">
        <v>0.69837139000000004</v>
      </c>
      <c r="CJ788">
        <v>2.3914729999999999E-2</v>
      </c>
      <c r="CK788">
        <v>-0.35324707</v>
      </c>
      <c r="CL788">
        <v>-4.8291489999999999E-2</v>
      </c>
      <c r="CM788">
        <v>0.58076517999999999</v>
      </c>
      <c r="CN788">
        <v>0.72541518999999999</v>
      </c>
      <c r="CO788">
        <v>-0.20022939000000001</v>
      </c>
      <c r="CP788">
        <v>-0.43475793000000001</v>
      </c>
      <c r="CQ788">
        <v>0.34422587999999998</v>
      </c>
      <c r="CR788">
        <v>-0.48495226000000002</v>
      </c>
      <c r="CS788">
        <v>0.18250256000000001</v>
      </c>
      <c r="CT788">
        <v>-0.16623276000000001</v>
      </c>
      <c r="CU788">
        <v>-9.4743999999999995E-2</v>
      </c>
      <c r="CV788">
        <v>-1.1689752</v>
      </c>
      <c r="CW788">
        <v>-0.52188942000000005</v>
      </c>
      <c r="CX788">
        <v>0.65815442999999996</v>
      </c>
      <c r="CY788">
        <v>9.3649330000000003E-2</v>
      </c>
      <c r="CZ788">
        <v>-0.16819777</v>
      </c>
      <c r="DA788">
        <v>-0.25450494000000001</v>
      </c>
      <c r="DB788">
        <v>0.25513289</v>
      </c>
      <c r="DC788">
        <v>2.5920289999999999E-2</v>
      </c>
      <c r="DD788">
        <v>-2.5292350000000002E-2</v>
      </c>
      <c r="DE788">
        <v>0.26950531</v>
      </c>
      <c r="DF788">
        <v>-0.26887736000000001</v>
      </c>
      <c r="DG788">
        <v>0.1029841</v>
      </c>
      <c r="DH788">
        <v>-0.10235616</v>
      </c>
      <c r="DI788">
        <v>-0.19042195000000001</v>
      </c>
      <c r="DJ788">
        <v>7.7531719999999998E-2</v>
      </c>
      <c r="DK788">
        <v>-0.19522661999999999</v>
      </c>
      <c r="DL788">
        <v>-0.13095082</v>
      </c>
      <c r="DM788">
        <v>-6.0513240000000003E-2</v>
      </c>
      <c r="DN788">
        <v>0.50020885000000004</v>
      </c>
      <c r="DO788">
        <v>0.35778246000000002</v>
      </c>
      <c r="DP788">
        <v>-0.64273818000000005</v>
      </c>
      <c r="DQ788">
        <v>0.94671483000000001</v>
      </c>
      <c r="DR788">
        <v>-0.66113116000000005</v>
      </c>
      <c r="DS788">
        <v>7.7932630000000003E-2</v>
      </c>
      <c r="DT788">
        <v>-0.79014932000000004</v>
      </c>
      <c r="DU788">
        <v>1.3610861400000001</v>
      </c>
      <c r="DV788" s="10">
        <v>-0.64824150000000003</v>
      </c>
      <c r="DW788" s="8" t="s">
        <v>4084</v>
      </c>
      <c r="DX788" t="s">
        <v>4085</v>
      </c>
      <c r="DY788" t="s">
        <v>5165</v>
      </c>
      <c r="DZ788" t="s">
        <v>5153</v>
      </c>
      <c r="EA788" t="s">
        <v>5207</v>
      </c>
      <c r="EB788" t="s">
        <v>5408</v>
      </c>
      <c r="EC788" t="s">
        <v>5201</v>
      </c>
      <c r="ED788" s="10" t="s">
        <v>124</v>
      </c>
      <c r="EE788" s="20">
        <v>35609</v>
      </c>
      <c r="EF788" s="21">
        <v>35861</v>
      </c>
      <c r="EG788" t="s">
        <v>4086</v>
      </c>
      <c r="EH788" t="s">
        <v>5145</v>
      </c>
      <c r="EI788" s="22">
        <v>44005</v>
      </c>
      <c r="EJ788" t="b">
        <f>F788=H788</f>
        <v>0</v>
      </c>
    </row>
    <row r="789" spans="1:140" x14ac:dyDescent="0.2">
      <c r="A789" s="8" t="s">
        <v>4087</v>
      </c>
      <c r="B789" s="8" t="s">
        <v>127</v>
      </c>
      <c r="C789" s="8" t="s">
        <v>399</v>
      </c>
      <c r="D789" s="2" t="s">
        <v>4088</v>
      </c>
      <c r="E789" s="4">
        <v>0.669964656383774</v>
      </c>
      <c r="F789" s="28" t="b">
        <v>1</v>
      </c>
      <c r="G789" s="29">
        <f t="shared" si="25"/>
        <v>0.1960601374929565</v>
      </c>
      <c r="H789" s="5" t="b">
        <f t="shared" si="24"/>
        <v>0</v>
      </c>
      <c r="I789" s="8">
        <v>60</v>
      </c>
      <c r="J789">
        <v>0</v>
      </c>
      <c r="K789">
        <v>17</v>
      </c>
      <c r="L789">
        <v>1548</v>
      </c>
      <c r="M789">
        <v>3</v>
      </c>
      <c r="N789">
        <v>4</v>
      </c>
      <c r="O789">
        <v>89.148994858553706</v>
      </c>
      <c r="P789">
        <v>3</v>
      </c>
      <c r="Q789">
        <v>3</v>
      </c>
      <c r="R789">
        <v>1</v>
      </c>
      <c r="S789" s="10">
        <v>77.099999999999994</v>
      </c>
      <c r="T789" s="8">
        <v>0.63502206237506098</v>
      </c>
      <c r="U789">
        <v>-1.00517281761849</v>
      </c>
      <c r="V789">
        <v>-1.2897868806933099</v>
      </c>
      <c r="W789">
        <v>5.7932022090219602E-2</v>
      </c>
      <c r="X789">
        <v>-0.60931127360194304</v>
      </c>
      <c r="Y789">
        <v>0.68524713920936597</v>
      </c>
      <c r="Z789">
        <v>1.3308341457644599</v>
      </c>
      <c r="AA789">
        <v>-1.4107302381286499</v>
      </c>
      <c r="AB789">
        <v>0.68128349962791002</v>
      </c>
      <c r="AC789">
        <v>1.42236659638262</v>
      </c>
      <c r="AD789" s="10">
        <v>0.51838887452832005</v>
      </c>
      <c r="AE789" s="8">
        <v>0</v>
      </c>
      <c r="AF789">
        <v>0</v>
      </c>
      <c r="AG789">
        <v>0</v>
      </c>
      <c r="AH789">
        <v>0</v>
      </c>
      <c r="AI789">
        <v>0</v>
      </c>
      <c r="AJ789">
        <v>0</v>
      </c>
      <c r="AK789">
        <v>0</v>
      </c>
      <c r="AL789">
        <v>0</v>
      </c>
      <c r="AM789">
        <v>0</v>
      </c>
      <c r="AN789">
        <v>0</v>
      </c>
      <c r="AO789">
        <v>0</v>
      </c>
      <c r="AP789">
        <v>0</v>
      </c>
      <c r="AQ789">
        <v>0</v>
      </c>
      <c r="AR789">
        <v>0</v>
      </c>
      <c r="AS789">
        <v>0</v>
      </c>
      <c r="AT789">
        <v>0</v>
      </c>
      <c r="AU789">
        <v>0</v>
      </c>
      <c r="AV789">
        <v>0</v>
      </c>
      <c r="AW789">
        <v>1</v>
      </c>
      <c r="AX789">
        <v>0</v>
      </c>
      <c r="AY789">
        <v>1</v>
      </c>
      <c r="AZ789">
        <v>0</v>
      </c>
      <c r="BA789">
        <v>0</v>
      </c>
      <c r="BB789">
        <v>1</v>
      </c>
      <c r="BC789">
        <v>1</v>
      </c>
      <c r="BD789">
        <v>0</v>
      </c>
      <c r="BE789">
        <v>0</v>
      </c>
      <c r="BF789">
        <v>1</v>
      </c>
      <c r="BG789">
        <v>0</v>
      </c>
      <c r="BH789">
        <v>0</v>
      </c>
      <c r="BI789">
        <v>0</v>
      </c>
      <c r="BJ789">
        <v>0</v>
      </c>
      <c r="BK789">
        <v>0</v>
      </c>
      <c r="BL789">
        <v>1</v>
      </c>
      <c r="BM789">
        <v>0</v>
      </c>
      <c r="BN789">
        <v>0</v>
      </c>
      <c r="BO789">
        <v>0</v>
      </c>
      <c r="BP789">
        <v>1</v>
      </c>
      <c r="BQ789">
        <v>0</v>
      </c>
      <c r="BR789">
        <v>0</v>
      </c>
      <c r="BS789">
        <v>1</v>
      </c>
      <c r="BT789" s="10">
        <v>0</v>
      </c>
      <c r="BU789">
        <v>-4.2648743800000002</v>
      </c>
      <c r="BV789">
        <v>0.17994256</v>
      </c>
      <c r="BW789">
        <v>2.5512239999999999E-2</v>
      </c>
      <c r="BX789">
        <v>1.7140852600000001</v>
      </c>
      <c r="BY789">
        <v>1.2451467300000001</v>
      </c>
      <c r="BZ789">
        <v>4.38303536</v>
      </c>
      <c r="CA789">
        <v>1.0542348399999999</v>
      </c>
      <c r="CB789">
        <v>2.36271349</v>
      </c>
      <c r="CC789">
        <v>0</v>
      </c>
      <c r="CD789">
        <v>1.26633956</v>
      </c>
      <c r="CE789">
        <v>1.2966537600000001</v>
      </c>
      <c r="CF789">
        <v>-0.34830556000000001</v>
      </c>
      <c r="CG789">
        <v>0.60595251999999999</v>
      </c>
      <c r="CH789">
        <v>-0.27080598</v>
      </c>
      <c r="CI789">
        <v>0.69837139000000004</v>
      </c>
      <c r="CJ789">
        <v>2.3914729999999999E-2</v>
      </c>
      <c r="CK789">
        <v>-0.35324707</v>
      </c>
      <c r="CL789">
        <v>-4.8291489999999999E-2</v>
      </c>
      <c r="CM789">
        <v>0.58076517999999999</v>
      </c>
      <c r="CN789">
        <v>0.72541518999999999</v>
      </c>
      <c r="CO789">
        <v>-0.20022939000000001</v>
      </c>
      <c r="CP789">
        <v>-0.43475793000000001</v>
      </c>
      <c r="CQ789">
        <v>0.34422587999999998</v>
      </c>
      <c r="CR789">
        <v>-0.48495226000000002</v>
      </c>
      <c r="CS789">
        <v>0.18250256000000001</v>
      </c>
      <c r="CT789">
        <v>-0.16623276000000001</v>
      </c>
      <c r="CU789">
        <v>-9.4743999999999995E-2</v>
      </c>
      <c r="CV789">
        <v>-1.1689752</v>
      </c>
      <c r="CW789">
        <v>-0.52188942000000005</v>
      </c>
      <c r="CX789">
        <v>0.65815442999999996</v>
      </c>
      <c r="CY789">
        <v>9.3649330000000003E-2</v>
      </c>
      <c r="CZ789">
        <v>-0.16819777</v>
      </c>
      <c r="DA789">
        <v>-0.25450494000000001</v>
      </c>
      <c r="DB789">
        <v>0.25513289</v>
      </c>
      <c r="DC789">
        <v>2.5920289999999999E-2</v>
      </c>
      <c r="DD789">
        <v>-2.5292350000000002E-2</v>
      </c>
      <c r="DE789">
        <v>0.26950531</v>
      </c>
      <c r="DF789">
        <v>-0.26887736000000001</v>
      </c>
      <c r="DG789">
        <v>0.1029841</v>
      </c>
      <c r="DH789">
        <v>-0.10235616</v>
      </c>
      <c r="DI789">
        <v>-0.19042195000000001</v>
      </c>
      <c r="DJ789">
        <v>7.7531719999999998E-2</v>
      </c>
      <c r="DK789">
        <v>-0.19522661999999999</v>
      </c>
      <c r="DL789">
        <v>-0.13095082</v>
      </c>
      <c r="DM789">
        <v>-6.0513240000000003E-2</v>
      </c>
      <c r="DN789">
        <v>0.50020885000000004</v>
      </c>
      <c r="DO789">
        <v>0.35778246000000002</v>
      </c>
      <c r="DP789">
        <v>-0.64273818000000005</v>
      </c>
      <c r="DQ789">
        <v>0.94671483000000001</v>
      </c>
      <c r="DR789">
        <v>-0.66113116000000005</v>
      </c>
      <c r="DS789">
        <v>7.7932630000000003E-2</v>
      </c>
      <c r="DT789">
        <v>-0.79014932000000004</v>
      </c>
      <c r="DU789">
        <v>1.3610861400000001</v>
      </c>
      <c r="DV789" s="10">
        <v>-0.64824150000000003</v>
      </c>
      <c r="DW789" s="8" t="s">
        <v>4089</v>
      </c>
      <c r="DX789" t="s">
        <v>4090</v>
      </c>
      <c r="DY789" t="s">
        <v>5165</v>
      </c>
      <c r="DZ789" t="s">
        <v>5153</v>
      </c>
      <c r="EA789" t="s">
        <v>5290</v>
      </c>
      <c r="EB789" t="s">
        <v>5509</v>
      </c>
      <c r="EC789" t="s">
        <v>5238</v>
      </c>
      <c r="ED789" s="10" t="s">
        <v>1947</v>
      </c>
      <c r="EE789" s="20">
        <v>37505</v>
      </c>
      <c r="EF789" s="21">
        <v>39281</v>
      </c>
      <c r="EG789" t="s">
        <v>4091</v>
      </c>
      <c r="EH789" t="s">
        <v>5143</v>
      </c>
      <c r="EI789" s="22">
        <v>45309</v>
      </c>
      <c r="EJ789" t="b">
        <f>F789=H789</f>
        <v>0</v>
      </c>
    </row>
    <row r="790" spans="1:140" x14ac:dyDescent="0.2">
      <c r="A790" s="8" t="s">
        <v>4092</v>
      </c>
      <c r="B790" s="8" t="s">
        <v>168</v>
      </c>
      <c r="C790" s="8" t="s">
        <v>154</v>
      </c>
      <c r="D790" s="2" t="s">
        <v>4093</v>
      </c>
      <c r="E790" s="4">
        <v>0.45800374360512802</v>
      </c>
      <c r="F790" s="28" t="b">
        <v>0</v>
      </c>
      <c r="G790" s="29">
        <f t="shared" si="25"/>
        <v>0.99980262418159049</v>
      </c>
      <c r="H790" s="5" t="b">
        <f t="shared" si="24"/>
        <v>1</v>
      </c>
      <c r="I790" s="8">
        <v>67</v>
      </c>
      <c r="J790">
        <v>1</v>
      </c>
      <c r="K790">
        <v>36</v>
      </c>
      <c r="L790">
        <v>948</v>
      </c>
      <c r="M790">
        <v>10</v>
      </c>
      <c r="N790">
        <v>5</v>
      </c>
      <c r="O790">
        <v>56.235205135897402</v>
      </c>
      <c r="P790">
        <v>3</v>
      </c>
      <c r="Q790">
        <v>2</v>
      </c>
      <c r="R790">
        <v>2</v>
      </c>
      <c r="S790" s="10">
        <v>71.8</v>
      </c>
      <c r="T790" s="8">
        <v>1.2925892867279301</v>
      </c>
      <c r="U790">
        <v>7.5957643648752104E-3</v>
      </c>
      <c r="V790">
        <v>1.1651042521063699</v>
      </c>
      <c r="W790">
        <v>-0.64151889357799197</v>
      </c>
      <c r="X790">
        <v>1.61793620170542</v>
      </c>
      <c r="Y790">
        <v>1.38181348148064</v>
      </c>
      <c r="Z790">
        <v>0.19824775156465499</v>
      </c>
      <c r="AA790">
        <v>-1.4107302381286499</v>
      </c>
      <c r="AB790">
        <v>1.4079858992310099</v>
      </c>
      <c r="AC790">
        <v>-1.38724643350897</v>
      </c>
      <c r="AD790" s="10">
        <v>-0.62519532318244297</v>
      </c>
      <c r="AE790" s="8">
        <v>0</v>
      </c>
      <c r="AF790">
        <v>0</v>
      </c>
      <c r="AG790">
        <v>0</v>
      </c>
      <c r="AH790">
        <v>0</v>
      </c>
      <c r="AI790">
        <v>0</v>
      </c>
      <c r="AJ790">
        <v>0</v>
      </c>
      <c r="AK790">
        <v>0</v>
      </c>
      <c r="AL790">
        <v>0</v>
      </c>
      <c r="AM790">
        <v>0</v>
      </c>
      <c r="AN790">
        <v>0</v>
      </c>
      <c r="AO790">
        <v>0</v>
      </c>
      <c r="AP790">
        <v>0</v>
      </c>
      <c r="AQ790">
        <v>0</v>
      </c>
      <c r="AR790">
        <v>0</v>
      </c>
      <c r="AS790">
        <v>0</v>
      </c>
      <c r="AT790">
        <v>0</v>
      </c>
      <c r="AU790">
        <v>1</v>
      </c>
      <c r="AV790">
        <v>0</v>
      </c>
      <c r="AW790">
        <v>0</v>
      </c>
      <c r="AX790">
        <v>0</v>
      </c>
      <c r="AY790">
        <v>0</v>
      </c>
      <c r="AZ790">
        <v>1</v>
      </c>
      <c r="BA790">
        <v>1</v>
      </c>
      <c r="BB790">
        <v>0</v>
      </c>
      <c r="BC790">
        <v>1</v>
      </c>
      <c r="BD790">
        <v>0</v>
      </c>
      <c r="BE790">
        <v>0</v>
      </c>
      <c r="BF790">
        <v>1</v>
      </c>
      <c r="BG790">
        <v>0</v>
      </c>
      <c r="BH790">
        <v>0</v>
      </c>
      <c r="BI790">
        <v>0</v>
      </c>
      <c r="BJ790">
        <v>0</v>
      </c>
      <c r="BK790">
        <v>0</v>
      </c>
      <c r="BL790">
        <v>1</v>
      </c>
      <c r="BM790">
        <v>1</v>
      </c>
      <c r="BN790">
        <v>0</v>
      </c>
      <c r="BO790">
        <v>0</v>
      </c>
      <c r="BP790">
        <v>0</v>
      </c>
      <c r="BQ790">
        <v>0</v>
      </c>
      <c r="BR790">
        <v>0</v>
      </c>
      <c r="BS790">
        <v>1</v>
      </c>
      <c r="BT790" s="10">
        <v>0</v>
      </c>
      <c r="BU790">
        <v>-4.2648743800000002</v>
      </c>
      <c r="BV790">
        <v>0.17994256</v>
      </c>
      <c r="BW790">
        <v>2.5512239999999999E-2</v>
      </c>
      <c r="BX790">
        <v>1.7140852600000001</v>
      </c>
      <c r="BY790">
        <v>1.2451467300000001</v>
      </c>
      <c r="BZ790">
        <v>4.38303536</v>
      </c>
      <c r="CA790">
        <v>1.0542348399999999</v>
      </c>
      <c r="CB790">
        <v>2.36271349</v>
      </c>
      <c r="CC790">
        <v>0</v>
      </c>
      <c r="CD790">
        <v>1.26633956</v>
      </c>
      <c r="CE790">
        <v>1.2966537600000001</v>
      </c>
      <c r="CF790">
        <v>-0.34830556000000001</v>
      </c>
      <c r="CG790">
        <v>0.60595251999999999</v>
      </c>
      <c r="CH790">
        <v>-0.27080598</v>
      </c>
      <c r="CI790">
        <v>0.69837139000000004</v>
      </c>
      <c r="CJ790">
        <v>2.3914729999999999E-2</v>
      </c>
      <c r="CK790">
        <v>-0.35324707</v>
      </c>
      <c r="CL790">
        <v>-4.8291489999999999E-2</v>
      </c>
      <c r="CM790">
        <v>0.58076517999999999</v>
      </c>
      <c r="CN790">
        <v>0.72541518999999999</v>
      </c>
      <c r="CO790">
        <v>-0.20022939000000001</v>
      </c>
      <c r="CP790">
        <v>-0.43475793000000001</v>
      </c>
      <c r="CQ790">
        <v>0.34422587999999998</v>
      </c>
      <c r="CR790">
        <v>-0.48495226000000002</v>
      </c>
      <c r="CS790">
        <v>0.18250256000000001</v>
      </c>
      <c r="CT790">
        <v>-0.16623276000000001</v>
      </c>
      <c r="CU790">
        <v>-9.4743999999999995E-2</v>
      </c>
      <c r="CV790">
        <v>-1.1689752</v>
      </c>
      <c r="CW790">
        <v>-0.52188942000000005</v>
      </c>
      <c r="CX790">
        <v>0.65815442999999996</v>
      </c>
      <c r="CY790">
        <v>9.3649330000000003E-2</v>
      </c>
      <c r="CZ790">
        <v>-0.16819777</v>
      </c>
      <c r="DA790">
        <v>-0.25450494000000001</v>
      </c>
      <c r="DB790">
        <v>0.25513289</v>
      </c>
      <c r="DC790">
        <v>2.5920289999999999E-2</v>
      </c>
      <c r="DD790">
        <v>-2.5292350000000002E-2</v>
      </c>
      <c r="DE790">
        <v>0.26950531</v>
      </c>
      <c r="DF790">
        <v>-0.26887736000000001</v>
      </c>
      <c r="DG790">
        <v>0.1029841</v>
      </c>
      <c r="DH790">
        <v>-0.10235616</v>
      </c>
      <c r="DI790">
        <v>-0.19042195000000001</v>
      </c>
      <c r="DJ790">
        <v>7.7531719999999998E-2</v>
      </c>
      <c r="DK790">
        <v>-0.19522661999999999</v>
      </c>
      <c r="DL790">
        <v>-0.13095082</v>
      </c>
      <c r="DM790">
        <v>-6.0513240000000003E-2</v>
      </c>
      <c r="DN790">
        <v>0.50020885000000004</v>
      </c>
      <c r="DO790">
        <v>0.35778246000000002</v>
      </c>
      <c r="DP790">
        <v>-0.64273818000000005</v>
      </c>
      <c r="DQ790">
        <v>0.94671483000000001</v>
      </c>
      <c r="DR790">
        <v>-0.66113116000000005</v>
      </c>
      <c r="DS790">
        <v>7.7932630000000003E-2</v>
      </c>
      <c r="DT790">
        <v>-0.79014932000000004</v>
      </c>
      <c r="DU790">
        <v>1.3610861400000001</v>
      </c>
      <c r="DV790" s="10">
        <v>-0.64824150000000003</v>
      </c>
      <c r="DW790" s="8" t="s">
        <v>4094</v>
      </c>
      <c r="DX790" t="s">
        <v>4095</v>
      </c>
      <c r="DY790" t="s">
        <v>5154</v>
      </c>
      <c r="DZ790" t="s">
        <v>5153</v>
      </c>
      <c r="EA790" t="s">
        <v>5432</v>
      </c>
      <c r="EB790" t="s">
        <v>5318</v>
      </c>
      <c r="EC790" t="s">
        <v>5288</v>
      </c>
      <c r="ED790" s="10" t="s">
        <v>863</v>
      </c>
      <c r="EE790" s="20">
        <v>37239</v>
      </c>
      <c r="EF790" s="21">
        <v>38983</v>
      </c>
      <c r="EG790" t="s">
        <v>4096</v>
      </c>
      <c r="EH790" t="s">
        <v>5143</v>
      </c>
      <c r="EI790" s="22">
        <v>44003</v>
      </c>
      <c r="EJ790" t="b">
        <f>F790=H790</f>
        <v>0</v>
      </c>
    </row>
    <row r="791" spans="1:140" x14ac:dyDescent="0.2">
      <c r="A791" s="8" t="s">
        <v>4097</v>
      </c>
      <c r="B791" s="8" t="s">
        <v>119</v>
      </c>
      <c r="C791" s="8" t="s">
        <v>399</v>
      </c>
      <c r="D791" s="2">
        <v>9308446989</v>
      </c>
      <c r="E791" s="4">
        <v>0.61438535887742296</v>
      </c>
      <c r="F791" s="28" t="b">
        <v>1</v>
      </c>
      <c r="G791" s="29">
        <f t="shared" si="25"/>
        <v>1.7407198916202914E-2</v>
      </c>
      <c r="H791" s="5" t="b">
        <f t="shared" si="24"/>
        <v>0</v>
      </c>
      <c r="I791" s="8">
        <v>61</v>
      </c>
      <c r="J791">
        <v>2</v>
      </c>
      <c r="K791">
        <v>23</v>
      </c>
      <c r="L791">
        <v>1997</v>
      </c>
      <c r="M791">
        <v>4</v>
      </c>
      <c r="N791">
        <v>2</v>
      </c>
      <c r="O791">
        <v>53.026012772045</v>
      </c>
      <c r="P791">
        <v>2</v>
      </c>
      <c r="Q791">
        <v>1</v>
      </c>
      <c r="R791">
        <v>1</v>
      </c>
      <c r="S791" s="10">
        <v>80</v>
      </c>
      <c r="T791" s="8">
        <v>0.72896023728261505</v>
      </c>
      <c r="U791">
        <v>1.0203643463482399</v>
      </c>
      <c r="V791">
        <v>-0.51455810191446105</v>
      </c>
      <c r="W791">
        <v>0.58135445731526503</v>
      </c>
      <c r="X791">
        <v>-0.29113306284374801</v>
      </c>
      <c r="Y791">
        <v>-0.70788554533318204</v>
      </c>
      <c r="Z791">
        <v>8.7817210496720005E-2</v>
      </c>
      <c r="AA791">
        <v>1.4284752725705201</v>
      </c>
      <c r="AB791">
        <v>-0.772121299578298</v>
      </c>
      <c r="AC791">
        <v>1.42236659638262</v>
      </c>
      <c r="AD791" s="10">
        <v>1.14412362421911</v>
      </c>
      <c r="AE791" s="8">
        <v>1</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1</v>
      </c>
      <c r="AZ791">
        <v>0</v>
      </c>
      <c r="BA791">
        <v>1</v>
      </c>
      <c r="BB791">
        <v>0</v>
      </c>
      <c r="BC791">
        <v>1</v>
      </c>
      <c r="BD791">
        <v>0</v>
      </c>
      <c r="BE791">
        <v>1</v>
      </c>
      <c r="BF791">
        <v>0</v>
      </c>
      <c r="BG791">
        <v>0</v>
      </c>
      <c r="BH791">
        <v>0</v>
      </c>
      <c r="BI791">
        <v>1</v>
      </c>
      <c r="BJ791">
        <v>0</v>
      </c>
      <c r="BK791">
        <v>0</v>
      </c>
      <c r="BL791">
        <v>0</v>
      </c>
      <c r="BM791">
        <v>0</v>
      </c>
      <c r="BN791">
        <v>0</v>
      </c>
      <c r="BO791">
        <v>1</v>
      </c>
      <c r="BP791">
        <v>0</v>
      </c>
      <c r="BQ791">
        <v>1</v>
      </c>
      <c r="BR791">
        <v>0</v>
      </c>
      <c r="BS791">
        <v>0</v>
      </c>
      <c r="BT791" s="10">
        <v>0</v>
      </c>
      <c r="BU791">
        <v>-4.2648743800000002</v>
      </c>
      <c r="BV791">
        <v>0.17994256</v>
      </c>
      <c r="BW791">
        <v>2.5512239999999999E-2</v>
      </c>
      <c r="BX791">
        <v>1.7140852600000001</v>
      </c>
      <c r="BY791">
        <v>1.2451467300000001</v>
      </c>
      <c r="BZ791">
        <v>4.38303536</v>
      </c>
      <c r="CA791">
        <v>1.0542348399999999</v>
      </c>
      <c r="CB791">
        <v>2.36271349</v>
      </c>
      <c r="CC791">
        <v>0</v>
      </c>
      <c r="CD791">
        <v>1.26633956</v>
      </c>
      <c r="CE791">
        <v>1.2966537600000001</v>
      </c>
      <c r="CF791">
        <v>-0.34830556000000001</v>
      </c>
      <c r="CG791">
        <v>0.60595251999999999</v>
      </c>
      <c r="CH791">
        <v>-0.27080598</v>
      </c>
      <c r="CI791">
        <v>0.69837139000000004</v>
      </c>
      <c r="CJ791">
        <v>2.3914729999999999E-2</v>
      </c>
      <c r="CK791">
        <v>-0.35324707</v>
      </c>
      <c r="CL791">
        <v>-4.8291489999999999E-2</v>
      </c>
      <c r="CM791">
        <v>0.58076517999999999</v>
      </c>
      <c r="CN791">
        <v>0.72541518999999999</v>
      </c>
      <c r="CO791">
        <v>-0.20022939000000001</v>
      </c>
      <c r="CP791">
        <v>-0.43475793000000001</v>
      </c>
      <c r="CQ791">
        <v>0.34422587999999998</v>
      </c>
      <c r="CR791">
        <v>-0.48495226000000002</v>
      </c>
      <c r="CS791">
        <v>0.18250256000000001</v>
      </c>
      <c r="CT791">
        <v>-0.16623276000000001</v>
      </c>
      <c r="CU791">
        <v>-9.4743999999999995E-2</v>
      </c>
      <c r="CV791">
        <v>-1.1689752</v>
      </c>
      <c r="CW791">
        <v>-0.52188942000000005</v>
      </c>
      <c r="CX791">
        <v>0.65815442999999996</v>
      </c>
      <c r="CY791">
        <v>9.3649330000000003E-2</v>
      </c>
      <c r="CZ791">
        <v>-0.16819777</v>
      </c>
      <c r="DA791">
        <v>-0.25450494000000001</v>
      </c>
      <c r="DB791">
        <v>0.25513289</v>
      </c>
      <c r="DC791">
        <v>2.5920289999999999E-2</v>
      </c>
      <c r="DD791">
        <v>-2.5292350000000002E-2</v>
      </c>
      <c r="DE791">
        <v>0.26950531</v>
      </c>
      <c r="DF791">
        <v>-0.26887736000000001</v>
      </c>
      <c r="DG791">
        <v>0.1029841</v>
      </c>
      <c r="DH791">
        <v>-0.10235616</v>
      </c>
      <c r="DI791">
        <v>-0.19042195000000001</v>
      </c>
      <c r="DJ791">
        <v>7.7531719999999998E-2</v>
      </c>
      <c r="DK791">
        <v>-0.19522661999999999</v>
      </c>
      <c r="DL791">
        <v>-0.13095082</v>
      </c>
      <c r="DM791">
        <v>-6.0513240000000003E-2</v>
      </c>
      <c r="DN791">
        <v>0.50020885000000004</v>
      </c>
      <c r="DO791">
        <v>0.35778246000000002</v>
      </c>
      <c r="DP791">
        <v>-0.64273818000000005</v>
      </c>
      <c r="DQ791">
        <v>0.94671483000000001</v>
      </c>
      <c r="DR791">
        <v>-0.66113116000000005</v>
      </c>
      <c r="DS791">
        <v>7.7932630000000003E-2</v>
      </c>
      <c r="DT791">
        <v>-0.79014932000000004</v>
      </c>
      <c r="DU791">
        <v>1.3610861400000001</v>
      </c>
      <c r="DV791" s="10">
        <v>-0.64824150000000003</v>
      </c>
      <c r="DW791" s="8" t="s">
        <v>4098</v>
      </c>
      <c r="DX791" t="s">
        <v>4099</v>
      </c>
      <c r="DY791" t="s">
        <v>5153</v>
      </c>
      <c r="DZ791" t="s">
        <v>5154</v>
      </c>
      <c r="EA791" t="s">
        <v>5387</v>
      </c>
      <c r="EB791" t="s">
        <v>5332</v>
      </c>
      <c r="EC791" t="s">
        <v>5503</v>
      </c>
      <c r="ED791" s="10" t="s">
        <v>367</v>
      </c>
      <c r="EE791" s="20">
        <v>36870</v>
      </c>
      <c r="EF791" s="21">
        <v>37319</v>
      </c>
      <c r="EG791" t="s">
        <v>4100</v>
      </c>
      <c r="EH791" t="s">
        <v>5142</v>
      </c>
      <c r="EI791" s="22">
        <v>44497</v>
      </c>
      <c r="EJ791" t="b">
        <f>F791=H791</f>
        <v>0</v>
      </c>
    </row>
    <row r="792" spans="1:140" x14ac:dyDescent="0.2">
      <c r="A792" s="8" t="s">
        <v>4101</v>
      </c>
      <c r="B792" s="8" t="s">
        <v>127</v>
      </c>
      <c r="C792" s="8" t="s">
        <v>1307</v>
      </c>
      <c r="D792" s="2" t="s">
        <v>4102</v>
      </c>
      <c r="E792" s="4">
        <v>0.68158125388963797</v>
      </c>
      <c r="F792" s="28" t="b">
        <v>1</v>
      </c>
      <c r="G792" s="29">
        <f t="shared" si="25"/>
        <v>3.9232361236950183E-6</v>
      </c>
      <c r="H792" s="5" t="b">
        <f t="shared" si="24"/>
        <v>0</v>
      </c>
      <c r="I792" s="8">
        <v>39</v>
      </c>
      <c r="J792">
        <v>1</v>
      </c>
      <c r="K792">
        <v>38</v>
      </c>
      <c r="L792">
        <v>870</v>
      </c>
      <c r="M792">
        <v>0</v>
      </c>
      <c r="N792">
        <v>4</v>
      </c>
      <c r="O792">
        <v>17.207293611485898</v>
      </c>
      <c r="P792">
        <v>2</v>
      </c>
      <c r="Q792">
        <v>1</v>
      </c>
      <c r="R792">
        <v>2</v>
      </c>
      <c r="S792" s="10">
        <v>74.2</v>
      </c>
      <c r="T792" s="8">
        <v>-1.33767961068356</v>
      </c>
      <c r="U792">
        <v>7.5957643648752104E-3</v>
      </c>
      <c r="V792">
        <v>1.4235138450326601</v>
      </c>
      <c r="W792">
        <v>-0.73244751261485996</v>
      </c>
      <c r="X792">
        <v>-1.5638459058765199</v>
      </c>
      <c r="Y792">
        <v>0.68524713920936597</v>
      </c>
      <c r="Z792">
        <v>-1.1447298258899099</v>
      </c>
      <c r="AA792">
        <v>0.71867389489572897</v>
      </c>
      <c r="AB792">
        <v>-1.4988236991813999</v>
      </c>
      <c r="AC792">
        <v>0.71996333890972197</v>
      </c>
      <c r="AD792" s="10">
        <v>-0.107345875162473</v>
      </c>
      <c r="AE792" s="8">
        <v>0</v>
      </c>
      <c r="AF792">
        <v>0</v>
      </c>
      <c r="AG792">
        <v>0</v>
      </c>
      <c r="AH792">
        <v>0</v>
      </c>
      <c r="AI792">
        <v>0</v>
      </c>
      <c r="AJ792">
        <v>0</v>
      </c>
      <c r="AK792">
        <v>0</v>
      </c>
      <c r="AL792">
        <v>0</v>
      </c>
      <c r="AM792">
        <v>0</v>
      </c>
      <c r="AN792">
        <v>0</v>
      </c>
      <c r="AO792">
        <v>0</v>
      </c>
      <c r="AP792">
        <v>0</v>
      </c>
      <c r="AQ792">
        <v>0</v>
      </c>
      <c r="AR792">
        <v>0</v>
      </c>
      <c r="AS792">
        <v>0</v>
      </c>
      <c r="AT792">
        <v>0</v>
      </c>
      <c r="AU792">
        <v>0</v>
      </c>
      <c r="AV792">
        <v>0</v>
      </c>
      <c r="AW792">
        <v>1</v>
      </c>
      <c r="AX792">
        <v>0</v>
      </c>
      <c r="AY792">
        <v>1</v>
      </c>
      <c r="AZ792">
        <v>0</v>
      </c>
      <c r="BA792">
        <v>1</v>
      </c>
      <c r="BB792">
        <v>0</v>
      </c>
      <c r="BC792">
        <v>0</v>
      </c>
      <c r="BD792">
        <v>1</v>
      </c>
      <c r="BE792">
        <v>0</v>
      </c>
      <c r="BF792">
        <v>1</v>
      </c>
      <c r="BG792">
        <v>0</v>
      </c>
      <c r="BH792">
        <v>0</v>
      </c>
      <c r="BI792">
        <v>0</v>
      </c>
      <c r="BJ792">
        <v>0</v>
      </c>
      <c r="BK792">
        <v>0</v>
      </c>
      <c r="BL792">
        <v>1</v>
      </c>
      <c r="BM792">
        <v>0</v>
      </c>
      <c r="BN792">
        <v>0</v>
      </c>
      <c r="BO792">
        <v>1</v>
      </c>
      <c r="BP792">
        <v>0</v>
      </c>
      <c r="BQ792">
        <v>0</v>
      </c>
      <c r="BR792">
        <v>0</v>
      </c>
      <c r="BS792">
        <v>0</v>
      </c>
      <c r="BT792" s="10">
        <v>1</v>
      </c>
      <c r="BU792">
        <v>-4.2648743800000002</v>
      </c>
      <c r="BV792">
        <v>0.17994256</v>
      </c>
      <c r="BW792">
        <v>2.5512239999999999E-2</v>
      </c>
      <c r="BX792">
        <v>1.7140852600000001</v>
      </c>
      <c r="BY792">
        <v>1.2451467300000001</v>
      </c>
      <c r="BZ792">
        <v>4.38303536</v>
      </c>
      <c r="CA792">
        <v>1.0542348399999999</v>
      </c>
      <c r="CB792">
        <v>2.36271349</v>
      </c>
      <c r="CC792">
        <v>0</v>
      </c>
      <c r="CD792">
        <v>1.26633956</v>
      </c>
      <c r="CE792">
        <v>1.2966537600000001</v>
      </c>
      <c r="CF792">
        <v>-0.34830556000000001</v>
      </c>
      <c r="CG792">
        <v>0.60595251999999999</v>
      </c>
      <c r="CH792">
        <v>-0.27080598</v>
      </c>
      <c r="CI792">
        <v>0.69837139000000004</v>
      </c>
      <c r="CJ792">
        <v>2.3914729999999999E-2</v>
      </c>
      <c r="CK792">
        <v>-0.35324707</v>
      </c>
      <c r="CL792">
        <v>-4.8291489999999999E-2</v>
      </c>
      <c r="CM792">
        <v>0.58076517999999999</v>
      </c>
      <c r="CN792">
        <v>0.72541518999999999</v>
      </c>
      <c r="CO792">
        <v>-0.20022939000000001</v>
      </c>
      <c r="CP792">
        <v>-0.43475793000000001</v>
      </c>
      <c r="CQ792">
        <v>0.34422587999999998</v>
      </c>
      <c r="CR792">
        <v>-0.48495226000000002</v>
      </c>
      <c r="CS792">
        <v>0.18250256000000001</v>
      </c>
      <c r="CT792">
        <v>-0.16623276000000001</v>
      </c>
      <c r="CU792">
        <v>-9.4743999999999995E-2</v>
      </c>
      <c r="CV792">
        <v>-1.1689752</v>
      </c>
      <c r="CW792">
        <v>-0.52188942000000005</v>
      </c>
      <c r="CX792">
        <v>0.65815442999999996</v>
      </c>
      <c r="CY792">
        <v>9.3649330000000003E-2</v>
      </c>
      <c r="CZ792">
        <v>-0.16819777</v>
      </c>
      <c r="DA792">
        <v>-0.25450494000000001</v>
      </c>
      <c r="DB792">
        <v>0.25513289</v>
      </c>
      <c r="DC792">
        <v>2.5920289999999999E-2</v>
      </c>
      <c r="DD792">
        <v>-2.5292350000000002E-2</v>
      </c>
      <c r="DE792">
        <v>0.26950531</v>
      </c>
      <c r="DF792">
        <v>-0.26887736000000001</v>
      </c>
      <c r="DG792">
        <v>0.1029841</v>
      </c>
      <c r="DH792">
        <v>-0.10235616</v>
      </c>
      <c r="DI792">
        <v>-0.19042195000000001</v>
      </c>
      <c r="DJ792">
        <v>7.7531719999999998E-2</v>
      </c>
      <c r="DK792">
        <v>-0.19522661999999999</v>
      </c>
      <c r="DL792">
        <v>-0.13095082</v>
      </c>
      <c r="DM792">
        <v>-6.0513240000000003E-2</v>
      </c>
      <c r="DN792">
        <v>0.50020885000000004</v>
      </c>
      <c r="DO792">
        <v>0.35778246000000002</v>
      </c>
      <c r="DP792">
        <v>-0.64273818000000005</v>
      </c>
      <c r="DQ792">
        <v>0.94671483000000001</v>
      </c>
      <c r="DR792">
        <v>-0.66113116000000005</v>
      </c>
      <c r="DS792">
        <v>7.7932630000000003E-2</v>
      </c>
      <c r="DT792">
        <v>-0.79014932000000004</v>
      </c>
      <c r="DU792">
        <v>1.3610861400000001</v>
      </c>
      <c r="DV792" s="10">
        <v>-0.64824150000000003</v>
      </c>
      <c r="DW792" s="8" t="s">
        <v>4103</v>
      </c>
      <c r="DX792" t="s">
        <v>4104</v>
      </c>
      <c r="DY792" t="s">
        <v>5153</v>
      </c>
      <c r="DZ792" t="s">
        <v>5165</v>
      </c>
      <c r="EA792" t="s">
        <v>5371</v>
      </c>
      <c r="EB792" t="s">
        <v>5173</v>
      </c>
      <c r="EC792" t="s">
        <v>5313</v>
      </c>
      <c r="ED792" s="10" t="s">
        <v>1311</v>
      </c>
      <c r="EE792" s="20">
        <v>37325</v>
      </c>
      <c r="EF792" s="21">
        <v>38260</v>
      </c>
      <c r="EG792" t="s">
        <v>4105</v>
      </c>
      <c r="EH792" t="s">
        <v>5143</v>
      </c>
      <c r="EI792" s="22">
        <v>44337</v>
      </c>
      <c r="EJ792" t="b">
        <f>F792=H792</f>
        <v>0</v>
      </c>
    </row>
    <row r="793" spans="1:140" x14ac:dyDescent="0.2">
      <c r="A793" s="8" t="s">
        <v>4106</v>
      </c>
      <c r="B793" s="8" t="s">
        <v>127</v>
      </c>
      <c r="C793" s="8" t="s">
        <v>468</v>
      </c>
      <c r="D793" s="2">
        <f>1-214-352-1949</f>
        <v>-2514</v>
      </c>
      <c r="E793" s="4">
        <v>0.75599162762401195</v>
      </c>
      <c r="F793" s="28" t="b">
        <v>1</v>
      </c>
      <c r="G793" s="29">
        <f t="shared" si="25"/>
        <v>0.10016795142395844</v>
      </c>
      <c r="H793" s="5" t="b">
        <f t="shared" si="24"/>
        <v>0</v>
      </c>
      <c r="I793" s="8">
        <v>49</v>
      </c>
      <c r="J793">
        <v>5</v>
      </c>
      <c r="K793">
        <v>38</v>
      </c>
      <c r="L793">
        <v>2159</v>
      </c>
      <c r="M793">
        <v>1</v>
      </c>
      <c r="N793">
        <v>1</v>
      </c>
      <c r="O793">
        <v>99.662480478672705</v>
      </c>
      <c r="P793">
        <v>5</v>
      </c>
      <c r="Q793">
        <v>3</v>
      </c>
      <c r="R793">
        <v>1</v>
      </c>
      <c r="S793" s="10">
        <v>68</v>
      </c>
      <c r="T793" s="8">
        <v>-0.39829786160802699</v>
      </c>
      <c r="U793">
        <v>4.0586700922983399</v>
      </c>
      <c r="V793">
        <v>1.4235138450326601</v>
      </c>
      <c r="W793">
        <v>0.770206204545682</v>
      </c>
      <c r="X793">
        <v>-1.2456676951183301</v>
      </c>
      <c r="Y793">
        <v>-1.4044518876044501</v>
      </c>
      <c r="Z793">
        <v>1.69261049753976</v>
      </c>
      <c r="AA793">
        <v>-1.4107302381286499</v>
      </c>
      <c r="AB793">
        <v>0.68128349962791002</v>
      </c>
      <c r="AC793">
        <v>1.7560081436822399E-2</v>
      </c>
      <c r="AD793" s="10">
        <v>-1.4451236158807199</v>
      </c>
      <c r="AE793" s="8">
        <v>0</v>
      </c>
      <c r="AF793">
        <v>0</v>
      </c>
      <c r="AG793">
        <v>0</v>
      </c>
      <c r="AH793">
        <v>0</v>
      </c>
      <c r="AI793">
        <v>0</v>
      </c>
      <c r="AJ793">
        <v>0</v>
      </c>
      <c r="AK793">
        <v>0</v>
      </c>
      <c r="AL793">
        <v>0</v>
      </c>
      <c r="AM793">
        <v>0</v>
      </c>
      <c r="AN793">
        <v>0</v>
      </c>
      <c r="AO793">
        <v>0</v>
      </c>
      <c r="AP793">
        <v>0</v>
      </c>
      <c r="AQ793">
        <v>0</v>
      </c>
      <c r="AR793">
        <v>0</v>
      </c>
      <c r="AS793">
        <v>0</v>
      </c>
      <c r="AT793">
        <v>0</v>
      </c>
      <c r="AU793">
        <v>1</v>
      </c>
      <c r="AV793">
        <v>0</v>
      </c>
      <c r="AW793">
        <v>0</v>
      </c>
      <c r="AX793">
        <v>0</v>
      </c>
      <c r="AY793">
        <v>1</v>
      </c>
      <c r="AZ793">
        <v>0</v>
      </c>
      <c r="BA793">
        <v>1</v>
      </c>
      <c r="BB793">
        <v>0</v>
      </c>
      <c r="BC793">
        <v>1</v>
      </c>
      <c r="BD793">
        <v>0</v>
      </c>
      <c r="BE793">
        <v>1</v>
      </c>
      <c r="BF793">
        <v>0</v>
      </c>
      <c r="BG793">
        <v>0</v>
      </c>
      <c r="BH793">
        <v>0</v>
      </c>
      <c r="BI793">
        <v>0</v>
      </c>
      <c r="BJ793">
        <v>1</v>
      </c>
      <c r="BK793">
        <v>0</v>
      </c>
      <c r="BL793">
        <v>0</v>
      </c>
      <c r="BM793">
        <v>0</v>
      </c>
      <c r="BN793">
        <v>0</v>
      </c>
      <c r="BO793">
        <v>0</v>
      </c>
      <c r="BP793">
        <v>1</v>
      </c>
      <c r="BQ793">
        <v>0</v>
      </c>
      <c r="BR793">
        <v>0</v>
      </c>
      <c r="BS793">
        <v>1</v>
      </c>
      <c r="BT793" s="10">
        <v>0</v>
      </c>
      <c r="BU793">
        <v>-4.2648743800000002</v>
      </c>
      <c r="BV793">
        <v>0.17994256</v>
      </c>
      <c r="BW793">
        <v>2.5512239999999999E-2</v>
      </c>
      <c r="BX793">
        <v>1.7140852600000001</v>
      </c>
      <c r="BY793">
        <v>1.2451467300000001</v>
      </c>
      <c r="BZ793">
        <v>4.38303536</v>
      </c>
      <c r="CA793">
        <v>1.0542348399999999</v>
      </c>
      <c r="CB793">
        <v>2.36271349</v>
      </c>
      <c r="CC793">
        <v>0</v>
      </c>
      <c r="CD793">
        <v>1.26633956</v>
      </c>
      <c r="CE793">
        <v>1.2966537600000001</v>
      </c>
      <c r="CF793">
        <v>-0.34830556000000001</v>
      </c>
      <c r="CG793">
        <v>0.60595251999999999</v>
      </c>
      <c r="CH793">
        <v>-0.27080598</v>
      </c>
      <c r="CI793">
        <v>0.69837139000000004</v>
      </c>
      <c r="CJ793">
        <v>2.3914729999999999E-2</v>
      </c>
      <c r="CK793">
        <v>-0.35324707</v>
      </c>
      <c r="CL793">
        <v>-4.8291489999999999E-2</v>
      </c>
      <c r="CM793">
        <v>0.58076517999999999</v>
      </c>
      <c r="CN793">
        <v>0.72541518999999999</v>
      </c>
      <c r="CO793">
        <v>-0.20022939000000001</v>
      </c>
      <c r="CP793">
        <v>-0.43475793000000001</v>
      </c>
      <c r="CQ793">
        <v>0.34422587999999998</v>
      </c>
      <c r="CR793">
        <v>-0.48495226000000002</v>
      </c>
      <c r="CS793">
        <v>0.18250256000000001</v>
      </c>
      <c r="CT793">
        <v>-0.16623276000000001</v>
      </c>
      <c r="CU793">
        <v>-9.4743999999999995E-2</v>
      </c>
      <c r="CV793">
        <v>-1.1689752</v>
      </c>
      <c r="CW793">
        <v>-0.52188942000000005</v>
      </c>
      <c r="CX793">
        <v>0.65815442999999996</v>
      </c>
      <c r="CY793">
        <v>9.3649330000000003E-2</v>
      </c>
      <c r="CZ793">
        <v>-0.16819777</v>
      </c>
      <c r="DA793">
        <v>-0.25450494000000001</v>
      </c>
      <c r="DB793">
        <v>0.25513289</v>
      </c>
      <c r="DC793">
        <v>2.5920289999999999E-2</v>
      </c>
      <c r="DD793">
        <v>-2.5292350000000002E-2</v>
      </c>
      <c r="DE793">
        <v>0.26950531</v>
      </c>
      <c r="DF793">
        <v>-0.26887736000000001</v>
      </c>
      <c r="DG793">
        <v>0.1029841</v>
      </c>
      <c r="DH793">
        <v>-0.10235616</v>
      </c>
      <c r="DI793">
        <v>-0.19042195000000001</v>
      </c>
      <c r="DJ793">
        <v>7.7531719999999998E-2</v>
      </c>
      <c r="DK793">
        <v>-0.19522661999999999</v>
      </c>
      <c r="DL793">
        <v>-0.13095082</v>
      </c>
      <c r="DM793">
        <v>-6.0513240000000003E-2</v>
      </c>
      <c r="DN793">
        <v>0.50020885000000004</v>
      </c>
      <c r="DO793">
        <v>0.35778246000000002</v>
      </c>
      <c r="DP793">
        <v>-0.64273818000000005</v>
      </c>
      <c r="DQ793">
        <v>0.94671483000000001</v>
      </c>
      <c r="DR793">
        <v>-0.66113116000000005</v>
      </c>
      <c r="DS793">
        <v>7.7932630000000003E-2</v>
      </c>
      <c r="DT793">
        <v>-0.79014932000000004</v>
      </c>
      <c r="DU793">
        <v>1.3610861400000001</v>
      </c>
      <c r="DV793" s="10">
        <v>-0.64824150000000003</v>
      </c>
      <c r="DW793" s="8" t="s">
        <v>4107</v>
      </c>
      <c r="DX793" t="s">
        <v>4108</v>
      </c>
      <c r="DY793" t="s">
        <v>5165</v>
      </c>
      <c r="DZ793" t="s">
        <v>5153</v>
      </c>
      <c r="EA793" t="s">
        <v>5213</v>
      </c>
      <c r="EB793" t="s">
        <v>5214</v>
      </c>
      <c r="EC793" t="s">
        <v>5503</v>
      </c>
      <c r="ED793" s="10" t="s">
        <v>667</v>
      </c>
      <c r="EE793" s="20">
        <v>35680</v>
      </c>
      <c r="EF793" s="21">
        <v>36521</v>
      </c>
      <c r="EG793" t="s">
        <v>4109</v>
      </c>
      <c r="EH793" t="s">
        <v>5144</v>
      </c>
      <c r="EI793" s="22">
        <v>45050</v>
      </c>
      <c r="EJ793" t="b">
        <f>F793=H793</f>
        <v>0</v>
      </c>
    </row>
    <row r="794" spans="1:140" x14ac:dyDescent="0.2">
      <c r="A794" s="8" t="s">
        <v>4110</v>
      </c>
      <c r="B794" s="8" t="s">
        <v>127</v>
      </c>
      <c r="C794" s="8" t="s">
        <v>154</v>
      </c>
      <c r="D794" s="2" t="s">
        <v>4111</v>
      </c>
      <c r="E794" s="4">
        <v>0.30011359289339201</v>
      </c>
      <c r="F794" s="28" t="b">
        <v>0</v>
      </c>
      <c r="G794" s="29">
        <f t="shared" si="25"/>
        <v>1.7686091803553034E-5</v>
      </c>
      <c r="H794" s="5" t="b">
        <f t="shared" si="24"/>
        <v>0</v>
      </c>
      <c r="I794" s="8">
        <v>65</v>
      </c>
      <c r="J794">
        <v>1</v>
      </c>
      <c r="K794">
        <v>20</v>
      </c>
      <c r="L794">
        <v>1622</v>
      </c>
      <c r="M794">
        <v>6</v>
      </c>
      <c r="N794">
        <v>4</v>
      </c>
      <c r="O794">
        <v>8.3901297800295804</v>
      </c>
      <c r="P794">
        <v>1</v>
      </c>
      <c r="Q794">
        <v>1</v>
      </c>
      <c r="R794">
        <v>5</v>
      </c>
      <c r="S794" s="10">
        <v>73.3</v>
      </c>
      <c r="T794" s="8">
        <v>1.1047129369128199</v>
      </c>
      <c r="U794">
        <v>7.5957643648752104E-3</v>
      </c>
      <c r="V794">
        <v>-0.90217249130388599</v>
      </c>
      <c r="W794">
        <v>0.144197635022632</v>
      </c>
      <c r="X794">
        <v>0.34522335867264098</v>
      </c>
      <c r="Y794">
        <v>0.68524713920936597</v>
      </c>
      <c r="Z794">
        <v>-1.44813456521302</v>
      </c>
      <c r="AA794">
        <v>8.8725172209350497E-3</v>
      </c>
      <c r="AB794">
        <v>-1.4988236991813999</v>
      </c>
      <c r="AC794">
        <v>-1.38724643350897</v>
      </c>
      <c r="AD794" s="10">
        <v>-0.30153941816996199</v>
      </c>
      <c r="AE794" s="8">
        <v>0</v>
      </c>
      <c r="AF794">
        <v>0</v>
      </c>
      <c r="AG794">
        <v>0</v>
      </c>
      <c r="AH794">
        <v>0</v>
      </c>
      <c r="AI794">
        <v>0</v>
      </c>
      <c r="AJ794">
        <v>0</v>
      </c>
      <c r="AK794">
        <v>0</v>
      </c>
      <c r="AL794">
        <v>0</v>
      </c>
      <c r="AM794">
        <v>1</v>
      </c>
      <c r="AN794">
        <v>0</v>
      </c>
      <c r="AO794">
        <v>0</v>
      </c>
      <c r="AP794">
        <v>0</v>
      </c>
      <c r="AQ794">
        <v>0</v>
      </c>
      <c r="AR794">
        <v>0</v>
      </c>
      <c r="AS794">
        <v>0</v>
      </c>
      <c r="AT794">
        <v>0</v>
      </c>
      <c r="AU794">
        <v>0</v>
      </c>
      <c r="AV794">
        <v>0</v>
      </c>
      <c r="AW794">
        <v>0</v>
      </c>
      <c r="AX794">
        <v>0</v>
      </c>
      <c r="AY794">
        <v>1</v>
      </c>
      <c r="AZ794">
        <v>0</v>
      </c>
      <c r="BA794">
        <v>1</v>
      </c>
      <c r="BB794">
        <v>0</v>
      </c>
      <c r="BC794">
        <v>0</v>
      </c>
      <c r="BD794">
        <v>1</v>
      </c>
      <c r="BE794">
        <v>0</v>
      </c>
      <c r="BF794">
        <v>1</v>
      </c>
      <c r="BG794">
        <v>0</v>
      </c>
      <c r="BH794">
        <v>0</v>
      </c>
      <c r="BI794">
        <v>0</v>
      </c>
      <c r="BJ794">
        <v>0</v>
      </c>
      <c r="BK794">
        <v>0</v>
      </c>
      <c r="BL794">
        <v>1</v>
      </c>
      <c r="BM794">
        <v>1</v>
      </c>
      <c r="BN794">
        <v>0</v>
      </c>
      <c r="BO794">
        <v>0</v>
      </c>
      <c r="BP794">
        <v>0</v>
      </c>
      <c r="BQ794">
        <v>0</v>
      </c>
      <c r="BR794">
        <v>1</v>
      </c>
      <c r="BS794">
        <v>0</v>
      </c>
      <c r="BT794" s="10">
        <v>0</v>
      </c>
      <c r="BU794">
        <v>-4.2648743800000002</v>
      </c>
      <c r="BV794">
        <v>0.17994256</v>
      </c>
      <c r="BW794">
        <v>2.5512239999999999E-2</v>
      </c>
      <c r="BX794">
        <v>1.7140852600000001</v>
      </c>
      <c r="BY794">
        <v>1.2451467300000001</v>
      </c>
      <c r="BZ794">
        <v>4.38303536</v>
      </c>
      <c r="CA794">
        <v>1.0542348399999999</v>
      </c>
      <c r="CB794">
        <v>2.36271349</v>
      </c>
      <c r="CC794">
        <v>0</v>
      </c>
      <c r="CD794">
        <v>1.26633956</v>
      </c>
      <c r="CE794">
        <v>1.2966537600000001</v>
      </c>
      <c r="CF794">
        <v>-0.34830556000000001</v>
      </c>
      <c r="CG794">
        <v>0.60595251999999999</v>
      </c>
      <c r="CH794">
        <v>-0.27080598</v>
      </c>
      <c r="CI794">
        <v>0.69837139000000004</v>
      </c>
      <c r="CJ794">
        <v>2.3914729999999999E-2</v>
      </c>
      <c r="CK794">
        <v>-0.35324707</v>
      </c>
      <c r="CL794">
        <v>-4.8291489999999999E-2</v>
      </c>
      <c r="CM794">
        <v>0.58076517999999999</v>
      </c>
      <c r="CN794">
        <v>0.72541518999999999</v>
      </c>
      <c r="CO794">
        <v>-0.20022939000000001</v>
      </c>
      <c r="CP794">
        <v>-0.43475793000000001</v>
      </c>
      <c r="CQ794">
        <v>0.34422587999999998</v>
      </c>
      <c r="CR794">
        <v>-0.48495226000000002</v>
      </c>
      <c r="CS794">
        <v>0.18250256000000001</v>
      </c>
      <c r="CT794">
        <v>-0.16623276000000001</v>
      </c>
      <c r="CU794">
        <v>-9.4743999999999995E-2</v>
      </c>
      <c r="CV794">
        <v>-1.1689752</v>
      </c>
      <c r="CW794">
        <v>-0.52188942000000005</v>
      </c>
      <c r="CX794">
        <v>0.65815442999999996</v>
      </c>
      <c r="CY794">
        <v>9.3649330000000003E-2</v>
      </c>
      <c r="CZ794">
        <v>-0.16819777</v>
      </c>
      <c r="DA794">
        <v>-0.25450494000000001</v>
      </c>
      <c r="DB794">
        <v>0.25513289</v>
      </c>
      <c r="DC794">
        <v>2.5920289999999999E-2</v>
      </c>
      <c r="DD794">
        <v>-2.5292350000000002E-2</v>
      </c>
      <c r="DE794">
        <v>0.26950531</v>
      </c>
      <c r="DF794">
        <v>-0.26887736000000001</v>
      </c>
      <c r="DG794">
        <v>0.1029841</v>
      </c>
      <c r="DH794">
        <v>-0.10235616</v>
      </c>
      <c r="DI794">
        <v>-0.19042195000000001</v>
      </c>
      <c r="DJ794">
        <v>7.7531719999999998E-2</v>
      </c>
      <c r="DK794">
        <v>-0.19522661999999999</v>
      </c>
      <c r="DL794">
        <v>-0.13095082</v>
      </c>
      <c r="DM794">
        <v>-6.0513240000000003E-2</v>
      </c>
      <c r="DN794">
        <v>0.50020885000000004</v>
      </c>
      <c r="DO794">
        <v>0.35778246000000002</v>
      </c>
      <c r="DP794">
        <v>-0.64273818000000005</v>
      </c>
      <c r="DQ794">
        <v>0.94671483000000001</v>
      </c>
      <c r="DR794">
        <v>-0.66113116000000005</v>
      </c>
      <c r="DS794">
        <v>7.7932630000000003E-2</v>
      </c>
      <c r="DT794">
        <v>-0.79014932000000004</v>
      </c>
      <c r="DU794">
        <v>1.3610861400000001</v>
      </c>
      <c r="DV794" s="10">
        <v>-0.64824150000000003</v>
      </c>
      <c r="DW794" s="8" t="s">
        <v>4112</v>
      </c>
      <c r="DX794" t="s">
        <v>4113</v>
      </c>
      <c r="DY794" t="s">
        <v>5154</v>
      </c>
      <c r="DZ794" t="s">
        <v>5158</v>
      </c>
      <c r="EA794" t="s">
        <v>5476</v>
      </c>
      <c r="EB794" t="s">
        <v>5423</v>
      </c>
      <c r="EC794" t="s">
        <v>5215</v>
      </c>
      <c r="ED794" s="10" t="s">
        <v>132</v>
      </c>
      <c r="EE794" s="20">
        <v>35767</v>
      </c>
      <c r="EF794" s="21">
        <v>37945</v>
      </c>
      <c r="EG794" t="s">
        <v>4114</v>
      </c>
      <c r="EH794" t="s">
        <v>5143</v>
      </c>
      <c r="EI794" s="22">
        <v>44958</v>
      </c>
      <c r="EJ794" t="b">
        <f>F794=H794</f>
        <v>1</v>
      </c>
    </row>
    <row r="795" spans="1:140" x14ac:dyDescent="0.2">
      <c r="A795" s="8" t="s">
        <v>4115</v>
      </c>
      <c r="B795" s="8" t="s">
        <v>119</v>
      </c>
      <c r="C795" s="8" t="s">
        <v>120</v>
      </c>
      <c r="D795" s="2" t="s">
        <v>4116</v>
      </c>
      <c r="E795" s="4">
        <v>0.58462196925807097</v>
      </c>
      <c r="F795" s="28" t="b">
        <v>0</v>
      </c>
      <c r="G795" s="29">
        <f t="shared" si="25"/>
        <v>0.92318402653420661</v>
      </c>
      <c r="H795" s="5" t="b">
        <f t="shared" si="24"/>
        <v>1</v>
      </c>
      <c r="I795" s="8">
        <v>60</v>
      </c>
      <c r="J795">
        <v>1</v>
      </c>
      <c r="K795">
        <v>34</v>
      </c>
      <c r="L795">
        <v>2917</v>
      </c>
      <c r="M795">
        <v>5</v>
      </c>
      <c r="N795">
        <v>2</v>
      </c>
      <c r="O795">
        <v>62.310984629035602</v>
      </c>
      <c r="P795">
        <v>3</v>
      </c>
      <c r="Q795">
        <v>1</v>
      </c>
      <c r="R795">
        <v>3</v>
      </c>
      <c r="S795" s="10">
        <v>73</v>
      </c>
      <c r="T795" s="8">
        <v>0.63502206237506098</v>
      </c>
      <c r="U795">
        <v>7.5957643648752104E-3</v>
      </c>
      <c r="V795">
        <v>0.90669465918009495</v>
      </c>
      <c r="W795">
        <v>1.6538458613398499</v>
      </c>
      <c r="X795">
        <v>2.70451479144465E-2</v>
      </c>
      <c r="Y795">
        <v>-0.70788554533318204</v>
      </c>
      <c r="Z795">
        <v>0.40731954931481601</v>
      </c>
      <c r="AA795">
        <v>-1.4107302381286499</v>
      </c>
      <c r="AB795">
        <v>1.4079858992310099</v>
      </c>
      <c r="AC795">
        <v>0.71996333890972197</v>
      </c>
      <c r="AD795" s="10">
        <v>-0.36627059917245802</v>
      </c>
      <c r="AE795" s="8">
        <v>0</v>
      </c>
      <c r="AF795">
        <v>0</v>
      </c>
      <c r="AG795">
        <v>0</v>
      </c>
      <c r="AH795">
        <v>0</v>
      </c>
      <c r="AI795">
        <v>0</v>
      </c>
      <c r="AJ795">
        <v>0</v>
      </c>
      <c r="AK795">
        <v>0</v>
      </c>
      <c r="AL795">
        <v>0</v>
      </c>
      <c r="AM795">
        <v>0</v>
      </c>
      <c r="AN795">
        <v>0</v>
      </c>
      <c r="AO795">
        <v>0</v>
      </c>
      <c r="AP795">
        <v>0</v>
      </c>
      <c r="AQ795">
        <v>0</v>
      </c>
      <c r="AR795">
        <v>0</v>
      </c>
      <c r="AS795">
        <v>1</v>
      </c>
      <c r="AT795">
        <v>0</v>
      </c>
      <c r="AU795">
        <v>0</v>
      </c>
      <c r="AV795">
        <v>0</v>
      </c>
      <c r="AW795">
        <v>0</v>
      </c>
      <c r="AX795">
        <v>0</v>
      </c>
      <c r="AY795">
        <v>0</v>
      </c>
      <c r="AZ795">
        <v>1</v>
      </c>
      <c r="BA795">
        <v>1</v>
      </c>
      <c r="BB795">
        <v>0</v>
      </c>
      <c r="BC795">
        <v>1</v>
      </c>
      <c r="BD795">
        <v>0</v>
      </c>
      <c r="BE795">
        <v>1</v>
      </c>
      <c r="BF795">
        <v>0</v>
      </c>
      <c r="BG795">
        <v>0</v>
      </c>
      <c r="BH795">
        <v>0</v>
      </c>
      <c r="BI795">
        <v>0</v>
      </c>
      <c r="BJ795">
        <v>1</v>
      </c>
      <c r="BK795">
        <v>0</v>
      </c>
      <c r="BL795">
        <v>0</v>
      </c>
      <c r="BM795">
        <v>0</v>
      </c>
      <c r="BN795">
        <v>0</v>
      </c>
      <c r="BO795">
        <v>0</v>
      </c>
      <c r="BP795">
        <v>1</v>
      </c>
      <c r="BQ795">
        <v>1</v>
      </c>
      <c r="BR795">
        <v>0</v>
      </c>
      <c r="BS795">
        <v>0</v>
      </c>
      <c r="BT795" s="10">
        <v>0</v>
      </c>
      <c r="BU795">
        <v>-4.2648743800000002</v>
      </c>
      <c r="BV795">
        <v>0.17994256</v>
      </c>
      <c r="BW795">
        <v>2.5512239999999999E-2</v>
      </c>
      <c r="BX795">
        <v>1.7140852600000001</v>
      </c>
      <c r="BY795">
        <v>1.2451467300000001</v>
      </c>
      <c r="BZ795">
        <v>4.38303536</v>
      </c>
      <c r="CA795">
        <v>1.0542348399999999</v>
      </c>
      <c r="CB795">
        <v>2.36271349</v>
      </c>
      <c r="CC795">
        <v>0</v>
      </c>
      <c r="CD795">
        <v>1.26633956</v>
      </c>
      <c r="CE795">
        <v>1.2966537600000001</v>
      </c>
      <c r="CF795">
        <v>-0.34830556000000001</v>
      </c>
      <c r="CG795">
        <v>0.60595251999999999</v>
      </c>
      <c r="CH795">
        <v>-0.27080598</v>
      </c>
      <c r="CI795">
        <v>0.69837139000000004</v>
      </c>
      <c r="CJ795">
        <v>2.3914729999999999E-2</v>
      </c>
      <c r="CK795">
        <v>-0.35324707</v>
      </c>
      <c r="CL795">
        <v>-4.8291489999999999E-2</v>
      </c>
      <c r="CM795">
        <v>0.58076517999999999</v>
      </c>
      <c r="CN795">
        <v>0.72541518999999999</v>
      </c>
      <c r="CO795">
        <v>-0.20022939000000001</v>
      </c>
      <c r="CP795">
        <v>-0.43475793000000001</v>
      </c>
      <c r="CQ795">
        <v>0.34422587999999998</v>
      </c>
      <c r="CR795">
        <v>-0.48495226000000002</v>
      </c>
      <c r="CS795">
        <v>0.18250256000000001</v>
      </c>
      <c r="CT795">
        <v>-0.16623276000000001</v>
      </c>
      <c r="CU795">
        <v>-9.4743999999999995E-2</v>
      </c>
      <c r="CV795">
        <v>-1.1689752</v>
      </c>
      <c r="CW795">
        <v>-0.52188942000000005</v>
      </c>
      <c r="CX795">
        <v>0.65815442999999996</v>
      </c>
      <c r="CY795">
        <v>9.3649330000000003E-2</v>
      </c>
      <c r="CZ795">
        <v>-0.16819777</v>
      </c>
      <c r="DA795">
        <v>-0.25450494000000001</v>
      </c>
      <c r="DB795">
        <v>0.25513289</v>
      </c>
      <c r="DC795">
        <v>2.5920289999999999E-2</v>
      </c>
      <c r="DD795">
        <v>-2.5292350000000002E-2</v>
      </c>
      <c r="DE795">
        <v>0.26950531</v>
      </c>
      <c r="DF795">
        <v>-0.26887736000000001</v>
      </c>
      <c r="DG795">
        <v>0.1029841</v>
      </c>
      <c r="DH795">
        <v>-0.10235616</v>
      </c>
      <c r="DI795">
        <v>-0.19042195000000001</v>
      </c>
      <c r="DJ795">
        <v>7.7531719999999998E-2</v>
      </c>
      <c r="DK795">
        <v>-0.19522661999999999</v>
      </c>
      <c r="DL795">
        <v>-0.13095082</v>
      </c>
      <c r="DM795">
        <v>-6.0513240000000003E-2</v>
      </c>
      <c r="DN795">
        <v>0.50020885000000004</v>
      </c>
      <c r="DO795">
        <v>0.35778246000000002</v>
      </c>
      <c r="DP795">
        <v>-0.64273818000000005</v>
      </c>
      <c r="DQ795">
        <v>0.94671483000000001</v>
      </c>
      <c r="DR795">
        <v>-0.66113116000000005</v>
      </c>
      <c r="DS795">
        <v>7.7932630000000003E-2</v>
      </c>
      <c r="DT795">
        <v>-0.79014932000000004</v>
      </c>
      <c r="DU795">
        <v>1.3610861400000001</v>
      </c>
      <c r="DV795" s="10">
        <v>-0.64824150000000003</v>
      </c>
      <c r="DW795" s="8" t="s">
        <v>4117</v>
      </c>
      <c r="DX795" t="s">
        <v>4118</v>
      </c>
      <c r="DY795" t="s">
        <v>5165</v>
      </c>
      <c r="DZ795" t="s">
        <v>5154</v>
      </c>
      <c r="EA795" t="s">
        <v>5435</v>
      </c>
      <c r="EB795" t="s">
        <v>5365</v>
      </c>
      <c r="EC795" t="s">
        <v>5342</v>
      </c>
      <c r="ED795" s="10" t="s">
        <v>1082</v>
      </c>
      <c r="EE795" s="20">
        <v>36139</v>
      </c>
      <c r="EF795" s="21">
        <v>37343</v>
      </c>
      <c r="EG795" t="s">
        <v>4119</v>
      </c>
      <c r="EH795" t="s">
        <v>5144</v>
      </c>
      <c r="EI795" s="22">
        <v>45302</v>
      </c>
      <c r="EJ795" t="b">
        <f>F795=H795</f>
        <v>0</v>
      </c>
    </row>
    <row r="796" spans="1:140" x14ac:dyDescent="0.2">
      <c r="A796" s="8" t="s">
        <v>4120</v>
      </c>
      <c r="B796" s="8" t="s">
        <v>168</v>
      </c>
      <c r="C796" s="8" t="s">
        <v>195</v>
      </c>
      <c r="D796" s="2" t="s">
        <v>4121</v>
      </c>
      <c r="E796" s="4">
        <v>0.33580280250803701</v>
      </c>
      <c r="F796" s="28" t="b">
        <v>0</v>
      </c>
      <c r="G796" s="29">
        <f t="shared" si="25"/>
        <v>0.88144677473368216</v>
      </c>
      <c r="H796" s="5" t="b">
        <f t="shared" si="24"/>
        <v>1</v>
      </c>
      <c r="I796" s="8">
        <v>36</v>
      </c>
      <c r="J796">
        <v>1</v>
      </c>
      <c r="K796">
        <v>23</v>
      </c>
      <c r="L796">
        <v>1346</v>
      </c>
      <c r="M796">
        <v>10</v>
      </c>
      <c r="N796">
        <v>4</v>
      </c>
      <c r="O796">
        <v>20.401401254018701</v>
      </c>
      <c r="P796">
        <v>5</v>
      </c>
      <c r="Q796">
        <v>2</v>
      </c>
      <c r="R796">
        <v>5</v>
      </c>
      <c r="S796" s="10">
        <v>79.400000000000006</v>
      </c>
      <c r="T796" s="8">
        <v>-1.61949413540622</v>
      </c>
      <c r="U796">
        <v>7.5957643648752104E-3</v>
      </c>
      <c r="V796">
        <v>-0.51455810191446105</v>
      </c>
      <c r="W796">
        <v>-0.17754978618474501</v>
      </c>
      <c r="X796">
        <v>1.61793620170542</v>
      </c>
      <c r="Y796">
        <v>0.68524713920936597</v>
      </c>
      <c r="Z796">
        <v>-1.03481836057323</v>
      </c>
      <c r="AA796">
        <v>-0.70092886045385905</v>
      </c>
      <c r="AB796">
        <v>1.4079858992310099</v>
      </c>
      <c r="AC796">
        <v>1.7560081436822399E-2</v>
      </c>
      <c r="AD796" s="10">
        <v>1.01466126221412</v>
      </c>
      <c r="AE796" s="8">
        <v>0</v>
      </c>
      <c r="AF796">
        <v>0</v>
      </c>
      <c r="AG796">
        <v>0</v>
      </c>
      <c r="AH796">
        <v>0</v>
      </c>
      <c r="AI796">
        <v>0</v>
      </c>
      <c r="AJ796">
        <v>0</v>
      </c>
      <c r="AK796">
        <v>1</v>
      </c>
      <c r="AL796">
        <v>0</v>
      </c>
      <c r="AM796">
        <v>0</v>
      </c>
      <c r="AN796">
        <v>0</v>
      </c>
      <c r="AO796">
        <v>0</v>
      </c>
      <c r="AP796">
        <v>0</v>
      </c>
      <c r="AQ796">
        <v>0</v>
      </c>
      <c r="AR796">
        <v>0</v>
      </c>
      <c r="AS796">
        <v>0</v>
      </c>
      <c r="AT796">
        <v>0</v>
      </c>
      <c r="AU796">
        <v>0</v>
      </c>
      <c r="AV796">
        <v>0</v>
      </c>
      <c r="AW796">
        <v>0</v>
      </c>
      <c r="AX796">
        <v>0</v>
      </c>
      <c r="AY796">
        <v>1</v>
      </c>
      <c r="AZ796">
        <v>0</v>
      </c>
      <c r="BA796">
        <v>1</v>
      </c>
      <c r="BB796">
        <v>0</v>
      </c>
      <c r="BC796">
        <v>0</v>
      </c>
      <c r="BD796">
        <v>1</v>
      </c>
      <c r="BE796">
        <v>1</v>
      </c>
      <c r="BF796">
        <v>0</v>
      </c>
      <c r="BG796">
        <v>0</v>
      </c>
      <c r="BH796">
        <v>0</v>
      </c>
      <c r="BI796">
        <v>0</v>
      </c>
      <c r="BJ796">
        <v>0</v>
      </c>
      <c r="BK796">
        <v>1</v>
      </c>
      <c r="BL796">
        <v>0</v>
      </c>
      <c r="BM796">
        <v>0</v>
      </c>
      <c r="BN796">
        <v>1</v>
      </c>
      <c r="BO796">
        <v>0</v>
      </c>
      <c r="BP796">
        <v>0</v>
      </c>
      <c r="BQ796">
        <v>0</v>
      </c>
      <c r="BR796">
        <v>0</v>
      </c>
      <c r="BS796">
        <v>1</v>
      </c>
      <c r="BT796" s="10">
        <v>0</v>
      </c>
      <c r="BU796">
        <v>-4.2648743800000002</v>
      </c>
      <c r="BV796">
        <v>0.17994256</v>
      </c>
      <c r="BW796">
        <v>2.5512239999999999E-2</v>
      </c>
      <c r="BX796">
        <v>1.7140852600000001</v>
      </c>
      <c r="BY796">
        <v>1.2451467300000001</v>
      </c>
      <c r="BZ796">
        <v>4.38303536</v>
      </c>
      <c r="CA796">
        <v>1.0542348399999999</v>
      </c>
      <c r="CB796">
        <v>2.36271349</v>
      </c>
      <c r="CC796">
        <v>0</v>
      </c>
      <c r="CD796">
        <v>1.26633956</v>
      </c>
      <c r="CE796">
        <v>1.2966537600000001</v>
      </c>
      <c r="CF796">
        <v>-0.34830556000000001</v>
      </c>
      <c r="CG796">
        <v>0.60595251999999999</v>
      </c>
      <c r="CH796">
        <v>-0.27080598</v>
      </c>
      <c r="CI796">
        <v>0.69837139000000004</v>
      </c>
      <c r="CJ796">
        <v>2.3914729999999999E-2</v>
      </c>
      <c r="CK796">
        <v>-0.35324707</v>
      </c>
      <c r="CL796">
        <v>-4.8291489999999999E-2</v>
      </c>
      <c r="CM796">
        <v>0.58076517999999999</v>
      </c>
      <c r="CN796">
        <v>0.72541518999999999</v>
      </c>
      <c r="CO796">
        <v>-0.20022939000000001</v>
      </c>
      <c r="CP796">
        <v>-0.43475793000000001</v>
      </c>
      <c r="CQ796">
        <v>0.34422587999999998</v>
      </c>
      <c r="CR796">
        <v>-0.48495226000000002</v>
      </c>
      <c r="CS796">
        <v>0.18250256000000001</v>
      </c>
      <c r="CT796">
        <v>-0.16623276000000001</v>
      </c>
      <c r="CU796">
        <v>-9.4743999999999995E-2</v>
      </c>
      <c r="CV796">
        <v>-1.1689752</v>
      </c>
      <c r="CW796">
        <v>-0.52188942000000005</v>
      </c>
      <c r="CX796">
        <v>0.65815442999999996</v>
      </c>
      <c r="CY796">
        <v>9.3649330000000003E-2</v>
      </c>
      <c r="CZ796">
        <v>-0.16819777</v>
      </c>
      <c r="DA796">
        <v>-0.25450494000000001</v>
      </c>
      <c r="DB796">
        <v>0.25513289</v>
      </c>
      <c r="DC796">
        <v>2.5920289999999999E-2</v>
      </c>
      <c r="DD796">
        <v>-2.5292350000000002E-2</v>
      </c>
      <c r="DE796">
        <v>0.26950531</v>
      </c>
      <c r="DF796">
        <v>-0.26887736000000001</v>
      </c>
      <c r="DG796">
        <v>0.1029841</v>
      </c>
      <c r="DH796">
        <v>-0.10235616</v>
      </c>
      <c r="DI796">
        <v>-0.19042195000000001</v>
      </c>
      <c r="DJ796">
        <v>7.7531719999999998E-2</v>
      </c>
      <c r="DK796">
        <v>-0.19522661999999999</v>
      </c>
      <c r="DL796">
        <v>-0.13095082</v>
      </c>
      <c r="DM796">
        <v>-6.0513240000000003E-2</v>
      </c>
      <c r="DN796">
        <v>0.50020885000000004</v>
      </c>
      <c r="DO796">
        <v>0.35778246000000002</v>
      </c>
      <c r="DP796">
        <v>-0.64273818000000005</v>
      </c>
      <c r="DQ796">
        <v>0.94671483000000001</v>
      </c>
      <c r="DR796">
        <v>-0.66113116000000005</v>
      </c>
      <c r="DS796">
        <v>7.7932630000000003E-2</v>
      </c>
      <c r="DT796">
        <v>-0.79014932000000004</v>
      </c>
      <c r="DU796">
        <v>1.3610861400000001</v>
      </c>
      <c r="DV796" s="10">
        <v>-0.64824150000000003</v>
      </c>
      <c r="DW796" s="8" t="s">
        <v>4122</v>
      </c>
      <c r="DX796" t="s">
        <v>4123</v>
      </c>
      <c r="DY796" t="s">
        <v>5158</v>
      </c>
      <c r="DZ796" t="s">
        <v>5153</v>
      </c>
      <c r="EA796" t="s">
        <v>5213</v>
      </c>
      <c r="EB796" t="s">
        <v>5485</v>
      </c>
      <c r="EC796" t="s">
        <v>5207</v>
      </c>
      <c r="ED796" s="10" t="s">
        <v>755</v>
      </c>
      <c r="EE796" s="20">
        <v>37552</v>
      </c>
      <c r="EF796" s="21">
        <v>39678</v>
      </c>
      <c r="EG796" t="s">
        <v>1486</v>
      </c>
      <c r="EH796" t="s">
        <v>5146</v>
      </c>
      <c r="EI796" s="22">
        <v>43704</v>
      </c>
      <c r="EJ796" t="b">
        <f>F796=H796</f>
        <v>0</v>
      </c>
    </row>
    <row r="797" spans="1:140" x14ac:dyDescent="0.2">
      <c r="A797" s="8" t="s">
        <v>4124</v>
      </c>
      <c r="B797" s="8" t="s">
        <v>119</v>
      </c>
      <c r="C797" s="8" t="s">
        <v>188</v>
      </c>
      <c r="D797" s="2" t="s">
        <v>4125</v>
      </c>
      <c r="E797" s="4">
        <v>0.40701648044907301</v>
      </c>
      <c r="F797" s="28" t="b">
        <v>0</v>
      </c>
      <c r="G797" s="29">
        <f t="shared" si="25"/>
        <v>0.99907458948270222</v>
      </c>
      <c r="H797" s="5" t="b">
        <f t="shared" si="24"/>
        <v>1</v>
      </c>
      <c r="I797" s="8">
        <v>44</v>
      </c>
      <c r="J797">
        <v>3</v>
      </c>
      <c r="K797">
        <v>31</v>
      </c>
      <c r="L797">
        <v>2451</v>
      </c>
      <c r="M797">
        <v>10</v>
      </c>
      <c r="N797">
        <v>3</v>
      </c>
      <c r="O797">
        <v>66.008240224536607</v>
      </c>
      <c r="P797">
        <v>5</v>
      </c>
      <c r="Q797">
        <v>1</v>
      </c>
      <c r="R797">
        <v>1</v>
      </c>
      <c r="S797" s="10">
        <v>69.2</v>
      </c>
      <c r="T797" s="8">
        <v>-0.86798873614579497</v>
      </c>
      <c r="U797">
        <v>2.03313292833161</v>
      </c>
      <c r="V797">
        <v>0.51908026979067101</v>
      </c>
      <c r="W797">
        <v>1.1106056501708701</v>
      </c>
      <c r="X797">
        <v>1.61793620170542</v>
      </c>
      <c r="Y797">
        <v>-1.13192030619081E-2</v>
      </c>
      <c r="Z797">
        <v>0.53454468560658297</v>
      </c>
      <c r="AA797">
        <v>-0.70092886045385905</v>
      </c>
      <c r="AB797">
        <v>-1.4988236991813999</v>
      </c>
      <c r="AC797">
        <v>1.42236659638262</v>
      </c>
      <c r="AD797" s="10">
        <v>-1.18619889187074</v>
      </c>
      <c r="AE797" s="8">
        <v>0</v>
      </c>
      <c r="AF797">
        <v>0</v>
      </c>
      <c r="AG797">
        <v>0</v>
      </c>
      <c r="AH797">
        <v>0</v>
      </c>
      <c r="AI797">
        <v>0</v>
      </c>
      <c r="AJ797">
        <v>0</v>
      </c>
      <c r="AK797">
        <v>0</v>
      </c>
      <c r="AL797">
        <v>0</v>
      </c>
      <c r="AM797">
        <v>0</v>
      </c>
      <c r="AN797">
        <v>0</v>
      </c>
      <c r="AO797">
        <v>0</v>
      </c>
      <c r="AP797">
        <v>0</v>
      </c>
      <c r="AQ797">
        <v>0</v>
      </c>
      <c r="AR797">
        <v>1</v>
      </c>
      <c r="AS797">
        <v>0</v>
      </c>
      <c r="AT797">
        <v>0</v>
      </c>
      <c r="AU797">
        <v>0</v>
      </c>
      <c r="AV797">
        <v>0</v>
      </c>
      <c r="AW797">
        <v>0</v>
      </c>
      <c r="AX797">
        <v>0</v>
      </c>
      <c r="AY797">
        <v>1</v>
      </c>
      <c r="AZ797">
        <v>0</v>
      </c>
      <c r="BA797">
        <v>0</v>
      </c>
      <c r="BB797">
        <v>1</v>
      </c>
      <c r="BC797">
        <v>1</v>
      </c>
      <c r="BD797">
        <v>0</v>
      </c>
      <c r="BE797">
        <v>0</v>
      </c>
      <c r="BF797">
        <v>1</v>
      </c>
      <c r="BG797">
        <v>0</v>
      </c>
      <c r="BH797">
        <v>0</v>
      </c>
      <c r="BI797">
        <v>0</v>
      </c>
      <c r="BJ797">
        <v>0</v>
      </c>
      <c r="BK797">
        <v>1</v>
      </c>
      <c r="BL797">
        <v>0</v>
      </c>
      <c r="BM797">
        <v>0</v>
      </c>
      <c r="BN797">
        <v>1</v>
      </c>
      <c r="BO797">
        <v>0</v>
      </c>
      <c r="BP797">
        <v>0</v>
      </c>
      <c r="BQ797">
        <v>0</v>
      </c>
      <c r="BR797">
        <v>0</v>
      </c>
      <c r="BS797">
        <v>1</v>
      </c>
      <c r="BT797" s="10">
        <v>0</v>
      </c>
      <c r="BU797">
        <v>-4.2648743800000002</v>
      </c>
      <c r="BV797">
        <v>0.17994256</v>
      </c>
      <c r="BW797">
        <v>2.5512239999999999E-2</v>
      </c>
      <c r="BX797">
        <v>1.7140852600000001</v>
      </c>
      <c r="BY797">
        <v>1.2451467300000001</v>
      </c>
      <c r="BZ797">
        <v>4.38303536</v>
      </c>
      <c r="CA797">
        <v>1.0542348399999999</v>
      </c>
      <c r="CB797">
        <v>2.36271349</v>
      </c>
      <c r="CC797">
        <v>0</v>
      </c>
      <c r="CD797">
        <v>1.26633956</v>
      </c>
      <c r="CE797">
        <v>1.2966537600000001</v>
      </c>
      <c r="CF797">
        <v>-0.34830556000000001</v>
      </c>
      <c r="CG797">
        <v>0.60595251999999999</v>
      </c>
      <c r="CH797">
        <v>-0.27080598</v>
      </c>
      <c r="CI797">
        <v>0.69837139000000004</v>
      </c>
      <c r="CJ797">
        <v>2.3914729999999999E-2</v>
      </c>
      <c r="CK797">
        <v>-0.35324707</v>
      </c>
      <c r="CL797">
        <v>-4.8291489999999999E-2</v>
      </c>
      <c r="CM797">
        <v>0.58076517999999999</v>
      </c>
      <c r="CN797">
        <v>0.72541518999999999</v>
      </c>
      <c r="CO797">
        <v>-0.20022939000000001</v>
      </c>
      <c r="CP797">
        <v>-0.43475793000000001</v>
      </c>
      <c r="CQ797">
        <v>0.34422587999999998</v>
      </c>
      <c r="CR797">
        <v>-0.48495226000000002</v>
      </c>
      <c r="CS797">
        <v>0.18250256000000001</v>
      </c>
      <c r="CT797">
        <v>-0.16623276000000001</v>
      </c>
      <c r="CU797">
        <v>-9.4743999999999995E-2</v>
      </c>
      <c r="CV797">
        <v>-1.1689752</v>
      </c>
      <c r="CW797">
        <v>-0.52188942000000005</v>
      </c>
      <c r="CX797">
        <v>0.65815442999999996</v>
      </c>
      <c r="CY797">
        <v>9.3649330000000003E-2</v>
      </c>
      <c r="CZ797">
        <v>-0.16819777</v>
      </c>
      <c r="DA797">
        <v>-0.25450494000000001</v>
      </c>
      <c r="DB797">
        <v>0.25513289</v>
      </c>
      <c r="DC797">
        <v>2.5920289999999999E-2</v>
      </c>
      <c r="DD797">
        <v>-2.5292350000000002E-2</v>
      </c>
      <c r="DE797">
        <v>0.26950531</v>
      </c>
      <c r="DF797">
        <v>-0.26887736000000001</v>
      </c>
      <c r="DG797">
        <v>0.1029841</v>
      </c>
      <c r="DH797">
        <v>-0.10235616</v>
      </c>
      <c r="DI797">
        <v>-0.19042195000000001</v>
      </c>
      <c r="DJ797">
        <v>7.7531719999999998E-2</v>
      </c>
      <c r="DK797">
        <v>-0.19522661999999999</v>
      </c>
      <c r="DL797">
        <v>-0.13095082</v>
      </c>
      <c r="DM797">
        <v>-6.0513240000000003E-2</v>
      </c>
      <c r="DN797">
        <v>0.50020885000000004</v>
      </c>
      <c r="DO797">
        <v>0.35778246000000002</v>
      </c>
      <c r="DP797">
        <v>-0.64273818000000005</v>
      </c>
      <c r="DQ797">
        <v>0.94671483000000001</v>
      </c>
      <c r="DR797">
        <v>-0.66113116000000005</v>
      </c>
      <c r="DS797">
        <v>7.7932630000000003E-2</v>
      </c>
      <c r="DT797">
        <v>-0.79014932000000004</v>
      </c>
      <c r="DU797">
        <v>1.3610861400000001</v>
      </c>
      <c r="DV797" s="10">
        <v>-0.64824150000000003</v>
      </c>
      <c r="DW797" s="8" t="s">
        <v>4126</v>
      </c>
      <c r="DX797" t="s">
        <v>4127</v>
      </c>
      <c r="DY797" t="s">
        <v>5158</v>
      </c>
      <c r="DZ797" t="s">
        <v>5153</v>
      </c>
      <c r="EA797" t="s">
        <v>5213</v>
      </c>
      <c r="EB797" t="s">
        <v>5451</v>
      </c>
      <c r="EC797" t="s">
        <v>5370</v>
      </c>
      <c r="ED797" s="10" t="s">
        <v>961</v>
      </c>
      <c r="EE797" s="20">
        <v>35600</v>
      </c>
      <c r="EF797" s="21">
        <v>39002</v>
      </c>
      <c r="EG797" t="s">
        <v>4128</v>
      </c>
      <c r="EH797" t="s">
        <v>5146</v>
      </c>
      <c r="EI797" s="22">
        <v>44156</v>
      </c>
      <c r="EJ797" t="b">
        <f>F797=H797</f>
        <v>0</v>
      </c>
    </row>
    <row r="798" spans="1:140" x14ac:dyDescent="0.2">
      <c r="A798" s="8" t="s">
        <v>4129</v>
      </c>
      <c r="B798" s="8" t="s">
        <v>127</v>
      </c>
      <c r="C798" s="8" t="s">
        <v>363</v>
      </c>
      <c r="D798" s="2" t="s">
        <v>4130</v>
      </c>
      <c r="E798" s="4">
        <v>0.51221524742256497</v>
      </c>
      <c r="F798" s="28" t="b">
        <v>0</v>
      </c>
      <c r="G798" s="29">
        <f t="shared" si="25"/>
        <v>2.2396342292273644E-3</v>
      </c>
      <c r="H798" s="5" t="b">
        <f t="shared" si="24"/>
        <v>0</v>
      </c>
      <c r="I798" s="8">
        <v>70</v>
      </c>
      <c r="J798">
        <v>0</v>
      </c>
      <c r="K798">
        <v>15</v>
      </c>
      <c r="L798">
        <v>1942</v>
      </c>
      <c r="M798">
        <v>5</v>
      </c>
      <c r="N798">
        <v>4</v>
      </c>
      <c r="O798">
        <v>51.940957044616198</v>
      </c>
      <c r="P798">
        <v>4</v>
      </c>
      <c r="Q798">
        <v>3</v>
      </c>
      <c r="R798">
        <v>5</v>
      </c>
      <c r="S798" s="10">
        <v>75.599999999999994</v>
      </c>
      <c r="T798" s="8">
        <v>1.5744038114505901</v>
      </c>
      <c r="U798">
        <v>-1.00517281761849</v>
      </c>
      <c r="V798">
        <v>-1.5481964736195899</v>
      </c>
      <c r="W798">
        <v>0.51723812337901198</v>
      </c>
      <c r="X798">
        <v>2.70451479144465E-2</v>
      </c>
      <c r="Y798">
        <v>0.68524713920936597</v>
      </c>
      <c r="Z798">
        <v>5.04796883156002E-2</v>
      </c>
      <c r="AA798">
        <v>1.4284752725705201</v>
      </c>
      <c r="AB798">
        <v>-1.4988236991813999</v>
      </c>
      <c r="AC798">
        <v>1.42236659638262</v>
      </c>
      <c r="AD798" s="10">
        <v>0.19473296951583999</v>
      </c>
      <c r="AE798" s="8">
        <v>0</v>
      </c>
      <c r="AF798">
        <v>0</v>
      </c>
      <c r="AG798">
        <v>0</v>
      </c>
      <c r="AH798">
        <v>0</v>
      </c>
      <c r="AI798">
        <v>0</v>
      </c>
      <c r="AJ798">
        <v>1</v>
      </c>
      <c r="AK798">
        <v>0</v>
      </c>
      <c r="AL798">
        <v>0</v>
      </c>
      <c r="AM798">
        <v>0</v>
      </c>
      <c r="AN798">
        <v>0</v>
      </c>
      <c r="AO798">
        <v>0</v>
      </c>
      <c r="AP798">
        <v>0</v>
      </c>
      <c r="AQ798">
        <v>0</v>
      </c>
      <c r="AR798">
        <v>0</v>
      </c>
      <c r="AS798">
        <v>0</v>
      </c>
      <c r="AT798">
        <v>0</v>
      </c>
      <c r="AU798">
        <v>0</v>
      </c>
      <c r="AV798">
        <v>0</v>
      </c>
      <c r="AW798">
        <v>0</v>
      </c>
      <c r="AX798">
        <v>0</v>
      </c>
      <c r="AY798">
        <v>1</v>
      </c>
      <c r="AZ798">
        <v>0</v>
      </c>
      <c r="BA798">
        <v>0</v>
      </c>
      <c r="BB798">
        <v>1</v>
      </c>
      <c r="BC798">
        <v>1</v>
      </c>
      <c r="BD798">
        <v>0</v>
      </c>
      <c r="BE798">
        <v>0</v>
      </c>
      <c r="BF798">
        <v>1</v>
      </c>
      <c r="BG798">
        <v>0</v>
      </c>
      <c r="BH798">
        <v>0</v>
      </c>
      <c r="BI798">
        <v>1</v>
      </c>
      <c r="BJ798">
        <v>0</v>
      </c>
      <c r="BK798">
        <v>0</v>
      </c>
      <c r="BL798">
        <v>0</v>
      </c>
      <c r="BM798">
        <v>0</v>
      </c>
      <c r="BN798">
        <v>1</v>
      </c>
      <c r="BO798">
        <v>0</v>
      </c>
      <c r="BP798">
        <v>0</v>
      </c>
      <c r="BQ798">
        <v>1</v>
      </c>
      <c r="BR798">
        <v>0</v>
      </c>
      <c r="BS798">
        <v>0</v>
      </c>
      <c r="BT798" s="10">
        <v>0</v>
      </c>
      <c r="BU798">
        <v>-4.2648743800000002</v>
      </c>
      <c r="BV798">
        <v>0.17994256</v>
      </c>
      <c r="BW798">
        <v>2.5512239999999999E-2</v>
      </c>
      <c r="BX798">
        <v>1.7140852600000001</v>
      </c>
      <c r="BY798">
        <v>1.2451467300000001</v>
      </c>
      <c r="BZ798">
        <v>4.38303536</v>
      </c>
      <c r="CA798">
        <v>1.0542348399999999</v>
      </c>
      <c r="CB798">
        <v>2.36271349</v>
      </c>
      <c r="CC798">
        <v>0</v>
      </c>
      <c r="CD798">
        <v>1.26633956</v>
      </c>
      <c r="CE798">
        <v>1.2966537600000001</v>
      </c>
      <c r="CF798">
        <v>-0.34830556000000001</v>
      </c>
      <c r="CG798">
        <v>0.60595251999999999</v>
      </c>
      <c r="CH798">
        <v>-0.27080598</v>
      </c>
      <c r="CI798">
        <v>0.69837139000000004</v>
      </c>
      <c r="CJ798">
        <v>2.3914729999999999E-2</v>
      </c>
      <c r="CK798">
        <v>-0.35324707</v>
      </c>
      <c r="CL798">
        <v>-4.8291489999999999E-2</v>
      </c>
      <c r="CM798">
        <v>0.58076517999999999</v>
      </c>
      <c r="CN798">
        <v>0.72541518999999999</v>
      </c>
      <c r="CO798">
        <v>-0.20022939000000001</v>
      </c>
      <c r="CP798">
        <v>-0.43475793000000001</v>
      </c>
      <c r="CQ798">
        <v>0.34422587999999998</v>
      </c>
      <c r="CR798">
        <v>-0.48495226000000002</v>
      </c>
      <c r="CS798">
        <v>0.18250256000000001</v>
      </c>
      <c r="CT798">
        <v>-0.16623276000000001</v>
      </c>
      <c r="CU798">
        <v>-9.4743999999999995E-2</v>
      </c>
      <c r="CV798">
        <v>-1.1689752</v>
      </c>
      <c r="CW798">
        <v>-0.52188942000000005</v>
      </c>
      <c r="CX798">
        <v>0.65815442999999996</v>
      </c>
      <c r="CY798">
        <v>9.3649330000000003E-2</v>
      </c>
      <c r="CZ798">
        <v>-0.16819777</v>
      </c>
      <c r="DA798">
        <v>-0.25450494000000001</v>
      </c>
      <c r="DB798">
        <v>0.25513289</v>
      </c>
      <c r="DC798">
        <v>2.5920289999999999E-2</v>
      </c>
      <c r="DD798">
        <v>-2.5292350000000002E-2</v>
      </c>
      <c r="DE798">
        <v>0.26950531</v>
      </c>
      <c r="DF798">
        <v>-0.26887736000000001</v>
      </c>
      <c r="DG798">
        <v>0.1029841</v>
      </c>
      <c r="DH798">
        <v>-0.10235616</v>
      </c>
      <c r="DI798">
        <v>-0.19042195000000001</v>
      </c>
      <c r="DJ798">
        <v>7.7531719999999998E-2</v>
      </c>
      <c r="DK798">
        <v>-0.19522661999999999</v>
      </c>
      <c r="DL798">
        <v>-0.13095082</v>
      </c>
      <c r="DM798">
        <v>-6.0513240000000003E-2</v>
      </c>
      <c r="DN798">
        <v>0.50020885000000004</v>
      </c>
      <c r="DO798">
        <v>0.35778246000000002</v>
      </c>
      <c r="DP798">
        <v>-0.64273818000000005</v>
      </c>
      <c r="DQ798">
        <v>0.94671483000000001</v>
      </c>
      <c r="DR798">
        <v>-0.66113116000000005</v>
      </c>
      <c r="DS798">
        <v>7.7932630000000003E-2</v>
      </c>
      <c r="DT798">
        <v>-0.79014932000000004</v>
      </c>
      <c r="DU798">
        <v>1.3610861400000001</v>
      </c>
      <c r="DV798" s="10">
        <v>-0.64824150000000003</v>
      </c>
      <c r="DW798" s="8" t="s">
        <v>4131</v>
      </c>
      <c r="DX798" t="s">
        <v>4132</v>
      </c>
      <c r="DY798" t="s">
        <v>5158</v>
      </c>
      <c r="DZ798" t="s">
        <v>5154</v>
      </c>
      <c r="EA798" t="s">
        <v>5194</v>
      </c>
      <c r="EB798" t="s">
        <v>5214</v>
      </c>
      <c r="EC798" t="s">
        <v>5183</v>
      </c>
      <c r="ED798" s="10" t="s">
        <v>894</v>
      </c>
      <c r="EE798" s="20">
        <v>35354</v>
      </c>
      <c r="EF798" s="21">
        <v>39086</v>
      </c>
      <c r="EG798" t="s">
        <v>4133</v>
      </c>
      <c r="EH798" t="s">
        <v>5142</v>
      </c>
      <c r="EI798" s="22">
        <v>43809</v>
      </c>
      <c r="EJ798" t="b">
        <f>F798=H798</f>
        <v>1</v>
      </c>
    </row>
    <row r="799" spans="1:140" x14ac:dyDescent="0.2">
      <c r="A799" s="8" t="s">
        <v>4134</v>
      </c>
      <c r="B799" s="8" t="s">
        <v>127</v>
      </c>
      <c r="C799" s="8" t="s">
        <v>147</v>
      </c>
      <c r="D799" s="2" t="s">
        <v>4135</v>
      </c>
      <c r="E799" s="4">
        <v>0.28601138629784301</v>
      </c>
      <c r="F799" s="28" t="b">
        <v>0</v>
      </c>
      <c r="G799" s="29">
        <f t="shared" si="25"/>
        <v>1.0600144751668204E-4</v>
      </c>
      <c r="H799" s="5" t="b">
        <f t="shared" si="24"/>
        <v>0</v>
      </c>
      <c r="I799" s="8">
        <v>70</v>
      </c>
      <c r="J799">
        <v>2</v>
      </c>
      <c r="K799">
        <v>26</v>
      </c>
      <c r="L799">
        <v>568</v>
      </c>
      <c r="M799">
        <v>7</v>
      </c>
      <c r="N799">
        <v>2</v>
      </c>
      <c r="O799">
        <v>33.739026482254999</v>
      </c>
      <c r="P799">
        <v>3</v>
      </c>
      <c r="Q799">
        <v>1</v>
      </c>
      <c r="R799">
        <v>4</v>
      </c>
      <c r="S799" s="10">
        <v>79.5</v>
      </c>
      <c r="T799" s="8">
        <v>1.5744038114505901</v>
      </c>
      <c r="U799">
        <v>1.0203643463482399</v>
      </c>
      <c r="V799">
        <v>-0.126943712525036</v>
      </c>
      <c r="W799">
        <v>-1.0845044735011899</v>
      </c>
      <c r="X799">
        <v>0.66340156943083595</v>
      </c>
      <c r="Y799">
        <v>-0.70788554533318204</v>
      </c>
      <c r="Z799">
        <v>-0.57586140083917703</v>
      </c>
      <c r="AA799">
        <v>0.71867389489572897</v>
      </c>
      <c r="AB799">
        <v>-0.772121299578298</v>
      </c>
      <c r="AC799">
        <v>-1.38724643350897</v>
      </c>
      <c r="AD799" s="10">
        <v>1.0362383225482901</v>
      </c>
      <c r="AE799" s="8">
        <v>0</v>
      </c>
      <c r="AF799">
        <v>0</v>
      </c>
      <c r="AG799">
        <v>0</v>
      </c>
      <c r="AH799">
        <v>0</v>
      </c>
      <c r="AI799">
        <v>1</v>
      </c>
      <c r="AJ799">
        <v>0</v>
      </c>
      <c r="AK799">
        <v>0</v>
      </c>
      <c r="AL799">
        <v>0</v>
      </c>
      <c r="AM799">
        <v>0</v>
      </c>
      <c r="AN799">
        <v>0</v>
      </c>
      <c r="AO799">
        <v>0</v>
      </c>
      <c r="AP799">
        <v>0</v>
      </c>
      <c r="AQ799">
        <v>0</v>
      </c>
      <c r="AR799">
        <v>0</v>
      </c>
      <c r="AS799">
        <v>0</v>
      </c>
      <c r="AT799">
        <v>0</v>
      </c>
      <c r="AU799">
        <v>0</v>
      </c>
      <c r="AV799">
        <v>0</v>
      </c>
      <c r="AW799">
        <v>0</v>
      </c>
      <c r="AX799">
        <v>0</v>
      </c>
      <c r="AY799">
        <v>1</v>
      </c>
      <c r="AZ799">
        <v>0</v>
      </c>
      <c r="BA799">
        <v>0</v>
      </c>
      <c r="BB799">
        <v>1</v>
      </c>
      <c r="BC799">
        <v>0</v>
      </c>
      <c r="BD799">
        <v>1</v>
      </c>
      <c r="BE799">
        <v>1</v>
      </c>
      <c r="BF799">
        <v>0</v>
      </c>
      <c r="BG799">
        <v>0</v>
      </c>
      <c r="BH799">
        <v>0</v>
      </c>
      <c r="BI799">
        <v>0</v>
      </c>
      <c r="BJ799">
        <v>0</v>
      </c>
      <c r="BK799">
        <v>1</v>
      </c>
      <c r="BL799">
        <v>0</v>
      </c>
      <c r="BM799">
        <v>1</v>
      </c>
      <c r="BN799">
        <v>0</v>
      </c>
      <c r="BO799">
        <v>0</v>
      </c>
      <c r="BP799">
        <v>0</v>
      </c>
      <c r="BQ799">
        <v>0</v>
      </c>
      <c r="BR799">
        <v>1</v>
      </c>
      <c r="BS799">
        <v>0</v>
      </c>
      <c r="BT799" s="10">
        <v>0</v>
      </c>
      <c r="BU799">
        <v>-4.2648743800000002</v>
      </c>
      <c r="BV799">
        <v>0.17994256</v>
      </c>
      <c r="BW799">
        <v>2.5512239999999999E-2</v>
      </c>
      <c r="BX799">
        <v>1.7140852600000001</v>
      </c>
      <c r="BY799">
        <v>1.2451467300000001</v>
      </c>
      <c r="BZ799">
        <v>4.38303536</v>
      </c>
      <c r="CA799">
        <v>1.0542348399999999</v>
      </c>
      <c r="CB799">
        <v>2.36271349</v>
      </c>
      <c r="CC799">
        <v>0</v>
      </c>
      <c r="CD799">
        <v>1.26633956</v>
      </c>
      <c r="CE799">
        <v>1.2966537600000001</v>
      </c>
      <c r="CF799">
        <v>-0.34830556000000001</v>
      </c>
      <c r="CG799">
        <v>0.60595251999999999</v>
      </c>
      <c r="CH799">
        <v>-0.27080598</v>
      </c>
      <c r="CI799">
        <v>0.69837139000000004</v>
      </c>
      <c r="CJ799">
        <v>2.3914729999999999E-2</v>
      </c>
      <c r="CK799">
        <v>-0.35324707</v>
      </c>
      <c r="CL799">
        <v>-4.8291489999999999E-2</v>
      </c>
      <c r="CM799">
        <v>0.58076517999999999</v>
      </c>
      <c r="CN799">
        <v>0.72541518999999999</v>
      </c>
      <c r="CO799">
        <v>-0.20022939000000001</v>
      </c>
      <c r="CP799">
        <v>-0.43475793000000001</v>
      </c>
      <c r="CQ799">
        <v>0.34422587999999998</v>
      </c>
      <c r="CR799">
        <v>-0.48495226000000002</v>
      </c>
      <c r="CS799">
        <v>0.18250256000000001</v>
      </c>
      <c r="CT799">
        <v>-0.16623276000000001</v>
      </c>
      <c r="CU799">
        <v>-9.4743999999999995E-2</v>
      </c>
      <c r="CV799">
        <v>-1.1689752</v>
      </c>
      <c r="CW799">
        <v>-0.52188942000000005</v>
      </c>
      <c r="CX799">
        <v>0.65815442999999996</v>
      </c>
      <c r="CY799">
        <v>9.3649330000000003E-2</v>
      </c>
      <c r="CZ799">
        <v>-0.16819777</v>
      </c>
      <c r="DA799">
        <v>-0.25450494000000001</v>
      </c>
      <c r="DB799">
        <v>0.25513289</v>
      </c>
      <c r="DC799">
        <v>2.5920289999999999E-2</v>
      </c>
      <c r="DD799">
        <v>-2.5292350000000002E-2</v>
      </c>
      <c r="DE799">
        <v>0.26950531</v>
      </c>
      <c r="DF799">
        <v>-0.26887736000000001</v>
      </c>
      <c r="DG799">
        <v>0.1029841</v>
      </c>
      <c r="DH799">
        <v>-0.10235616</v>
      </c>
      <c r="DI799">
        <v>-0.19042195000000001</v>
      </c>
      <c r="DJ799">
        <v>7.7531719999999998E-2</v>
      </c>
      <c r="DK799">
        <v>-0.19522661999999999</v>
      </c>
      <c r="DL799">
        <v>-0.13095082</v>
      </c>
      <c r="DM799">
        <v>-6.0513240000000003E-2</v>
      </c>
      <c r="DN799">
        <v>0.50020885000000004</v>
      </c>
      <c r="DO799">
        <v>0.35778246000000002</v>
      </c>
      <c r="DP799">
        <v>-0.64273818000000005</v>
      </c>
      <c r="DQ799">
        <v>0.94671483000000001</v>
      </c>
      <c r="DR799">
        <v>-0.66113116000000005</v>
      </c>
      <c r="DS799">
        <v>7.7932630000000003E-2</v>
      </c>
      <c r="DT799">
        <v>-0.79014932000000004</v>
      </c>
      <c r="DU799">
        <v>1.3610861400000001</v>
      </c>
      <c r="DV799" s="10">
        <v>-0.64824150000000003</v>
      </c>
      <c r="DW799" s="8" t="s">
        <v>4136</v>
      </c>
      <c r="DX799" t="s">
        <v>4137</v>
      </c>
      <c r="DY799" t="s">
        <v>5154</v>
      </c>
      <c r="DZ799" t="s">
        <v>5158</v>
      </c>
      <c r="EA799" t="s">
        <v>5382</v>
      </c>
      <c r="EB799" t="s">
        <v>5222</v>
      </c>
      <c r="EC799" t="s">
        <v>5212</v>
      </c>
      <c r="ED799" s="10" t="s">
        <v>367</v>
      </c>
      <c r="EE799" s="20">
        <v>37088</v>
      </c>
      <c r="EF799" s="21">
        <v>37777</v>
      </c>
      <c r="EG799" t="s">
        <v>4138</v>
      </c>
      <c r="EH799" t="s">
        <v>5146</v>
      </c>
      <c r="EI799" s="22">
        <v>45438</v>
      </c>
      <c r="EJ799" t="b">
        <f>F799=H799</f>
        <v>1</v>
      </c>
    </row>
    <row r="800" spans="1:140" x14ac:dyDescent="0.2">
      <c r="A800" s="8" t="s">
        <v>4139</v>
      </c>
      <c r="B800" s="8" t="s">
        <v>127</v>
      </c>
      <c r="C800" s="8" t="s">
        <v>154</v>
      </c>
      <c r="D800" s="2" t="s">
        <v>4140</v>
      </c>
      <c r="E800" s="4">
        <v>0.53151802365369405</v>
      </c>
      <c r="F800" s="28" t="b">
        <v>0</v>
      </c>
      <c r="G800" s="29">
        <f t="shared" si="25"/>
        <v>1.420672569644855E-5</v>
      </c>
      <c r="H800" s="5" t="b">
        <f t="shared" si="24"/>
        <v>0</v>
      </c>
      <c r="I800" s="8">
        <v>49</v>
      </c>
      <c r="J800">
        <v>1</v>
      </c>
      <c r="K800">
        <v>21</v>
      </c>
      <c r="L800">
        <v>2164</v>
      </c>
      <c r="M800">
        <v>3</v>
      </c>
      <c r="N800">
        <v>5</v>
      </c>
      <c r="O800">
        <v>19.925678493513701</v>
      </c>
      <c r="P800">
        <v>2</v>
      </c>
      <c r="Q800">
        <v>2</v>
      </c>
      <c r="R800">
        <v>5</v>
      </c>
      <c r="S800" s="10">
        <v>79.599999999999994</v>
      </c>
      <c r="T800" s="8">
        <v>-0.39829786160802699</v>
      </c>
      <c r="U800">
        <v>7.5957643648752104E-3</v>
      </c>
      <c r="V800">
        <v>-0.77296769484074401</v>
      </c>
      <c r="W800">
        <v>0.77603496217625001</v>
      </c>
      <c r="X800">
        <v>-0.60931127360194304</v>
      </c>
      <c r="Y800">
        <v>1.38181348148064</v>
      </c>
      <c r="Z800">
        <v>-1.05118831160285</v>
      </c>
      <c r="AA800">
        <v>1.4284752725705201</v>
      </c>
      <c r="AB800">
        <v>-1.4988236991813999</v>
      </c>
      <c r="AC800">
        <v>-0.68484317603607703</v>
      </c>
      <c r="AD800" s="10">
        <v>1.0578153828824499</v>
      </c>
      <c r="AE800" s="8">
        <v>0</v>
      </c>
      <c r="AF800">
        <v>0</v>
      </c>
      <c r="AG800">
        <v>0</v>
      </c>
      <c r="AH800">
        <v>0</v>
      </c>
      <c r="AI800">
        <v>0</v>
      </c>
      <c r="AJ800">
        <v>0</v>
      </c>
      <c r="AK800">
        <v>0</v>
      </c>
      <c r="AL800">
        <v>0</v>
      </c>
      <c r="AM800">
        <v>0</v>
      </c>
      <c r="AN800">
        <v>0</v>
      </c>
      <c r="AO800">
        <v>0</v>
      </c>
      <c r="AP800">
        <v>1</v>
      </c>
      <c r="AQ800">
        <v>0</v>
      </c>
      <c r="AR800">
        <v>0</v>
      </c>
      <c r="AS800">
        <v>0</v>
      </c>
      <c r="AT800">
        <v>0</v>
      </c>
      <c r="AU800">
        <v>0</v>
      </c>
      <c r="AV800">
        <v>0</v>
      </c>
      <c r="AW800">
        <v>0</v>
      </c>
      <c r="AX800">
        <v>0</v>
      </c>
      <c r="AY800">
        <v>1</v>
      </c>
      <c r="AZ800">
        <v>0</v>
      </c>
      <c r="BA800">
        <v>0</v>
      </c>
      <c r="BB800">
        <v>1</v>
      </c>
      <c r="BC800">
        <v>1</v>
      </c>
      <c r="BD800">
        <v>0</v>
      </c>
      <c r="BE800">
        <v>1</v>
      </c>
      <c r="BF800">
        <v>0</v>
      </c>
      <c r="BG800">
        <v>0</v>
      </c>
      <c r="BH800">
        <v>1</v>
      </c>
      <c r="BI800">
        <v>0</v>
      </c>
      <c r="BJ800">
        <v>0</v>
      </c>
      <c r="BK800">
        <v>0</v>
      </c>
      <c r="BL800">
        <v>0</v>
      </c>
      <c r="BM800">
        <v>0</v>
      </c>
      <c r="BN800">
        <v>0</v>
      </c>
      <c r="BO800">
        <v>0</v>
      </c>
      <c r="BP800">
        <v>1</v>
      </c>
      <c r="BQ800">
        <v>0</v>
      </c>
      <c r="BR800">
        <v>0</v>
      </c>
      <c r="BS800">
        <v>1</v>
      </c>
      <c r="BT800" s="10">
        <v>0</v>
      </c>
      <c r="BU800">
        <v>-4.2648743800000002</v>
      </c>
      <c r="BV800">
        <v>0.17994256</v>
      </c>
      <c r="BW800">
        <v>2.5512239999999999E-2</v>
      </c>
      <c r="BX800">
        <v>1.7140852600000001</v>
      </c>
      <c r="BY800">
        <v>1.2451467300000001</v>
      </c>
      <c r="BZ800">
        <v>4.38303536</v>
      </c>
      <c r="CA800">
        <v>1.0542348399999999</v>
      </c>
      <c r="CB800">
        <v>2.36271349</v>
      </c>
      <c r="CC800">
        <v>0</v>
      </c>
      <c r="CD800">
        <v>1.26633956</v>
      </c>
      <c r="CE800">
        <v>1.2966537600000001</v>
      </c>
      <c r="CF800">
        <v>-0.34830556000000001</v>
      </c>
      <c r="CG800">
        <v>0.60595251999999999</v>
      </c>
      <c r="CH800">
        <v>-0.27080598</v>
      </c>
      <c r="CI800">
        <v>0.69837139000000004</v>
      </c>
      <c r="CJ800">
        <v>2.3914729999999999E-2</v>
      </c>
      <c r="CK800">
        <v>-0.35324707</v>
      </c>
      <c r="CL800">
        <v>-4.8291489999999999E-2</v>
      </c>
      <c r="CM800">
        <v>0.58076517999999999</v>
      </c>
      <c r="CN800">
        <v>0.72541518999999999</v>
      </c>
      <c r="CO800">
        <v>-0.20022939000000001</v>
      </c>
      <c r="CP800">
        <v>-0.43475793000000001</v>
      </c>
      <c r="CQ800">
        <v>0.34422587999999998</v>
      </c>
      <c r="CR800">
        <v>-0.48495226000000002</v>
      </c>
      <c r="CS800">
        <v>0.18250256000000001</v>
      </c>
      <c r="CT800">
        <v>-0.16623276000000001</v>
      </c>
      <c r="CU800">
        <v>-9.4743999999999995E-2</v>
      </c>
      <c r="CV800">
        <v>-1.1689752</v>
      </c>
      <c r="CW800">
        <v>-0.52188942000000005</v>
      </c>
      <c r="CX800">
        <v>0.65815442999999996</v>
      </c>
      <c r="CY800">
        <v>9.3649330000000003E-2</v>
      </c>
      <c r="CZ800">
        <v>-0.16819777</v>
      </c>
      <c r="DA800">
        <v>-0.25450494000000001</v>
      </c>
      <c r="DB800">
        <v>0.25513289</v>
      </c>
      <c r="DC800">
        <v>2.5920289999999999E-2</v>
      </c>
      <c r="DD800">
        <v>-2.5292350000000002E-2</v>
      </c>
      <c r="DE800">
        <v>0.26950531</v>
      </c>
      <c r="DF800">
        <v>-0.26887736000000001</v>
      </c>
      <c r="DG800">
        <v>0.1029841</v>
      </c>
      <c r="DH800">
        <v>-0.10235616</v>
      </c>
      <c r="DI800">
        <v>-0.19042195000000001</v>
      </c>
      <c r="DJ800">
        <v>7.7531719999999998E-2</v>
      </c>
      <c r="DK800">
        <v>-0.19522661999999999</v>
      </c>
      <c r="DL800">
        <v>-0.13095082</v>
      </c>
      <c r="DM800">
        <v>-6.0513240000000003E-2</v>
      </c>
      <c r="DN800">
        <v>0.50020885000000004</v>
      </c>
      <c r="DO800">
        <v>0.35778246000000002</v>
      </c>
      <c r="DP800">
        <v>-0.64273818000000005</v>
      </c>
      <c r="DQ800">
        <v>0.94671483000000001</v>
      </c>
      <c r="DR800">
        <v>-0.66113116000000005</v>
      </c>
      <c r="DS800">
        <v>7.7932630000000003E-2</v>
      </c>
      <c r="DT800">
        <v>-0.79014932000000004</v>
      </c>
      <c r="DU800">
        <v>1.3610861400000001</v>
      </c>
      <c r="DV800" s="10">
        <v>-0.64824150000000003</v>
      </c>
      <c r="DW800" s="8" t="s">
        <v>4141</v>
      </c>
      <c r="DX800" t="s">
        <v>4142</v>
      </c>
      <c r="DY800" t="s">
        <v>5165</v>
      </c>
      <c r="DZ800" t="s">
        <v>5153</v>
      </c>
      <c r="EA800" t="s">
        <v>5502</v>
      </c>
      <c r="EB800" t="s">
        <v>5458</v>
      </c>
      <c r="EC800" t="s">
        <v>5207</v>
      </c>
      <c r="ED800" s="10" t="s">
        <v>514</v>
      </c>
      <c r="EE800" s="20">
        <v>36371</v>
      </c>
      <c r="EF800" s="21">
        <v>38614</v>
      </c>
      <c r="EG800" t="s">
        <v>4143</v>
      </c>
      <c r="EH800" t="s">
        <v>5147</v>
      </c>
      <c r="EI800" s="22">
        <v>44181</v>
      </c>
      <c r="EJ800" t="b">
        <f>F800=H800</f>
        <v>1</v>
      </c>
    </row>
    <row r="801" spans="1:140" x14ac:dyDescent="0.2">
      <c r="A801" s="8" t="s">
        <v>4144</v>
      </c>
      <c r="B801" s="8" t="s">
        <v>119</v>
      </c>
      <c r="C801" s="8" t="s">
        <v>399</v>
      </c>
      <c r="D801" s="2" t="s">
        <v>4145</v>
      </c>
      <c r="E801" s="4">
        <v>0.30754377300026298</v>
      </c>
      <c r="F801" s="28" t="b">
        <v>0</v>
      </c>
      <c r="G801" s="29">
        <f t="shared" si="25"/>
        <v>1.5082873520436771E-3</v>
      </c>
      <c r="H801" s="5" t="b">
        <f t="shared" si="24"/>
        <v>0</v>
      </c>
      <c r="I801" s="8">
        <v>56</v>
      </c>
      <c r="J801">
        <v>1</v>
      </c>
      <c r="K801">
        <v>22</v>
      </c>
      <c r="L801">
        <v>2069</v>
      </c>
      <c r="M801">
        <v>8</v>
      </c>
      <c r="N801">
        <v>1</v>
      </c>
      <c r="O801">
        <v>35.4385531667983</v>
      </c>
      <c r="P801">
        <v>1</v>
      </c>
      <c r="Q801">
        <v>2</v>
      </c>
      <c r="R801">
        <v>1</v>
      </c>
      <c r="S801" s="10">
        <v>77.099999999999994</v>
      </c>
      <c r="T801" s="8">
        <v>0.25926936274484702</v>
      </c>
      <c r="U801">
        <v>7.5957643648752104E-3</v>
      </c>
      <c r="V801">
        <v>-0.64376289837760303</v>
      </c>
      <c r="W801">
        <v>0.66528856719545004</v>
      </c>
      <c r="X801">
        <v>0.98157978018903103</v>
      </c>
      <c r="Y801">
        <v>-1.4044518876044501</v>
      </c>
      <c r="Z801">
        <v>-0.51737950569088698</v>
      </c>
      <c r="AA801">
        <v>1.4284752725705201</v>
      </c>
      <c r="AB801">
        <v>-0.772121299578298</v>
      </c>
      <c r="AC801">
        <v>-0.68484317603607703</v>
      </c>
      <c r="AD801" s="10">
        <v>0.51838887452832005</v>
      </c>
      <c r="AE801" s="8">
        <v>0</v>
      </c>
      <c r="AF801">
        <v>0</v>
      </c>
      <c r="AG801">
        <v>0</v>
      </c>
      <c r="AH801">
        <v>0</v>
      </c>
      <c r="AI801">
        <v>0</v>
      </c>
      <c r="AJ801">
        <v>0</v>
      </c>
      <c r="AK801">
        <v>0</v>
      </c>
      <c r="AL801">
        <v>0</v>
      </c>
      <c r="AM801">
        <v>0</v>
      </c>
      <c r="AN801">
        <v>0</v>
      </c>
      <c r="AO801">
        <v>0</v>
      </c>
      <c r="AP801">
        <v>0</v>
      </c>
      <c r="AQ801">
        <v>0</v>
      </c>
      <c r="AR801">
        <v>0</v>
      </c>
      <c r="AS801">
        <v>0</v>
      </c>
      <c r="AT801">
        <v>0</v>
      </c>
      <c r="AU801">
        <v>1</v>
      </c>
      <c r="AV801">
        <v>0</v>
      </c>
      <c r="AW801">
        <v>0</v>
      </c>
      <c r="AX801">
        <v>0</v>
      </c>
      <c r="AY801">
        <v>0</v>
      </c>
      <c r="AZ801">
        <v>1</v>
      </c>
      <c r="BA801">
        <v>1</v>
      </c>
      <c r="BB801">
        <v>0</v>
      </c>
      <c r="BC801">
        <v>1</v>
      </c>
      <c r="BD801">
        <v>0</v>
      </c>
      <c r="BE801">
        <v>0</v>
      </c>
      <c r="BF801">
        <v>1</v>
      </c>
      <c r="BG801">
        <v>1</v>
      </c>
      <c r="BH801">
        <v>0</v>
      </c>
      <c r="BI801">
        <v>0</v>
      </c>
      <c r="BJ801">
        <v>0</v>
      </c>
      <c r="BK801">
        <v>0</v>
      </c>
      <c r="BL801">
        <v>0</v>
      </c>
      <c r="BM801">
        <v>0</v>
      </c>
      <c r="BN801">
        <v>1</v>
      </c>
      <c r="BO801">
        <v>0</v>
      </c>
      <c r="BP801">
        <v>0</v>
      </c>
      <c r="BQ801">
        <v>0</v>
      </c>
      <c r="BR801">
        <v>0</v>
      </c>
      <c r="BS801">
        <v>0</v>
      </c>
      <c r="BT801" s="10">
        <v>1</v>
      </c>
      <c r="BU801">
        <v>-4.2648743800000002</v>
      </c>
      <c r="BV801">
        <v>0.17994256</v>
      </c>
      <c r="BW801">
        <v>2.5512239999999999E-2</v>
      </c>
      <c r="BX801">
        <v>1.7140852600000001</v>
      </c>
      <c r="BY801">
        <v>1.2451467300000001</v>
      </c>
      <c r="BZ801">
        <v>4.38303536</v>
      </c>
      <c r="CA801">
        <v>1.0542348399999999</v>
      </c>
      <c r="CB801">
        <v>2.36271349</v>
      </c>
      <c r="CC801">
        <v>0</v>
      </c>
      <c r="CD801">
        <v>1.26633956</v>
      </c>
      <c r="CE801">
        <v>1.2966537600000001</v>
      </c>
      <c r="CF801">
        <v>-0.34830556000000001</v>
      </c>
      <c r="CG801">
        <v>0.60595251999999999</v>
      </c>
      <c r="CH801">
        <v>-0.27080598</v>
      </c>
      <c r="CI801">
        <v>0.69837139000000004</v>
      </c>
      <c r="CJ801">
        <v>2.3914729999999999E-2</v>
      </c>
      <c r="CK801">
        <v>-0.35324707</v>
      </c>
      <c r="CL801">
        <v>-4.8291489999999999E-2</v>
      </c>
      <c r="CM801">
        <v>0.58076517999999999</v>
      </c>
      <c r="CN801">
        <v>0.72541518999999999</v>
      </c>
      <c r="CO801">
        <v>-0.20022939000000001</v>
      </c>
      <c r="CP801">
        <v>-0.43475793000000001</v>
      </c>
      <c r="CQ801">
        <v>0.34422587999999998</v>
      </c>
      <c r="CR801">
        <v>-0.48495226000000002</v>
      </c>
      <c r="CS801">
        <v>0.18250256000000001</v>
      </c>
      <c r="CT801">
        <v>-0.16623276000000001</v>
      </c>
      <c r="CU801">
        <v>-9.4743999999999995E-2</v>
      </c>
      <c r="CV801">
        <v>-1.1689752</v>
      </c>
      <c r="CW801">
        <v>-0.52188942000000005</v>
      </c>
      <c r="CX801">
        <v>0.65815442999999996</v>
      </c>
      <c r="CY801">
        <v>9.3649330000000003E-2</v>
      </c>
      <c r="CZ801">
        <v>-0.16819777</v>
      </c>
      <c r="DA801">
        <v>-0.25450494000000001</v>
      </c>
      <c r="DB801">
        <v>0.25513289</v>
      </c>
      <c r="DC801">
        <v>2.5920289999999999E-2</v>
      </c>
      <c r="DD801">
        <v>-2.5292350000000002E-2</v>
      </c>
      <c r="DE801">
        <v>0.26950531</v>
      </c>
      <c r="DF801">
        <v>-0.26887736000000001</v>
      </c>
      <c r="DG801">
        <v>0.1029841</v>
      </c>
      <c r="DH801">
        <v>-0.10235616</v>
      </c>
      <c r="DI801">
        <v>-0.19042195000000001</v>
      </c>
      <c r="DJ801">
        <v>7.7531719999999998E-2</v>
      </c>
      <c r="DK801">
        <v>-0.19522661999999999</v>
      </c>
      <c r="DL801">
        <v>-0.13095082</v>
      </c>
      <c r="DM801">
        <v>-6.0513240000000003E-2</v>
      </c>
      <c r="DN801">
        <v>0.50020885000000004</v>
      </c>
      <c r="DO801">
        <v>0.35778246000000002</v>
      </c>
      <c r="DP801">
        <v>-0.64273818000000005</v>
      </c>
      <c r="DQ801">
        <v>0.94671483000000001</v>
      </c>
      <c r="DR801">
        <v>-0.66113116000000005</v>
      </c>
      <c r="DS801">
        <v>7.7932630000000003E-2</v>
      </c>
      <c r="DT801">
        <v>-0.79014932000000004</v>
      </c>
      <c r="DU801">
        <v>1.3610861400000001</v>
      </c>
      <c r="DV801" s="10">
        <v>-0.64824150000000003</v>
      </c>
      <c r="DW801" s="8" t="s">
        <v>4146</v>
      </c>
      <c r="DX801" t="s">
        <v>4147</v>
      </c>
      <c r="DY801" t="s">
        <v>5158</v>
      </c>
      <c r="DZ801" t="s">
        <v>5165</v>
      </c>
      <c r="EA801" t="s">
        <v>5465</v>
      </c>
      <c r="EB801" t="s">
        <v>5188</v>
      </c>
      <c r="EC801" t="s">
        <v>5431</v>
      </c>
      <c r="ED801" s="10" t="s">
        <v>206</v>
      </c>
      <c r="EE801" s="20">
        <v>37822</v>
      </c>
      <c r="EF801" s="21">
        <v>39200</v>
      </c>
      <c r="EG801" t="s">
        <v>4148</v>
      </c>
      <c r="EH801" t="s">
        <v>5145</v>
      </c>
      <c r="EI801" s="22">
        <v>44481</v>
      </c>
      <c r="EJ801" t="b">
        <f>F801=H801</f>
        <v>1</v>
      </c>
    </row>
    <row r="802" spans="1:140" x14ac:dyDescent="0.2">
      <c r="A802" s="8" t="s">
        <v>4149</v>
      </c>
      <c r="B802" s="8" t="s">
        <v>127</v>
      </c>
      <c r="C802" s="8" t="s">
        <v>154</v>
      </c>
      <c r="D802" s="2" t="s">
        <v>4150</v>
      </c>
      <c r="E802" s="4">
        <v>0.50588367733216499</v>
      </c>
      <c r="F802" s="28" t="b">
        <v>0</v>
      </c>
      <c r="G802" s="29">
        <f t="shared" si="25"/>
        <v>1.5894322113011772E-2</v>
      </c>
      <c r="H802" s="5" t="b">
        <f t="shared" si="24"/>
        <v>0</v>
      </c>
      <c r="I802" s="8">
        <v>63</v>
      </c>
      <c r="J802">
        <v>0</v>
      </c>
      <c r="K802">
        <v>35</v>
      </c>
      <c r="L802">
        <v>950</v>
      </c>
      <c r="M802">
        <v>7</v>
      </c>
      <c r="N802">
        <v>4</v>
      </c>
      <c r="O802">
        <v>34.191838666082504</v>
      </c>
      <c r="P802">
        <v>3</v>
      </c>
      <c r="Q802">
        <v>5</v>
      </c>
      <c r="R802">
        <v>2</v>
      </c>
      <c r="S802" s="10">
        <v>81.400000000000006</v>
      </c>
      <c r="T802" s="8">
        <v>0.91683658709772198</v>
      </c>
      <c r="U802">
        <v>-1.00517281761849</v>
      </c>
      <c r="V802">
        <v>1.0358994556432299</v>
      </c>
      <c r="W802">
        <v>-0.63918739052576501</v>
      </c>
      <c r="X802">
        <v>0.66340156943083595</v>
      </c>
      <c r="Y802">
        <v>0.68524713920936597</v>
      </c>
      <c r="Z802">
        <v>-0.56027981868615195</v>
      </c>
      <c r="AA802">
        <v>1.4284752725705201</v>
      </c>
      <c r="AB802">
        <v>-0.772121299578298</v>
      </c>
      <c r="AC802">
        <v>1.7560081436822399E-2</v>
      </c>
      <c r="AD802" s="10">
        <v>1.44620246889743</v>
      </c>
      <c r="AE802" s="8">
        <v>0</v>
      </c>
      <c r="AF802">
        <v>0</v>
      </c>
      <c r="AG802">
        <v>0</v>
      </c>
      <c r="AH802">
        <v>0</v>
      </c>
      <c r="AI802">
        <v>0</v>
      </c>
      <c r="AJ802">
        <v>0</v>
      </c>
      <c r="AK802">
        <v>0</v>
      </c>
      <c r="AL802">
        <v>0</v>
      </c>
      <c r="AM802">
        <v>0</v>
      </c>
      <c r="AN802">
        <v>0</v>
      </c>
      <c r="AO802">
        <v>0</v>
      </c>
      <c r="AP802">
        <v>0</v>
      </c>
      <c r="AQ802">
        <v>0</v>
      </c>
      <c r="AR802">
        <v>0</v>
      </c>
      <c r="AS802">
        <v>0</v>
      </c>
      <c r="AT802">
        <v>1</v>
      </c>
      <c r="AU802">
        <v>0</v>
      </c>
      <c r="AV802">
        <v>0</v>
      </c>
      <c r="AW802">
        <v>0</v>
      </c>
      <c r="AX802">
        <v>0</v>
      </c>
      <c r="AY802">
        <v>1</v>
      </c>
      <c r="AZ802">
        <v>0</v>
      </c>
      <c r="BA802">
        <v>0</v>
      </c>
      <c r="BB802">
        <v>1</v>
      </c>
      <c r="BC802">
        <v>0</v>
      </c>
      <c r="BD802">
        <v>1</v>
      </c>
      <c r="BE802">
        <v>1</v>
      </c>
      <c r="BF802">
        <v>0</v>
      </c>
      <c r="BG802">
        <v>0</v>
      </c>
      <c r="BH802">
        <v>1</v>
      </c>
      <c r="BI802">
        <v>0</v>
      </c>
      <c r="BJ802">
        <v>0</v>
      </c>
      <c r="BK802">
        <v>0</v>
      </c>
      <c r="BL802">
        <v>0</v>
      </c>
      <c r="BM802">
        <v>1</v>
      </c>
      <c r="BN802">
        <v>0</v>
      </c>
      <c r="BO802">
        <v>0</v>
      </c>
      <c r="BP802">
        <v>0</v>
      </c>
      <c r="BQ802">
        <v>0</v>
      </c>
      <c r="BR802">
        <v>0</v>
      </c>
      <c r="BS802">
        <v>0</v>
      </c>
      <c r="BT802" s="10">
        <v>1</v>
      </c>
      <c r="BU802">
        <v>-4.2648743800000002</v>
      </c>
      <c r="BV802">
        <v>0.17994256</v>
      </c>
      <c r="BW802">
        <v>2.5512239999999999E-2</v>
      </c>
      <c r="BX802">
        <v>1.7140852600000001</v>
      </c>
      <c r="BY802">
        <v>1.2451467300000001</v>
      </c>
      <c r="BZ802">
        <v>4.38303536</v>
      </c>
      <c r="CA802">
        <v>1.0542348399999999</v>
      </c>
      <c r="CB802">
        <v>2.36271349</v>
      </c>
      <c r="CC802">
        <v>0</v>
      </c>
      <c r="CD802">
        <v>1.26633956</v>
      </c>
      <c r="CE802">
        <v>1.2966537600000001</v>
      </c>
      <c r="CF802">
        <v>-0.34830556000000001</v>
      </c>
      <c r="CG802">
        <v>0.60595251999999999</v>
      </c>
      <c r="CH802">
        <v>-0.27080598</v>
      </c>
      <c r="CI802">
        <v>0.69837139000000004</v>
      </c>
      <c r="CJ802">
        <v>2.3914729999999999E-2</v>
      </c>
      <c r="CK802">
        <v>-0.35324707</v>
      </c>
      <c r="CL802">
        <v>-4.8291489999999999E-2</v>
      </c>
      <c r="CM802">
        <v>0.58076517999999999</v>
      </c>
      <c r="CN802">
        <v>0.72541518999999999</v>
      </c>
      <c r="CO802">
        <v>-0.20022939000000001</v>
      </c>
      <c r="CP802">
        <v>-0.43475793000000001</v>
      </c>
      <c r="CQ802">
        <v>0.34422587999999998</v>
      </c>
      <c r="CR802">
        <v>-0.48495226000000002</v>
      </c>
      <c r="CS802">
        <v>0.18250256000000001</v>
      </c>
      <c r="CT802">
        <v>-0.16623276000000001</v>
      </c>
      <c r="CU802">
        <v>-9.4743999999999995E-2</v>
      </c>
      <c r="CV802">
        <v>-1.1689752</v>
      </c>
      <c r="CW802">
        <v>-0.52188942000000005</v>
      </c>
      <c r="CX802">
        <v>0.65815442999999996</v>
      </c>
      <c r="CY802">
        <v>9.3649330000000003E-2</v>
      </c>
      <c r="CZ802">
        <v>-0.16819777</v>
      </c>
      <c r="DA802">
        <v>-0.25450494000000001</v>
      </c>
      <c r="DB802">
        <v>0.25513289</v>
      </c>
      <c r="DC802">
        <v>2.5920289999999999E-2</v>
      </c>
      <c r="DD802">
        <v>-2.5292350000000002E-2</v>
      </c>
      <c r="DE802">
        <v>0.26950531</v>
      </c>
      <c r="DF802">
        <v>-0.26887736000000001</v>
      </c>
      <c r="DG802">
        <v>0.1029841</v>
      </c>
      <c r="DH802">
        <v>-0.10235616</v>
      </c>
      <c r="DI802">
        <v>-0.19042195000000001</v>
      </c>
      <c r="DJ802">
        <v>7.7531719999999998E-2</v>
      </c>
      <c r="DK802">
        <v>-0.19522661999999999</v>
      </c>
      <c r="DL802">
        <v>-0.13095082</v>
      </c>
      <c r="DM802">
        <v>-6.0513240000000003E-2</v>
      </c>
      <c r="DN802">
        <v>0.50020885000000004</v>
      </c>
      <c r="DO802">
        <v>0.35778246000000002</v>
      </c>
      <c r="DP802">
        <v>-0.64273818000000005</v>
      </c>
      <c r="DQ802">
        <v>0.94671483000000001</v>
      </c>
      <c r="DR802">
        <v>-0.66113116000000005</v>
      </c>
      <c r="DS802">
        <v>7.7932630000000003E-2</v>
      </c>
      <c r="DT802">
        <v>-0.79014932000000004</v>
      </c>
      <c r="DU802">
        <v>1.3610861400000001</v>
      </c>
      <c r="DV802" s="10">
        <v>-0.64824150000000003</v>
      </c>
      <c r="DW802" s="8" t="s">
        <v>4151</v>
      </c>
      <c r="DX802" t="s">
        <v>4152</v>
      </c>
      <c r="DY802" t="s">
        <v>5154</v>
      </c>
      <c r="DZ802" t="s">
        <v>5165</v>
      </c>
      <c r="EA802" t="s">
        <v>5181</v>
      </c>
      <c r="EB802" t="s">
        <v>5250</v>
      </c>
      <c r="EC802" t="s">
        <v>5330</v>
      </c>
      <c r="ED802" s="10" t="s">
        <v>767</v>
      </c>
      <c r="EE802" s="20">
        <v>36479</v>
      </c>
      <c r="EF802" s="21">
        <v>38271</v>
      </c>
      <c r="EG802" t="s">
        <v>4153</v>
      </c>
      <c r="EH802" t="s">
        <v>5147</v>
      </c>
      <c r="EI802" s="22">
        <v>44299</v>
      </c>
      <c r="EJ802" t="b">
        <f>F802=H802</f>
        <v>1</v>
      </c>
    </row>
    <row r="803" spans="1:140" x14ac:dyDescent="0.2">
      <c r="A803" s="8" t="s">
        <v>4154</v>
      </c>
      <c r="B803" s="8" t="s">
        <v>127</v>
      </c>
      <c r="C803" s="8" t="s">
        <v>399</v>
      </c>
      <c r="D803" s="2" t="s">
        <v>4155</v>
      </c>
      <c r="E803" s="4">
        <v>0.762589334344839</v>
      </c>
      <c r="F803" s="28" t="b">
        <v>1</v>
      </c>
      <c r="G803" s="29">
        <f t="shared" si="25"/>
        <v>2.7258411364278467E-4</v>
      </c>
      <c r="H803" s="5" t="b">
        <f t="shared" si="24"/>
        <v>0</v>
      </c>
      <c r="I803" s="8">
        <v>51</v>
      </c>
      <c r="J803">
        <v>5</v>
      </c>
      <c r="K803">
        <v>36</v>
      </c>
      <c r="L803">
        <v>1035</v>
      </c>
      <c r="M803">
        <v>1</v>
      </c>
      <c r="N803">
        <v>4</v>
      </c>
      <c r="O803">
        <v>36.294667172419501</v>
      </c>
      <c r="P803">
        <v>1</v>
      </c>
      <c r="Q803">
        <v>4</v>
      </c>
      <c r="R803">
        <v>4</v>
      </c>
      <c r="S803" s="10">
        <v>79.5</v>
      </c>
      <c r="T803" s="8">
        <v>-0.21042151179292001</v>
      </c>
      <c r="U803">
        <v>4.0586700922983399</v>
      </c>
      <c r="V803">
        <v>1.1651042521063699</v>
      </c>
      <c r="W803">
        <v>-0.54009851080610105</v>
      </c>
      <c r="X803">
        <v>-1.2456676951183301</v>
      </c>
      <c r="Y803">
        <v>0.68524713920936597</v>
      </c>
      <c r="Z803">
        <v>-0.48792002737432499</v>
      </c>
      <c r="AA803">
        <v>1.4284752725705201</v>
      </c>
      <c r="AB803">
        <v>1.4079858992310099</v>
      </c>
      <c r="AC803">
        <v>1.7560081436822399E-2</v>
      </c>
      <c r="AD803" s="10">
        <v>1.0362383225482901</v>
      </c>
      <c r="AE803" s="8">
        <v>0</v>
      </c>
      <c r="AF803">
        <v>0</v>
      </c>
      <c r="AG803">
        <v>0</v>
      </c>
      <c r="AH803">
        <v>0</v>
      </c>
      <c r="AI803">
        <v>1</v>
      </c>
      <c r="AJ803">
        <v>0</v>
      </c>
      <c r="AK803">
        <v>0</v>
      </c>
      <c r="AL803">
        <v>0</v>
      </c>
      <c r="AM803">
        <v>0</v>
      </c>
      <c r="AN803">
        <v>0</v>
      </c>
      <c r="AO803">
        <v>0</v>
      </c>
      <c r="AP803">
        <v>0</v>
      </c>
      <c r="AQ803">
        <v>0</v>
      </c>
      <c r="AR803">
        <v>0</v>
      </c>
      <c r="AS803">
        <v>0</v>
      </c>
      <c r="AT803">
        <v>0</v>
      </c>
      <c r="AU803">
        <v>0</v>
      </c>
      <c r="AV803">
        <v>0</v>
      </c>
      <c r="AW803">
        <v>0</v>
      </c>
      <c r="AX803">
        <v>0</v>
      </c>
      <c r="AY803">
        <v>1</v>
      </c>
      <c r="AZ803">
        <v>0</v>
      </c>
      <c r="BA803">
        <v>0</v>
      </c>
      <c r="BB803">
        <v>1</v>
      </c>
      <c r="BC803">
        <v>1</v>
      </c>
      <c r="BD803">
        <v>0</v>
      </c>
      <c r="BE803">
        <v>0</v>
      </c>
      <c r="BF803">
        <v>1</v>
      </c>
      <c r="BG803">
        <v>0</v>
      </c>
      <c r="BH803">
        <v>0</v>
      </c>
      <c r="BI803">
        <v>0</v>
      </c>
      <c r="BJ803">
        <v>1</v>
      </c>
      <c r="BK803">
        <v>0</v>
      </c>
      <c r="BL803">
        <v>0</v>
      </c>
      <c r="BM803">
        <v>1</v>
      </c>
      <c r="BN803">
        <v>0</v>
      </c>
      <c r="BO803">
        <v>0</v>
      </c>
      <c r="BP803">
        <v>0</v>
      </c>
      <c r="BQ803">
        <v>0</v>
      </c>
      <c r="BR803">
        <v>0</v>
      </c>
      <c r="BS803">
        <v>0</v>
      </c>
      <c r="BT803" s="10">
        <v>1</v>
      </c>
      <c r="BU803">
        <v>-4.2648743800000002</v>
      </c>
      <c r="BV803">
        <v>0.17994256</v>
      </c>
      <c r="BW803">
        <v>2.5512239999999999E-2</v>
      </c>
      <c r="BX803">
        <v>1.7140852600000001</v>
      </c>
      <c r="BY803">
        <v>1.2451467300000001</v>
      </c>
      <c r="BZ803">
        <v>4.38303536</v>
      </c>
      <c r="CA803">
        <v>1.0542348399999999</v>
      </c>
      <c r="CB803">
        <v>2.36271349</v>
      </c>
      <c r="CC803">
        <v>0</v>
      </c>
      <c r="CD803">
        <v>1.26633956</v>
      </c>
      <c r="CE803">
        <v>1.2966537600000001</v>
      </c>
      <c r="CF803">
        <v>-0.34830556000000001</v>
      </c>
      <c r="CG803">
        <v>0.60595251999999999</v>
      </c>
      <c r="CH803">
        <v>-0.27080598</v>
      </c>
      <c r="CI803">
        <v>0.69837139000000004</v>
      </c>
      <c r="CJ803">
        <v>2.3914729999999999E-2</v>
      </c>
      <c r="CK803">
        <v>-0.35324707</v>
      </c>
      <c r="CL803">
        <v>-4.8291489999999999E-2</v>
      </c>
      <c r="CM803">
        <v>0.58076517999999999</v>
      </c>
      <c r="CN803">
        <v>0.72541518999999999</v>
      </c>
      <c r="CO803">
        <v>-0.20022939000000001</v>
      </c>
      <c r="CP803">
        <v>-0.43475793000000001</v>
      </c>
      <c r="CQ803">
        <v>0.34422587999999998</v>
      </c>
      <c r="CR803">
        <v>-0.48495226000000002</v>
      </c>
      <c r="CS803">
        <v>0.18250256000000001</v>
      </c>
      <c r="CT803">
        <v>-0.16623276000000001</v>
      </c>
      <c r="CU803">
        <v>-9.4743999999999995E-2</v>
      </c>
      <c r="CV803">
        <v>-1.1689752</v>
      </c>
      <c r="CW803">
        <v>-0.52188942000000005</v>
      </c>
      <c r="CX803">
        <v>0.65815442999999996</v>
      </c>
      <c r="CY803">
        <v>9.3649330000000003E-2</v>
      </c>
      <c r="CZ803">
        <v>-0.16819777</v>
      </c>
      <c r="DA803">
        <v>-0.25450494000000001</v>
      </c>
      <c r="DB803">
        <v>0.25513289</v>
      </c>
      <c r="DC803">
        <v>2.5920289999999999E-2</v>
      </c>
      <c r="DD803">
        <v>-2.5292350000000002E-2</v>
      </c>
      <c r="DE803">
        <v>0.26950531</v>
      </c>
      <c r="DF803">
        <v>-0.26887736000000001</v>
      </c>
      <c r="DG803">
        <v>0.1029841</v>
      </c>
      <c r="DH803">
        <v>-0.10235616</v>
      </c>
      <c r="DI803">
        <v>-0.19042195000000001</v>
      </c>
      <c r="DJ803">
        <v>7.7531719999999998E-2</v>
      </c>
      <c r="DK803">
        <v>-0.19522661999999999</v>
      </c>
      <c r="DL803">
        <v>-0.13095082</v>
      </c>
      <c r="DM803">
        <v>-6.0513240000000003E-2</v>
      </c>
      <c r="DN803">
        <v>0.50020885000000004</v>
      </c>
      <c r="DO803">
        <v>0.35778246000000002</v>
      </c>
      <c r="DP803">
        <v>-0.64273818000000005</v>
      </c>
      <c r="DQ803">
        <v>0.94671483000000001</v>
      </c>
      <c r="DR803">
        <v>-0.66113116000000005</v>
      </c>
      <c r="DS803">
        <v>7.7932630000000003E-2</v>
      </c>
      <c r="DT803">
        <v>-0.79014932000000004</v>
      </c>
      <c r="DU803">
        <v>1.3610861400000001</v>
      </c>
      <c r="DV803" s="10">
        <v>-0.64824150000000003</v>
      </c>
      <c r="DW803" s="8" t="s">
        <v>4156</v>
      </c>
      <c r="DX803" t="s">
        <v>4157</v>
      </c>
      <c r="DY803" t="s">
        <v>5154</v>
      </c>
      <c r="DZ803" t="s">
        <v>5165</v>
      </c>
      <c r="EA803" t="s">
        <v>5224</v>
      </c>
      <c r="EB803" t="s">
        <v>5356</v>
      </c>
      <c r="EC803" t="s">
        <v>5249</v>
      </c>
      <c r="ED803" s="10" t="s">
        <v>255</v>
      </c>
      <c r="EE803" s="20">
        <v>35618</v>
      </c>
      <c r="EF803" s="21">
        <v>35735</v>
      </c>
      <c r="EG803" t="s">
        <v>4158</v>
      </c>
      <c r="EH803" t="s">
        <v>5144</v>
      </c>
      <c r="EI803" s="22">
        <v>44213</v>
      </c>
      <c r="EJ803" t="b">
        <f>F803=H803</f>
        <v>0</v>
      </c>
    </row>
    <row r="804" spans="1:140" x14ac:dyDescent="0.2">
      <c r="A804" s="8" t="s">
        <v>4159</v>
      </c>
      <c r="B804" s="8" t="s">
        <v>119</v>
      </c>
      <c r="C804" s="8" t="s">
        <v>209</v>
      </c>
      <c r="D804" s="2" t="s">
        <v>4160</v>
      </c>
      <c r="E804" s="4">
        <v>0.46148259844476502</v>
      </c>
      <c r="F804" s="28" t="b">
        <v>0</v>
      </c>
      <c r="G804" s="29">
        <f t="shared" si="25"/>
        <v>0.26332205323290503</v>
      </c>
      <c r="H804" s="5" t="b">
        <f t="shared" si="24"/>
        <v>0</v>
      </c>
      <c r="I804" s="8">
        <v>36</v>
      </c>
      <c r="J804">
        <v>1</v>
      </c>
      <c r="K804">
        <v>26</v>
      </c>
      <c r="L804">
        <v>1840</v>
      </c>
      <c r="M804">
        <v>6</v>
      </c>
      <c r="N804">
        <v>1</v>
      </c>
      <c r="O804">
        <v>35.7412992223828</v>
      </c>
      <c r="P804">
        <v>2</v>
      </c>
      <c r="Q804">
        <v>5</v>
      </c>
      <c r="R804">
        <v>2</v>
      </c>
      <c r="S804" s="10">
        <v>74.599999999999994</v>
      </c>
      <c r="T804" s="8">
        <v>-1.61949413540622</v>
      </c>
      <c r="U804">
        <v>7.5957643648752104E-3</v>
      </c>
      <c r="V804">
        <v>-0.126943712525036</v>
      </c>
      <c r="W804">
        <v>0.398331467715416</v>
      </c>
      <c r="X804">
        <v>0.34522335867264098</v>
      </c>
      <c r="Y804">
        <v>-1.4044518876044501</v>
      </c>
      <c r="Z804">
        <v>-0.50696180337395702</v>
      </c>
      <c r="AA804">
        <v>-1.4107302381286499</v>
      </c>
      <c r="AB804">
        <v>1.4079858992310099</v>
      </c>
      <c r="AC804">
        <v>1.42236659638262</v>
      </c>
      <c r="AD804" s="10">
        <v>-2.1037633825813501E-2</v>
      </c>
      <c r="AE804" s="8">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1</v>
      </c>
      <c r="BA804">
        <v>0</v>
      </c>
      <c r="BB804">
        <v>1</v>
      </c>
      <c r="BC804">
        <v>1</v>
      </c>
      <c r="BD804">
        <v>0</v>
      </c>
      <c r="BE804">
        <v>1</v>
      </c>
      <c r="BF804">
        <v>0</v>
      </c>
      <c r="BG804">
        <v>1</v>
      </c>
      <c r="BH804">
        <v>0</v>
      </c>
      <c r="BI804">
        <v>0</v>
      </c>
      <c r="BJ804">
        <v>0</v>
      </c>
      <c r="BK804">
        <v>0</v>
      </c>
      <c r="BL804">
        <v>0</v>
      </c>
      <c r="BM804">
        <v>1</v>
      </c>
      <c r="BN804">
        <v>0</v>
      </c>
      <c r="BO804">
        <v>0</v>
      </c>
      <c r="BP804">
        <v>0</v>
      </c>
      <c r="BQ804">
        <v>0</v>
      </c>
      <c r="BR804">
        <v>0</v>
      </c>
      <c r="BS804">
        <v>0</v>
      </c>
      <c r="BT804" s="10">
        <v>1</v>
      </c>
      <c r="BU804">
        <v>-4.2648743800000002</v>
      </c>
      <c r="BV804">
        <v>0.17994256</v>
      </c>
      <c r="BW804">
        <v>2.5512239999999999E-2</v>
      </c>
      <c r="BX804">
        <v>1.7140852600000001</v>
      </c>
      <c r="BY804">
        <v>1.2451467300000001</v>
      </c>
      <c r="BZ804">
        <v>4.38303536</v>
      </c>
      <c r="CA804">
        <v>1.0542348399999999</v>
      </c>
      <c r="CB804">
        <v>2.36271349</v>
      </c>
      <c r="CC804">
        <v>0</v>
      </c>
      <c r="CD804">
        <v>1.26633956</v>
      </c>
      <c r="CE804">
        <v>1.2966537600000001</v>
      </c>
      <c r="CF804">
        <v>-0.34830556000000001</v>
      </c>
      <c r="CG804">
        <v>0.60595251999999999</v>
      </c>
      <c r="CH804">
        <v>-0.27080598</v>
      </c>
      <c r="CI804">
        <v>0.69837139000000004</v>
      </c>
      <c r="CJ804">
        <v>2.3914729999999999E-2</v>
      </c>
      <c r="CK804">
        <v>-0.35324707</v>
      </c>
      <c r="CL804">
        <v>-4.8291489999999999E-2</v>
      </c>
      <c r="CM804">
        <v>0.58076517999999999</v>
      </c>
      <c r="CN804">
        <v>0.72541518999999999</v>
      </c>
      <c r="CO804">
        <v>-0.20022939000000001</v>
      </c>
      <c r="CP804">
        <v>-0.43475793000000001</v>
      </c>
      <c r="CQ804">
        <v>0.34422587999999998</v>
      </c>
      <c r="CR804">
        <v>-0.48495226000000002</v>
      </c>
      <c r="CS804">
        <v>0.18250256000000001</v>
      </c>
      <c r="CT804">
        <v>-0.16623276000000001</v>
      </c>
      <c r="CU804">
        <v>-9.4743999999999995E-2</v>
      </c>
      <c r="CV804">
        <v>-1.1689752</v>
      </c>
      <c r="CW804">
        <v>-0.52188942000000005</v>
      </c>
      <c r="CX804">
        <v>0.65815442999999996</v>
      </c>
      <c r="CY804">
        <v>9.3649330000000003E-2</v>
      </c>
      <c r="CZ804">
        <v>-0.16819777</v>
      </c>
      <c r="DA804">
        <v>-0.25450494000000001</v>
      </c>
      <c r="DB804">
        <v>0.25513289</v>
      </c>
      <c r="DC804">
        <v>2.5920289999999999E-2</v>
      </c>
      <c r="DD804">
        <v>-2.5292350000000002E-2</v>
      </c>
      <c r="DE804">
        <v>0.26950531</v>
      </c>
      <c r="DF804">
        <v>-0.26887736000000001</v>
      </c>
      <c r="DG804">
        <v>0.1029841</v>
      </c>
      <c r="DH804">
        <v>-0.10235616</v>
      </c>
      <c r="DI804">
        <v>-0.19042195000000001</v>
      </c>
      <c r="DJ804">
        <v>7.7531719999999998E-2</v>
      </c>
      <c r="DK804">
        <v>-0.19522661999999999</v>
      </c>
      <c r="DL804">
        <v>-0.13095082</v>
      </c>
      <c r="DM804">
        <v>-6.0513240000000003E-2</v>
      </c>
      <c r="DN804">
        <v>0.50020885000000004</v>
      </c>
      <c r="DO804">
        <v>0.35778246000000002</v>
      </c>
      <c r="DP804">
        <v>-0.64273818000000005</v>
      </c>
      <c r="DQ804">
        <v>0.94671483000000001</v>
      </c>
      <c r="DR804">
        <v>-0.66113116000000005</v>
      </c>
      <c r="DS804">
        <v>7.7932630000000003E-2</v>
      </c>
      <c r="DT804">
        <v>-0.79014932000000004</v>
      </c>
      <c r="DU804">
        <v>1.3610861400000001</v>
      </c>
      <c r="DV804" s="10">
        <v>-0.64824150000000003</v>
      </c>
      <c r="DW804" s="8" t="s">
        <v>4161</v>
      </c>
      <c r="DX804" t="s">
        <v>4162</v>
      </c>
      <c r="DY804" t="s">
        <v>5154</v>
      </c>
      <c r="DZ804" t="s">
        <v>5165</v>
      </c>
      <c r="EA804" t="s">
        <v>5504</v>
      </c>
      <c r="EB804" t="s">
        <v>5429</v>
      </c>
      <c r="EC804" t="s">
        <v>5471</v>
      </c>
      <c r="ED804" s="10" t="s">
        <v>1476</v>
      </c>
      <c r="EE804" s="20">
        <v>38130</v>
      </c>
      <c r="EF804" s="21">
        <v>39485</v>
      </c>
      <c r="EG804" t="s">
        <v>4163</v>
      </c>
      <c r="EH804" t="s">
        <v>5145</v>
      </c>
      <c r="EI804" s="22">
        <v>44318</v>
      </c>
      <c r="EJ804" t="b">
        <f>F804=H804</f>
        <v>1</v>
      </c>
    </row>
    <row r="805" spans="1:140" x14ac:dyDescent="0.2">
      <c r="A805" s="8" t="s">
        <v>4164</v>
      </c>
      <c r="B805" s="8" t="s">
        <v>127</v>
      </c>
      <c r="C805" s="8" t="s">
        <v>468</v>
      </c>
      <c r="D805" s="2" t="s">
        <v>4165</v>
      </c>
      <c r="E805" s="4">
        <v>0.60754419812668903</v>
      </c>
      <c r="F805" s="28" t="b">
        <v>1</v>
      </c>
      <c r="G805" s="29">
        <f t="shared" si="25"/>
        <v>1.8751458366731827E-3</v>
      </c>
      <c r="H805" s="5" t="b">
        <f t="shared" si="24"/>
        <v>0</v>
      </c>
      <c r="I805" s="8">
        <v>42</v>
      </c>
      <c r="J805">
        <v>3</v>
      </c>
      <c r="K805">
        <v>29</v>
      </c>
      <c r="L805">
        <v>1351</v>
      </c>
      <c r="M805">
        <v>3</v>
      </c>
      <c r="N805">
        <v>1</v>
      </c>
      <c r="O805">
        <v>64.605432396677898</v>
      </c>
      <c r="P805">
        <v>3</v>
      </c>
      <c r="Q805">
        <v>2</v>
      </c>
      <c r="R805">
        <v>1</v>
      </c>
      <c r="S805" s="10">
        <v>78.400000000000006</v>
      </c>
      <c r="T805" s="8">
        <v>-1.0558650859609</v>
      </c>
      <c r="U805">
        <v>2.03313292833161</v>
      </c>
      <c r="V805">
        <v>0.260670676864387</v>
      </c>
      <c r="W805">
        <v>-0.17172102855417601</v>
      </c>
      <c r="X805">
        <v>-0.60931127360194304</v>
      </c>
      <c r="Y805">
        <v>-1.4044518876044501</v>
      </c>
      <c r="Z805">
        <v>0.486273092669472</v>
      </c>
      <c r="AA805">
        <v>8.8725172209350497E-3</v>
      </c>
      <c r="AB805">
        <v>0.68128349962791002</v>
      </c>
      <c r="AC805">
        <v>0.71996333890972197</v>
      </c>
      <c r="AD805" s="10">
        <v>0.79889065887247301</v>
      </c>
      <c r="AE805" s="8">
        <v>0</v>
      </c>
      <c r="AF805">
        <v>0</v>
      </c>
      <c r="AG805">
        <v>0</v>
      </c>
      <c r="AH805">
        <v>0</v>
      </c>
      <c r="AI805">
        <v>0</v>
      </c>
      <c r="AJ805">
        <v>0</v>
      </c>
      <c r="AK805">
        <v>1</v>
      </c>
      <c r="AL805">
        <v>0</v>
      </c>
      <c r="AM805">
        <v>0</v>
      </c>
      <c r="AN805">
        <v>0</v>
      </c>
      <c r="AO805">
        <v>0</v>
      </c>
      <c r="AP805">
        <v>0</v>
      </c>
      <c r="AQ805">
        <v>0</v>
      </c>
      <c r="AR805">
        <v>0</v>
      </c>
      <c r="AS805">
        <v>0</v>
      </c>
      <c r="AT805">
        <v>0</v>
      </c>
      <c r="AU805">
        <v>0</v>
      </c>
      <c r="AV805">
        <v>0</v>
      </c>
      <c r="AW805">
        <v>0</v>
      </c>
      <c r="AX805">
        <v>0</v>
      </c>
      <c r="AY805">
        <v>1</v>
      </c>
      <c r="AZ805">
        <v>0</v>
      </c>
      <c r="BA805">
        <v>1</v>
      </c>
      <c r="BB805">
        <v>0</v>
      </c>
      <c r="BC805">
        <v>0</v>
      </c>
      <c r="BD805">
        <v>1</v>
      </c>
      <c r="BE805">
        <v>1</v>
      </c>
      <c r="BF805">
        <v>0</v>
      </c>
      <c r="BG805">
        <v>0</v>
      </c>
      <c r="BH805">
        <v>0</v>
      </c>
      <c r="BI805">
        <v>0</v>
      </c>
      <c r="BJ805">
        <v>0</v>
      </c>
      <c r="BK805">
        <v>0</v>
      </c>
      <c r="BL805">
        <v>1</v>
      </c>
      <c r="BM805">
        <v>0</v>
      </c>
      <c r="BN805">
        <v>0</v>
      </c>
      <c r="BO805">
        <v>0</v>
      </c>
      <c r="BP805">
        <v>1</v>
      </c>
      <c r="BQ805">
        <v>0</v>
      </c>
      <c r="BR805">
        <v>0</v>
      </c>
      <c r="BS805">
        <v>0</v>
      </c>
      <c r="BT805" s="10">
        <v>1</v>
      </c>
      <c r="BU805">
        <v>-4.2648743800000002</v>
      </c>
      <c r="BV805">
        <v>0.17994256</v>
      </c>
      <c r="BW805">
        <v>2.5512239999999999E-2</v>
      </c>
      <c r="BX805">
        <v>1.7140852600000001</v>
      </c>
      <c r="BY805">
        <v>1.2451467300000001</v>
      </c>
      <c r="BZ805">
        <v>4.38303536</v>
      </c>
      <c r="CA805">
        <v>1.0542348399999999</v>
      </c>
      <c r="CB805">
        <v>2.36271349</v>
      </c>
      <c r="CC805">
        <v>0</v>
      </c>
      <c r="CD805">
        <v>1.26633956</v>
      </c>
      <c r="CE805">
        <v>1.2966537600000001</v>
      </c>
      <c r="CF805">
        <v>-0.34830556000000001</v>
      </c>
      <c r="CG805">
        <v>0.60595251999999999</v>
      </c>
      <c r="CH805">
        <v>-0.27080598</v>
      </c>
      <c r="CI805">
        <v>0.69837139000000004</v>
      </c>
      <c r="CJ805">
        <v>2.3914729999999999E-2</v>
      </c>
      <c r="CK805">
        <v>-0.35324707</v>
      </c>
      <c r="CL805">
        <v>-4.8291489999999999E-2</v>
      </c>
      <c r="CM805">
        <v>0.58076517999999999</v>
      </c>
      <c r="CN805">
        <v>0.72541518999999999</v>
      </c>
      <c r="CO805">
        <v>-0.20022939000000001</v>
      </c>
      <c r="CP805">
        <v>-0.43475793000000001</v>
      </c>
      <c r="CQ805">
        <v>0.34422587999999998</v>
      </c>
      <c r="CR805">
        <v>-0.48495226000000002</v>
      </c>
      <c r="CS805">
        <v>0.18250256000000001</v>
      </c>
      <c r="CT805">
        <v>-0.16623276000000001</v>
      </c>
      <c r="CU805">
        <v>-9.4743999999999995E-2</v>
      </c>
      <c r="CV805">
        <v>-1.1689752</v>
      </c>
      <c r="CW805">
        <v>-0.52188942000000005</v>
      </c>
      <c r="CX805">
        <v>0.65815442999999996</v>
      </c>
      <c r="CY805">
        <v>9.3649330000000003E-2</v>
      </c>
      <c r="CZ805">
        <v>-0.16819777</v>
      </c>
      <c r="DA805">
        <v>-0.25450494000000001</v>
      </c>
      <c r="DB805">
        <v>0.25513289</v>
      </c>
      <c r="DC805">
        <v>2.5920289999999999E-2</v>
      </c>
      <c r="DD805">
        <v>-2.5292350000000002E-2</v>
      </c>
      <c r="DE805">
        <v>0.26950531</v>
      </c>
      <c r="DF805">
        <v>-0.26887736000000001</v>
      </c>
      <c r="DG805">
        <v>0.1029841</v>
      </c>
      <c r="DH805">
        <v>-0.10235616</v>
      </c>
      <c r="DI805">
        <v>-0.19042195000000001</v>
      </c>
      <c r="DJ805">
        <v>7.7531719999999998E-2</v>
      </c>
      <c r="DK805">
        <v>-0.19522661999999999</v>
      </c>
      <c r="DL805">
        <v>-0.13095082</v>
      </c>
      <c r="DM805">
        <v>-6.0513240000000003E-2</v>
      </c>
      <c r="DN805">
        <v>0.50020885000000004</v>
      </c>
      <c r="DO805">
        <v>0.35778246000000002</v>
      </c>
      <c r="DP805">
        <v>-0.64273818000000005</v>
      </c>
      <c r="DQ805">
        <v>0.94671483000000001</v>
      </c>
      <c r="DR805">
        <v>-0.66113116000000005</v>
      </c>
      <c r="DS805">
        <v>7.7932630000000003E-2</v>
      </c>
      <c r="DT805">
        <v>-0.79014932000000004</v>
      </c>
      <c r="DU805">
        <v>1.3610861400000001</v>
      </c>
      <c r="DV805" s="10">
        <v>-0.64824150000000003</v>
      </c>
      <c r="DW805" s="8" t="s">
        <v>4166</v>
      </c>
      <c r="DX805" t="s">
        <v>4167</v>
      </c>
      <c r="DY805" t="s">
        <v>5165</v>
      </c>
      <c r="DZ805" t="s">
        <v>5165</v>
      </c>
      <c r="EA805" t="s">
        <v>5369</v>
      </c>
      <c r="EB805" t="s">
        <v>5318</v>
      </c>
      <c r="EC805" t="s">
        <v>5326</v>
      </c>
      <c r="ED805" s="10" t="s">
        <v>172</v>
      </c>
      <c r="EE805" s="20">
        <v>36495</v>
      </c>
      <c r="EF805" s="21">
        <v>36816</v>
      </c>
      <c r="EG805" t="s">
        <v>4168</v>
      </c>
      <c r="EH805" t="s">
        <v>5143</v>
      </c>
      <c r="EI805" s="22">
        <v>44238</v>
      </c>
      <c r="EJ805" t="b">
        <f>F805=H805</f>
        <v>0</v>
      </c>
    </row>
    <row r="806" spans="1:140" x14ac:dyDescent="0.2">
      <c r="A806" s="8" t="s">
        <v>4169</v>
      </c>
      <c r="B806" s="8" t="s">
        <v>119</v>
      </c>
      <c r="C806" s="8" t="s">
        <v>181</v>
      </c>
      <c r="D806" s="2" t="s">
        <v>4170</v>
      </c>
      <c r="E806" s="4">
        <v>0.63808368085797595</v>
      </c>
      <c r="F806" s="28" t="b">
        <v>1</v>
      </c>
      <c r="G806" s="29">
        <f t="shared" si="25"/>
        <v>1.3724659765948857E-5</v>
      </c>
      <c r="H806" s="5" t="b">
        <f t="shared" si="24"/>
        <v>0</v>
      </c>
      <c r="I806" s="8">
        <v>40</v>
      </c>
      <c r="J806">
        <v>1</v>
      </c>
      <c r="K806">
        <v>30</v>
      </c>
      <c r="L806">
        <v>1331</v>
      </c>
      <c r="M806">
        <v>1</v>
      </c>
      <c r="N806">
        <v>5</v>
      </c>
      <c r="O806">
        <v>17.375173762321701</v>
      </c>
      <c r="P806">
        <v>1</v>
      </c>
      <c r="Q806">
        <v>1</v>
      </c>
      <c r="R806">
        <v>1</v>
      </c>
      <c r="S806" s="10">
        <v>74.5</v>
      </c>
      <c r="T806" s="8">
        <v>-1.2437414357759999</v>
      </c>
      <c r="U806">
        <v>7.5957643648752104E-3</v>
      </c>
      <c r="V806">
        <v>0.38987547332752898</v>
      </c>
      <c r="W806">
        <v>-0.19503605907645</v>
      </c>
      <c r="X806">
        <v>-1.2456676951183301</v>
      </c>
      <c r="Y806">
        <v>1.38181348148064</v>
      </c>
      <c r="Z806">
        <v>-1.1389529531476701</v>
      </c>
      <c r="AA806">
        <v>8.8725172209350497E-3</v>
      </c>
      <c r="AB806">
        <v>-0.772121299578298</v>
      </c>
      <c r="AC806">
        <v>1.42236659638262</v>
      </c>
      <c r="AD806" s="10">
        <v>-4.2614694159977699E-2</v>
      </c>
      <c r="AE806" s="8">
        <v>0</v>
      </c>
      <c r="AF806">
        <v>0</v>
      </c>
      <c r="AG806">
        <v>0</v>
      </c>
      <c r="AH806">
        <v>1</v>
      </c>
      <c r="AI806">
        <v>0</v>
      </c>
      <c r="AJ806">
        <v>0</v>
      </c>
      <c r="AK806">
        <v>0</v>
      </c>
      <c r="AL806">
        <v>0</v>
      </c>
      <c r="AM806">
        <v>0</v>
      </c>
      <c r="AN806">
        <v>0</v>
      </c>
      <c r="AO806">
        <v>0</v>
      </c>
      <c r="AP806">
        <v>0</v>
      </c>
      <c r="AQ806">
        <v>0</v>
      </c>
      <c r="AR806">
        <v>0</v>
      </c>
      <c r="AS806">
        <v>0</v>
      </c>
      <c r="AT806">
        <v>0</v>
      </c>
      <c r="AU806">
        <v>0</v>
      </c>
      <c r="AV806">
        <v>0</v>
      </c>
      <c r="AW806">
        <v>0</v>
      </c>
      <c r="AX806">
        <v>0</v>
      </c>
      <c r="AY806">
        <v>1</v>
      </c>
      <c r="AZ806">
        <v>0</v>
      </c>
      <c r="BA806">
        <v>0</v>
      </c>
      <c r="BB806">
        <v>1</v>
      </c>
      <c r="BC806">
        <v>1</v>
      </c>
      <c r="BD806">
        <v>0</v>
      </c>
      <c r="BE806">
        <v>0</v>
      </c>
      <c r="BF806">
        <v>1</v>
      </c>
      <c r="BG806">
        <v>0</v>
      </c>
      <c r="BH806">
        <v>1</v>
      </c>
      <c r="BI806">
        <v>0</v>
      </c>
      <c r="BJ806">
        <v>0</v>
      </c>
      <c r="BK806">
        <v>0</v>
      </c>
      <c r="BL806">
        <v>0</v>
      </c>
      <c r="BM806">
        <v>0</v>
      </c>
      <c r="BN806">
        <v>0</v>
      </c>
      <c r="BO806">
        <v>0</v>
      </c>
      <c r="BP806">
        <v>1</v>
      </c>
      <c r="BQ806">
        <v>0</v>
      </c>
      <c r="BR806">
        <v>0</v>
      </c>
      <c r="BS806">
        <v>0</v>
      </c>
      <c r="BT806" s="10">
        <v>1</v>
      </c>
      <c r="BU806">
        <v>-4.2648743800000002</v>
      </c>
      <c r="BV806">
        <v>0.17994256</v>
      </c>
      <c r="BW806">
        <v>2.5512239999999999E-2</v>
      </c>
      <c r="BX806">
        <v>1.7140852600000001</v>
      </c>
      <c r="BY806">
        <v>1.2451467300000001</v>
      </c>
      <c r="BZ806">
        <v>4.38303536</v>
      </c>
      <c r="CA806">
        <v>1.0542348399999999</v>
      </c>
      <c r="CB806">
        <v>2.36271349</v>
      </c>
      <c r="CC806">
        <v>0</v>
      </c>
      <c r="CD806">
        <v>1.26633956</v>
      </c>
      <c r="CE806">
        <v>1.2966537600000001</v>
      </c>
      <c r="CF806">
        <v>-0.34830556000000001</v>
      </c>
      <c r="CG806">
        <v>0.60595251999999999</v>
      </c>
      <c r="CH806">
        <v>-0.27080598</v>
      </c>
      <c r="CI806">
        <v>0.69837139000000004</v>
      </c>
      <c r="CJ806">
        <v>2.3914729999999999E-2</v>
      </c>
      <c r="CK806">
        <v>-0.35324707</v>
      </c>
      <c r="CL806">
        <v>-4.8291489999999999E-2</v>
      </c>
      <c r="CM806">
        <v>0.58076517999999999</v>
      </c>
      <c r="CN806">
        <v>0.72541518999999999</v>
      </c>
      <c r="CO806">
        <v>-0.20022939000000001</v>
      </c>
      <c r="CP806">
        <v>-0.43475793000000001</v>
      </c>
      <c r="CQ806">
        <v>0.34422587999999998</v>
      </c>
      <c r="CR806">
        <v>-0.48495226000000002</v>
      </c>
      <c r="CS806">
        <v>0.18250256000000001</v>
      </c>
      <c r="CT806">
        <v>-0.16623276000000001</v>
      </c>
      <c r="CU806">
        <v>-9.4743999999999995E-2</v>
      </c>
      <c r="CV806">
        <v>-1.1689752</v>
      </c>
      <c r="CW806">
        <v>-0.52188942000000005</v>
      </c>
      <c r="CX806">
        <v>0.65815442999999996</v>
      </c>
      <c r="CY806">
        <v>9.3649330000000003E-2</v>
      </c>
      <c r="CZ806">
        <v>-0.16819777</v>
      </c>
      <c r="DA806">
        <v>-0.25450494000000001</v>
      </c>
      <c r="DB806">
        <v>0.25513289</v>
      </c>
      <c r="DC806">
        <v>2.5920289999999999E-2</v>
      </c>
      <c r="DD806">
        <v>-2.5292350000000002E-2</v>
      </c>
      <c r="DE806">
        <v>0.26950531</v>
      </c>
      <c r="DF806">
        <v>-0.26887736000000001</v>
      </c>
      <c r="DG806">
        <v>0.1029841</v>
      </c>
      <c r="DH806">
        <v>-0.10235616</v>
      </c>
      <c r="DI806">
        <v>-0.19042195000000001</v>
      </c>
      <c r="DJ806">
        <v>7.7531719999999998E-2</v>
      </c>
      <c r="DK806">
        <v>-0.19522661999999999</v>
      </c>
      <c r="DL806">
        <v>-0.13095082</v>
      </c>
      <c r="DM806">
        <v>-6.0513240000000003E-2</v>
      </c>
      <c r="DN806">
        <v>0.50020885000000004</v>
      </c>
      <c r="DO806">
        <v>0.35778246000000002</v>
      </c>
      <c r="DP806">
        <v>-0.64273818000000005</v>
      </c>
      <c r="DQ806">
        <v>0.94671483000000001</v>
      </c>
      <c r="DR806">
        <v>-0.66113116000000005</v>
      </c>
      <c r="DS806">
        <v>7.7932630000000003E-2</v>
      </c>
      <c r="DT806">
        <v>-0.79014932000000004</v>
      </c>
      <c r="DU806">
        <v>1.3610861400000001</v>
      </c>
      <c r="DV806" s="10">
        <v>-0.64824150000000003</v>
      </c>
      <c r="DW806" s="8" t="s">
        <v>4171</v>
      </c>
      <c r="DX806" t="s">
        <v>4172</v>
      </c>
      <c r="DY806" t="s">
        <v>5165</v>
      </c>
      <c r="DZ806" t="s">
        <v>5165</v>
      </c>
      <c r="EA806" t="s">
        <v>5480</v>
      </c>
      <c r="EB806" t="s">
        <v>5419</v>
      </c>
      <c r="EC806" t="s">
        <v>5409</v>
      </c>
      <c r="ED806" s="10" t="s">
        <v>488</v>
      </c>
      <c r="EE806" s="20">
        <v>37510</v>
      </c>
      <c r="EF806" s="21">
        <v>39064</v>
      </c>
      <c r="EG806" t="s">
        <v>4173</v>
      </c>
      <c r="EH806" t="s">
        <v>5147</v>
      </c>
      <c r="EI806" s="22">
        <v>44460</v>
      </c>
      <c r="EJ806" t="b">
        <f>F806=H806</f>
        <v>0</v>
      </c>
    </row>
    <row r="807" spans="1:140" x14ac:dyDescent="0.2">
      <c r="A807" s="8" t="s">
        <v>4174</v>
      </c>
      <c r="B807" s="8" t="s">
        <v>119</v>
      </c>
      <c r="C807" s="8" t="s">
        <v>209</v>
      </c>
      <c r="D807" s="2" t="s">
        <v>4175</v>
      </c>
      <c r="E807" s="4">
        <v>0.47304710318229398</v>
      </c>
      <c r="F807" s="28" t="b">
        <v>0</v>
      </c>
      <c r="G807" s="29">
        <f t="shared" si="25"/>
        <v>1.5521379216203536E-2</v>
      </c>
      <c r="H807" s="5" t="b">
        <f t="shared" si="24"/>
        <v>0</v>
      </c>
      <c r="I807" s="8">
        <v>46</v>
      </c>
      <c r="J807">
        <v>0</v>
      </c>
      <c r="K807">
        <v>32</v>
      </c>
      <c r="L807">
        <v>1106</v>
      </c>
      <c r="M807">
        <v>6</v>
      </c>
      <c r="N807">
        <v>4</v>
      </c>
      <c r="O807">
        <v>26.5235515911472</v>
      </c>
      <c r="P807">
        <v>5</v>
      </c>
      <c r="Q807">
        <v>5</v>
      </c>
      <c r="R807">
        <v>5</v>
      </c>
      <c r="S807" s="10">
        <v>77</v>
      </c>
      <c r="T807" s="8">
        <v>-0.68011238633068705</v>
      </c>
      <c r="U807">
        <v>-1.00517281761849</v>
      </c>
      <c r="V807">
        <v>0.64828506625381199</v>
      </c>
      <c r="W807">
        <v>-0.45733015245203001</v>
      </c>
      <c r="X807">
        <v>0.34522335867264098</v>
      </c>
      <c r="Y807">
        <v>0.68524713920936597</v>
      </c>
      <c r="Z807">
        <v>-0.824150909832843</v>
      </c>
      <c r="AA807">
        <v>-1.4107302381286499</v>
      </c>
      <c r="AB807">
        <v>-4.5418899975194001E-2</v>
      </c>
      <c r="AC807">
        <v>0.71996333890972197</v>
      </c>
      <c r="AD807" s="10">
        <v>0.49681181419415599</v>
      </c>
      <c r="AE807" s="8">
        <v>0</v>
      </c>
      <c r="AF807">
        <v>0</v>
      </c>
      <c r="AG807">
        <v>0</v>
      </c>
      <c r="AH807">
        <v>0</v>
      </c>
      <c r="AI807">
        <v>0</v>
      </c>
      <c r="AJ807">
        <v>0</v>
      </c>
      <c r="AK807">
        <v>0</v>
      </c>
      <c r="AL807">
        <v>0</v>
      </c>
      <c r="AM807">
        <v>0</v>
      </c>
      <c r="AN807">
        <v>0</v>
      </c>
      <c r="AO807">
        <v>0</v>
      </c>
      <c r="AP807">
        <v>1</v>
      </c>
      <c r="AQ807">
        <v>0</v>
      </c>
      <c r="AR807">
        <v>0</v>
      </c>
      <c r="AS807">
        <v>0</v>
      </c>
      <c r="AT807">
        <v>0</v>
      </c>
      <c r="AU807">
        <v>0</v>
      </c>
      <c r="AV807">
        <v>0</v>
      </c>
      <c r="AW807">
        <v>0</v>
      </c>
      <c r="AX807">
        <v>0</v>
      </c>
      <c r="AY807">
        <v>0</v>
      </c>
      <c r="AZ807">
        <v>1</v>
      </c>
      <c r="BA807">
        <v>0</v>
      </c>
      <c r="BB807">
        <v>1</v>
      </c>
      <c r="BC807">
        <v>0</v>
      </c>
      <c r="BD807">
        <v>1</v>
      </c>
      <c r="BE807">
        <v>0</v>
      </c>
      <c r="BF807">
        <v>1</v>
      </c>
      <c r="BG807">
        <v>0</v>
      </c>
      <c r="BH807">
        <v>0</v>
      </c>
      <c r="BI807">
        <v>0</v>
      </c>
      <c r="BJ807">
        <v>0</v>
      </c>
      <c r="BK807">
        <v>1</v>
      </c>
      <c r="BL807">
        <v>0</v>
      </c>
      <c r="BM807">
        <v>0</v>
      </c>
      <c r="BN807">
        <v>0</v>
      </c>
      <c r="BO807">
        <v>0</v>
      </c>
      <c r="BP807">
        <v>1</v>
      </c>
      <c r="BQ807">
        <v>1</v>
      </c>
      <c r="BR807">
        <v>0</v>
      </c>
      <c r="BS807">
        <v>0</v>
      </c>
      <c r="BT807" s="10">
        <v>0</v>
      </c>
      <c r="BU807">
        <v>-4.2648743800000002</v>
      </c>
      <c r="BV807">
        <v>0.17994256</v>
      </c>
      <c r="BW807">
        <v>2.5512239999999999E-2</v>
      </c>
      <c r="BX807">
        <v>1.7140852600000001</v>
      </c>
      <c r="BY807">
        <v>1.2451467300000001</v>
      </c>
      <c r="BZ807">
        <v>4.38303536</v>
      </c>
      <c r="CA807">
        <v>1.0542348399999999</v>
      </c>
      <c r="CB807">
        <v>2.36271349</v>
      </c>
      <c r="CC807">
        <v>0</v>
      </c>
      <c r="CD807">
        <v>1.26633956</v>
      </c>
      <c r="CE807">
        <v>1.2966537600000001</v>
      </c>
      <c r="CF807">
        <v>-0.34830556000000001</v>
      </c>
      <c r="CG807">
        <v>0.60595251999999999</v>
      </c>
      <c r="CH807">
        <v>-0.27080598</v>
      </c>
      <c r="CI807">
        <v>0.69837139000000004</v>
      </c>
      <c r="CJ807">
        <v>2.3914729999999999E-2</v>
      </c>
      <c r="CK807">
        <v>-0.35324707</v>
      </c>
      <c r="CL807">
        <v>-4.8291489999999999E-2</v>
      </c>
      <c r="CM807">
        <v>0.58076517999999999</v>
      </c>
      <c r="CN807">
        <v>0.72541518999999999</v>
      </c>
      <c r="CO807">
        <v>-0.20022939000000001</v>
      </c>
      <c r="CP807">
        <v>-0.43475793000000001</v>
      </c>
      <c r="CQ807">
        <v>0.34422587999999998</v>
      </c>
      <c r="CR807">
        <v>-0.48495226000000002</v>
      </c>
      <c r="CS807">
        <v>0.18250256000000001</v>
      </c>
      <c r="CT807">
        <v>-0.16623276000000001</v>
      </c>
      <c r="CU807">
        <v>-9.4743999999999995E-2</v>
      </c>
      <c r="CV807">
        <v>-1.1689752</v>
      </c>
      <c r="CW807">
        <v>-0.52188942000000005</v>
      </c>
      <c r="CX807">
        <v>0.65815442999999996</v>
      </c>
      <c r="CY807">
        <v>9.3649330000000003E-2</v>
      </c>
      <c r="CZ807">
        <v>-0.16819777</v>
      </c>
      <c r="DA807">
        <v>-0.25450494000000001</v>
      </c>
      <c r="DB807">
        <v>0.25513289</v>
      </c>
      <c r="DC807">
        <v>2.5920289999999999E-2</v>
      </c>
      <c r="DD807">
        <v>-2.5292350000000002E-2</v>
      </c>
      <c r="DE807">
        <v>0.26950531</v>
      </c>
      <c r="DF807">
        <v>-0.26887736000000001</v>
      </c>
      <c r="DG807">
        <v>0.1029841</v>
      </c>
      <c r="DH807">
        <v>-0.10235616</v>
      </c>
      <c r="DI807">
        <v>-0.19042195000000001</v>
      </c>
      <c r="DJ807">
        <v>7.7531719999999998E-2</v>
      </c>
      <c r="DK807">
        <v>-0.19522661999999999</v>
      </c>
      <c r="DL807">
        <v>-0.13095082</v>
      </c>
      <c r="DM807">
        <v>-6.0513240000000003E-2</v>
      </c>
      <c r="DN807">
        <v>0.50020885000000004</v>
      </c>
      <c r="DO807">
        <v>0.35778246000000002</v>
      </c>
      <c r="DP807">
        <v>-0.64273818000000005</v>
      </c>
      <c r="DQ807">
        <v>0.94671483000000001</v>
      </c>
      <c r="DR807">
        <v>-0.66113116000000005</v>
      </c>
      <c r="DS807">
        <v>7.7932630000000003E-2</v>
      </c>
      <c r="DT807">
        <v>-0.79014932000000004</v>
      </c>
      <c r="DU807">
        <v>1.3610861400000001</v>
      </c>
      <c r="DV807" s="10">
        <v>-0.64824150000000003</v>
      </c>
      <c r="DW807" s="8" t="s">
        <v>4176</v>
      </c>
      <c r="DX807" t="s">
        <v>4177</v>
      </c>
      <c r="DY807" t="s">
        <v>5165</v>
      </c>
      <c r="DZ807" t="s">
        <v>5154</v>
      </c>
      <c r="EA807" t="s">
        <v>5267</v>
      </c>
      <c r="EB807" t="s">
        <v>5473</v>
      </c>
      <c r="EC807" t="s">
        <v>5207</v>
      </c>
      <c r="ED807" s="10" t="s">
        <v>836</v>
      </c>
      <c r="EE807" s="20">
        <v>34847</v>
      </c>
      <c r="EF807" s="21">
        <v>37799</v>
      </c>
      <c r="EG807" t="s">
        <v>598</v>
      </c>
      <c r="EH807" t="s">
        <v>5146</v>
      </c>
      <c r="EI807" s="22">
        <v>44599</v>
      </c>
      <c r="EJ807" t="b">
        <f>F807=H807</f>
        <v>1</v>
      </c>
    </row>
    <row r="808" spans="1:140" x14ac:dyDescent="0.2">
      <c r="A808" s="8" t="s">
        <v>4178</v>
      </c>
      <c r="B808" s="8" t="s">
        <v>119</v>
      </c>
      <c r="C808" s="8" t="s">
        <v>181</v>
      </c>
      <c r="D808" s="2" t="s">
        <v>4179</v>
      </c>
      <c r="E808" s="4">
        <v>0.39852248436466098</v>
      </c>
      <c r="F808" s="28" t="b">
        <v>0</v>
      </c>
      <c r="G808" s="29">
        <f t="shared" si="25"/>
        <v>1.1594187183545302E-5</v>
      </c>
      <c r="H808" s="5" t="b">
        <f t="shared" si="24"/>
        <v>0</v>
      </c>
      <c r="I808" s="8">
        <v>59</v>
      </c>
      <c r="J808">
        <v>3</v>
      </c>
      <c r="K808">
        <v>25</v>
      </c>
      <c r="L808">
        <v>678</v>
      </c>
      <c r="M808">
        <v>3</v>
      </c>
      <c r="N808">
        <v>4</v>
      </c>
      <c r="O808">
        <v>15.911242182330501</v>
      </c>
      <c r="P808">
        <v>4</v>
      </c>
      <c r="Q808">
        <v>2</v>
      </c>
      <c r="R808">
        <v>5</v>
      </c>
      <c r="S808" s="10">
        <v>67.099999999999994</v>
      </c>
      <c r="T808" s="8">
        <v>0.54108388746750802</v>
      </c>
      <c r="U808">
        <v>2.03313292833161</v>
      </c>
      <c r="V808">
        <v>-0.25614850898817798</v>
      </c>
      <c r="W808">
        <v>-0.95627180562868797</v>
      </c>
      <c r="X808">
        <v>-0.60931127360194304</v>
      </c>
      <c r="Y808">
        <v>0.68524713920936597</v>
      </c>
      <c r="Z808">
        <v>-1.1893278569040799</v>
      </c>
      <c r="AA808">
        <v>-1.4107302381286499</v>
      </c>
      <c r="AB808">
        <v>-0.772121299578298</v>
      </c>
      <c r="AC808">
        <v>-0.68484317603607703</v>
      </c>
      <c r="AD808" s="10">
        <v>-1.6393171588882101</v>
      </c>
      <c r="AE808" s="8">
        <v>0</v>
      </c>
      <c r="AF808">
        <v>0</v>
      </c>
      <c r="AG808">
        <v>0</v>
      </c>
      <c r="AH808">
        <v>1</v>
      </c>
      <c r="AI808">
        <v>0</v>
      </c>
      <c r="AJ808">
        <v>0</v>
      </c>
      <c r="AK808">
        <v>0</v>
      </c>
      <c r="AL808">
        <v>0</v>
      </c>
      <c r="AM808">
        <v>0</v>
      </c>
      <c r="AN808">
        <v>0</v>
      </c>
      <c r="AO808">
        <v>0</v>
      </c>
      <c r="AP808">
        <v>0</v>
      </c>
      <c r="AQ808">
        <v>0</v>
      </c>
      <c r="AR808">
        <v>0</v>
      </c>
      <c r="AS808">
        <v>0</v>
      </c>
      <c r="AT808">
        <v>0</v>
      </c>
      <c r="AU808">
        <v>0</v>
      </c>
      <c r="AV808">
        <v>0</v>
      </c>
      <c r="AW808">
        <v>0</v>
      </c>
      <c r="AX808">
        <v>0</v>
      </c>
      <c r="AY808">
        <v>0</v>
      </c>
      <c r="AZ808">
        <v>1</v>
      </c>
      <c r="BA808">
        <v>1</v>
      </c>
      <c r="BB808">
        <v>0</v>
      </c>
      <c r="BC808">
        <v>1</v>
      </c>
      <c r="BD808">
        <v>0</v>
      </c>
      <c r="BE808">
        <v>0</v>
      </c>
      <c r="BF808">
        <v>1</v>
      </c>
      <c r="BG808">
        <v>0</v>
      </c>
      <c r="BH808">
        <v>0</v>
      </c>
      <c r="BI808">
        <v>1</v>
      </c>
      <c r="BJ808">
        <v>0</v>
      </c>
      <c r="BK808">
        <v>0</v>
      </c>
      <c r="BL808">
        <v>0</v>
      </c>
      <c r="BM808">
        <v>0</v>
      </c>
      <c r="BN808">
        <v>0</v>
      </c>
      <c r="BO808">
        <v>1</v>
      </c>
      <c r="BP808">
        <v>0</v>
      </c>
      <c r="BQ808">
        <v>0</v>
      </c>
      <c r="BR808">
        <v>1</v>
      </c>
      <c r="BS808">
        <v>0</v>
      </c>
      <c r="BT808" s="10">
        <v>0</v>
      </c>
      <c r="BU808">
        <v>-4.2648743800000002</v>
      </c>
      <c r="BV808">
        <v>0.17994256</v>
      </c>
      <c r="BW808">
        <v>2.5512239999999999E-2</v>
      </c>
      <c r="BX808">
        <v>1.7140852600000001</v>
      </c>
      <c r="BY808">
        <v>1.2451467300000001</v>
      </c>
      <c r="BZ808">
        <v>4.38303536</v>
      </c>
      <c r="CA808">
        <v>1.0542348399999999</v>
      </c>
      <c r="CB808">
        <v>2.36271349</v>
      </c>
      <c r="CC808">
        <v>0</v>
      </c>
      <c r="CD808">
        <v>1.26633956</v>
      </c>
      <c r="CE808">
        <v>1.2966537600000001</v>
      </c>
      <c r="CF808">
        <v>-0.34830556000000001</v>
      </c>
      <c r="CG808">
        <v>0.60595251999999999</v>
      </c>
      <c r="CH808">
        <v>-0.27080598</v>
      </c>
      <c r="CI808">
        <v>0.69837139000000004</v>
      </c>
      <c r="CJ808">
        <v>2.3914729999999999E-2</v>
      </c>
      <c r="CK808">
        <v>-0.35324707</v>
      </c>
      <c r="CL808">
        <v>-4.8291489999999999E-2</v>
      </c>
      <c r="CM808">
        <v>0.58076517999999999</v>
      </c>
      <c r="CN808">
        <v>0.72541518999999999</v>
      </c>
      <c r="CO808">
        <v>-0.20022939000000001</v>
      </c>
      <c r="CP808">
        <v>-0.43475793000000001</v>
      </c>
      <c r="CQ808">
        <v>0.34422587999999998</v>
      </c>
      <c r="CR808">
        <v>-0.48495226000000002</v>
      </c>
      <c r="CS808">
        <v>0.18250256000000001</v>
      </c>
      <c r="CT808">
        <v>-0.16623276000000001</v>
      </c>
      <c r="CU808">
        <v>-9.4743999999999995E-2</v>
      </c>
      <c r="CV808">
        <v>-1.1689752</v>
      </c>
      <c r="CW808">
        <v>-0.52188942000000005</v>
      </c>
      <c r="CX808">
        <v>0.65815442999999996</v>
      </c>
      <c r="CY808">
        <v>9.3649330000000003E-2</v>
      </c>
      <c r="CZ808">
        <v>-0.16819777</v>
      </c>
      <c r="DA808">
        <v>-0.25450494000000001</v>
      </c>
      <c r="DB808">
        <v>0.25513289</v>
      </c>
      <c r="DC808">
        <v>2.5920289999999999E-2</v>
      </c>
      <c r="DD808">
        <v>-2.5292350000000002E-2</v>
      </c>
      <c r="DE808">
        <v>0.26950531</v>
      </c>
      <c r="DF808">
        <v>-0.26887736000000001</v>
      </c>
      <c r="DG808">
        <v>0.1029841</v>
      </c>
      <c r="DH808">
        <v>-0.10235616</v>
      </c>
      <c r="DI808">
        <v>-0.19042195000000001</v>
      </c>
      <c r="DJ808">
        <v>7.7531719999999998E-2</v>
      </c>
      <c r="DK808">
        <v>-0.19522661999999999</v>
      </c>
      <c r="DL808">
        <v>-0.13095082</v>
      </c>
      <c r="DM808">
        <v>-6.0513240000000003E-2</v>
      </c>
      <c r="DN808">
        <v>0.50020885000000004</v>
      </c>
      <c r="DO808">
        <v>0.35778246000000002</v>
      </c>
      <c r="DP808">
        <v>-0.64273818000000005</v>
      </c>
      <c r="DQ808">
        <v>0.94671483000000001</v>
      </c>
      <c r="DR808">
        <v>-0.66113116000000005</v>
      </c>
      <c r="DS808">
        <v>7.7932630000000003E-2</v>
      </c>
      <c r="DT808">
        <v>-0.79014932000000004</v>
      </c>
      <c r="DU808">
        <v>1.3610861400000001</v>
      </c>
      <c r="DV808" s="10">
        <v>-0.64824150000000003</v>
      </c>
      <c r="DW808" s="8" t="s">
        <v>4180</v>
      </c>
      <c r="DX808" t="s">
        <v>4181</v>
      </c>
      <c r="DY808" t="s">
        <v>5153</v>
      </c>
      <c r="DZ808" t="s">
        <v>5158</v>
      </c>
      <c r="EA808" t="s">
        <v>5410</v>
      </c>
      <c r="EB808" t="s">
        <v>5188</v>
      </c>
      <c r="EC808" t="s">
        <v>5218</v>
      </c>
      <c r="ED808" s="10" t="s">
        <v>2167</v>
      </c>
      <c r="EE808" s="20">
        <v>38080</v>
      </c>
      <c r="EF808" s="21">
        <v>38487</v>
      </c>
      <c r="EG808" t="s">
        <v>4182</v>
      </c>
      <c r="EH808" t="s">
        <v>5142</v>
      </c>
      <c r="EI808" s="22">
        <v>45425</v>
      </c>
      <c r="EJ808" t="b">
        <f>F808=H808</f>
        <v>1</v>
      </c>
    </row>
    <row r="809" spans="1:140" x14ac:dyDescent="0.2">
      <c r="A809" s="8" t="s">
        <v>4183</v>
      </c>
      <c r="B809" s="8" t="s">
        <v>127</v>
      </c>
      <c r="C809" s="8" t="s">
        <v>120</v>
      </c>
      <c r="D809" s="2" t="s">
        <v>4184</v>
      </c>
      <c r="E809" s="4">
        <v>0.719151878190322</v>
      </c>
      <c r="F809" s="28" t="b">
        <v>1</v>
      </c>
      <c r="G809" s="29">
        <f t="shared" si="25"/>
        <v>0.65222072691706301</v>
      </c>
      <c r="H809" s="5" t="b">
        <f t="shared" si="24"/>
        <v>1</v>
      </c>
      <c r="I809" s="8">
        <v>63</v>
      </c>
      <c r="J809">
        <v>1</v>
      </c>
      <c r="K809">
        <v>30</v>
      </c>
      <c r="L809">
        <v>1972</v>
      </c>
      <c r="M809">
        <v>4</v>
      </c>
      <c r="N809">
        <v>4</v>
      </c>
      <c r="O809">
        <v>62.909272428494603</v>
      </c>
      <c r="P809">
        <v>3</v>
      </c>
      <c r="Q809">
        <v>4</v>
      </c>
      <c r="R809">
        <v>1</v>
      </c>
      <c r="S809" s="10">
        <v>76</v>
      </c>
      <c r="T809" s="8">
        <v>0.91683658709772198</v>
      </c>
      <c r="U809">
        <v>7.5957643648752104E-3</v>
      </c>
      <c r="V809">
        <v>0.38987547332752898</v>
      </c>
      <c r="W809">
        <v>0.55221066916242301</v>
      </c>
      <c r="X809">
        <v>-0.29113306284374801</v>
      </c>
      <c r="Y809">
        <v>0.68524713920936597</v>
      </c>
      <c r="Z809">
        <v>0.427907048572506</v>
      </c>
      <c r="AA809">
        <v>1.4284752725705201</v>
      </c>
      <c r="AB809">
        <v>1.4079858992310099</v>
      </c>
      <c r="AC809">
        <v>1.42236659638262</v>
      </c>
      <c r="AD809" s="10">
        <v>0.281041210852502</v>
      </c>
      <c r="AE809" s="8">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1</v>
      </c>
      <c r="BA809">
        <v>1</v>
      </c>
      <c r="BB809">
        <v>0</v>
      </c>
      <c r="BC809">
        <v>1</v>
      </c>
      <c r="BD809">
        <v>0</v>
      </c>
      <c r="BE809">
        <v>0</v>
      </c>
      <c r="BF809">
        <v>1</v>
      </c>
      <c r="BG809">
        <v>0</v>
      </c>
      <c r="BH809">
        <v>0</v>
      </c>
      <c r="BI809">
        <v>1</v>
      </c>
      <c r="BJ809">
        <v>0</v>
      </c>
      <c r="BK809">
        <v>0</v>
      </c>
      <c r="BL809">
        <v>0</v>
      </c>
      <c r="BM809">
        <v>1</v>
      </c>
      <c r="BN809">
        <v>0</v>
      </c>
      <c r="BO809">
        <v>0</v>
      </c>
      <c r="BP809">
        <v>0</v>
      </c>
      <c r="BQ809">
        <v>0</v>
      </c>
      <c r="BR809">
        <v>1</v>
      </c>
      <c r="BS809">
        <v>0</v>
      </c>
      <c r="BT809" s="10">
        <v>0</v>
      </c>
      <c r="BU809">
        <v>-4.2648743800000002</v>
      </c>
      <c r="BV809">
        <v>0.17994256</v>
      </c>
      <c r="BW809">
        <v>2.5512239999999999E-2</v>
      </c>
      <c r="BX809">
        <v>1.7140852600000001</v>
      </c>
      <c r="BY809">
        <v>1.2451467300000001</v>
      </c>
      <c r="BZ809">
        <v>4.38303536</v>
      </c>
      <c r="CA809">
        <v>1.0542348399999999</v>
      </c>
      <c r="CB809">
        <v>2.36271349</v>
      </c>
      <c r="CC809">
        <v>0</v>
      </c>
      <c r="CD809">
        <v>1.26633956</v>
      </c>
      <c r="CE809">
        <v>1.2966537600000001</v>
      </c>
      <c r="CF809">
        <v>-0.34830556000000001</v>
      </c>
      <c r="CG809">
        <v>0.60595251999999999</v>
      </c>
      <c r="CH809">
        <v>-0.27080598</v>
      </c>
      <c r="CI809">
        <v>0.69837139000000004</v>
      </c>
      <c r="CJ809">
        <v>2.3914729999999999E-2</v>
      </c>
      <c r="CK809">
        <v>-0.35324707</v>
      </c>
      <c r="CL809">
        <v>-4.8291489999999999E-2</v>
      </c>
      <c r="CM809">
        <v>0.58076517999999999</v>
      </c>
      <c r="CN809">
        <v>0.72541518999999999</v>
      </c>
      <c r="CO809">
        <v>-0.20022939000000001</v>
      </c>
      <c r="CP809">
        <v>-0.43475793000000001</v>
      </c>
      <c r="CQ809">
        <v>0.34422587999999998</v>
      </c>
      <c r="CR809">
        <v>-0.48495226000000002</v>
      </c>
      <c r="CS809">
        <v>0.18250256000000001</v>
      </c>
      <c r="CT809">
        <v>-0.16623276000000001</v>
      </c>
      <c r="CU809">
        <v>-9.4743999999999995E-2</v>
      </c>
      <c r="CV809">
        <v>-1.1689752</v>
      </c>
      <c r="CW809">
        <v>-0.52188942000000005</v>
      </c>
      <c r="CX809">
        <v>0.65815442999999996</v>
      </c>
      <c r="CY809">
        <v>9.3649330000000003E-2</v>
      </c>
      <c r="CZ809">
        <v>-0.16819777</v>
      </c>
      <c r="DA809">
        <v>-0.25450494000000001</v>
      </c>
      <c r="DB809">
        <v>0.25513289</v>
      </c>
      <c r="DC809">
        <v>2.5920289999999999E-2</v>
      </c>
      <c r="DD809">
        <v>-2.5292350000000002E-2</v>
      </c>
      <c r="DE809">
        <v>0.26950531</v>
      </c>
      <c r="DF809">
        <v>-0.26887736000000001</v>
      </c>
      <c r="DG809">
        <v>0.1029841</v>
      </c>
      <c r="DH809">
        <v>-0.10235616</v>
      </c>
      <c r="DI809">
        <v>-0.19042195000000001</v>
      </c>
      <c r="DJ809">
        <v>7.7531719999999998E-2</v>
      </c>
      <c r="DK809">
        <v>-0.19522661999999999</v>
      </c>
      <c r="DL809">
        <v>-0.13095082</v>
      </c>
      <c r="DM809">
        <v>-6.0513240000000003E-2</v>
      </c>
      <c r="DN809">
        <v>0.50020885000000004</v>
      </c>
      <c r="DO809">
        <v>0.35778246000000002</v>
      </c>
      <c r="DP809">
        <v>-0.64273818000000005</v>
      </c>
      <c r="DQ809">
        <v>0.94671483000000001</v>
      </c>
      <c r="DR809">
        <v>-0.66113116000000005</v>
      </c>
      <c r="DS809">
        <v>7.7932630000000003E-2</v>
      </c>
      <c r="DT809">
        <v>-0.79014932000000004</v>
      </c>
      <c r="DU809">
        <v>1.3610861400000001</v>
      </c>
      <c r="DV809" s="10">
        <v>-0.64824150000000003</v>
      </c>
      <c r="DW809" s="8" t="s">
        <v>4185</v>
      </c>
      <c r="DX809" t="s">
        <v>4186</v>
      </c>
      <c r="DY809" t="s">
        <v>5154</v>
      </c>
      <c r="DZ809" t="s">
        <v>5158</v>
      </c>
      <c r="EA809" t="s">
        <v>5334</v>
      </c>
      <c r="EB809" t="s">
        <v>5193</v>
      </c>
      <c r="EC809" t="s">
        <v>5226</v>
      </c>
      <c r="ED809" s="10" t="s">
        <v>1947</v>
      </c>
      <c r="EE809" s="20">
        <v>37647</v>
      </c>
      <c r="EF809" s="21">
        <v>38296</v>
      </c>
      <c r="EG809" t="s">
        <v>4187</v>
      </c>
      <c r="EH809" t="s">
        <v>5142</v>
      </c>
      <c r="EI809" s="22">
        <v>44852</v>
      </c>
      <c r="EJ809" t="b">
        <f>F809=H809</f>
        <v>1</v>
      </c>
    </row>
    <row r="810" spans="1:140" x14ac:dyDescent="0.2">
      <c r="A810" s="8" t="s">
        <v>4188</v>
      </c>
      <c r="B810" s="8" t="s">
        <v>127</v>
      </c>
      <c r="C810" s="8" t="s">
        <v>154</v>
      </c>
      <c r="D810" s="2" t="s">
        <v>4189</v>
      </c>
      <c r="E810" s="4">
        <v>0.28552511218118298</v>
      </c>
      <c r="F810" s="28" t="b">
        <v>0</v>
      </c>
      <c r="G810" s="29">
        <f t="shared" si="25"/>
        <v>1.8096406896721592E-2</v>
      </c>
      <c r="H810" s="5" t="b">
        <f t="shared" si="24"/>
        <v>0</v>
      </c>
      <c r="I810" s="8">
        <v>40</v>
      </c>
      <c r="J810">
        <v>1</v>
      </c>
      <c r="K810">
        <v>25</v>
      </c>
      <c r="L810">
        <v>1182</v>
      </c>
      <c r="M810">
        <v>9</v>
      </c>
      <c r="N810">
        <v>3</v>
      </c>
      <c r="O810">
        <v>3.5958894239252399</v>
      </c>
      <c r="P810">
        <v>1</v>
      </c>
      <c r="Q810">
        <v>1</v>
      </c>
      <c r="R810">
        <v>4</v>
      </c>
      <c r="S810" s="10">
        <v>77.400000000000006</v>
      </c>
      <c r="T810" s="8">
        <v>-1.2437414357759999</v>
      </c>
      <c r="U810">
        <v>7.5957643648752104E-3</v>
      </c>
      <c r="V810">
        <v>-0.25614850898817798</v>
      </c>
      <c r="W810">
        <v>-0.36873303646738897</v>
      </c>
      <c r="X810">
        <v>1.2997579909472201</v>
      </c>
      <c r="Y810">
        <v>-1.13192030619081E-2</v>
      </c>
      <c r="Z810">
        <v>-1.6131077100134701</v>
      </c>
      <c r="AA810">
        <v>-1.4107302381286499</v>
      </c>
      <c r="AB810">
        <v>-4.5418899975194001E-2</v>
      </c>
      <c r="AC810">
        <v>1.42236659638262</v>
      </c>
      <c r="AD810" s="10">
        <v>0.58312005553081903</v>
      </c>
      <c r="AE810" s="8">
        <v>0</v>
      </c>
      <c r="AF810">
        <v>0</v>
      </c>
      <c r="AG810">
        <v>0</v>
      </c>
      <c r="AH810">
        <v>0</v>
      </c>
      <c r="AI810">
        <v>0</v>
      </c>
      <c r="AJ810">
        <v>0</v>
      </c>
      <c r="AK810">
        <v>0</v>
      </c>
      <c r="AL810">
        <v>0</v>
      </c>
      <c r="AM810">
        <v>0</v>
      </c>
      <c r="AN810">
        <v>0</v>
      </c>
      <c r="AO810">
        <v>0</v>
      </c>
      <c r="AP810">
        <v>0</v>
      </c>
      <c r="AQ810">
        <v>0</v>
      </c>
      <c r="AR810">
        <v>0</v>
      </c>
      <c r="AS810">
        <v>1</v>
      </c>
      <c r="AT810">
        <v>0</v>
      </c>
      <c r="AU810">
        <v>0</v>
      </c>
      <c r="AV810">
        <v>0</v>
      </c>
      <c r="AW810">
        <v>0</v>
      </c>
      <c r="AX810">
        <v>0</v>
      </c>
      <c r="AY810">
        <v>1</v>
      </c>
      <c r="AZ810">
        <v>0</v>
      </c>
      <c r="BA810">
        <v>1</v>
      </c>
      <c r="BB810">
        <v>0</v>
      </c>
      <c r="BC810">
        <v>0</v>
      </c>
      <c r="BD810">
        <v>1</v>
      </c>
      <c r="BE810">
        <v>0</v>
      </c>
      <c r="BF810">
        <v>1</v>
      </c>
      <c r="BG810">
        <v>0</v>
      </c>
      <c r="BH810">
        <v>0</v>
      </c>
      <c r="BI810">
        <v>0</v>
      </c>
      <c r="BJ810">
        <v>0</v>
      </c>
      <c r="BK810">
        <v>1</v>
      </c>
      <c r="BL810">
        <v>0</v>
      </c>
      <c r="BM810">
        <v>0</v>
      </c>
      <c r="BN810">
        <v>0</v>
      </c>
      <c r="BO810">
        <v>0</v>
      </c>
      <c r="BP810">
        <v>1</v>
      </c>
      <c r="BQ810">
        <v>0</v>
      </c>
      <c r="BR810">
        <v>0</v>
      </c>
      <c r="BS810">
        <v>0</v>
      </c>
      <c r="BT810" s="10">
        <v>1</v>
      </c>
      <c r="BU810">
        <v>-4.2648743800000002</v>
      </c>
      <c r="BV810">
        <v>0.17994256</v>
      </c>
      <c r="BW810">
        <v>2.5512239999999999E-2</v>
      </c>
      <c r="BX810">
        <v>1.7140852600000001</v>
      </c>
      <c r="BY810">
        <v>1.2451467300000001</v>
      </c>
      <c r="BZ810">
        <v>4.38303536</v>
      </c>
      <c r="CA810">
        <v>1.0542348399999999</v>
      </c>
      <c r="CB810">
        <v>2.36271349</v>
      </c>
      <c r="CC810">
        <v>0</v>
      </c>
      <c r="CD810">
        <v>1.26633956</v>
      </c>
      <c r="CE810">
        <v>1.2966537600000001</v>
      </c>
      <c r="CF810">
        <v>-0.34830556000000001</v>
      </c>
      <c r="CG810">
        <v>0.60595251999999999</v>
      </c>
      <c r="CH810">
        <v>-0.27080598</v>
      </c>
      <c r="CI810">
        <v>0.69837139000000004</v>
      </c>
      <c r="CJ810">
        <v>2.3914729999999999E-2</v>
      </c>
      <c r="CK810">
        <v>-0.35324707</v>
      </c>
      <c r="CL810">
        <v>-4.8291489999999999E-2</v>
      </c>
      <c r="CM810">
        <v>0.58076517999999999</v>
      </c>
      <c r="CN810">
        <v>0.72541518999999999</v>
      </c>
      <c r="CO810">
        <v>-0.20022939000000001</v>
      </c>
      <c r="CP810">
        <v>-0.43475793000000001</v>
      </c>
      <c r="CQ810">
        <v>0.34422587999999998</v>
      </c>
      <c r="CR810">
        <v>-0.48495226000000002</v>
      </c>
      <c r="CS810">
        <v>0.18250256000000001</v>
      </c>
      <c r="CT810">
        <v>-0.16623276000000001</v>
      </c>
      <c r="CU810">
        <v>-9.4743999999999995E-2</v>
      </c>
      <c r="CV810">
        <v>-1.1689752</v>
      </c>
      <c r="CW810">
        <v>-0.52188942000000005</v>
      </c>
      <c r="CX810">
        <v>0.65815442999999996</v>
      </c>
      <c r="CY810">
        <v>9.3649330000000003E-2</v>
      </c>
      <c r="CZ810">
        <v>-0.16819777</v>
      </c>
      <c r="DA810">
        <v>-0.25450494000000001</v>
      </c>
      <c r="DB810">
        <v>0.25513289</v>
      </c>
      <c r="DC810">
        <v>2.5920289999999999E-2</v>
      </c>
      <c r="DD810">
        <v>-2.5292350000000002E-2</v>
      </c>
      <c r="DE810">
        <v>0.26950531</v>
      </c>
      <c r="DF810">
        <v>-0.26887736000000001</v>
      </c>
      <c r="DG810">
        <v>0.1029841</v>
      </c>
      <c r="DH810">
        <v>-0.10235616</v>
      </c>
      <c r="DI810">
        <v>-0.19042195000000001</v>
      </c>
      <c r="DJ810">
        <v>7.7531719999999998E-2</v>
      </c>
      <c r="DK810">
        <v>-0.19522661999999999</v>
      </c>
      <c r="DL810">
        <v>-0.13095082</v>
      </c>
      <c r="DM810">
        <v>-6.0513240000000003E-2</v>
      </c>
      <c r="DN810">
        <v>0.50020885000000004</v>
      </c>
      <c r="DO810">
        <v>0.35778246000000002</v>
      </c>
      <c r="DP810">
        <v>-0.64273818000000005</v>
      </c>
      <c r="DQ810">
        <v>0.94671483000000001</v>
      </c>
      <c r="DR810">
        <v>-0.66113116000000005</v>
      </c>
      <c r="DS810">
        <v>7.7932630000000003E-2</v>
      </c>
      <c r="DT810">
        <v>-0.79014932000000004</v>
      </c>
      <c r="DU810">
        <v>1.3610861400000001</v>
      </c>
      <c r="DV810" s="10">
        <v>-0.64824150000000003</v>
      </c>
      <c r="DW810" s="8" t="s">
        <v>4190</v>
      </c>
      <c r="DX810" t="s">
        <v>4191</v>
      </c>
      <c r="DY810" t="s">
        <v>5165</v>
      </c>
      <c r="DZ810" t="s">
        <v>5165</v>
      </c>
      <c r="EA810" t="s">
        <v>5321</v>
      </c>
      <c r="EB810" t="s">
        <v>5277</v>
      </c>
      <c r="EC810" t="s">
        <v>5483</v>
      </c>
      <c r="ED810" s="10" t="s">
        <v>630</v>
      </c>
      <c r="EE810" s="20">
        <v>37890</v>
      </c>
      <c r="EF810" s="21">
        <v>38280</v>
      </c>
      <c r="EG810" t="s">
        <v>4192</v>
      </c>
      <c r="EH810" t="s">
        <v>5146</v>
      </c>
      <c r="EI810" s="22">
        <v>44240</v>
      </c>
      <c r="EJ810" t="b">
        <f>F810=H810</f>
        <v>1</v>
      </c>
    </row>
    <row r="811" spans="1:140" x14ac:dyDescent="0.2">
      <c r="A811" s="8" t="s">
        <v>4193</v>
      </c>
      <c r="B811" s="8" t="s">
        <v>168</v>
      </c>
      <c r="C811" s="8" t="s">
        <v>202</v>
      </c>
      <c r="D811" s="2" t="s">
        <v>4194</v>
      </c>
      <c r="E811" s="4">
        <v>0.68939019081577302</v>
      </c>
      <c r="F811" s="28" t="b">
        <v>1</v>
      </c>
      <c r="G811" s="29">
        <f t="shared" si="25"/>
        <v>1.0005903474692348E-2</v>
      </c>
      <c r="H811" s="5" t="b">
        <f t="shared" si="24"/>
        <v>0</v>
      </c>
      <c r="I811" s="8">
        <v>36</v>
      </c>
      <c r="J811">
        <v>0</v>
      </c>
      <c r="K811">
        <v>16</v>
      </c>
      <c r="L811">
        <v>3040</v>
      </c>
      <c r="M811">
        <v>3</v>
      </c>
      <c r="N811">
        <v>5</v>
      </c>
      <c r="O811">
        <v>73.028428741219997</v>
      </c>
      <c r="P811">
        <v>5</v>
      </c>
      <c r="Q811">
        <v>2</v>
      </c>
      <c r="R811">
        <v>5</v>
      </c>
      <c r="S811" s="10">
        <v>76.599999999999994</v>
      </c>
      <c r="T811" s="8">
        <v>-1.61949413540622</v>
      </c>
      <c r="U811">
        <v>-1.00517281761849</v>
      </c>
      <c r="V811">
        <v>-1.4189916771564499</v>
      </c>
      <c r="W811">
        <v>1.79723329905184</v>
      </c>
      <c r="X811">
        <v>-0.60931127360194304</v>
      </c>
      <c r="Y811">
        <v>1.38181348148064</v>
      </c>
      <c r="Z811">
        <v>0.77611425464469996</v>
      </c>
      <c r="AA811">
        <v>1.4284752725705201</v>
      </c>
      <c r="AB811">
        <v>1.4079858992310099</v>
      </c>
      <c r="AC811">
        <v>-1.38724643350897</v>
      </c>
      <c r="AD811" s="10">
        <v>0.410503572857494</v>
      </c>
      <c r="AE811" s="8">
        <v>0</v>
      </c>
      <c r="AF811">
        <v>0</v>
      </c>
      <c r="AG811">
        <v>0</v>
      </c>
      <c r="AH811">
        <v>0</v>
      </c>
      <c r="AI811">
        <v>0</v>
      </c>
      <c r="AJ811">
        <v>0</v>
      </c>
      <c r="AK811">
        <v>0</v>
      </c>
      <c r="AL811">
        <v>0</v>
      </c>
      <c r="AM811">
        <v>0</v>
      </c>
      <c r="AN811">
        <v>0</v>
      </c>
      <c r="AO811">
        <v>0</v>
      </c>
      <c r="AP811">
        <v>0</v>
      </c>
      <c r="AQ811">
        <v>0</v>
      </c>
      <c r="AR811">
        <v>0</v>
      </c>
      <c r="AS811">
        <v>0</v>
      </c>
      <c r="AT811">
        <v>0</v>
      </c>
      <c r="AU811">
        <v>1</v>
      </c>
      <c r="AV811">
        <v>0</v>
      </c>
      <c r="AW811">
        <v>0</v>
      </c>
      <c r="AX811">
        <v>0</v>
      </c>
      <c r="AY811">
        <v>1</v>
      </c>
      <c r="AZ811">
        <v>0</v>
      </c>
      <c r="BA811">
        <v>0</v>
      </c>
      <c r="BB811">
        <v>1</v>
      </c>
      <c r="BC811">
        <v>0</v>
      </c>
      <c r="BD811">
        <v>1</v>
      </c>
      <c r="BE811">
        <v>0</v>
      </c>
      <c r="BF811">
        <v>1</v>
      </c>
      <c r="BG811">
        <v>0</v>
      </c>
      <c r="BH811">
        <v>0</v>
      </c>
      <c r="BI811">
        <v>0</v>
      </c>
      <c r="BJ811">
        <v>1</v>
      </c>
      <c r="BK811">
        <v>0</v>
      </c>
      <c r="BL811">
        <v>0</v>
      </c>
      <c r="BM811">
        <v>0</v>
      </c>
      <c r="BN811">
        <v>0</v>
      </c>
      <c r="BO811">
        <v>1</v>
      </c>
      <c r="BP811">
        <v>0</v>
      </c>
      <c r="BQ811">
        <v>1</v>
      </c>
      <c r="BR811">
        <v>0</v>
      </c>
      <c r="BS811">
        <v>0</v>
      </c>
      <c r="BT811" s="10">
        <v>0</v>
      </c>
      <c r="BU811">
        <v>-4.2648743800000002</v>
      </c>
      <c r="BV811">
        <v>0.17994256</v>
      </c>
      <c r="BW811">
        <v>2.5512239999999999E-2</v>
      </c>
      <c r="BX811">
        <v>1.7140852600000001</v>
      </c>
      <c r="BY811">
        <v>1.2451467300000001</v>
      </c>
      <c r="BZ811">
        <v>4.38303536</v>
      </c>
      <c r="CA811">
        <v>1.0542348399999999</v>
      </c>
      <c r="CB811">
        <v>2.36271349</v>
      </c>
      <c r="CC811">
        <v>0</v>
      </c>
      <c r="CD811">
        <v>1.26633956</v>
      </c>
      <c r="CE811">
        <v>1.2966537600000001</v>
      </c>
      <c r="CF811">
        <v>-0.34830556000000001</v>
      </c>
      <c r="CG811">
        <v>0.60595251999999999</v>
      </c>
      <c r="CH811">
        <v>-0.27080598</v>
      </c>
      <c r="CI811">
        <v>0.69837139000000004</v>
      </c>
      <c r="CJ811">
        <v>2.3914729999999999E-2</v>
      </c>
      <c r="CK811">
        <v>-0.35324707</v>
      </c>
      <c r="CL811">
        <v>-4.8291489999999999E-2</v>
      </c>
      <c r="CM811">
        <v>0.58076517999999999</v>
      </c>
      <c r="CN811">
        <v>0.72541518999999999</v>
      </c>
      <c r="CO811">
        <v>-0.20022939000000001</v>
      </c>
      <c r="CP811">
        <v>-0.43475793000000001</v>
      </c>
      <c r="CQ811">
        <v>0.34422587999999998</v>
      </c>
      <c r="CR811">
        <v>-0.48495226000000002</v>
      </c>
      <c r="CS811">
        <v>0.18250256000000001</v>
      </c>
      <c r="CT811">
        <v>-0.16623276000000001</v>
      </c>
      <c r="CU811">
        <v>-9.4743999999999995E-2</v>
      </c>
      <c r="CV811">
        <v>-1.1689752</v>
      </c>
      <c r="CW811">
        <v>-0.52188942000000005</v>
      </c>
      <c r="CX811">
        <v>0.65815442999999996</v>
      </c>
      <c r="CY811">
        <v>9.3649330000000003E-2</v>
      </c>
      <c r="CZ811">
        <v>-0.16819777</v>
      </c>
      <c r="DA811">
        <v>-0.25450494000000001</v>
      </c>
      <c r="DB811">
        <v>0.25513289</v>
      </c>
      <c r="DC811">
        <v>2.5920289999999999E-2</v>
      </c>
      <c r="DD811">
        <v>-2.5292350000000002E-2</v>
      </c>
      <c r="DE811">
        <v>0.26950531</v>
      </c>
      <c r="DF811">
        <v>-0.26887736000000001</v>
      </c>
      <c r="DG811">
        <v>0.1029841</v>
      </c>
      <c r="DH811">
        <v>-0.10235616</v>
      </c>
      <c r="DI811">
        <v>-0.19042195000000001</v>
      </c>
      <c r="DJ811">
        <v>7.7531719999999998E-2</v>
      </c>
      <c r="DK811">
        <v>-0.19522661999999999</v>
      </c>
      <c r="DL811">
        <v>-0.13095082</v>
      </c>
      <c r="DM811">
        <v>-6.0513240000000003E-2</v>
      </c>
      <c r="DN811">
        <v>0.50020885000000004</v>
      </c>
      <c r="DO811">
        <v>0.35778246000000002</v>
      </c>
      <c r="DP811">
        <v>-0.64273818000000005</v>
      </c>
      <c r="DQ811">
        <v>0.94671483000000001</v>
      </c>
      <c r="DR811">
        <v>-0.66113116000000005</v>
      </c>
      <c r="DS811">
        <v>7.7932630000000003E-2</v>
      </c>
      <c r="DT811">
        <v>-0.79014932000000004</v>
      </c>
      <c r="DU811">
        <v>1.3610861400000001</v>
      </c>
      <c r="DV811" s="10">
        <v>-0.64824150000000003</v>
      </c>
      <c r="DW811" s="8" t="s">
        <v>4195</v>
      </c>
      <c r="DX811" t="s">
        <v>4196</v>
      </c>
      <c r="DY811" t="s">
        <v>5153</v>
      </c>
      <c r="DZ811" t="s">
        <v>5154</v>
      </c>
      <c r="EA811" t="s">
        <v>5377</v>
      </c>
      <c r="EB811" t="s">
        <v>5269</v>
      </c>
      <c r="EC811" t="s">
        <v>5204</v>
      </c>
      <c r="ED811" s="10" t="s">
        <v>414</v>
      </c>
      <c r="EE811" s="20">
        <v>37799</v>
      </c>
      <c r="EF811" s="21">
        <v>39727</v>
      </c>
      <c r="EG811" t="s">
        <v>4197</v>
      </c>
      <c r="EH811" t="s">
        <v>5144</v>
      </c>
      <c r="EI811" s="22">
        <v>44680</v>
      </c>
      <c r="EJ811" t="b">
        <f>F811=H811</f>
        <v>0</v>
      </c>
    </row>
    <row r="812" spans="1:140" x14ac:dyDescent="0.2">
      <c r="A812" s="8" t="s">
        <v>4198</v>
      </c>
      <c r="B812" s="8" t="s">
        <v>168</v>
      </c>
      <c r="C812" s="8" t="s">
        <v>147</v>
      </c>
      <c r="D812" s="2" t="s">
        <v>4199</v>
      </c>
      <c r="E812" s="4">
        <v>0.50363842660955405</v>
      </c>
      <c r="F812" s="28" t="b">
        <v>0</v>
      </c>
      <c r="G812" s="29">
        <f t="shared" si="25"/>
        <v>0.81531814527536484</v>
      </c>
      <c r="H812" s="5" t="b">
        <f t="shared" si="24"/>
        <v>1</v>
      </c>
      <c r="I812" s="8">
        <v>44</v>
      </c>
      <c r="J812">
        <v>0</v>
      </c>
      <c r="K812">
        <v>40</v>
      </c>
      <c r="L812">
        <v>1152</v>
      </c>
      <c r="M812">
        <v>8</v>
      </c>
      <c r="N812">
        <v>1</v>
      </c>
      <c r="O812">
        <v>55.152546638110501</v>
      </c>
      <c r="P812">
        <v>3</v>
      </c>
      <c r="Q812">
        <v>5</v>
      </c>
      <c r="R812">
        <v>1</v>
      </c>
      <c r="S812" s="10">
        <v>73.900000000000006</v>
      </c>
      <c r="T812" s="8">
        <v>-0.86798873614579497</v>
      </c>
      <c r="U812">
        <v>-1.00517281761849</v>
      </c>
      <c r="V812">
        <v>1.6819234379589401</v>
      </c>
      <c r="W812">
        <v>-0.4037055822508</v>
      </c>
      <c r="X812">
        <v>0.98157978018903103</v>
      </c>
      <c r="Y812">
        <v>-1.4044518876044501</v>
      </c>
      <c r="Z812">
        <v>0.16099271972266099</v>
      </c>
      <c r="AA812">
        <v>1.4284752725705201</v>
      </c>
      <c r="AB812">
        <v>-4.5418899975194001E-2</v>
      </c>
      <c r="AC812">
        <v>-1.38724643350897</v>
      </c>
      <c r="AD812" s="10">
        <v>-0.17207705616496799</v>
      </c>
      <c r="AE812" s="8">
        <v>0</v>
      </c>
      <c r="AF812">
        <v>0</v>
      </c>
      <c r="AG812">
        <v>0</v>
      </c>
      <c r="AH812">
        <v>0</v>
      </c>
      <c r="AI812">
        <v>0</v>
      </c>
      <c r="AJ812">
        <v>0</v>
      </c>
      <c r="AK812">
        <v>0</v>
      </c>
      <c r="AL812">
        <v>0</v>
      </c>
      <c r="AM812">
        <v>0</v>
      </c>
      <c r="AN812">
        <v>0</v>
      </c>
      <c r="AO812">
        <v>0</v>
      </c>
      <c r="AP812">
        <v>0</v>
      </c>
      <c r="AQ812">
        <v>0</v>
      </c>
      <c r="AR812">
        <v>1</v>
      </c>
      <c r="AS812">
        <v>0</v>
      </c>
      <c r="AT812">
        <v>0</v>
      </c>
      <c r="AU812">
        <v>0</v>
      </c>
      <c r="AV812">
        <v>0</v>
      </c>
      <c r="AW812">
        <v>0</v>
      </c>
      <c r="AX812">
        <v>0</v>
      </c>
      <c r="AY812">
        <v>0</v>
      </c>
      <c r="AZ812">
        <v>1</v>
      </c>
      <c r="BA812">
        <v>1</v>
      </c>
      <c r="BB812">
        <v>0</v>
      </c>
      <c r="BC812">
        <v>1</v>
      </c>
      <c r="BD812">
        <v>0</v>
      </c>
      <c r="BE812">
        <v>1</v>
      </c>
      <c r="BF812">
        <v>0</v>
      </c>
      <c r="BG812">
        <v>0</v>
      </c>
      <c r="BH812">
        <v>0</v>
      </c>
      <c r="BI812">
        <v>0</v>
      </c>
      <c r="BJ812">
        <v>0</v>
      </c>
      <c r="BK812">
        <v>1</v>
      </c>
      <c r="BL812">
        <v>0</v>
      </c>
      <c r="BM812">
        <v>1</v>
      </c>
      <c r="BN812">
        <v>0</v>
      </c>
      <c r="BO812">
        <v>0</v>
      </c>
      <c r="BP812">
        <v>0</v>
      </c>
      <c r="BQ812">
        <v>0</v>
      </c>
      <c r="BR812">
        <v>0</v>
      </c>
      <c r="BS812">
        <v>1</v>
      </c>
      <c r="BT812" s="10">
        <v>0</v>
      </c>
      <c r="BU812">
        <v>-4.2648743800000002</v>
      </c>
      <c r="BV812">
        <v>0.17994256</v>
      </c>
      <c r="BW812">
        <v>2.5512239999999999E-2</v>
      </c>
      <c r="BX812">
        <v>1.7140852600000001</v>
      </c>
      <c r="BY812">
        <v>1.2451467300000001</v>
      </c>
      <c r="BZ812">
        <v>4.38303536</v>
      </c>
      <c r="CA812">
        <v>1.0542348399999999</v>
      </c>
      <c r="CB812">
        <v>2.36271349</v>
      </c>
      <c r="CC812">
        <v>0</v>
      </c>
      <c r="CD812">
        <v>1.26633956</v>
      </c>
      <c r="CE812">
        <v>1.2966537600000001</v>
      </c>
      <c r="CF812">
        <v>-0.34830556000000001</v>
      </c>
      <c r="CG812">
        <v>0.60595251999999999</v>
      </c>
      <c r="CH812">
        <v>-0.27080598</v>
      </c>
      <c r="CI812">
        <v>0.69837139000000004</v>
      </c>
      <c r="CJ812">
        <v>2.3914729999999999E-2</v>
      </c>
      <c r="CK812">
        <v>-0.35324707</v>
      </c>
      <c r="CL812">
        <v>-4.8291489999999999E-2</v>
      </c>
      <c r="CM812">
        <v>0.58076517999999999</v>
      </c>
      <c r="CN812">
        <v>0.72541518999999999</v>
      </c>
      <c r="CO812">
        <v>-0.20022939000000001</v>
      </c>
      <c r="CP812">
        <v>-0.43475793000000001</v>
      </c>
      <c r="CQ812">
        <v>0.34422587999999998</v>
      </c>
      <c r="CR812">
        <v>-0.48495226000000002</v>
      </c>
      <c r="CS812">
        <v>0.18250256000000001</v>
      </c>
      <c r="CT812">
        <v>-0.16623276000000001</v>
      </c>
      <c r="CU812">
        <v>-9.4743999999999995E-2</v>
      </c>
      <c r="CV812">
        <v>-1.1689752</v>
      </c>
      <c r="CW812">
        <v>-0.52188942000000005</v>
      </c>
      <c r="CX812">
        <v>0.65815442999999996</v>
      </c>
      <c r="CY812">
        <v>9.3649330000000003E-2</v>
      </c>
      <c r="CZ812">
        <v>-0.16819777</v>
      </c>
      <c r="DA812">
        <v>-0.25450494000000001</v>
      </c>
      <c r="DB812">
        <v>0.25513289</v>
      </c>
      <c r="DC812">
        <v>2.5920289999999999E-2</v>
      </c>
      <c r="DD812">
        <v>-2.5292350000000002E-2</v>
      </c>
      <c r="DE812">
        <v>0.26950531</v>
      </c>
      <c r="DF812">
        <v>-0.26887736000000001</v>
      </c>
      <c r="DG812">
        <v>0.1029841</v>
      </c>
      <c r="DH812">
        <v>-0.10235616</v>
      </c>
      <c r="DI812">
        <v>-0.19042195000000001</v>
      </c>
      <c r="DJ812">
        <v>7.7531719999999998E-2</v>
      </c>
      <c r="DK812">
        <v>-0.19522661999999999</v>
      </c>
      <c r="DL812">
        <v>-0.13095082</v>
      </c>
      <c r="DM812">
        <v>-6.0513240000000003E-2</v>
      </c>
      <c r="DN812">
        <v>0.50020885000000004</v>
      </c>
      <c r="DO812">
        <v>0.35778246000000002</v>
      </c>
      <c r="DP812">
        <v>-0.64273818000000005</v>
      </c>
      <c r="DQ812">
        <v>0.94671483000000001</v>
      </c>
      <c r="DR812">
        <v>-0.66113116000000005</v>
      </c>
      <c r="DS812">
        <v>7.7932630000000003E-2</v>
      </c>
      <c r="DT812">
        <v>-0.79014932000000004</v>
      </c>
      <c r="DU812">
        <v>1.3610861400000001</v>
      </c>
      <c r="DV812" s="10">
        <v>-0.64824150000000003</v>
      </c>
      <c r="DW812" s="8" t="s">
        <v>4200</v>
      </c>
      <c r="DX812" t="s">
        <v>4201</v>
      </c>
      <c r="DY812" t="s">
        <v>5154</v>
      </c>
      <c r="DZ812" t="s">
        <v>5153</v>
      </c>
      <c r="EA812" t="s">
        <v>5304</v>
      </c>
      <c r="EB812" t="s">
        <v>5441</v>
      </c>
      <c r="EC812" t="s">
        <v>5430</v>
      </c>
      <c r="ED812" s="10" t="s">
        <v>360</v>
      </c>
      <c r="EE812" s="20">
        <v>36505</v>
      </c>
      <c r="EF812" s="21">
        <v>39596</v>
      </c>
      <c r="EG812" t="s">
        <v>4202</v>
      </c>
      <c r="EH812" t="s">
        <v>5146</v>
      </c>
      <c r="EI812" s="22">
        <v>43740</v>
      </c>
      <c r="EJ812" t="b">
        <f>F812=H812</f>
        <v>0</v>
      </c>
    </row>
    <row r="813" spans="1:140" x14ac:dyDescent="0.2">
      <c r="A813" s="8" t="s">
        <v>4203</v>
      </c>
      <c r="B813" s="8" t="s">
        <v>119</v>
      </c>
      <c r="C813" s="8" t="s">
        <v>491</v>
      </c>
      <c r="D813" s="2">
        <v>8342042353</v>
      </c>
      <c r="E813" s="4">
        <v>0.39795987412602801</v>
      </c>
      <c r="F813" s="28" t="b">
        <v>0</v>
      </c>
      <c r="G813" s="29">
        <f t="shared" si="25"/>
        <v>3.8788990796152413E-5</v>
      </c>
      <c r="H813" s="5" t="b">
        <f t="shared" si="24"/>
        <v>0</v>
      </c>
      <c r="I813" s="8">
        <v>50</v>
      </c>
      <c r="J813">
        <v>3</v>
      </c>
      <c r="K813">
        <v>17</v>
      </c>
      <c r="L813">
        <v>1875</v>
      </c>
      <c r="M813">
        <v>5</v>
      </c>
      <c r="N813">
        <v>4</v>
      </c>
      <c r="O813">
        <v>41.479937063014397</v>
      </c>
      <c r="P813">
        <v>1</v>
      </c>
      <c r="Q813">
        <v>1</v>
      </c>
      <c r="R813">
        <v>2</v>
      </c>
      <c r="S813" s="10">
        <v>85</v>
      </c>
      <c r="T813" s="8">
        <v>-0.30435968670047298</v>
      </c>
      <c r="U813">
        <v>2.03313292833161</v>
      </c>
      <c r="V813">
        <v>-1.2897868806933099</v>
      </c>
      <c r="W813">
        <v>0.43913277112939503</v>
      </c>
      <c r="X813">
        <v>2.70451479144465E-2</v>
      </c>
      <c r="Y813">
        <v>0.68524713920936597</v>
      </c>
      <c r="Z813">
        <v>-0.30949128435118101</v>
      </c>
      <c r="AA813">
        <v>-0.70092886045385905</v>
      </c>
      <c r="AB813">
        <v>-1.4988236991813999</v>
      </c>
      <c r="AC813">
        <v>-0.68484317603607703</v>
      </c>
      <c r="AD813" s="10">
        <v>2.2229766409273801</v>
      </c>
      <c r="AE813" s="8">
        <v>0</v>
      </c>
      <c r="AF813">
        <v>0</v>
      </c>
      <c r="AG813">
        <v>0</v>
      </c>
      <c r="AH813">
        <v>0</v>
      </c>
      <c r="AI813">
        <v>0</v>
      </c>
      <c r="AJ813">
        <v>0</v>
      </c>
      <c r="AK813">
        <v>0</v>
      </c>
      <c r="AL813">
        <v>0</v>
      </c>
      <c r="AM813">
        <v>0</v>
      </c>
      <c r="AN813">
        <v>0</v>
      </c>
      <c r="AO813">
        <v>0</v>
      </c>
      <c r="AP813">
        <v>0</v>
      </c>
      <c r="AQ813">
        <v>0</v>
      </c>
      <c r="AR813">
        <v>0</v>
      </c>
      <c r="AS813">
        <v>0</v>
      </c>
      <c r="AT813">
        <v>0</v>
      </c>
      <c r="AU813">
        <v>0</v>
      </c>
      <c r="AV813">
        <v>0</v>
      </c>
      <c r="AW813">
        <v>1</v>
      </c>
      <c r="AX813">
        <v>0</v>
      </c>
      <c r="AY813">
        <v>0</v>
      </c>
      <c r="AZ813">
        <v>1</v>
      </c>
      <c r="BA813">
        <v>1</v>
      </c>
      <c r="BB813">
        <v>0</v>
      </c>
      <c r="BC813">
        <v>0</v>
      </c>
      <c r="BD813">
        <v>1</v>
      </c>
      <c r="BE813">
        <v>0</v>
      </c>
      <c r="BF813">
        <v>1</v>
      </c>
      <c r="BG813">
        <v>0</v>
      </c>
      <c r="BH813">
        <v>0</v>
      </c>
      <c r="BI813">
        <v>1</v>
      </c>
      <c r="BJ813">
        <v>0</v>
      </c>
      <c r="BK813">
        <v>0</v>
      </c>
      <c r="BL813">
        <v>0</v>
      </c>
      <c r="BM813">
        <v>0</v>
      </c>
      <c r="BN813">
        <v>0</v>
      </c>
      <c r="BO813">
        <v>0</v>
      </c>
      <c r="BP813">
        <v>1</v>
      </c>
      <c r="BQ813">
        <v>1</v>
      </c>
      <c r="BR813">
        <v>0</v>
      </c>
      <c r="BS813">
        <v>0</v>
      </c>
      <c r="BT813" s="10">
        <v>0</v>
      </c>
      <c r="BU813">
        <v>-4.2648743800000002</v>
      </c>
      <c r="BV813">
        <v>0.17994256</v>
      </c>
      <c r="BW813">
        <v>2.5512239999999999E-2</v>
      </c>
      <c r="BX813">
        <v>1.7140852600000001</v>
      </c>
      <c r="BY813">
        <v>1.2451467300000001</v>
      </c>
      <c r="BZ813">
        <v>4.38303536</v>
      </c>
      <c r="CA813">
        <v>1.0542348399999999</v>
      </c>
      <c r="CB813">
        <v>2.36271349</v>
      </c>
      <c r="CC813">
        <v>0</v>
      </c>
      <c r="CD813">
        <v>1.26633956</v>
      </c>
      <c r="CE813">
        <v>1.2966537600000001</v>
      </c>
      <c r="CF813">
        <v>-0.34830556000000001</v>
      </c>
      <c r="CG813">
        <v>0.60595251999999999</v>
      </c>
      <c r="CH813">
        <v>-0.27080598</v>
      </c>
      <c r="CI813">
        <v>0.69837139000000004</v>
      </c>
      <c r="CJ813">
        <v>2.3914729999999999E-2</v>
      </c>
      <c r="CK813">
        <v>-0.35324707</v>
      </c>
      <c r="CL813">
        <v>-4.8291489999999999E-2</v>
      </c>
      <c r="CM813">
        <v>0.58076517999999999</v>
      </c>
      <c r="CN813">
        <v>0.72541518999999999</v>
      </c>
      <c r="CO813">
        <v>-0.20022939000000001</v>
      </c>
      <c r="CP813">
        <v>-0.43475793000000001</v>
      </c>
      <c r="CQ813">
        <v>0.34422587999999998</v>
      </c>
      <c r="CR813">
        <v>-0.48495226000000002</v>
      </c>
      <c r="CS813">
        <v>0.18250256000000001</v>
      </c>
      <c r="CT813">
        <v>-0.16623276000000001</v>
      </c>
      <c r="CU813">
        <v>-9.4743999999999995E-2</v>
      </c>
      <c r="CV813">
        <v>-1.1689752</v>
      </c>
      <c r="CW813">
        <v>-0.52188942000000005</v>
      </c>
      <c r="CX813">
        <v>0.65815442999999996</v>
      </c>
      <c r="CY813">
        <v>9.3649330000000003E-2</v>
      </c>
      <c r="CZ813">
        <v>-0.16819777</v>
      </c>
      <c r="DA813">
        <v>-0.25450494000000001</v>
      </c>
      <c r="DB813">
        <v>0.25513289</v>
      </c>
      <c r="DC813">
        <v>2.5920289999999999E-2</v>
      </c>
      <c r="DD813">
        <v>-2.5292350000000002E-2</v>
      </c>
      <c r="DE813">
        <v>0.26950531</v>
      </c>
      <c r="DF813">
        <v>-0.26887736000000001</v>
      </c>
      <c r="DG813">
        <v>0.1029841</v>
      </c>
      <c r="DH813">
        <v>-0.10235616</v>
      </c>
      <c r="DI813">
        <v>-0.19042195000000001</v>
      </c>
      <c r="DJ813">
        <v>7.7531719999999998E-2</v>
      </c>
      <c r="DK813">
        <v>-0.19522661999999999</v>
      </c>
      <c r="DL813">
        <v>-0.13095082</v>
      </c>
      <c r="DM813">
        <v>-6.0513240000000003E-2</v>
      </c>
      <c r="DN813">
        <v>0.50020885000000004</v>
      </c>
      <c r="DO813">
        <v>0.35778246000000002</v>
      </c>
      <c r="DP813">
        <v>-0.64273818000000005</v>
      </c>
      <c r="DQ813">
        <v>0.94671483000000001</v>
      </c>
      <c r="DR813">
        <v>-0.66113116000000005</v>
      </c>
      <c r="DS813">
        <v>7.7932630000000003E-2</v>
      </c>
      <c r="DT813">
        <v>-0.79014932000000004</v>
      </c>
      <c r="DU813">
        <v>1.3610861400000001</v>
      </c>
      <c r="DV813" s="10">
        <v>-0.64824150000000003</v>
      </c>
      <c r="DW813" s="8" t="s">
        <v>4204</v>
      </c>
      <c r="DX813" t="s">
        <v>4205</v>
      </c>
      <c r="DY813" t="s">
        <v>5165</v>
      </c>
      <c r="DZ813" t="s">
        <v>5154</v>
      </c>
      <c r="EA813" t="s">
        <v>5476</v>
      </c>
      <c r="EB813" t="s">
        <v>5332</v>
      </c>
      <c r="EC813" t="s">
        <v>5191</v>
      </c>
      <c r="ED813" s="10" t="s">
        <v>504</v>
      </c>
      <c r="EE813" s="20">
        <v>36326</v>
      </c>
      <c r="EF813" s="21">
        <v>39220</v>
      </c>
      <c r="EG813" t="s">
        <v>4206</v>
      </c>
      <c r="EH813" t="s">
        <v>5142</v>
      </c>
      <c r="EI813" s="22">
        <v>44840</v>
      </c>
      <c r="EJ813" t="b">
        <f>F813=H813</f>
        <v>1</v>
      </c>
    </row>
    <row r="814" spans="1:140" x14ac:dyDescent="0.2">
      <c r="A814" s="8" t="s">
        <v>4207</v>
      </c>
      <c r="B814" s="8" t="s">
        <v>127</v>
      </c>
      <c r="C814" s="8" t="s">
        <v>332</v>
      </c>
      <c r="D814" s="2" t="s">
        <v>4208</v>
      </c>
      <c r="E814" s="4">
        <v>0.58217136141497905</v>
      </c>
      <c r="F814" s="28" t="b">
        <v>0</v>
      </c>
      <c r="G814" s="29">
        <f t="shared" si="25"/>
        <v>0.95336525465507482</v>
      </c>
      <c r="H814" s="5" t="b">
        <f t="shared" si="24"/>
        <v>1</v>
      </c>
      <c r="I814" s="8">
        <v>54</v>
      </c>
      <c r="J814">
        <v>3</v>
      </c>
      <c r="K814">
        <v>30</v>
      </c>
      <c r="L814">
        <v>1568</v>
      </c>
      <c r="M814">
        <v>7</v>
      </c>
      <c r="N814">
        <v>3</v>
      </c>
      <c r="O814">
        <v>89.419014040822901</v>
      </c>
      <c r="P814">
        <v>3</v>
      </c>
      <c r="Q814">
        <v>4</v>
      </c>
      <c r="R814">
        <v>1</v>
      </c>
      <c r="S814" s="10">
        <v>74.8</v>
      </c>
      <c r="T814" s="8">
        <v>7.1393012929740499E-2</v>
      </c>
      <c r="U814">
        <v>2.03313292833161</v>
      </c>
      <c r="V814">
        <v>0.38987547332752898</v>
      </c>
      <c r="W814">
        <v>8.1247052612493306E-2</v>
      </c>
      <c r="X814">
        <v>0.66340156943083595</v>
      </c>
      <c r="Y814">
        <v>-1.13192030619081E-2</v>
      </c>
      <c r="Z814">
        <v>1.34012569361075</v>
      </c>
      <c r="AA814">
        <v>0.71867389489572897</v>
      </c>
      <c r="AB814">
        <v>-0.772121299578298</v>
      </c>
      <c r="AC814">
        <v>1.42236659638262</v>
      </c>
      <c r="AD814" s="10">
        <v>2.2116486842517699E-2</v>
      </c>
      <c r="AE814" s="8">
        <v>0</v>
      </c>
      <c r="AF814">
        <v>0</v>
      </c>
      <c r="AG814">
        <v>0</v>
      </c>
      <c r="AH814">
        <v>0</v>
      </c>
      <c r="AI814">
        <v>0</v>
      </c>
      <c r="AJ814">
        <v>0</v>
      </c>
      <c r="AK814">
        <v>0</v>
      </c>
      <c r="AL814">
        <v>0</v>
      </c>
      <c r="AM814">
        <v>0</v>
      </c>
      <c r="AN814">
        <v>0</v>
      </c>
      <c r="AO814">
        <v>0</v>
      </c>
      <c r="AP814">
        <v>0</v>
      </c>
      <c r="AQ814">
        <v>0</v>
      </c>
      <c r="AR814">
        <v>0</v>
      </c>
      <c r="AS814">
        <v>1</v>
      </c>
      <c r="AT814">
        <v>0</v>
      </c>
      <c r="AU814">
        <v>0</v>
      </c>
      <c r="AV814">
        <v>0</v>
      </c>
      <c r="AW814">
        <v>0</v>
      </c>
      <c r="AX814">
        <v>0</v>
      </c>
      <c r="AY814">
        <v>1</v>
      </c>
      <c r="AZ814">
        <v>0</v>
      </c>
      <c r="BA814">
        <v>0</v>
      </c>
      <c r="BB814">
        <v>1</v>
      </c>
      <c r="BC814">
        <v>0</v>
      </c>
      <c r="BD814">
        <v>1</v>
      </c>
      <c r="BE814">
        <v>1</v>
      </c>
      <c r="BF814">
        <v>0</v>
      </c>
      <c r="BG814">
        <v>0</v>
      </c>
      <c r="BH814">
        <v>0</v>
      </c>
      <c r="BI814">
        <v>0</v>
      </c>
      <c r="BJ814">
        <v>0</v>
      </c>
      <c r="BK814">
        <v>0</v>
      </c>
      <c r="BL814">
        <v>1</v>
      </c>
      <c r="BM814">
        <v>1</v>
      </c>
      <c r="BN814">
        <v>0</v>
      </c>
      <c r="BO814">
        <v>0</v>
      </c>
      <c r="BP814">
        <v>0</v>
      </c>
      <c r="BQ814">
        <v>0</v>
      </c>
      <c r="BR814">
        <v>1</v>
      </c>
      <c r="BS814">
        <v>0</v>
      </c>
      <c r="BT814" s="10">
        <v>0</v>
      </c>
      <c r="BU814">
        <v>-4.2648743800000002</v>
      </c>
      <c r="BV814">
        <v>0.17994256</v>
      </c>
      <c r="BW814">
        <v>2.5512239999999999E-2</v>
      </c>
      <c r="BX814">
        <v>1.7140852600000001</v>
      </c>
      <c r="BY814">
        <v>1.2451467300000001</v>
      </c>
      <c r="BZ814">
        <v>4.38303536</v>
      </c>
      <c r="CA814">
        <v>1.0542348399999999</v>
      </c>
      <c r="CB814">
        <v>2.36271349</v>
      </c>
      <c r="CC814">
        <v>0</v>
      </c>
      <c r="CD814">
        <v>1.26633956</v>
      </c>
      <c r="CE814">
        <v>1.2966537600000001</v>
      </c>
      <c r="CF814">
        <v>-0.34830556000000001</v>
      </c>
      <c r="CG814">
        <v>0.60595251999999999</v>
      </c>
      <c r="CH814">
        <v>-0.27080598</v>
      </c>
      <c r="CI814">
        <v>0.69837139000000004</v>
      </c>
      <c r="CJ814">
        <v>2.3914729999999999E-2</v>
      </c>
      <c r="CK814">
        <v>-0.35324707</v>
      </c>
      <c r="CL814">
        <v>-4.8291489999999999E-2</v>
      </c>
      <c r="CM814">
        <v>0.58076517999999999</v>
      </c>
      <c r="CN814">
        <v>0.72541518999999999</v>
      </c>
      <c r="CO814">
        <v>-0.20022939000000001</v>
      </c>
      <c r="CP814">
        <v>-0.43475793000000001</v>
      </c>
      <c r="CQ814">
        <v>0.34422587999999998</v>
      </c>
      <c r="CR814">
        <v>-0.48495226000000002</v>
      </c>
      <c r="CS814">
        <v>0.18250256000000001</v>
      </c>
      <c r="CT814">
        <v>-0.16623276000000001</v>
      </c>
      <c r="CU814">
        <v>-9.4743999999999995E-2</v>
      </c>
      <c r="CV814">
        <v>-1.1689752</v>
      </c>
      <c r="CW814">
        <v>-0.52188942000000005</v>
      </c>
      <c r="CX814">
        <v>0.65815442999999996</v>
      </c>
      <c r="CY814">
        <v>9.3649330000000003E-2</v>
      </c>
      <c r="CZ814">
        <v>-0.16819777</v>
      </c>
      <c r="DA814">
        <v>-0.25450494000000001</v>
      </c>
      <c r="DB814">
        <v>0.25513289</v>
      </c>
      <c r="DC814">
        <v>2.5920289999999999E-2</v>
      </c>
      <c r="DD814">
        <v>-2.5292350000000002E-2</v>
      </c>
      <c r="DE814">
        <v>0.26950531</v>
      </c>
      <c r="DF814">
        <v>-0.26887736000000001</v>
      </c>
      <c r="DG814">
        <v>0.1029841</v>
      </c>
      <c r="DH814">
        <v>-0.10235616</v>
      </c>
      <c r="DI814">
        <v>-0.19042195000000001</v>
      </c>
      <c r="DJ814">
        <v>7.7531719999999998E-2</v>
      </c>
      <c r="DK814">
        <v>-0.19522661999999999</v>
      </c>
      <c r="DL814">
        <v>-0.13095082</v>
      </c>
      <c r="DM814">
        <v>-6.0513240000000003E-2</v>
      </c>
      <c r="DN814">
        <v>0.50020885000000004</v>
      </c>
      <c r="DO814">
        <v>0.35778246000000002</v>
      </c>
      <c r="DP814">
        <v>-0.64273818000000005</v>
      </c>
      <c r="DQ814">
        <v>0.94671483000000001</v>
      </c>
      <c r="DR814">
        <v>-0.66113116000000005</v>
      </c>
      <c r="DS814">
        <v>7.7932630000000003E-2</v>
      </c>
      <c r="DT814">
        <v>-0.79014932000000004</v>
      </c>
      <c r="DU814">
        <v>1.3610861400000001</v>
      </c>
      <c r="DV814" s="10">
        <v>-0.64824150000000003</v>
      </c>
      <c r="DW814" s="8" t="s">
        <v>4209</v>
      </c>
      <c r="DX814" t="s">
        <v>4210</v>
      </c>
      <c r="DY814" t="s">
        <v>5154</v>
      </c>
      <c r="DZ814" t="s">
        <v>5158</v>
      </c>
      <c r="EA814" t="s">
        <v>5327</v>
      </c>
      <c r="EB814" t="s">
        <v>5376</v>
      </c>
      <c r="EC814" t="s">
        <v>5157</v>
      </c>
      <c r="ED814" s="10" t="s">
        <v>151</v>
      </c>
      <c r="EE814" s="20">
        <v>38093</v>
      </c>
      <c r="EF814" s="21">
        <v>38360</v>
      </c>
      <c r="EG814" t="s">
        <v>4211</v>
      </c>
      <c r="EH814" t="s">
        <v>5143</v>
      </c>
      <c r="EI814" s="22">
        <v>43686</v>
      </c>
      <c r="EJ814" t="b">
        <f>F814=H814</f>
        <v>0</v>
      </c>
    </row>
    <row r="815" spans="1:140" x14ac:dyDescent="0.2">
      <c r="A815" s="8" t="s">
        <v>4212</v>
      </c>
      <c r="B815" s="8" t="s">
        <v>127</v>
      </c>
      <c r="C815" s="8" t="s">
        <v>181</v>
      </c>
      <c r="D815" s="2">
        <v>3586739371</v>
      </c>
      <c r="E815" s="4">
        <v>0.22647619172806299</v>
      </c>
      <c r="F815" s="28" t="b">
        <v>0</v>
      </c>
      <c r="G815" s="29">
        <f t="shared" si="25"/>
        <v>9.9088281216019716E-2</v>
      </c>
      <c r="H815" s="5" t="b">
        <f t="shared" si="24"/>
        <v>0</v>
      </c>
      <c r="I815" s="8">
        <v>70</v>
      </c>
      <c r="J815">
        <v>4</v>
      </c>
      <c r="K815">
        <v>38</v>
      </c>
      <c r="L815">
        <v>1960</v>
      </c>
      <c r="M815">
        <v>10</v>
      </c>
      <c r="N815">
        <v>1</v>
      </c>
      <c r="O815">
        <v>16.571429197365301</v>
      </c>
      <c r="P815">
        <v>2</v>
      </c>
      <c r="Q815">
        <v>2</v>
      </c>
      <c r="R815">
        <v>5</v>
      </c>
      <c r="S815" s="10">
        <v>76.400000000000006</v>
      </c>
      <c r="T815" s="8">
        <v>1.5744038114505901</v>
      </c>
      <c r="U815">
        <v>3.04590151031497</v>
      </c>
      <c r="V815">
        <v>1.4235138450326601</v>
      </c>
      <c r="W815">
        <v>0.53822165084905804</v>
      </c>
      <c r="X815">
        <v>1.61793620170542</v>
      </c>
      <c r="Y815">
        <v>-1.4044518876044501</v>
      </c>
      <c r="Z815">
        <v>-1.16661036259071</v>
      </c>
      <c r="AA815">
        <v>-0.70092886045385905</v>
      </c>
      <c r="AB815">
        <v>-1.4988236991813999</v>
      </c>
      <c r="AC815">
        <v>-0.68484317603607703</v>
      </c>
      <c r="AD815" s="10">
        <v>0.36734945218916498</v>
      </c>
      <c r="AE815" s="8">
        <v>0</v>
      </c>
      <c r="AF815">
        <v>0</v>
      </c>
      <c r="AG815">
        <v>0</v>
      </c>
      <c r="AH815">
        <v>0</v>
      </c>
      <c r="AI815">
        <v>0</v>
      </c>
      <c r="AJ815">
        <v>1</v>
      </c>
      <c r="AK815">
        <v>0</v>
      </c>
      <c r="AL815">
        <v>0</v>
      </c>
      <c r="AM815">
        <v>0</v>
      </c>
      <c r="AN815">
        <v>0</v>
      </c>
      <c r="AO815">
        <v>0</v>
      </c>
      <c r="AP815">
        <v>0</v>
      </c>
      <c r="AQ815">
        <v>0</v>
      </c>
      <c r="AR815">
        <v>0</v>
      </c>
      <c r="AS815">
        <v>0</v>
      </c>
      <c r="AT815">
        <v>0</v>
      </c>
      <c r="AU815">
        <v>0</v>
      </c>
      <c r="AV815">
        <v>0</v>
      </c>
      <c r="AW815">
        <v>0</v>
      </c>
      <c r="AX815">
        <v>0</v>
      </c>
      <c r="AY815">
        <v>0</v>
      </c>
      <c r="AZ815">
        <v>1</v>
      </c>
      <c r="BA815">
        <v>0</v>
      </c>
      <c r="BB815">
        <v>1</v>
      </c>
      <c r="BC815">
        <v>0</v>
      </c>
      <c r="BD815">
        <v>1</v>
      </c>
      <c r="BE815">
        <v>1</v>
      </c>
      <c r="BF815">
        <v>0</v>
      </c>
      <c r="BG815">
        <v>0</v>
      </c>
      <c r="BH815">
        <v>0</v>
      </c>
      <c r="BI815">
        <v>0</v>
      </c>
      <c r="BJ815">
        <v>0</v>
      </c>
      <c r="BK815">
        <v>1</v>
      </c>
      <c r="BL815">
        <v>0</v>
      </c>
      <c r="BM815">
        <v>0</v>
      </c>
      <c r="BN815">
        <v>0</v>
      </c>
      <c r="BO815">
        <v>0</v>
      </c>
      <c r="BP815">
        <v>1</v>
      </c>
      <c r="BQ815">
        <v>0</v>
      </c>
      <c r="BR815">
        <v>0</v>
      </c>
      <c r="BS815">
        <v>0</v>
      </c>
      <c r="BT815" s="10">
        <v>1</v>
      </c>
      <c r="BU815">
        <v>-4.2648743800000002</v>
      </c>
      <c r="BV815">
        <v>0.17994256</v>
      </c>
      <c r="BW815">
        <v>2.5512239999999999E-2</v>
      </c>
      <c r="BX815">
        <v>1.7140852600000001</v>
      </c>
      <c r="BY815">
        <v>1.2451467300000001</v>
      </c>
      <c r="BZ815">
        <v>4.38303536</v>
      </c>
      <c r="CA815">
        <v>1.0542348399999999</v>
      </c>
      <c r="CB815">
        <v>2.36271349</v>
      </c>
      <c r="CC815">
        <v>0</v>
      </c>
      <c r="CD815">
        <v>1.26633956</v>
      </c>
      <c r="CE815">
        <v>1.2966537600000001</v>
      </c>
      <c r="CF815">
        <v>-0.34830556000000001</v>
      </c>
      <c r="CG815">
        <v>0.60595251999999999</v>
      </c>
      <c r="CH815">
        <v>-0.27080598</v>
      </c>
      <c r="CI815">
        <v>0.69837139000000004</v>
      </c>
      <c r="CJ815">
        <v>2.3914729999999999E-2</v>
      </c>
      <c r="CK815">
        <v>-0.35324707</v>
      </c>
      <c r="CL815">
        <v>-4.8291489999999999E-2</v>
      </c>
      <c r="CM815">
        <v>0.58076517999999999</v>
      </c>
      <c r="CN815">
        <v>0.72541518999999999</v>
      </c>
      <c r="CO815">
        <v>-0.20022939000000001</v>
      </c>
      <c r="CP815">
        <v>-0.43475793000000001</v>
      </c>
      <c r="CQ815">
        <v>0.34422587999999998</v>
      </c>
      <c r="CR815">
        <v>-0.48495226000000002</v>
      </c>
      <c r="CS815">
        <v>0.18250256000000001</v>
      </c>
      <c r="CT815">
        <v>-0.16623276000000001</v>
      </c>
      <c r="CU815">
        <v>-9.4743999999999995E-2</v>
      </c>
      <c r="CV815">
        <v>-1.1689752</v>
      </c>
      <c r="CW815">
        <v>-0.52188942000000005</v>
      </c>
      <c r="CX815">
        <v>0.65815442999999996</v>
      </c>
      <c r="CY815">
        <v>9.3649330000000003E-2</v>
      </c>
      <c r="CZ815">
        <v>-0.16819777</v>
      </c>
      <c r="DA815">
        <v>-0.25450494000000001</v>
      </c>
      <c r="DB815">
        <v>0.25513289</v>
      </c>
      <c r="DC815">
        <v>2.5920289999999999E-2</v>
      </c>
      <c r="DD815">
        <v>-2.5292350000000002E-2</v>
      </c>
      <c r="DE815">
        <v>0.26950531</v>
      </c>
      <c r="DF815">
        <v>-0.26887736000000001</v>
      </c>
      <c r="DG815">
        <v>0.1029841</v>
      </c>
      <c r="DH815">
        <v>-0.10235616</v>
      </c>
      <c r="DI815">
        <v>-0.19042195000000001</v>
      </c>
      <c r="DJ815">
        <v>7.7531719999999998E-2</v>
      </c>
      <c r="DK815">
        <v>-0.19522661999999999</v>
      </c>
      <c r="DL815">
        <v>-0.13095082</v>
      </c>
      <c r="DM815">
        <v>-6.0513240000000003E-2</v>
      </c>
      <c r="DN815">
        <v>0.50020885000000004</v>
      </c>
      <c r="DO815">
        <v>0.35778246000000002</v>
      </c>
      <c r="DP815">
        <v>-0.64273818000000005</v>
      </c>
      <c r="DQ815">
        <v>0.94671483000000001</v>
      </c>
      <c r="DR815">
        <v>-0.66113116000000005</v>
      </c>
      <c r="DS815">
        <v>7.7932630000000003E-2</v>
      </c>
      <c r="DT815">
        <v>-0.79014932000000004</v>
      </c>
      <c r="DU815">
        <v>1.3610861400000001</v>
      </c>
      <c r="DV815" s="10">
        <v>-0.64824150000000003</v>
      </c>
      <c r="DW815" s="8" t="s">
        <v>4213</v>
      </c>
      <c r="DX815" t="s">
        <v>4214</v>
      </c>
      <c r="DY815" t="s">
        <v>5165</v>
      </c>
      <c r="DZ815" t="s">
        <v>5165</v>
      </c>
      <c r="EA815" t="s">
        <v>5189</v>
      </c>
      <c r="EB815" t="s">
        <v>5269</v>
      </c>
      <c r="EC815" t="s">
        <v>5213</v>
      </c>
      <c r="ED815" s="10" t="s">
        <v>1093</v>
      </c>
      <c r="EE815" s="20">
        <v>36808</v>
      </c>
      <c r="EF815" s="21">
        <v>36832</v>
      </c>
      <c r="EG815" t="s">
        <v>4215</v>
      </c>
      <c r="EH815" t="s">
        <v>5146</v>
      </c>
      <c r="EI815" s="22">
        <v>44735</v>
      </c>
      <c r="EJ815" t="b">
        <f>F815=H815</f>
        <v>1</v>
      </c>
    </row>
    <row r="816" spans="1:140" x14ac:dyDescent="0.2">
      <c r="A816" s="8" t="s">
        <v>4216</v>
      </c>
      <c r="B816" s="8" t="s">
        <v>119</v>
      </c>
      <c r="C816" s="8" t="s">
        <v>399</v>
      </c>
      <c r="D816" s="2" t="s">
        <v>4217</v>
      </c>
      <c r="E816" s="4">
        <v>0.54343349342288705</v>
      </c>
      <c r="F816" s="28" t="b">
        <v>0</v>
      </c>
      <c r="G816" s="29">
        <f t="shared" si="25"/>
        <v>0.99406182491589568</v>
      </c>
      <c r="H816" s="5" t="b">
        <f t="shared" si="24"/>
        <v>1</v>
      </c>
      <c r="I816" s="8">
        <v>35</v>
      </c>
      <c r="J816">
        <v>2</v>
      </c>
      <c r="K816">
        <v>38</v>
      </c>
      <c r="L816">
        <v>1280</v>
      </c>
      <c r="M816">
        <v>8</v>
      </c>
      <c r="N816">
        <v>4</v>
      </c>
      <c r="O816">
        <v>48.383413378110198</v>
      </c>
      <c r="P816">
        <v>4</v>
      </c>
      <c r="Q816">
        <v>5</v>
      </c>
      <c r="R816">
        <v>5</v>
      </c>
      <c r="S816" s="10">
        <v>73.599999999999994</v>
      </c>
      <c r="T816" s="8">
        <v>-1.7134323103137701</v>
      </c>
      <c r="U816">
        <v>1.0203643463482399</v>
      </c>
      <c r="V816">
        <v>1.4235138450326601</v>
      </c>
      <c r="W816">
        <v>-0.25448938690824802</v>
      </c>
      <c r="X816">
        <v>0.98157978018903103</v>
      </c>
      <c r="Y816">
        <v>0.68524713920936597</v>
      </c>
      <c r="Z816">
        <v>-7.1937863337007094E-2</v>
      </c>
      <c r="AA816">
        <v>-0.70092886045385905</v>
      </c>
      <c r="AB816">
        <v>0.68128349962791002</v>
      </c>
      <c r="AC816">
        <v>0.71996333890972197</v>
      </c>
      <c r="AD816" s="10">
        <v>-0.23680823716746699</v>
      </c>
      <c r="AE816" s="8">
        <v>0</v>
      </c>
      <c r="AF816">
        <v>0</v>
      </c>
      <c r="AG816">
        <v>0</v>
      </c>
      <c r="AH816">
        <v>0</v>
      </c>
      <c r="AI816">
        <v>0</v>
      </c>
      <c r="AJ816">
        <v>0</v>
      </c>
      <c r="AK816">
        <v>0</v>
      </c>
      <c r="AL816">
        <v>0</v>
      </c>
      <c r="AM816">
        <v>0</v>
      </c>
      <c r="AN816">
        <v>0</v>
      </c>
      <c r="AO816">
        <v>0</v>
      </c>
      <c r="AP816">
        <v>0</v>
      </c>
      <c r="AQ816">
        <v>1</v>
      </c>
      <c r="AR816">
        <v>0</v>
      </c>
      <c r="AS816">
        <v>0</v>
      </c>
      <c r="AT816">
        <v>0</v>
      </c>
      <c r="AU816">
        <v>0</v>
      </c>
      <c r="AV816">
        <v>0</v>
      </c>
      <c r="AW816">
        <v>0</v>
      </c>
      <c r="AX816">
        <v>0</v>
      </c>
      <c r="AY816">
        <v>0</v>
      </c>
      <c r="AZ816">
        <v>1</v>
      </c>
      <c r="BA816">
        <v>1</v>
      </c>
      <c r="BB816">
        <v>0</v>
      </c>
      <c r="BC816">
        <v>0</v>
      </c>
      <c r="BD816">
        <v>1</v>
      </c>
      <c r="BE816">
        <v>1</v>
      </c>
      <c r="BF816">
        <v>0</v>
      </c>
      <c r="BG816">
        <v>0</v>
      </c>
      <c r="BH816">
        <v>1</v>
      </c>
      <c r="BI816">
        <v>0</v>
      </c>
      <c r="BJ816">
        <v>0</v>
      </c>
      <c r="BK816">
        <v>0</v>
      </c>
      <c r="BL816">
        <v>0</v>
      </c>
      <c r="BM816">
        <v>1</v>
      </c>
      <c r="BN816">
        <v>0</v>
      </c>
      <c r="BO816">
        <v>0</v>
      </c>
      <c r="BP816">
        <v>0</v>
      </c>
      <c r="BQ816">
        <v>1</v>
      </c>
      <c r="BR816">
        <v>0</v>
      </c>
      <c r="BS816">
        <v>0</v>
      </c>
      <c r="BT816" s="10">
        <v>0</v>
      </c>
      <c r="BU816">
        <v>-4.2648743800000002</v>
      </c>
      <c r="BV816">
        <v>0.17994256</v>
      </c>
      <c r="BW816">
        <v>2.5512239999999999E-2</v>
      </c>
      <c r="BX816">
        <v>1.7140852600000001</v>
      </c>
      <c r="BY816">
        <v>1.2451467300000001</v>
      </c>
      <c r="BZ816">
        <v>4.38303536</v>
      </c>
      <c r="CA816">
        <v>1.0542348399999999</v>
      </c>
      <c r="CB816">
        <v>2.36271349</v>
      </c>
      <c r="CC816">
        <v>0</v>
      </c>
      <c r="CD816">
        <v>1.26633956</v>
      </c>
      <c r="CE816">
        <v>1.2966537600000001</v>
      </c>
      <c r="CF816">
        <v>-0.34830556000000001</v>
      </c>
      <c r="CG816">
        <v>0.60595251999999999</v>
      </c>
      <c r="CH816">
        <v>-0.27080598</v>
      </c>
      <c r="CI816">
        <v>0.69837139000000004</v>
      </c>
      <c r="CJ816">
        <v>2.3914729999999999E-2</v>
      </c>
      <c r="CK816">
        <v>-0.35324707</v>
      </c>
      <c r="CL816">
        <v>-4.8291489999999999E-2</v>
      </c>
      <c r="CM816">
        <v>0.58076517999999999</v>
      </c>
      <c r="CN816">
        <v>0.72541518999999999</v>
      </c>
      <c r="CO816">
        <v>-0.20022939000000001</v>
      </c>
      <c r="CP816">
        <v>-0.43475793000000001</v>
      </c>
      <c r="CQ816">
        <v>0.34422587999999998</v>
      </c>
      <c r="CR816">
        <v>-0.48495226000000002</v>
      </c>
      <c r="CS816">
        <v>0.18250256000000001</v>
      </c>
      <c r="CT816">
        <v>-0.16623276000000001</v>
      </c>
      <c r="CU816">
        <v>-9.4743999999999995E-2</v>
      </c>
      <c r="CV816">
        <v>-1.1689752</v>
      </c>
      <c r="CW816">
        <v>-0.52188942000000005</v>
      </c>
      <c r="CX816">
        <v>0.65815442999999996</v>
      </c>
      <c r="CY816">
        <v>9.3649330000000003E-2</v>
      </c>
      <c r="CZ816">
        <v>-0.16819777</v>
      </c>
      <c r="DA816">
        <v>-0.25450494000000001</v>
      </c>
      <c r="DB816">
        <v>0.25513289</v>
      </c>
      <c r="DC816">
        <v>2.5920289999999999E-2</v>
      </c>
      <c r="DD816">
        <v>-2.5292350000000002E-2</v>
      </c>
      <c r="DE816">
        <v>0.26950531</v>
      </c>
      <c r="DF816">
        <v>-0.26887736000000001</v>
      </c>
      <c r="DG816">
        <v>0.1029841</v>
      </c>
      <c r="DH816">
        <v>-0.10235616</v>
      </c>
      <c r="DI816">
        <v>-0.19042195000000001</v>
      </c>
      <c r="DJ816">
        <v>7.7531719999999998E-2</v>
      </c>
      <c r="DK816">
        <v>-0.19522661999999999</v>
      </c>
      <c r="DL816">
        <v>-0.13095082</v>
      </c>
      <c r="DM816">
        <v>-6.0513240000000003E-2</v>
      </c>
      <c r="DN816">
        <v>0.50020885000000004</v>
      </c>
      <c r="DO816">
        <v>0.35778246000000002</v>
      </c>
      <c r="DP816">
        <v>-0.64273818000000005</v>
      </c>
      <c r="DQ816">
        <v>0.94671483000000001</v>
      </c>
      <c r="DR816">
        <v>-0.66113116000000005</v>
      </c>
      <c r="DS816">
        <v>7.7932630000000003E-2</v>
      </c>
      <c r="DT816">
        <v>-0.79014932000000004</v>
      </c>
      <c r="DU816">
        <v>1.3610861400000001</v>
      </c>
      <c r="DV816" s="10">
        <v>-0.64824150000000003</v>
      </c>
      <c r="DW816" s="8" t="s">
        <v>4218</v>
      </c>
      <c r="DX816" t="s">
        <v>4219</v>
      </c>
      <c r="DY816" t="s">
        <v>5154</v>
      </c>
      <c r="DZ816" t="s">
        <v>5154</v>
      </c>
      <c r="EA816" t="s">
        <v>5199</v>
      </c>
      <c r="EB816" t="s">
        <v>5441</v>
      </c>
      <c r="EC816" t="s">
        <v>5213</v>
      </c>
      <c r="ED816" s="10" t="s">
        <v>4036</v>
      </c>
      <c r="EE816" s="20">
        <v>34815</v>
      </c>
      <c r="EF816" s="21">
        <v>38685</v>
      </c>
      <c r="EG816" t="s">
        <v>4220</v>
      </c>
      <c r="EH816" t="s">
        <v>5147</v>
      </c>
      <c r="EI816" s="22">
        <v>44763</v>
      </c>
      <c r="EJ816" t="b">
        <f>F816=H816</f>
        <v>0</v>
      </c>
    </row>
    <row r="817" spans="1:140" x14ac:dyDescent="0.2">
      <c r="A817" s="8" t="s">
        <v>4221</v>
      </c>
      <c r="B817" s="8" t="s">
        <v>127</v>
      </c>
      <c r="C817" s="8" t="s">
        <v>216</v>
      </c>
      <c r="D817" s="2" t="s">
        <v>4222</v>
      </c>
      <c r="E817" s="4">
        <v>0.38420540688092097</v>
      </c>
      <c r="F817" s="28" t="b">
        <v>0</v>
      </c>
      <c r="G817" s="29">
        <f t="shared" si="25"/>
        <v>0.89061512529036391</v>
      </c>
      <c r="H817" s="5" t="b">
        <f t="shared" si="24"/>
        <v>1</v>
      </c>
      <c r="I817" s="8">
        <v>39</v>
      </c>
      <c r="J817">
        <v>2</v>
      </c>
      <c r="K817">
        <v>26</v>
      </c>
      <c r="L817">
        <v>1502</v>
      </c>
      <c r="M817">
        <v>10</v>
      </c>
      <c r="N817">
        <v>2</v>
      </c>
      <c r="O817">
        <v>40.4360367737942</v>
      </c>
      <c r="P817">
        <v>4</v>
      </c>
      <c r="Q817">
        <v>1</v>
      </c>
      <c r="R817">
        <v>1</v>
      </c>
      <c r="S817" s="10">
        <v>75.099999999999994</v>
      </c>
      <c r="T817" s="8">
        <v>-1.33767961068356</v>
      </c>
      <c r="U817">
        <v>1.0203643463482399</v>
      </c>
      <c r="V817">
        <v>-0.126943712525036</v>
      </c>
      <c r="W817">
        <v>4.30745188899E-3</v>
      </c>
      <c r="X817">
        <v>1.61793620170542</v>
      </c>
      <c r="Y817">
        <v>-0.70788554533318204</v>
      </c>
      <c r="Z817">
        <v>-0.34541261928205902</v>
      </c>
      <c r="AA817">
        <v>0.71867389489572897</v>
      </c>
      <c r="AB817">
        <v>-4.5418899975194001E-2</v>
      </c>
      <c r="AC817">
        <v>1.7560081436822399E-2</v>
      </c>
      <c r="AD817" s="10">
        <v>8.6847667845013299E-2</v>
      </c>
      <c r="AE817" s="8">
        <v>0</v>
      </c>
      <c r="AF817">
        <v>0</v>
      </c>
      <c r="AG817">
        <v>0</v>
      </c>
      <c r="AH817">
        <v>0</v>
      </c>
      <c r="AI817">
        <v>0</v>
      </c>
      <c r="AJ817">
        <v>0</v>
      </c>
      <c r="AK817">
        <v>0</v>
      </c>
      <c r="AL817">
        <v>0</v>
      </c>
      <c r="AM817">
        <v>0</v>
      </c>
      <c r="AN817">
        <v>0</v>
      </c>
      <c r="AO817">
        <v>0</v>
      </c>
      <c r="AP817">
        <v>0</v>
      </c>
      <c r="AQ817">
        <v>1</v>
      </c>
      <c r="AR817">
        <v>0</v>
      </c>
      <c r="AS817">
        <v>0</v>
      </c>
      <c r="AT817">
        <v>0</v>
      </c>
      <c r="AU817">
        <v>0</v>
      </c>
      <c r="AV817">
        <v>0</v>
      </c>
      <c r="AW817">
        <v>0</v>
      </c>
      <c r="AX817">
        <v>0</v>
      </c>
      <c r="AY817">
        <v>1</v>
      </c>
      <c r="AZ817">
        <v>0</v>
      </c>
      <c r="BA817">
        <v>0</v>
      </c>
      <c r="BB817">
        <v>1</v>
      </c>
      <c r="BC817">
        <v>0</v>
      </c>
      <c r="BD817">
        <v>1</v>
      </c>
      <c r="BE817">
        <v>1</v>
      </c>
      <c r="BF817">
        <v>0</v>
      </c>
      <c r="BG817">
        <v>0</v>
      </c>
      <c r="BH817">
        <v>0</v>
      </c>
      <c r="BI817">
        <v>0</v>
      </c>
      <c r="BJ817">
        <v>1</v>
      </c>
      <c r="BK817">
        <v>0</v>
      </c>
      <c r="BL817">
        <v>0</v>
      </c>
      <c r="BM817">
        <v>1</v>
      </c>
      <c r="BN817">
        <v>0</v>
      </c>
      <c r="BO817">
        <v>0</v>
      </c>
      <c r="BP817">
        <v>0</v>
      </c>
      <c r="BQ817">
        <v>0</v>
      </c>
      <c r="BR817">
        <v>0</v>
      </c>
      <c r="BS817">
        <v>1</v>
      </c>
      <c r="BT817" s="10">
        <v>0</v>
      </c>
      <c r="BU817">
        <v>-4.2648743800000002</v>
      </c>
      <c r="BV817">
        <v>0.17994256</v>
      </c>
      <c r="BW817">
        <v>2.5512239999999999E-2</v>
      </c>
      <c r="BX817">
        <v>1.7140852600000001</v>
      </c>
      <c r="BY817">
        <v>1.2451467300000001</v>
      </c>
      <c r="BZ817">
        <v>4.38303536</v>
      </c>
      <c r="CA817">
        <v>1.0542348399999999</v>
      </c>
      <c r="CB817">
        <v>2.36271349</v>
      </c>
      <c r="CC817">
        <v>0</v>
      </c>
      <c r="CD817">
        <v>1.26633956</v>
      </c>
      <c r="CE817">
        <v>1.2966537600000001</v>
      </c>
      <c r="CF817">
        <v>-0.34830556000000001</v>
      </c>
      <c r="CG817">
        <v>0.60595251999999999</v>
      </c>
      <c r="CH817">
        <v>-0.27080598</v>
      </c>
      <c r="CI817">
        <v>0.69837139000000004</v>
      </c>
      <c r="CJ817">
        <v>2.3914729999999999E-2</v>
      </c>
      <c r="CK817">
        <v>-0.35324707</v>
      </c>
      <c r="CL817">
        <v>-4.8291489999999999E-2</v>
      </c>
      <c r="CM817">
        <v>0.58076517999999999</v>
      </c>
      <c r="CN817">
        <v>0.72541518999999999</v>
      </c>
      <c r="CO817">
        <v>-0.20022939000000001</v>
      </c>
      <c r="CP817">
        <v>-0.43475793000000001</v>
      </c>
      <c r="CQ817">
        <v>0.34422587999999998</v>
      </c>
      <c r="CR817">
        <v>-0.48495226000000002</v>
      </c>
      <c r="CS817">
        <v>0.18250256000000001</v>
      </c>
      <c r="CT817">
        <v>-0.16623276000000001</v>
      </c>
      <c r="CU817">
        <v>-9.4743999999999995E-2</v>
      </c>
      <c r="CV817">
        <v>-1.1689752</v>
      </c>
      <c r="CW817">
        <v>-0.52188942000000005</v>
      </c>
      <c r="CX817">
        <v>0.65815442999999996</v>
      </c>
      <c r="CY817">
        <v>9.3649330000000003E-2</v>
      </c>
      <c r="CZ817">
        <v>-0.16819777</v>
      </c>
      <c r="DA817">
        <v>-0.25450494000000001</v>
      </c>
      <c r="DB817">
        <v>0.25513289</v>
      </c>
      <c r="DC817">
        <v>2.5920289999999999E-2</v>
      </c>
      <c r="DD817">
        <v>-2.5292350000000002E-2</v>
      </c>
      <c r="DE817">
        <v>0.26950531</v>
      </c>
      <c r="DF817">
        <v>-0.26887736000000001</v>
      </c>
      <c r="DG817">
        <v>0.1029841</v>
      </c>
      <c r="DH817">
        <v>-0.10235616</v>
      </c>
      <c r="DI817">
        <v>-0.19042195000000001</v>
      </c>
      <c r="DJ817">
        <v>7.7531719999999998E-2</v>
      </c>
      <c r="DK817">
        <v>-0.19522661999999999</v>
      </c>
      <c r="DL817">
        <v>-0.13095082</v>
      </c>
      <c r="DM817">
        <v>-6.0513240000000003E-2</v>
      </c>
      <c r="DN817">
        <v>0.50020885000000004</v>
      </c>
      <c r="DO817">
        <v>0.35778246000000002</v>
      </c>
      <c r="DP817">
        <v>-0.64273818000000005</v>
      </c>
      <c r="DQ817">
        <v>0.94671483000000001</v>
      </c>
      <c r="DR817">
        <v>-0.66113116000000005</v>
      </c>
      <c r="DS817">
        <v>7.7932630000000003E-2</v>
      </c>
      <c r="DT817">
        <v>-0.79014932000000004</v>
      </c>
      <c r="DU817">
        <v>1.3610861400000001</v>
      </c>
      <c r="DV817" s="10">
        <v>-0.64824150000000003</v>
      </c>
      <c r="DW817" s="8" t="s">
        <v>4223</v>
      </c>
      <c r="DX817" t="s">
        <v>4224</v>
      </c>
      <c r="DY817" t="s">
        <v>5154</v>
      </c>
      <c r="DZ817" t="s">
        <v>5153</v>
      </c>
      <c r="EA817" t="s">
        <v>5172</v>
      </c>
      <c r="EB817" t="s">
        <v>5350</v>
      </c>
      <c r="EC817" t="s">
        <v>5368</v>
      </c>
      <c r="ED817" s="10" t="s">
        <v>213</v>
      </c>
      <c r="EE817" s="20">
        <v>36856</v>
      </c>
      <c r="EF817" s="21">
        <v>37886</v>
      </c>
      <c r="EG817" t="s">
        <v>4225</v>
      </c>
      <c r="EH817" t="s">
        <v>5144</v>
      </c>
      <c r="EI817" s="22">
        <v>44558</v>
      </c>
      <c r="EJ817" t="b">
        <f>F817=H817</f>
        <v>0</v>
      </c>
    </row>
    <row r="818" spans="1:140" x14ac:dyDescent="0.2">
      <c r="A818" s="8" t="s">
        <v>4226</v>
      </c>
      <c r="B818" s="8" t="s">
        <v>127</v>
      </c>
      <c r="C818" s="8" t="s">
        <v>202</v>
      </c>
      <c r="D818" s="2" t="s">
        <v>4227</v>
      </c>
      <c r="E818" s="4">
        <v>0.53038139565392495</v>
      </c>
      <c r="F818" s="28" t="b">
        <v>0</v>
      </c>
      <c r="G818" s="29">
        <f t="shared" si="25"/>
        <v>4.2756210898324222E-7</v>
      </c>
      <c r="H818" s="5" t="b">
        <f t="shared" si="24"/>
        <v>0</v>
      </c>
      <c r="I818" s="8">
        <v>66</v>
      </c>
      <c r="J818">
        <v>2</v>
      </c>
      <c r="K818">
        <v>19</v>
      </c>
      <c r="L818">
        <v>1622</v>
      </c>
      <c r="M818">
        <v>1</v>
      </c>
      <c r="N818">
        <v>1</v>
      </c>
      <c r="O818">
        <v>61.024031160295998</v>
      </c>
      <c r="P818">
        <v>2</v>
      </c>
      <c r="Q818">
        <v>3</v>
      </c>
      <c r="R818">
        <v>5</v>
      </c>
      <c r="S818" s="10">
        <v>77.2</v>
      </c>
      <c r="T818" s="8">
        <v>1.19865111182038</v>
      </c>
      <c r="U818">
        <v>1.0203643463482399</v>
      </c>
      <c r="V818">
        <v>-1.03137728776702</v>
      </c>
      <c r="W818">
        <v>0.144197635022632</v>
      </c>
      <c r="X818">
        <v>-1.2456676951183301</v>
      </c>
      <c r="Y818">
        <v>-1.4044518876044501</v>
      </c>
      <c r="Z818">
        <v>0.36303458544572498</v>
      </c>
      <c r="AA818">
        <v>8.8725172209350497E-3</v>
      </c>
      <c r="AB818">
        <v>-4.5418899975194001E-2</v>
      </c>
      <c r="AC818">
        <v>-1.38724643350897</v>
      </c>
      <c r="AD818" s="10">
        <v>0.53996593486248801</v>
      </c>
      <c r="AE818" s="8">
        <v>0</v>
      </c>
      <c r="AF818">
        <v>0</v>
      </c>
      <c r="AG818">
        <v>0</v>
      </c>
      <c r="AH818">
        <v>1</v>
      </c>
      <c r="AI818">
        <v>0</v>
      </c>
      <c r="AJ818">
        <v>0</v>
      </c>
      <c r="AK818">
        <v>0</v>
      </c>
      <c r="AL818">
        <v>0</v>
      </c>
      <c r="AM818">
        <v>0</v>
      </c>
      <c r="AN818">
        <v>0</v>
      </c>
      <c r="AO818">
        <v>0</v>
      </c>
      <c r="AP818">
        <v>0</v>
      </c>
      <c r="AQ818">
        <v>0</v>
      </c>
      <c r="AR818">
        <v>0</v>
      </c>
      <c r="AS818">
        <v>0</v>
      </c>
      <c r="AT818">
        <v>0</v>
      </c>
      <c r="AU818">
        <v>0</v>
      </c>
      <c r="AV818">
        <v>0</v>
      </c>
      <c r="AW818">
        <v>0</v>
      </c>
      <c r="AX818">
        <v>0</v>
      </c>
      <c r="AY818">
        <v>0</v>
      </c>
      <c r="AZ818">
        <v>1</v>
      </c>
      <c r="BA818">
        <v>0</v>
      </c>
      <c r="BB818">
        <v>1</v>
      </c>
      <c r="BC818">
        <v>0</v>
      </c>
      <c r="BD818">
        <v>1</v>
      </c>
      <c r="BE818">
        <v>0</v>
      </c>
      <c r="BF818">
        <v>1</v>
      </c>
      <c r="BG818">
        <v>0</v>
      </c>
      <c r="BH818">
        <v>0</v>
      </c>
      <c r="BI818">
        <v>0</v>
      </c>
      <c r="BJ818">
        <v>0</v>
      </c>
      <c r="BK818">
        <v>0</v>
      </c>
      <c r="BL818">
        <v>1</v>
      </c>
      <c r="BM818">
        <v>0</v>
      </c>
      <c r="BN818">
        <v>0</v>
      </c>
      <c r="BO818">
        <v>0</v>
      </c>
      <c r="BP818">
        <v>1</v>
      </c>
      <c r="BQ818">
        <v>0</v>
      </c>
      <c r="BR818">
        <v>0</v>
      </c>
      <c r="BS818">
        <v>0</v>
      </c>
      <c r="BT818" s="10">
        <v>1</v>
      </c>
      <c r="BU818">
        <v>-4.2648743800000002</v>
      </c>
      <c r="BV818">
        <v>0.17994256</v>
      </c>
      <c r="BW818">
        <v>2.5512239999999999E-2</v>
      </c>
      <c r="BX818">
        <v>1.7140852600000001</v>
      </c>
      <c r="BY818">
        <v>1.2451467300000001</v>
      </c>
      <c r="BZ818">
        <v>4.38303536</v>
      </c>
      <c r="CA818">
        <v>1.0542348399999999</v>
      </c>
      <c r="CB818">
        <v>2.36271349</v>
      </c>
      <c r="CC818">
        <v>0</v>
      </c>
      <c r="CD818">
        <v>1.26633956</v>
      </c>
      <c r="CE818">
        <v>1.2966537600000001</v>
      </c>
      <c r="CF818">
        <v>-0.34830556000000001</v>
      </c>
      <c r="CG818">
        <v>0.60595251999999999</v>
      </c>
      <c r="CH818">
        <v>-0.27080598</v>
      </c>
      <c r="CI818">
        <v>0.69837139000000004</v>
      </c>
      <c r="CJ818">
        <v>2.3914729999999999E-2</v>
      </c>
      <c r="CK818">
        <v>-0.35324707</v>
      </c>
      <c r="CL818">
        <v>-4.8291489999999999E-2</v>
      </c>
      <c r="CM818">
        <v>0.58076517999999999</v>
      </c>
      <c r="CN818">
        <v>0.72541518999999999</v>
      </c>
      <c r="CO818">
        <v>-0.20022939000000001</v>
      </c>
      <c r="CP818">
        <v>-0.43475793000000001</v>
      </c>
      <c r="CQ818">
        <v>0.34422587999999998</v>
      </c>
      <c r="CR818">
        <v>-0.48495226000000002</v>
      </c>
      <c r="CS818">
        <v>0.18250256000000001</v>
      </c>
      <c r="CT818">
        <v>-0.16623276000000001</v>
      </c>
      <c r="CU818">
        <v>-9.4743999999999995E-2</v>
      </c>
      <c r="CV818">
        <v>-1.1689752</v>
      </c>
      <c r="CW818">
        <v>-0.52188942000000005</v>
      </c>
      <c r="CX818">
        <v>0.65815442999999996</v>
      </c>
      <c r="CY818">
        <v>9.3649330000000003E-2</v>
      </c>
      <c r="CZ818">
        <v>-0.16819777</v>
      </c>
      <c r="DA818">
        <v>-0.25450494000000001</v>
      </c>
      <c r="DB818">
        <v>0.25513289</v>
      </c>
      <c r="DC818">
        <v>2.5920289999999999E-2</v>
      </c>
      <c r="DD818">
        <v>-2.5292350000000002E-2</v>
      </c>
      <c r="DE818">
        <v>0.26950531</v>
      </c>
      <c r="DF818">
        <v>-0.26887736000000001</v>
      </c>
      <c r="DG818">
        <v>0.1029841</v>
      </c>
      <c r="DH818">
        <v>-0.10235616</v>
      </c>
      <c r="DI818">
        <v>-0.19042195000000001</v>
      </c>
      <c r="DJ818">
        <v>7.7531719999999998E-2</v>
      </c>
      <c r="DK818">
        <v>-0.19522661999999999</v>
      </c>
      <c r="DL818">
        <v>-0.13095082</v>
      </c>
      <c r="DM818">
        <v>-6.0513240000000003E-2</v>
      </c>
      <c r="DN818">
        <v>0.50020885000000004</v>
      </c>
      <c r="DO818">
        <v>0.35778246000000002</v>
      </c>
      <c r="DP818">
        <v>-0.64273818000000005</v>
      </c>
      <c r="DQ818">
        <v>0.94671483000000001</v>
      </c>
      <c r="DR818">
        <v>-0.66113116000000005</v>
      </c>
      <c r="DS818">
        <v>7.7932630000000003E-2</v>
      </c>
      <c r="DT818">
        <v>-0.79014932000000004</v>
      </c>
      <c r="DU818">
        <v>1.3610861400000001</v>
      </c>
      <c r="DV818" s="10">
        <v>-0.64824150000000003</v>
      </c>
      <c r="DW818" s="8" t="s">
        <v>4228</v>
      </c>
      <c r="DX818" t="s">
        <v>4229</v>
      </c>
      <c r="DY818" t="s">
        <v>5165</v>
      </c>
      <c r="DZ818" t="s">
        <v>5165</v>
      </c>
      <c r="EA818" t="s">
        <v>5344</v>
      </c>
      <c r="EB818" t="s">
        <v>5163</v>
      </c>
      <c r="EC818" t="s">
        <v>5378</v>
      </c>
      <c r="ED818" s="10" t="s">
        <v>909</v>
      </c>
      <c r="EE818" s="20">
        <v>36502</v>
      </c>
      <c r="EF818" s="21">
        <v>36768</v>
      </c>
      <c r="EG818" t="s">
        <v>4230</v>
      </c>
      <c r="EH818" t="s">
        <v>5143</v>
      </c>
      <c r="EI818" s="22">
        <v>44012</v>
      </c>
      <c r="EJ818" t="b">
        <f>F818=H818</f>
        <v>1</v>
      </c>
    </row>
    <row r="819" spans="1:140" x14ac:dyDescent="0.2">
      <c r="A819" s="8" t="s">
        <v>4231</v>
      </c>
      <c r="B819" s="8" t="s">
        <v>127</v>
      </c>
      <c r="C819" s="8" t="s">
        <v>181</v>
      </c>
      <c r="D819" s="2" t="s">
        <v>4232</v>
      </c>
      <c r="E819" s="4">
        <v>0.39686705562060298</v>
      </c>
      <c r="F819" s="28" t="b">
        <v>0</v>
      </c>
      <c r="G819" s="29">
        <f t="shared" si="25"/>
        <v>1.5929537419713181E-2</v>
      </c>
      <c r="H819" s="5" t="b">
        <f t="shared" si="24"/>
        <v>0</v>
      </c>
      <c r="I819" s="8">
        <v>70</v>
      </c>
      <c r="J819">
        <v>0</v>
      </c>
      <c r="K819">
        <v>27</v>
      </c>
      <c r="L819">
        <v>1123</v>
      </c>
      <c r="M819">
        <v>8</v>
      </c>
      <c r="N819">
        <v>5</v>
      </c>
      <c r="O819">
        <v>39.266861143634799</v>
      </c>
      <c r="P819">
        <v>3</v>
      </c>
      <c r="Q819">
        <v>2</v>
      </c>
      <c r="R819">
        <v>2</v>
      </c>
      <c r="S819" s="10">
        <v>76.7</v>
      </c>
      <c r="T819" s="8">
        <v>1.5744038114505901</v>
      </c>
      <c r="U819">
        <v>-1.00517281761849</v>
      </c>
      <c r="V819">
        <v>2.2610839381047498E-3</v>
      </c>
      <c r="W819">
        <v>-0.43751237650809699</v>
      </c>
      <c r="X819">
        <v>0.98157978018903103</v>
      </c>
      <c r="Y819">
        <v>1.38181348148064</v>
      </c>
      <c r="Z819">
        <v>-0.38564476581719398</v>
      </c>
      <c r="AA819">
        <v>1.4284752725705201</v>
      </c>
      <c r="AB819">
        <v>-1.4988236991813999</v>
      </c>
      <c r="AC819">
        <v>-1.38724643350897</v>
      </c>
      <c r="AD819" s="10">
        <v>0.43208063319166101</v>
      </c>
      <c r="AE819" s="8">
        <v>0</v>
      </c>
      <c r="AF819">
        <v>0</v>
      </c>
      <c r="AG819">
        <v>0</v>
      </c>
      <c r="AH819">
        <v>1</v>
      </c>
      <c r="AI819">
        <v>0</v>
      </c>
      <c r="AJ819">
        <v>0</v>
      </c>
      <c r="AK819">
        <v>0</v>
      </c>
      <c r="AL819">
        <v>0</v>
      </c>
      <c r="AM819">
        <v>0</v>
      </c>
      <c r="AN819">
        <v>0</v>
      </c>
      <c r="AO819">
        <v>0</v>
      </c>
      <c r="AP819">
        <v>0</v>
      </c>
      <c r="AQ819">
        <v>0</v>
      </c>
      <c r="AR819">
        <v>0</v>
      </c>
      <c r="AS819">
        <v>0</v>
      </c>
      <c r="AT819">
        <v>0</v>
      </c>
      <c r="AU819">
        <v>0</v>
      </c>
      <c r="AV819">
        <v>0</v>
      </c>
      <c r="AW819">
        <v>0</v>
      </c>
      <c r="AX819">
        <v>0</v>
      </c>
      <c r="AY819">
        <v>1</v>
      </c>
      <c r="AZ819">
        <v>0</v>
      </c>
      <c r="BA819">
        <v>0</v>
      </c>
      <c r="BB819">
        <v>1</v>
      </c>
      <c r="BC819">
        <v>1</v>
      </c>
      <c r="BD819">
        <v>0</v>
      </c>
      <c r="BE819">
        <v>0</v>
      </c>
      <c r="BF819">
        <v>1</v>
      </c>
      <c r="BG819">
        <v>0</v>
      </c>
      <c r="BH819">
        <v>1</v>
      </c>
      <c r="BI819">
        <v>0</v>
      </c>
      <c r="BJ819">
        <v>0</v>
      </c>
      <c r="BK819">
        <v>0</v>
      </c>
      <c r="BL819">
        <v>0</v>
      </c>
      <c r="BM819">
        <v>0</v>
      </c>
      <c r="BN819">
        <v>1</v>
      </c>
      <c r="BO819">
        <v>0</v>
      </c>
      <c r="BP819">
        <v>0</v>
      </c>
      <c r="BQ819">
        <v>1</v>
      </c>
      <c r="BR819">
        <v>0</v>
      </c>
      <c r="BS819">
        <v>0</v>
      </c>
      <c r="BT819" s="10">
        <v>0</v>
      </c>
      <c r="BU819">
        <v>-4.2648743800000002</v>
      </c>
      <c r="BV819">
        <v>0.17994256</v>
      </c>
      <c r="BW819">
        <v>2.5512239999999999E-2</v>
      </c>
      <c r="BX819">
        <v>1.7140852600000001</v>
      </c>
      <c r="BY819">
        <v>1.2451467300000001</v>
      </c>
      <c r="BZ819">
        <v>4.38303536</v>
      </c>
      <c r="CA819">
        <v>1.0542348399999999</v>
      </c>
      <c r="CB819">
        <v>2.36271349</v>
      </c>
      <c r="CC819">
        <v>0</v>
      </c>
      <c r="CD819">
        <v>1.26633956</v>
      </c>
      <c r="CE819">
        <v>1.2966537600000001</v>
      </c>
      <c r="CF819">
        <v>-0.34830556000000001</v>
      </c>
      <c r="CG819">
        <v>0.60595251999999999</v>
      </c>
      <c r="CH819">
        <v>-0.27080598</v>
      </c>
      <c r="CI819">
        <v>0.69837139000000004</v>
      </c>
      <c r="CJ819">
        <v>2.3914729999999999E-2</v>
      </c>
      <c r="CK819">
        <v>-0.35324707</v>
      </c>
      <c r="CL819">
        <v>-4.8291489999999999E-2</v>
      </c>
      <c r="CM819">
        <v>0.58076517999999999</v>
      </c>
      <c r="CN819">
        <v>0.72541518999999999</v>
      </c>
      <c r="CO819">
        <v>-0.20022939000000001</v>
      </c>
      <c r="CP819">
        <v>-0.43475793000000001</v>
      </c>
      <c r="CQ819">
        <v>0.34422587999999998</v>
      </c>
      <c r="CR819">
        <v>-0.48495226000000002</v>
      </c>
      <c r="CS819">
        <v>0.18250256000000001</v>
      </c>
      <c r="CT819">
        <v>-0.16623276000000001</v>
      </c>
      <c r="CU819">
        <v>-9.4743999999999995E-2</v>
      </c>
      <c r="CV819">
        <v>-1.1689752</v>
      </c>
      <c r="CW819">
        <v>-0.52188942000000005</v>
      </c>
      <c r="CX819">
        <v>0.65815442999999996</v>
      </c>
      <c r="CY819">
        <v>9.3649330000000003E-2</v>
      </c>
      <c r="CZ819">
        <v>-0.16819777</v>
      </c>
      <c r="DA819">
        <v>-0.25450494000000001</v>
      </c>
      <c r="DB819">
        <v>0.25513289</v>
      </c>
      <c r="DC819">
        <v>2.5920289999999999E-2</v>
      </c>
      <c r="DD819">
        <v>-2.5292350000000002E-2</v>
      </c>
      <c r="DE819">
        <v>0.26950531</v>
      </c>
      <c r="DF819">
        <v>-0.26887736000000001</v>
      </c>
      <c r="DG819">
        <v>0.1029841</v>
      </c>
      <c r="DH819">
        <v>-0.10235616</v>
      </c>
      <c r="DI819">
        <v>-0.19042195000000001</v>
      </c>
      <c r="DJ819">
        <v>7.7531719999999998E-2</v>
      </c>
      <c r="DK819">
        <v>-0.19522661999999999</v>
      </c>
      <c r="DL819">
        <v>-0.13095082</v>
      </c>
      <c r="DM819">
        <v>-6.0513240000000003E-2</v>
      </c>
      <c r="DN819">
        <v>0.50020885000000004</v>
      </c>
      <c r="DO819">
        <v>0.35778246000000002</v>
      </c>
      <c r="DP819">
        <v>-0.64273818000000005</v>
      </c>
      <c r="DQ819">
        <v>0.94671483000000001</v>
      </c>
      <c r="DR819">
        <v>-0.66113116000000005</v>
      </c>
      <c r="DS819">
        <v>7.7932630000000003E-2</v>
      </c>
      <c r="DT819">
        <v>-0.79014932000000004</v>
      </c>
      <c r="DU819">
        <v>1.3610861400000001</v>
      </c>
      <c r="DV819" s="10">
        <v>-0.64824150000000003</v>
      </c>
      <c r="DW819" s="8" t="s">
        <v>4233</v>
      </c>
      <c r="DX819" t="s">
        <v>4234</v>
      </c>
      <c r="DY819" t="s">
        <v>5158</v>
      </c>
      <c r="DZ819" t="s">
        <v>5154</v>
      </c>
      <c r="EA819" t="s">
        <v>5334</v>
      </c>
      <c r="EB819" t="s">
        <v>5184</v>
      </c>
      <c r="EC819" t="s">
        <v>5276</v>
      </c>
      <c r="ED819" s="10" t="s">
        <v>514</v>
      </c>
      <c r="EE819" s="20">
        <v>37947</v>
      </c>
      <c r="EF819" s="21">
        <v>39952</v>
      </c>
      <c r="EG819" t="s">
        <v>4235</v>
      </c>
      <c r="EH819" t="s">
        <v>5147</v>
      </c>
      <c r="EI819" s="22">
        <v>44413</v>
      </c>
      <c r="EJ819" t="b">
        <f>F819=H819</f>
        <v>1</v>
      </c>
    </row>
    <row r="820" spans="1:140" x14ac:dyDescent="0.2">
      <c r="A820" s="8" t="s">
        <v>4236</v>
      </c>
      <c r="B820" s="8" t="s">
        <v>127</v>
      </c>
      <c r="C820" s="8" t="s">
        <v>363</v>
      </c>
      <c r="D820" s="2" t="s">
        <v>4237</v>
      </c>
      <c r="E820" s="4">
        <v>0.34097891964303101</v>
      </c>
      <c r="F820" s="28" t="b">
        <v>0</v>
      </c>
      <c r="G820" s="29">
        <f t="shared" si="25"/>
        <v>0.18085386452260896</v>
      </c>
      <c r="H820" s="5" t="b">
        <f t="shared" si="24"/>
        <v>0</v>
      </c>
      <c r="I820" s="8">
        <v>63</v>
      </c>
      <c r="J820">
        <v>0</v>
      </c>
      <c r="K820">
        <v>23</v>
      </c>
      <c r="L820">
        <v>823</v>
      </c>
      <c r="M820">
        <v>9</v>
      </c>
      <c r="N820">
        <v>3</v>
      </c>
      <c r="O820">
        <v>14.597793154849199</v>
      </c>
      <c r="P820">
        <v>5</v>
      </c>
      <c r="Q820">
        <v>3</v>
      </c>
      <c r="R820">
        <v>2</v>
      </c>
      <c r="S820" s="10">
        <v>74.2</v>
      </c>
      <c r="T820" s="8">
        <v>0.91683658709772198</v>
      </c>
      <c r="U820">
        <v>-1.00517281761849</v>
      </c>
      <c r="V820">
        <v>-0.51455810191446105</v>
      </c>
      <c r="W820">
        <v>-0.78723783434220296</v>
      </c>
      <c r="X820">
        <v>1.2997579909472201</v>
      </c>
      <c r="Y820">
        <v>-1.13192030619081E-2</v>
      </c>
      <c r="Z820">
        <v>-1.2345245513757701</v>
      </c>
      <c r="AA820">
        <v>8.8725172209350497E-3</v>
      </c>
      <c r="AB820">
        <v>-0.772121299578298</v>
      </c>
      <c r="AC820">
        <v>1.42236659638262</v>
      </c>
      <c r="AD820" s="10">
        <v>-0.107345875162473</v>
      </c>
      <c r="AE820" s="8">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1</v>
      </c>
      <c r="AY820">
        <v>1</v>
      </c>
      <c r="AZ820">
        <v>0</v>
      </c>
      <c r="BA820">
        <v>1</v>
      </c>
      <c r="BB820">
        <v>0</v>
      </c>
      <c r="BC820">
        <v>1</v>
      </c>
      <c r="BD820">
        <v>0</v>
      </c>
      <c r="BE820">
        <v>1</v>
      </c>
      <c r="BF820">
        <v>0</v>
      </c>
      <c r="BG820">
        <v>0</v>
      </c>
      <c r="BH820">
        <v>0</v>
      </c>
      <c r="BI820">
        <v>1</v>
      </c>
      <c r="BJ820">
        <v>0</v>
      </c>
      <c r="BK820">
        <v>0</v>
      </c>
      <c r="BL820">
        <v>0</v>
      </c>
      <c r="BM820">
        <v>0</v>
      </c>
      <c r="BN820">
        <v>0</v>
      </c>
      <c r="BO820">
        <v>1</v>
      </c>
      <c r="BP820">
        <v>0</v>
      </c>
      <c r="BQ820">
        <v>1</v>
      </c>
      <c r="BR820">
        <v>0</v>
      </c>
      <c r="BS820">
        <v>0</v>
      </c>
      <c r="BT820" s="10">
        <v>0</v>
      </c>
      <c r="BU820">
        <v>-4.2648743800000002</v>
      </c>
      <c r="BV820">
        <v>0.17994256</v>
      </c>
      <c r="BW820">
        <v>2.5512239999999999E-2</v>
      </c>
      <c r="BX820">
        <v>1.7140852600000001</v>
      </c>
      <c r="BY820">
        <v>1.2451467300000001</v>
      </c>
      <c r="BZ820">
        <v>4.38303536</v>
      </c>
      <c r="CA820">
        <v>1.0542348399999999</v>
      </c>
      <c r="CB820">
        <v>2.36271349</v>
      </c>
      <c r="CC820">
        <v>0</v>
      </c>
      <c r="CD820">
        <v>1.26633956</v>
      </c>
      <c r="CE820">
        <v>1.2966537600000001</v>
      </c>
      <c r="CF820">
        <v>-0.34830556000000001</v>
      </c>
      <c r="CG820">
        <v>0.60595251999999999</v>
      </c>
      <c r="CH820">
        <v>-0.27080598</v>
      </c>
      <c r="CI820">
        <v>0.69837139000000004</v>
      </c>
      <c r="CJ820">
        <v>2.3914729999999999E-2</v>
      </c>
      <c r="CK820">
        <v>-0.35324707</v>
      </c>
      <c r="CL820">
        <v>-4.8291489999999999E-2</v>
      </c>
      <c r="CM820">
        <v>0.58076517999999999</v>
      </c>
      <c r="CN820">
        <v>0.72541518999999999</v>
      </c>
      <c r="CO820">
        <v>-0.20022939000000001</v>
      </c>
      <c r="CP820">
        <v>-0.43475793000000001</v>
      </c>
      <c r="CQ820">
        <v>0.34422587999999998</v>
      </c>
      <c r="CR820">
        <v>-0.48495226000000002</v>
      </c>
      <c r="CS820">
        <v>0.18250256000000001</v>
      </c>
      <c r="CT820">
        <v>-0.16623276000000001</v>
      </c>
      <c r="CU820">
        <v>-9.4743999999999995E-2</v>
      </c>
      <c r="CV820">
        <v>-1.1689752</v>
      </c>
      <c r="CW820">
        <v>-0.52188942000000005</v>
      </c>
      <c r="CX820">
        <v>0.65815442999999996</v>
      </c>
      <c r="CY820">
        <v>9.3649330000000003E-2</v>
      </c>
      <c r="CZ820">
        <v>-0.16819777</v>
      </c>
      <c r="DA820">
        <v>-0.25450494000000001</v>
      </c>
      <c r="DB820">
        <v>0.25513289</v>
      </c>
      <c r="DC820">
        <v>2.5920289999999999E-2</v>
      </c>
      <c r="DD820">
        <v>-2.5292350000000002E-2</v>
      </c>
      <c r="DE820">
        <v>0.26950531</v>
      </c>
      <c r="DF820">
        <v>-0.26887736000000001</v>
      </c>
      <c r="DG820">
        <v>0.1029841</v>
      </c>
      <c r="DH820">
        <v>-0.10235616</v>
      </c>
      <c r="DI820">
        <v>-0.19042195000000001</v>
      </c>
      <c r="DJ820">
        <v>7.7531719999999998E-2</v>
      </c>
      <c r="DK820">
        <v>-0.19522661999999999</v>
      </c>
      <c r="DL820">
        <v>-0.13095082</v>
      </c>
      <c r="DM820">
        <v>-6.0513240000000003E-2</v>
      </c>
      <c r="DN820">
        <v>0.50020885000000004</v>
      </c>
      <c r="DO820">
        <v>0.35778246000000002</v>
      </c>
      <c r="DP820">
        <v>-0.64273818000000005</v>
      </c>
      <c r="DQ820">
        <v>0.94671483000000001</v>
      </c>
      <c r="DR820">
        <v>-0.66113116000000005</v>
      </c>
      <c r="DS820">
        <v>7.7932630000000003E-2</v>
      </c>
      <c r="DT820">
        <v>-0.79014932000000004</v>
      </c>
      <c r="DU820">
        <v>1.3610861400000001</v>
      </c>
      <c r="DV820" s="10">
        <v>-0.64824150000000003</v>
      </c>
      <c r="DW820" s="8" t="s">
        <v>4238</v>
      </c>
      <c r="DX820" t="s">
        <v>4239</v>
      </c>
      <c r="DY820" t="s">
        <v>5153</v>
      </c>
      <c r="DZ820" t="s">
        <v>5154</v>
      </c>
      <c r="EA820" t="s">
        <v>5353</v>
      </c>
      <c r="EB820" t="s">
        <v>5259</v>
      </c>
      <c r="EC820" t="s">
        <v>5460</v>
      </c>
      <c r="ED820" s="10" t="s">
        <v>1156</v>
      </c>
      <c r="EE820" s="20">
        <v>35818</v>
      </c>
      <c r="EF820" s="21">
        <v>37100</v>
      </c>
      <c r="EG820" t="s">
        <v>4240</v>
      </c>
      <c r="EH820" t="s">
        <v>5142</v>
      </c>
      <c r="EI820" s="22">
        <v>45298</v>
      </c>
      <c r="EJ820" t="b">
        <f>F820=H820</f>
        <v>1</v>
      </c>
    </row>
    <row r="821" spans="1:140" x14ac:dyDescent="0.2">
      <c r="A821" s="8" t="s">
        <v>4241</v>
      </c>
      <c r="B821" s="8" t="s">
        <v>127</v>
      </c>
      <c r="C821" s="8" t="s">
        <v>202</v>
      </c>
      <c r="D821" s="2" t="s">
        <v>4242</v>
      </c>
      <c r="E821" s="4">
        <v>0.54606634201557802</v>
      </c>
      <c r="F821" s="28" t="b">
        <v>0</v>
      </c>
      <c r="G821" s="29">
        <f t="shared" si="25"/>
        <v>0.35474991450769511</v>
      </c>
      <c r="H821" s="5" t="b">
        <f t="shared" si="24"/>
        <v>0</v>
      </c>
      <c r="I821" s="8">
        <v>35</v>
      </c>
      <c r="J821">
        <v>0</v>
      </c>
      <c r="K821">
        <v>30</v>
      </c>
      <c r="L821">
        <v>2050</v>
      </c>
      <c r="M821">
        <v>6</v>
      </c>
      <c r="N821">
        <v>2</v>
      </c>
      <c r="O821">
        <v>76.366504341122507</v>
      </c>
      <c r="P821">
        <v>5</v>
      </c>
      <c r="Q821">
        <v>3</v>
      </c>
      <c r="R821">
        <v>1</v>
      </c>
      <c r="S821" s="10">
        <v>71.099999999999994</v>
      </c>
      <c r="T821" s="8">
        <v>-1.7134323103137701</v>
      </c>
      <c r="U821">
        <v>-1.00517281761849</v>
      </c>
      <c r="V821">
        <v>0.38987547332752898</v>
      </c>
      <c r="W821">
        <v>0.64313928819929</v>
      </c>
      <c r="X821">
        <v>0.34522335867264098</v>
      </c>
      <c r="Y821">
        <v>-0.70788554533318204</v>
      </c>
      <c r="Z821">
        <v>0.89097975749676195</v>
      </c>
      <c r="AA821">
        <v>1.4284752725705201</v>
      </c>
      <c r="AB821">
        <v>0.68128349962791002</v>
      </c>
      <c r="AC821">
        <v>-1.38724643350897</v>
      </c>
      <c r="AD821" s="10">
        <v>-0.77623474552160099</v>
      </c>
      <c r="AE821" s="8">
        <v>0</v>
      </c>
      <c r="AF821">
        <v>0</v>
      </c>
      <c r="AG821">
        <v>0</v>
      </c>
      <c r="AH821">
        <v>0</v>
      </c>
      <c r="AI821">
        <v>0</v>
      </c>
      <c r="AJ821">
        <v>0</v>
      </c>
      <c r="AK821">
        <v>0</v>
      </c>
      <c r="AL821">
        <v>1</v>
      </c>
      <c r="AM821">
        <v>0</v>
      </c>
      <c r="AN821">
        <v>0</v>
      </c>
      <c r="AO821">
        <v>0</v>
      </c>
      <c r="AP821">
        <v>0</v>
      </c>
      <c r="AQ821">
        <v>0</v>
      </c>
      <c r="AR821">
        <v>0</v>
      </c>
      <c r="AS821">
        <v>0</v>
      </c>
      <c r="AT821">
        <v>0</v>
      </c>
      <c r="AU821">
        <v>0</v>
      </c>
      <c r="AV821">
        <v>0</v>
      </c>
      <c r="AW821">
        <v>0</v>
      </c>
      <c r="AX821">
        <v>0</v>
      </c>
      <c r="AY821">
        <v>1</v>
      </c>
      <c r="AZ821">
        <v>0</v>
      </c>
      <c r="BA821">
        <v>0</v>
      </c>
      <c r="BB821">
        <v>1</v>
      </c>
      <c r="BC821">
        <v>1</v>
      </c>
      <c r="BD821">
        <v>0</v>
      </c>
      <c r="BE821">
        <v>1</v>
      </c>
      <c r="BF821">
        <v>0</v>
      </c>
      <c r="BG821">
        <v>0</v>
      </c>
      <c r="BH821">
        <v>0</v>
      </c>
      <c r="BI821">
        <v>0</v>
      </c>
      <c r="BJ821">
        <v>0</v>
      </c>
      <c r="BK821">
        <v>1</v>
      </c>
      <c r="BL821">
        <v>0</v>
      </c>
      <c r="BM821">
        <v>1</v>
      </c>
      <c r="BN821">
        <v>0</v>
      </c>
      <c r="BO821">
        <v>0</v>
      </c>
      <c r="BP821">
        <v>0</v>
      </c>
      <c r="BQ821">
        <v>0</v>
      </c>
      <c r="BR821">
        <v>1</v>
      </c>
      <c r="BS821">
        <v>0</v>
      </c>
      <c r="BT821" s="10">
        <v>0</v>
      </c>
      <c r="BU821">
        <v>-4.2648743800000002</v>
      </c>
      <c r="BV821">
        <v>0.17994256</v>
      </c>
      <c r="BW821">
        <v>2.5512239999999999E-2</v>
      </c>
      <c r="BX821">
        <v>1.7140852600000001</v>
      </c>
      <c r="BY821">
        <v>1.2451467300000001</v>
      </c>
      <c r="BZ821">
        <v>4.38303536</v>
      </c>
      <c r="CA821">
        <v>1.0542348399999999</v>
      </c>
      <c r="CB821">
        <v>2.36271349</v>
      </c>
      <c r="CC821">
        <v>0</v>
      </c>
      <c r="CD821">
        <v>1.26633956</v>
      </c>
      <c r="CE821">
        <v>1.2966537600000001</v>
      </c>
      <c r="CF821">
        <v>-0.34830556000000001</v>
      </c>
      <c r="CG821">
        <v>0.60595251999999999</v>
      </c>
      <c r="CH821">
        <v>-0.27080598</v>
      </c>
      <c r="CI821">
        <v>0.69837139000000004</v>
      </c>
      <c r="CJ821">
        <v>2.3914729999999999E-2</v>
      </c>
      <c r="CK821">
        <v>-0.35324707</v>
      </c>
      <c r="CL821">
        <v>-4.8291489999999999E-2</v>
      </c>
      <c r="CM821">
        <v>0.58076517999999999</v>
      </c>
      <c r="CN821">
        <v>0.72541518999999999</v>
      </c>
      <c r="CO821">
        <v>-0.20022939000000001</v>
      </c>
      <c r="CP821">
        <v>-0.43475793000000001</v>
      </c>
      <c r="CQ821">
        <v>0.34422587999999998</v>
      </c>
      <c r="CR821">
        <v>-0.48495226000000002</v>
      </c>
      <c r="CS821">
        <v>0.18250256000000001</v>
      </c>
      <c r="CT821">
        <v>-0.16623276000000001</v>
      </c>
      <c r="CU821">
        <v>-9.4743999999999995E-2</v>
      </c>
      <c r="CV821">
        <v>-1.1689752</v>
      </c>
      <c r="CW821">
        <v>-0.52188942000000005</v>
      </c>
      <c r="CX821">
        <v>0.65815442999999996</v>
      </c>
      <c r="CY821">
        <v>9.3649330000000003E-2</v>
      </c>
      <c r="CZ821">
        <v>-0.16819777</v>
      </c>
      <c r="DA821">
        <v>-0.25450494000000001</v>
      </c>
      <c r="DB821">
        <v>0.25513289</v>
      </c>
      <c r="DC821">
        <v>2.5920289999999999E-2</v>
      </c>
      <c r="DD821">
        <v>-2.5292350000000002E-2</v>
      </c>
      <c r="DE821">
        <v>0.26950531</v>
      </c>
      <c r="DF821">
        <v>-0.26887736000000001</v>
      </c>
      <c r="DG821">
        <v>0.1029841</v>
      </c>
      <c r="DH821">
        <v>-0.10235616</v>
      </c>
      <c r="DI821">
        <v>-0.19042195000000001</v>
      </c>
      <c r="DJ821">
        <v>7.7531719999999998E-2</v>
      </c>
      <c r="DK821">
        <v>-0.19522661999999999</v>
      </c>
      <c r="DL821">
        <v>-0.13095082</v>
      </c>
      <c r="DM821">
        <v>-6.0513240000000003E-2</v>
      </c>
      <c r="DN821">
        <v>0.50020885000000004</v>
      </c>
      <c r="DO821">
        <v>0.35778246000000002</v>
      </c>
      <c r="DP821">
        <v>-0.64273818000000005</v>
      </c>
      <c r="DQ821">
        <v>0.94671483000000001</v>
      </c>
      <c r="DR821">
        <v>-0.66113116000000005</v>
      </c>
      <c r="DS821">
        <v>7.7932630000000003E-2</v>
      </c>
      <c r="DT821">
        <v>-0.79014932000000004</v>
      </c>
      <c r="DU821">
        <v>1.3610861400000001</v>
      </c>
      <c r="DV821" s="10">
        <v>-0.64824150000000003</v>
      </c>
      <c r="DW821" s="8" t="s">
        <v>4243</v>
      </c>
      <c r="DX821" t="s">
        <v>4244</v>
      </c>
      <c r="DY821" t="s">
        <v>5154</v>
      </c>
      <c r="DZ821" t="s">
        <v>5158</v>
      </c>
      <c r="EA821" t="s">
        <v>5477</v>
      </c>
      <c r="EB821" t="s">
        <v>5501</v>
      </c>
      <c r="EC821" t="s">
        <v>5239</v>
      </c>
      <c r="ED821" s="10" t="s">
        <v>3330</v>
      </c>
      <c r="EE821" s="20">
        <v>35154</v>
      </c>
      <c r="EF821" s="21">
        <v>39933</v>
      </c>
      <c r="EG821" t="s">
        <v>4245</v>
      </c>
      <c r="EH821" t="s">
        <v>5146</v>
      </c>
      <c r="EI821" s="22">
        <v>44798</v>
      </c>
      <c r="EJ821" t="b">
        <f>F821=H821</f>
        <v>1</v>
      </c>
    </row>
    <row r="822" spans="1:140" x14ac:dyDescent="0.2">
      <c r="A822" s="8" t="s">
        <v>4246</v>
      </c>
      <c r="B822" s="8" t="s">
        <v>168</v>
      </c>
      <c r="C822" s="8" t="s">
        <v>188</v>
      </c>
      <c r="D822" s="2" t="s">
        <v>4247</v>
      </c>
      <c r="E822" s="4">
        <v>0.64844058882276101</v>
      </c>
      <c r="F822" s="28" t="b">
        <v>1</v>
      </c>
      <c r="G822" s="29">
        <f t="shared" si="25"/>
        <v>5.5817445303624647E-4</v>
      </c>
      <c r="H822" s="5" t="b">
        <f t="shared" si="24"/>
        <v>0</v>
      </c>
      <c r="I822" s="8">
        <v>61</v>
      </c>
      <c r="J822">
        <v>3</v>
      </c>
      <c r="K822">
        <v>20</v>
      </c>
      <c r="L822">
        <v>1870</v>
      </c>
      <c r="M822">
        <v>1</v>
      </c>
      <c r="N822">
        <v>3</v>
      </c>
      <c r="O822">
        <v>39.2202944113805</v>
      </c>
      <c r="P822">
        <v>2</v>
      </c>
      <c r="Q822">
        <v>1</v>
      </c>
      <c r="R822">
        <v>1</v>
      </c>
      <c r="S822" s="10">
        <v>75.599999999999994</v>
      </c>
      <c r="T822" s="8">
        <v>0.72896023728261505</v>
      </c>
      <c r="U822">
        <v>2.03313292833161</v>
      </c>
      <c r="V822">
        <v>-0.90217249130388599</v>
      </c>
      <c r="W822">
        <v>0.43330401349882602</v>
      </c>
      <c r="X822">
        <v>-1.2456676951183301</v>
      </c>
      <c r="Y822">
        <v>-1.13192030619081E-2</v>
      </c>
      <c r="Z822">
        <v>-0.38724715945882499</v>
      </c>
      <c r="AA822">
        <v>-0.70092886045385905</v>
      </c>
      <c r="AB822">
        <v>1.4079858992310099</v>
      </c>
      <c r="AC822">
        <v>1.42236659638262</v>
      </c>
      <c r="AD822" s="10">
        <v>0.19473296951583999</v>
      </c>
      <c r="AE822" s="8">
        <v>0</v>
      </c>
      <c r="AF822">
        <v>0</v>
      </c>
      <c r="AG822">
        <v>0</v>
      </c>
      <c r="AH822">
        <v>0</v>
      </c>
      <c r="AI822">
        <v>0</v>
      </c>
      <c r="AJ822">
        <v>0</v>
      </c>
      <c r="AK822">
        <v>0</v>
      </c>
      <c r="AL822">
        <v>0</v>
      </c>
      <c r="AM822">
        <v>0</v>
      </c>
      <c r="AN822">
        <v>0</v>
      </c>
      <c r="AO822">
        <v>0</v>
      </c>
      <c r="AP822">
        <v>0</v>
      </c>
      <c r="AQ822">
        <v>0</v>
      </c>
      <c r="AR822">
        <v>1</v>
      </c>
      <c r="AS822">
        <v>0</v>
      </c>
      <c r="AT822">
        <v>0</v>
      </c>
      <c r="AU822">
        <v>0</v>
      </c>
      <c r="AV822">
        <v>0</v>
      </c>
      <c r="AW822">
        <v>0</v>
      </c>
      <c r="AX822">
        <v>0</v>
      </c>
      <c r="AY822">
        <v>0</v>
      </c>
      <c r="AZ822">
        <v>1</v>
      </c>
      <c r="BA822">
        <v>0</v>
      </c>
      <c r="BB822">
        <v>1</v>
      </c>
      <c r="BC822">
        <v>0</v>
      </c>
      <c r="BD822">
        <v>1</v>
      </c>
      <c r="BE822">
        <v>1</v>
      </c>
      <c r="BF822">
        <v>0</v>
      </c>
      <c r="BG822">
        <v>1</v>
      </c>
      <c r="BH822">
        <v>0</v>
      </c>
      <c r="BI822">
        <v>0</v>
      </c>
      <c r="BJ822">
        <v>0</v>
      </c>
      <c r="BK822">
        <v>0</v>
      </c>
      <c r="BL822">
        <v>0</v>
      </c>
      <c r="BM822">
        <v>0</v>
      </c>
      <c r="BN822">
        <v>1</v>
      </c>
      <c r="BO822">
        <v>0</v>
      </c>
      <c r="BP822">
        <v>0</v>
      </c>
      <c r="BQ822">
        <v>0</v>
      </c>
      <c r="BR822">
        <v>0</v>
      </c>
      <c r="BS822">
        <v>1</v>
      </c>
      <c r="BT822" s="10">
        <v>0</v>
      </c>
      <c r="BU822">
        <v>-4.2648743800000002</v>
      </c>
      <c r="BV822">
        <v>0.17994256</v>
      </c>
      <c r="BW822">
        <v>2.5512239999999999E-2</v>
      </c>
      <c r="BX822">
        <v>1.7140852600000001</v>
      </c>
      <c r="BY822">
        <v>1.2451467300000001</v>
      </c>
      <c r="BZ822">
        <v>4.38303536</v>
      </c>
      <c r="CA822">
        <v>1.0542348399999999</v>
      </c>
      <c r="CB822">
        <v>2.36271349</v>
      </c>
      <c r="CC822">
        <v>0</v>
      </c>
      <c r="CD822">
        <v>1.26633956</v>
      </c>
      <c r="CE822">
        <v>1.2966537600000001</v>
      </c>
      <c r="CF822">
        <v>-0.34830556000000001</v>
      </c>
      <c r="CG822">
        <v>0.60595251999999999</v>
      </c>
      <c r="CH822">
        <v>-0.27080598</v>
      </c>
      <c r="CI822">
        <v>0.69837139000000004</v>
      </c>
      <c r="CJ822">
        <v>2.3914729999999999E-2</v>
      </c>
      <c r="CK822">
        <v>-0.35324707</v>
      </c>
      <c r="CL822">
        <v>-4.8291489999999999E-2</v>
      </c>
      <c r="CM822">
        <v>0.58076517999999999</v>
      </c>
      <c r="CN822">
        <v>0.72541518999999999</v>
      </c>
      <c r="CO822">
        <v>-0.20022939000000001</v>
      </c>
      <c r="CP822">
        <v>-0.43475793000000001</v>
      </c>
      <c r="CQ822">
        <v>0.34422587999999998</v>
      </c>
      <c r="CR822">
        <v>-0.48495226000000002</v>
      </c>
      <c r="CS822">
        <v>0.18250256000000001</v>
      </c>
      <c r="CT822">
        <v>-0.16623276000000001</v>
      </c>
      <c r="CU822">
        <v>-9.4743999999999995E-2</v>
      </c>
      <c r="CV822">
        <v>-1.1689752</v>
      </c>
      <c r="CW822">
        <v>-0.52188942000000005</v>
      </c>
      <c r="CX822">
        <v>0.65815442999999996</v>
      </c>
      <c r="CY822">
        <v>9.3649330000000003E-2</v>
      </c>
      <c r="CZ822">
        <v>-0.16819777</v>
      </c>
      <c r="DA822">
        <v>-0.25450494000000001</v>
      </c>
      <c r="DB822">
        <v>0.25513289</v>
      </c>
      <c r="DC822">
        <v>2.5920289999999999E-2</v>
      </c>
      <c r="DD822">
        <v>-2.5292350000000002E-2</v>
      </c>
      <c r="DE822">
        <v>0.26950531</v>
      </c>
      <c r="DF822">
        <v>-0.26887736000000001</v>
      </c>
      <c r="DG822">
        <v>0.1029841</v>
      </c>
      <c r="DH822">
        <v>-0.10235616</v>
      </c>
      <c r="DI822">
        <v>-0.19042195000000001</v>
      </c>
      <c r="DJ822">
        <v>7.7531719999999998E-2</v>
      </c>
      <c r="DK822">
        <v>-0.19522661999999999</v>
      </c>
      <c r="DL822">
        <v>-0.13095082</v>
      </c>
      <c r="DM822">
        <v>-6.0513240000000003E-2</v>
      </c>
      <c r="DN822">
        <v>0.50020885000000004</v>
      </c>
      <c r="DO822">
        <v>0.35778246000000002</v>
      </c>
      <c r="DP822">
        <v>-0.64273818000000005</v>
      </c>
      <c r="DQ822">
        <v>0.94671483000000001</v>
      </c>
      <c r="DR822">
        <v>-0.66113116000000005</v>
      </c>
      <c r="DS822">
        <v>7.7932630000000003E-2</v>
      </c>
      <c r="DT822">
        <v>-0.79014932000000004</v>
      </c>
      <c r="DU822">
        <v>1.3610861400000001</v>
      </c>
      <c r="DV822" s="10">
        <v>-0.64824150000000003</v>
      </c>
      <c r="DW822" s="8" t="s">
        <v>4248</v>
      </c>
      <c r="DX822" t="s">
        <v>4249</v>
      </c>
      <c r="DY822" t="s">
        <v>5158</v>
      </c>
      <c r="DZ822" t="s">
        <v>5153</v>
      </c>
      <c r="EA822" t="s">
        <v>5504</v>
      </c>
      <c r="EB822" t="s">
        <v>5222</v>
      </c>
      <c r="EC822" t="s">
        <v>5407</v>
      </c>
      <c r="ED822" s="10" t="s">
        <v>961</v>
      </c>
      <c r="EE822" s="20">
        <v>36242</v>
      </c>
      <c r="EF822" s="21">
        <v>38739</v>
      </c>
      <c r="EG822" t="s">
        <v>4250</v>
      </c>
      <c r="EH822" t="s">
        <v>5145</v>
      </c>
      <c r="EI822" s="22">
        <v>44859</v>
      </c>
      <c r="EJ822" t="b">
        <f>F822=H822</f>
        <v>0</v>
      </c>
    </row>
    <row r="823" spans="1:140" x14ac:dyDescent="0.2">
      <c r="A823" s="8" t="s">
        <v>4251</v>
      </c>
      <c r="B823" s="8" t="s">
        <v>119</v>
      </c>
      <c r="C823" s="8" t="s">
        <v>399</v>
      </c>
      <c r="D823" s="2" t="s">
        <v>4252</v>
      </c>
      <c r="E823" s="4">
        <v>0.41844155700564101</v>
      </c>
      <c r="F823" s="28" t="b">
        <v>0</v>
      </c>
      <c r="G823" s="29">
        <f t="shared" si="25"/>
        <v>1.0801520244403896E-4</v>
      </c>
      <c r="H823" s="5" t="b">
        <f t="shared" si="24"/>
        <v>0</v>
      </c>
      <c r="I823" s="8">
        <v>43</v>
      </c>
      <c r="J823">
        <v>1</v>
      </c>
      <c r="K823">
        <v>22</v>
      </c>
      <c r="L823">
        <v>1492</v>
      </c>
      <c r="M823">
        <v>4</v>
      </c>
      <c r="N823">
        <v>1</v>
      </c>
      <c r="O823">
        <v>34.220778502820799</v>
      </c>
      <c r="P823">
        <v>5</v>
      </c>
      <c r="Q823">
        <v>2</v>
      </c>
      <c r="R823">
        <v>4</v>
      </c>
      <c r="S823" s="10">
        <v>73.900000000000006</v>
      </c>
      <c r="T823" s="8">
        <v>-0.96192691105334804</v>
      </c>
      <c r="U823">
        <v>7.5957643648752104E-3</v>
      </c>
      <c r="V823">
        <v>-0.64376289837760303</v>
      </c>
      <c r="W823">
        <v>-7.3500633721468702E-3</v>
      </c>
      <c r="X823">
        <v>-0.29113306284374801</v>
      </c>
      <c r="Y823">
        <v>-1.4044518876044501</v>
      </c>
      <c r="Z823">
        <v>-0.55928397877782499</v>
      </c>
      <c r="AA823">
        <v>-1.4107302381286499</v>
      </c>
      <c r="AB823">
        <v>0.68128349962791002</v>
      </c>
      <c r="AC823">
        <v>-0.68484317603607703</v>
      </c>
      <c r="AD823" s="10">
        <v>-0.17207705616496799</v>
      </c>
      <c r="AE823" s="8">
        <v>0</v>
      </c>
      <c r="AF823">
        <v>0</v>
      </c>
      <c r="AG823">
        <v>0</v>
      </c>
      <c r="AH823">
        <v>0</v>
      </c>
      <c r="AI823">
        <v>0</v>
      </c>
      <c r="AJ823">
        <v>0</v>
      </c>
      <c r="AK823">
        <v>1</v>
      </c>
      <c r="AL823">
        <v>0</v>
      </c>
      <c r="AM823">
        <v>0</v>
      </c>
      <c r="AN823">
        <v>0</v>
      </c>
      <c r="AO823">
        <v>0</v>
      </c>
      <c r="AP823">
        <v>0</v>
      </c>
      <c r="AQ823">
        <v>0</v>
      </c>
      <c r="AR823">
        <v>0</v>
      </c>
      <c r="AS823">
        <v>0</v>
      </c>
      <c r="AT823">
        <v>0</v>
      </c>
      <c r="AU823">
        <v>0</v>
      </c>
      <c r="AV823">
        <v>0</v>
      </c>
      <c r="AW823">
        <v>0</v>
      </c>
      <c r="AX823">
        <v>0</v>
      </c>
      <c r="AY823">
        <v>0</v>
      </c>
      <c r="AZ823">
        <v>1</v>
      </c>
      <c r="BA823">
        <v>1</v>
      </c>
      <c r="BB823">
        <v>0</v>
      </c>
      <c r="BC823">
        <v>1</v>
      </c>
      <c r="BD823">
        <v>0</v>
      </c>
      <c r="BE823">
        <v>1</v>
      </c>
      <c r="BF823">
        <v>0</v>
      </c>
      <c r="BG823">
        <v>1</v>
      </c>
      <c r="BH823">
        <v>0</v>
      </c>
      <c r="BI823">
        <v>0</v>
      </c>
      <c r="BJ823">
        <v>0</v>
      </c>
      <c r="BK823">
        <v>0</v>
      </c>
      <c r="BL823">
        <v>0</v>
      </c>
      <c r="BM823">
        <v>0</v>
      </c>
      <c r="BN823">
        <v>0</v>
      </c>
      <c r="BO823">
        <v>0</v>
      </c>
      <c r="BP823">
        <v>1</v>
      </c>
      <c r="BQ823">
        <v>1</v>
      </c>
      <c r="BR823">
        <v>0</v>
      </c>
      <c r="BS823">
        <v>0</v>
      </c>
      <c r="BT823" s="10">
        <v>0</v>
      </c>
      <c r="BU823">
        <v>-4.2648743800000002</v>
      </c>
      <c r="BV823">
        <v>0.17994256</v>
      </c>
      <c r="BW823">
        <v>2.5512239999999999E-2</v>
      </c>
      <c r="BX823">
        <v>1.7140852600000001</v>
      </c>
      <c r="BY823">
        <v>1.2451467300000001</v>
      </c>
      <c r="BZ823">
        <v>4.38303536</v>
      </c>
      <c r="CA823">
        <v>1.0542348399999999</v>
      </c>
      <c r="CB823">
        <v>2.36271349</v>
      </c>
      <c r="CC823">
        <v>0</v>
      </c>
      <c r="CD823">
        <v>1.26633956</v>
      </c>
      <c r="CE823">
        <v>1.2966537600000001</v>
      </c>
      <c r="CF823">
        <v>-0.34830556000000001</v>
      </c>
      <c r="CG823">
        <v>0.60595251999999999</v>
      </c>
      <c r="CH823">
        <v>-0.27080598</v>
      </c>
      <c r="CI823">
        <v>0.69837139000000004</v>
      </c>
      <c r="CJ823">
        <v>2.3914729999999999E-2</v>
      </c>
      <c r="CK823">
        <v>-0.35324707</v>
      </c>
      <c r="CL823">
        <v>-4.8291489999999999E-2</v>
      </c>
      <c r="CM823">
        <v>0.58076517999999999</v>
      </c>
      <c r="CN823">
        <v>0.72541518999999999</v>
      </c>
      <c r="CO823">
        <v>-0.20022939000000001</v>
      </c>
      <c r="CP823">
        <v>-0.43475793000000001</v>
      </c>
      <c r="CQ823">
        <v>0.34422587999999998</v>
      </c>
      <c r="CR823">
        <v>-0.48495226000000002</v>
      </c>
      <c r="CS823">
        <v>0.18250256000000001</v>
      </c>
      <c r="CT823">
        <v>-0.16623276000000001</v>
      </c>
      <c r="CU823">
        <v>-9.4743999999999995E-2</v>
      </c>
      <c r="CV823">
        <v>-1.1689752</v>
      </c>
      <c r="CW823">
        <v>-0.52188942000000005</v>
      </c>
      <c r="CX823">
        <v>0.65815442999999996</v>
      </c>
      <c r="CY823">
        <v>9.3649330000000003E-2</v>
      </c>
      <c r="CZ823">
        <v>-0.16819777</v>
      </c>
      <c r="DA823">
        <v>-0.25450494000000001</v>
      </c>
      <c r="DB823">
        <v>0.25513289</v>
      </c>
      <c r="DC823">
        <v>2.5920289999999999E-2</v>
      </c>
      <c r="DD823">
        <v>-2.5292350000000002E-2</v>
      </c>
      <c r="DE823">
        <v>0.26950531</v>
      </c>
      <c r="DF823">
        <v>-0.26887736000000001</v>
      </c>
      <c r="DG823">
        <v>0.1029841</v>
      </c>
      <c r="DH823">
        <v>-0.10235616</v>
      </c>
      <c r="DI823">
        <v>-0.19042195000000001</v>
      </c>
      <c r="DJ823">
        <v>7.7531719999999998E-2</v>
      </c>
      <c r="DK823">
        <v>-0.19522661999999999</v>
      </c>
      <c r="DL823">
        <v>-0.13095082</v>
      </c>
      <c r="DM823">
        <v>-6.0513240000000003E-2</v>
      </c>
      <c r="DN823">
        <v>0.50020885000000004</v>
      </c>
      <c r="DO823">
        <v>0.35778246000000002</v>
      </c>
      <c r="DP823">
        <v>-0.64273818000000005</v>
      </c>
      <c r="DQ823">
        <v>0.94671483000000001</v>
      </c>
      <c r="DR823">
        <v>-0.66113116000000005</v>
      </c>
      <c r="DS823">
        <v>7.7932630000000003E-2</v>
      </c>
      <c r="DT823">
        <v>-0.79014932000000004</v>
      </c>
      <c r="DU823">
        <v>1.3610861400000001</v>
      </c>
      <c r="DV823" s="10">
        <v>-0.64824150000000003</v>
      </c>
      <c r="DW823" s="8" t="s">
        <v>4253</v>
      </c>
      <c r="DX823" t="s">
        <v>4254</v>
      </c>
      <c r="DY823" t="s">
        <v>5165</v>
      </c>
      <c r="DZ823" t="s">
        <v>5154</v>
      </c>
      <c r="EA823" t="s">
        <v>5207</v>
      </c>
      <c r="EB823" t="s">
        <v>5291</v>
      </c>
      <c r="EC823" t="s">
        <v>5187</v>
      </c>
      <c r="ED823" s="10" t="s">
        <v>454</v>
      </c>
      <c r="EE823" s="20">
        <v>34598</v>
      </c>
      <c r="EF823" s="21">
        <v>34640</v>
      </c>
      <c r="EG823" t="s">
        <v>4255</v>
      </c>
      <c r="EH823" t="s">
        <v>5145</v>
      </c>
      <c r="EI823" s="22">
        <v>44374</v>
      </c>
      <c r="EJ823" t="b">
        <f>F823=H823</f>
        <v>1</v>
      </c>
    </row>
    <row r="824" spans="1:140" x14ac:dyDescent="0.2">
      <c r="A824" s="8" t="s">
        <v>4256</v>
      </c>
      <c r="B824" s="8" t="s">
        <v>168</v>
      </c>
      <c r="C824" s="8" t="s">
        <v>209</v>
      </c>
      <c r="D824" s="2" t="s">
        <v>4257</v>
      </c>
      <c r="E824" s="4">
        <v>0.344897438710839</v>
      </c>
      <c r="F824" s="28" t="b">
        <v>0</v>
      </c>
      <c r="G824" s="29">
        <f t="shared" si="25"/>
        <v>6.1014055987881598E-6</v>
      </c>
      <c r="H824" s="5" t="b">
        <f t="shared" si="24"/>
        <v>0</v>
      </c>
      <c r="I824" s="8">
        <v>39</v>
      </c>
      <c r="J824">
        <v>0</v>
      </c>
      <c r="K824">
        <v>30</v>
      </c>
      <c r="L824">
        <v>1945</v>
      </c>
      <c r="M824">
        <v>4</v>
      </c>
      <c r="N824">
        <v>2</v>
      </c>
      <c r="O824">
        <v>14.115386022086501</v>
      </c>
      <c r="P824">
        <v>2</v>
      </c>
      <c r="Q824">
        <v>2</v>
      </c>
      <c r="R824">
        <v>1</v>
      </c>
      <c r="S824" s="10">
        <v>78.5</v>
      </c>
      <c r="T824" s="8">
        <v>-1.33767961068356</v>
      </c>
      <c r="U824">
        <v>-1.00517281761849</v>
      </c>
      <c r="V824">
        <v>0.38987547332752898</v>
      </c>
      <c r="W824">
        <v>0.52073537795735303</v>
      </c>
      <c r="X824">
        <v>-0.29113306284374801</v>
      </c>
      <c r="Y824">
        <v>-0.70788554533318204</v>
      </c>
      <c r="Z824">
        <v>-1.2511245163034099</v>
      </c>
      <c r="AA824">
        <v>-1.4107302381286499</v>
      </c>
      <c r="AB824">
        <v>-1.4988236991813999</v>
      </c>
      <c r="AC824">
        <v>-0.68484317603607703</v>
      </c>
      <c r="AD824" s="10">
        <v>0.82046771920663697</v>
      </c>
      <c r="AE824" s="8">
        <v>0</v>
      </c>
      <c r="AF824">
        <v>0</v>
      </c>
      <c r="AG824">
        <v>0</v>
      </c>
      <c r="AH824">
        <v>0</v>
      </c>
      <c r="AI824">
        <v>0</v>
      </c>
      <c r="AJ824">
        <v>0</v>
      </c>
      <c r="AK824">
        <v>0</v>
      </c>
      <c r="AL824">
        <v>0</v>
      </c>
      <c r="AM824">
        <v>0</v>
      </c>
      <c r="AN824">
        <v>0</v>
      </c>
      <c r="AO824">
        <v>0</v>
      </c>
      <c r="AP824">
        <v>0</v>
      </c>
      <c r="AQ824">
        <v>0</v>
      </c>
      <c r="AR824">
        <v>0</v>
      </c>
      <c r="AS824">
        <v>0</v>
      </c>
      <c r="AT824">
        <v>0</v>
      </c>
      <c r="AU824">
        <v>0</v>
      </c>
      <c r="AV824">
        <v>0</v>
      </c>
      <c r="AW824">
        <v>1</v>
      </c>
      <c r="AX824">
        <v>0</v>
      </c>
      <c r="AY824">
        <v>0</v>
      </c>
      <c r="AZ824">
        <v>1</v>
      </c>
      <c r="BA824">
        <v>1</v>
      </c>
      <c r="BB824">
        <v>0</v>
      </c>
      <c r="BC824">
        <v>0</v>
      </c>
      <c r="BD824">
        <v>1</v>
      </c>
      <c r="BE824">
        <v>1</v>
      </c>
      <c r="BF824">
        <v>0</v>
      </c>
      <c r="BG824">
        <v>0</v>
      </c>
      <c r="BH824">
        <v>0</v>
      </c>
      <c r="BI824">
        <v>0</v>
      </c>
      <c r="BJ824">
        <v>0</v>
      </c>
      <c r="BK824">
        <v>0</v>
      </c>
      <c r="BL824">
        <v>1</v>
      </c>
      <c r="BM824">
        <v>0</v>
      </c>
      <c r="BN824">
        <v>0</v>
      </c>
      <c r="BO824">
        <v>0</v>
      </c>
      <c r="BP824">
        <v>1</v>
      </c>
      <c r="BQ824">
        <v>0</v>
      </c>
      <c r="BR824">
        <v>1</v>
      </c>
      <c r="BS824">
        <v>0</v>
      </c>
      <c r="BT824" s="10">
        <v>0</v>
      </c>
      <c r="BU824">
        <v>-4.2648743800000002</v>
      </c>
      <c r="BV824">
        <v>0.17994256</v>
      </c>
      <c r="BW824">
        <v>2.5512239999999999E-2</v>
      </c>
      <c r="BX824">
        <v>1.7140852600000001</v>
      </c>
      <c r="BY824">
        <v>1.2451467300000001</v>
      </c>
      <c r="BZ824">
        <v>4.38303536</v>
      </c>
      <c r="CA824">
        <v>1.0542348399999999</v>
      </c>
      <c r="CB824">
        <v>2.36271349</v>
      </c>
      <c r="CC824">
        <v>0</v>
      </c>
      <c r="CD824">
        <v>1.26633956</v>
      </c>
      <c r="CE824">
        <v>1.2966537600000001</v>
      </c>
      <c r="CF824">
        <v>-0.34830556000000001</v>
      </c>
      <c r="CG824">
        <v>0.60595251999999999</v>
      </c>
      <c r="CH824">
        <v>-0.27080598</v>
      </c>
      <c r="CI824">
        <v>0.69837139000000004</v>
      </c>
      <c r="CJ824">
        <v>2.3914729999999999E-2</v>
      </c>
      <c r="CK824">
        <v>-0.35324707</v>
      </c>
      <c r="CL824">
        <v>-4.8291489999999999E-2</v>
      </c>
      <c r="CM824">
        <v>0.58076517999999999</v>
      </c>
      <c r="CN824">
        <v>0.72541518999999999</v>
      </c>
      <c r="CO824">
        <v>-0.20022939000000001</v>
      </c>
      <c r="CP824">
        <v>-0.43475793000000001</v>
      </c>
      <c r="CQ824">
        <v>0.34422587999999998</v>
      </c>
      <c r="CR824">
        <v>-0.48495226000000002</v>
      </c>
      <c r="CS824">
        <v>0.18250256000000001</v>
      </c>
      <c r="CT824">
        <v>-0.16623276000000001</v>
      </c>
      <c r="CU824">
        <v>-9.4743999999999995E-2</v>
      </c>
      <c r="CV824">
        <v>-1.1689752</v>
      </c>
      <c r="CW824">
        <v>-0.52188942000000005</v>
      </c>
      <c r="CX824">
        <v>0.65815442999999996</v>
      </c>
      <c r="CY824">
        <v>9.3649330000000003E-2</v>
      </c>
      <c r="CZ824">
        <v>-0.16819777</v>
      </c>
      <c r="DA824">
        <v>-0.25450494000000001</v>
      </c>
      <c r="DB824">
        <v>0.25513289</v>
      </c>
      <c r="DC824">
        <v>2.5920289999999999E-2</v>
      </c>
      <c r="DD824">
        <v>-2.5292350000000002E-2</v>
      </c>
      <c r="DE824">
        <v>0.26950531</v>
      </c>
      <c r="DF824">
        <v>-0.26887736000000001</v>
      </c>
      <c r="DG824">
        <v>0.1029841</v>
      </c>
      <c r="DH824">
        <v>-0.10235616</v>
      </c>
      <c r="DI824">
        <v>-0.19042195000000001</v>
      </c>
      <c r="DJ824">
        <v>7.7531719999999998E-2</v>
      </c>
      <c r="DK824">
        <v>-0.19522661999999999</v>
      </c>
      <c r="DL824">
        <v>-0.13095082</v>
      </c>
      <c r="DM824">
        <v>-6.0513240000000003E-2</v>
      </c>
      <c r="DN824">
        <v>0.50020885000000004</v>
      </c>
      <c r="DO824">
        <v>0.35778246000000002</v>
      </c>
      <c r="DP824">
        <v>-0.64273818000000005</v>
      </c>
      <c r="DQ824">
        <v>0.94671483000000001</v>
      </c>
      <c r="DR824">
        <v>-0.66113116000000005</v>
      </c>
      <c r="DS824">
        <v>7.7932630000000003E-2</v>
      </c>
      <c r="DT824">
        <v>-0.79014932000000004</v>
      </c>
      <c r="DU824">
        <v>1.3610861400000001</v>
      </c>
      <c r="DV824" s="10">
        <v>-0.64824150000000003</v>
      </c>
      <c r="DW824" s="8" t="s">
        <v>4258</v>
      </c>
      <c r="DX824" t="s">
        <v>4259</v>
      </c>
      <c r="DY824" t="s">
        <v>5165</v>
      </c>
      <c r="DZ824" t="s">
        <v>5158</v>
      </c>
      <c r="EA824" t="s">
        <v>5384</v>
      </c>
      <c r="EB824" t="s">
        <v>5241</v>
      </c>
      <c r="EC824" t="s">
        <v>5395</v>
      </c>
      <c r="ED824" s="10" t="s">
        <v>1226</v>
      </c>
      <c r="EE824" s="20">
        <v>37344</v>
      </c>
      <c r="EF824" s="21">
        <v>38869</v>
      </c>
      <c r="EG824" t="s">
        <v>4260</v>
      </c>
      <c r="EH824" t="s">
        <v>5143</v>
      </c>
      <c r="EI824" s="22">
        <v>45173</v>
      </c>
      <c r="EJ824" t="b">
        <f>F824=H824</f>
        <v>1</v>
      </c>
    </row>
    <row r="825" spans="1:140" x14ac:dyDescent="0.2">
      <c r="A825" s="8" t="s">
        <v>4261</v>
      </c>
      <c r="B825" s="8" t="s">
        <v>168</v>
      </c>
      <c r="C825" s="8" t="s">
        <v>128</v>
      </c>
      <c r="D825" s="2" t="s">
        <v>4262</v>
      </c>
      <c r="E825" s="4">
        <v>0.64854944160927497</v>
      </c>
      <c r="F825" s="28" t="b">
        <v>1</v>
      </c>
      <c r="G825" s="29">
        <f t="shared" si="25"/>
        <v>1.0244239473628656E-4</v>
      </c>
      <c r="H825" s="5" t="b">
        <f t="shared" si="24"/>
        <v>0</v>
      </c>
      <c r="I825" s="8">
        <v>53</v>
      </c>
      <c r="J825">
        <v>1</v>
      </c>
      <c r="K825">
        <v>26</v>
      </c>
      <c r="L825">
        <v>1839</v>
      </c>
      <c r="M825">
        <v>2</v>
      </c>
      <c r="N825">
        <v>4</v>
      </c>
      <c r="O825">
        <v>49.274720804637603</v>
      </c>
      <c r="P825">
        <v>5</v>
      </c>
      <c r="Q825">
        <v>5</v>
      </c>
      <c r="R825">
        <v>1</v>
      </c>
      <c r="S825" s="10">
        <v>78.599999999999994</v>
      </c>
      <c r="T825" s="8">
        <v>-2.2545161977812998E-2</v>
      </c>
      <c r="U825">
        <v>7.5957643648752104E-3</v>
      </c>
      <c r="V825">
        <v>-0.126943712525036</v>
      </c>
      <c r="W825">
        <v>0.39716571618930202</v>
      </c>
      <c r="X825">
        <v>-0.92748948436013701</v>
      </c>
      <c r="Y825">
        <v>0.68524713920936597</v>
      </c>
      <c r="Z825">
        <v>-4.1267354931856202E-2</v>
      </c>
      <c r="AA825">
        <v>1.4284752725705201</v>
      </c>
      <c r="AB825">
        <v>0.68128349962791002</v>
      </c>
      <c r="AC825">
        <v>-1.38724643350897</v>
      </c>
      <c r="AD825" s="10">
        <v>0.84204477954080104</v>
      </c>
      <c r="AE825" s="8">
        <v>0</v>
      </c>
      <c r="AF825">
        <v>0</v>
      </c>
      <c r="AG825">
        <v>0</v>
      </c>
      <c r="AH825">
        <v>0</v>
      </c>
      <c r="AI825">
        <v>0</v>
      </c>
      <c r="AJ825">
        <v>0</v>
      </c>
      <c r="AK825">
        <v>0</v>
      </c>
      <c r="AL825">
        <v>0</v>
      </c>
      <c r="AM825">
        <v>0</v>
      </c>
      <c r="AN825">
        <v>0</v>
      </c>
      <c r="AO825">
        <v>0</v>
      </c>
      <c r="AP825">
        <v>0</v>
      </c>
      <c r="AQ825">
        <v>0</v>
      </c>
      <c r="AR825">
        <v>0</v>
      </c>
      <c r="AS825">
        <v>0</v>
      </c>
      <c r="AT825">
        <v>0</v>
      </c>
      <c r="AU825">
        <v>0</v>
      </c>
      <c r="AV825">
        <v>0</v>
      </c>
      <c r="AW825">
        <v>1</v>
      </c>
      <c r="AX825">
        <v>0</v>
      </c>
      <c r="AY825">
        <v>1</v>
      </c>
      <c r="AZ825">
        <v>0</v>
      </c>
      <c r="BA825">
        <v>0</v>
      </c>
      <c r="BB825">
        <v>1</v>
      </c>
      <c r="BC825">
        <v>1</v>
      </c>
      <c r="BD825">
        <v>0</v>
      </c>
      <c r="BE825">
        <v>0</v>
      </c>
      <c r="BF825">
        <v>1</v>
      </c>
      <c r="BG825">
        <v>0</v>
      </c>
      <c r="BH825">
        <v>1</v>
      </c>
      <c r="BI825">
        <v>0</v>
      </c>
      <c r="BJ825">
        <v>0</v>
      </c>
      <c r="BK825">
        <v>0</v>
      </c>
      <c r="BL825">
        <v>0</v>
      </c>
      <c r="BM825">
        <v>0</v>
      </c>
      <c r="BN825">
        <v>0</v>
      </c>
      <c r="BO825">
        <v>0</v>
      </c>
      <c r="BP825">
        <v>1</v>
      </c>
      <c r="BQ825">
        <v>1</v>
      </c>
      <c r="BR825">
        <v>0</v>
      </c>
      <c r="BS825">
        <v>0</v>
      </c>
      <c r="BT825" s="10">
        <v>0</v>
      </c>
      <c r="BU825">
        <v>-4.2648743800000002</v>
      </c>
      <c r="BV825">
        <v>0.17994256</v>
      </c>
      <c r="BW825">
        <v>2.5512239999999999E-2</v>
      </c>
      <c r="BX825">
        <v>1.7140852600000001</v>
      </c>
      <c r="BY825">
        <v>1.2451467300000001</v>
      </c>
      <c r="BZ825">
        <v>4.38303536</v>
      </c>
      <c r="CA825">
        <v>1.0542348399999999</v>
      </c>
      <c r="CB825">
        <v>2.36271349</v>
      </c>
      <c r="CC825">
        <v>0</v>
      </c>
      <c r="CD825">
        <v>1.26633956</v>
      </c>
      <c r="CE825">
        <v>1.2966537600000001</v>
      </c>
      <c r="CF825">
        <v>-0.34830556000000001</v>
      </c>
      <c r="CG825">
        <v>0.60595251999999999</v>
      </c>
      <c r="CH825">
        <v>-0.27080598</v>
      </c>
      <c r="CI825">
        <v>0.69837139000000004</v>
      </c>
      <c r="CJ825">
        <v>2.3914729999999999E-2</v>
      </c>
      <c r="CK825">
        <v>-0.35324707</v>
      </c>
      <c r="CL825">
        <v>-4.8291489999999999E-2</v>
      </c>
      <c r="CM825">
        <v>0.58076517999999999</v>
      </c>
      <c r="CN825">
        <v>0.72541518999999999</v>
      </c>
      <c r="CO825">
        <v>-0.20022939000000001</v>
      </c>
      <c r="CP825">
        <v>-0.43475793000000001</v>
      </c>
      <c r="CQ825">
        <v>0.34422587999999998</v>
      </c>
      <c r="CR825">
        <v>-0.48495226000000002</v>
      </c>
      <c r="CS825">
        <v>0.18250256000000001</v>
      </c>
      <c r="CT825">
        <v>-0.16623276000000001</v>
      </c>
      <c r="CU825">
        <v>-9.4743999999999995E-2</v>
      </c>
      <c r="CV825">
        <v>-1.1689752</v>
      </c>
      <c r="CW825">
        <v>-0.52188942000000005</v>
      </c>
      <c r="CX825">
        <v>0.65815442999999996</v>
      </c>
      <c r="CY825">
        <v>9.3649330000000003E-2</v>
      </c>
      <c r="CZ825">
        <v>-0.16819777</v>
      </c>
      <c r="DA825">
        <v>-0.25450494000000001</v>
      </c>
      <c r="DB825">
        <v>0.25513289</v>
      </c>
      <c r="DC825">
        <v>2.5920289999999999E-2</v>
      </c>
      <c r="DD825">
        <v>-2.5292350000000002E-2</v>
      </c>
      <c r="DE825">
        <v>0.26950531</v>
      </c>
      <c r="DF825">
        <v>-0.26887736000000001</v>
      </c>
      <c r="DG825">
        <v>0.1029841</v>
      </c>
      <c r="DH825">
        <v>-0.10235616</v>
      </c>
      <c r="DI825">
        <v>-0.19042195000000001</v>
      </c>
      <c r="DJ825">
        <v>7.7531719999999998E-2</v>
      </c>
      <c r="DK825">
        <v>-0.19522661999999999</v>
      </c>
      <c r="DL825">
        <v>-0.13095082</v>
      </c>
      <c r="DM825">
        <v>-6.0513240000000003E-2</v>
      </c>
      <c r="DN825">
        <v>0.50020885000000004</v>
      </c>
      <c r="DO825">
        <v>0.35778246000000002</v>
      </c>
      <c r="DP825">
        <v>-0.64273818000000005</v>
      </c>
      <c r="DQ825">
        <v>0.94671483000000001</v>
      </c>
      <c r="DR825">
        <v>-0.66113116000000005</v>
      </c>
      <c r="DS825">
        <v>7.7932630000000003E-2</v>
      </c>
      <c r="DT825">
        <v>-0.79014932000000004</v>
      </c>
      <c r="DU825">
        <v>1.3610861400000001</v>
      </c>
      <c r="DV825" s="10">
        <v>-0.64824150000000003</v>
      </c>
      <c r="DW825" s="8" t="s">
        <v>4263</v>
      </c>
      <c r="DX825" t="s">
        <v>4264</v>
      </c>
      <c r="DY825" t="s">
        <v>5165</v>
      </c>
      <c r="DZ825" t="s">
        <v>5154</v>
      </c>
      <c r="EA825" t="s">
        <v>5477</v>
      </c>
      <c r="EB825" t="s">
        <v>5473</v>
      </c>
      <c r="EC825" t="s">
        <v>5503</v>
      </c>
      <c r="ED825" s="10" t="s">
        <v>1645</v>
      </c>
      <c r="EE825" s="20">
        <v>36973</v>
      </c>
      <c r="EF825" s="21">
        <v>37193</v>
      </c>
      <c r="EG825" t="s">
        <v>4265</v>
      </c>
      <c r="EH825" t="s">
        <v>5147</v>
      </c>
      <c r="EI825" s="22">
        <v>45369</v>
      </c>
      <c r="EJ825" t="b">
        <f>F825=H825</f>
        <v>0</v>
      </c>
    </row>
    <row r="826" spans="1:140" x14ac:dyDescent="0.2">
      <c r="A826" s="8" t="s">
        <v>4266</v>
      </c>
      <c r="B826" s="8" t="s">
        <v>119</v>
      </c>
      <c r="C826" s="8" t="s">
        <v>245</v>
      </c>
      <c r="D826" s="2" t="s">
        <v>4267</v>
      </c>
      <c r="E826" s="4">
        <v>0.59997937828025405</v>
      </c>
      <c r="F826" s="28" t="b">
        <v>0</v>
      </c>
      <c r="G826" s="29">
        <f t="shared" si="25"/>
        <v>4.3436668563577051E-2</v>
      </c>
      <c r="H826" s="5" t="b">
        <f t="shared" si="24"/>
        <v>0</v>
      </c>
      <c r="I826" s="8">
        <v>60</v>
      </c>
      <c r="J826">
        <v>0</v>
      </c>
      <c r="K826">
        <v>19</v>
      </c>
      <c r="L826">
        <v>1792</v>
      </c>
      <c r="M826">
        <v>4</v>
      </c>
      <c r="N826">
        <v>5</v>
      </c>
      <c r="O826">
        <v>45.823022473460703</v>
      </c>
      <c r="P826">
        <v>3</v>
      </c>
      <c r="Q826">
        <v>5</v>
      </c>
      <c r="R826">
        <v>2</v>
      </c>
      <c r="S826" s="10">
        <v>74</v>
      </c>
      <c r="T826" s="8">
        <v>0.63502206237506098</v>
      </c>
      <c r="U826">
        <v>-1.00517281761849</v>
      </c>
      <c r="V826">
        <v>-1.03137728776702</v>
      </c>
      <c r="W826">
        <v>0.34237539446195903</v>
      </c>
      <c r="X826">
        <v>-0.29113306284374801</v>
      </c>
      <c r="Y826">
        <v>1.38181348148064</v>
      </c>
      <c r="Z826">
        <v>-0.160042694985818</v>
      </c>
      <c r="AA826">
        <v>-0.70092886045385905</v>
      </c>
      <c r="AB826">
        <v>-4.5418899975194001E-2</v>
      </c>
      <c r="AC826">
        <v>1.42236659638262</v>
      </c>
      <c r="AD826" s="10">
        <v>-0.15049999583080401</v>
      </c>
      <c r="AE826" s="8">
        <v>0</v>
      </c>
      <c r="AF826">
        <v>0</v>
      </c>
      <c r="AG826">
        <v>0</v>
      </c>
      <c r="AH826">
        <v>0</v>
      </c>
      <c r="AI826">
        <v>0</v>
      </c>
      <c r="AJ826">
        <v>0</v>
      </c>
      <c r="AK826">
        <v>0</v>
      </c>
      <c r="AL826">
        <v>0</v>
      </c>
      <c r="AM826">
        <v>0</v>
      </c>
      <c r="AN826">
        <v>0</v>
      </c>
      <c r="AO826">
        <v>1</v>
      </c>
      <c r="AP826">
        <v>0</v>
      </c>
      <c r="AQ826">
        <v>0</v>
      </c>
      <c r="AR826">
        <v>0</v>
      </c>
      <c r="AS826">
        <v>0</v>
      </c>
      <c r="AT826">
        <v>0</v>
      </c>
      <c r="AU826">
        <v>0</v>
      </c>
      <c r="AV826">
        <v>0</v>
      </c>
      <c r="AW826">
        <v>0</v>
      </c>
      <c r="AX826">
        <v>0</v>
      </c>
      <c r="AY826">
        <v>1</v>
      </c>
      <c r="AZ826">
        <v>0</v>
      </c>
      <c r="BA826">
        <v>1</v>
      </c>
      <c r="BB826">
        <v>0</v>
      </c>
      <c r="BC826">
        <v>0</v>
      </c>
      <c r="BD826">
        <v>1</v>
      </c>
      <c r="BE826">
        <v>1</v>
      </c>
      <c r="BF826">
        <v>0</v>
      </c>
      <c r="BG826">
        <v>1</v>
      </c>
      <c r="BH826">
        <v>0</v>
      </c>
      <c r="BI826">
        <v>0</v>
      </c>
      <c r="BJ826">
        <v>0</v>
      </c>
      <c r="BK826">
        <v>0</v>
      </c>
      <c r="BL826">
        <v>0</v>
      </c>
      <c r="BM826">
        <v>0</v>
      </c>
      <c r="BN826">
        <v>0</v>
      </c>
      <c r="BO826">
        <v>1</v>
      </c>
      <c r="BP826">
        <v>0</v>
      </c>
      <c r="BQ826">
        <v>1</v>
      </c>
      <c r="BR826">
        <v>0</v>
      </c>
      <c r="BS826">
        <v>0</v>
      </c>
      <c r="BT826" s="10">
        <v>0</v>
      </c>
      <c r="BU826">
        <v>-4.2648743800000002</v>
      </c>
      <c r="BV826">
        <v>0.17994256</v>
      </c>
      <c r="BW826">
        <v>2.5512239999999999E-2</v>
      </c>
      <c r="BX826">
        <v>1.7140852600000001</v>
      </c>
      <c r="BY826">
        <v>1.2451467300000001</v>
      </c>
      <c r="BZ826">
        <v>4.38303536</v>
      </c>
      <c r="CA826">
        <v>1.0542348399999999</v>
      </c>
      <c r="CB826">
        <v>2.36271349</v>
      </c>
      <c r="CC826">
        <v>0</v>
      </c>
      <c r="CD826">
        <v>1.26633956</v>
      </c>
      <c r="CE826">
        <v>1.2966537600000001</v>
      </c>
      <c r="CF826">
        <v>-0.34830556000000001</v>
      </c>
      <c r="CG826">
        <v>0.60595251999999999</v>
      </c>
      <c r="CH826">
        <v>-0.27080598</v>
      </c>
      <c r="CI826">
        <v>0.69837139000000004</v>
      </c>
      <c r="CJ826">
        <v>2.3914729999999999E-2</v>
      </c>
      <c r="CK826">
        <v>-0.35324707</v>
      </c>
      <c r="CL826">
        <v>-4.8291489999999999E-2</v>
      </c>
      <c r="CM826">
        <v>0.58076517999999999</v>
      </c>
      <c r="CN826">
        <v>0.72541518999999999</v>
      </c>
      <c r="CO826">
        <v>-0.20022939000000001</v>
      </c>
      <c r="CP826">
        <v>-0.43475793000000001</v>
      </c>
      <c r="CQ826">
        <v>0.34422587999999998</v>
      </c>
      <c r="CR826">
        <v>-0.48495226000000002</v>
      </c>
      <c r="CS826">
        <v>0.18250256000000001</v>
      </c>
      <c r="CT826">
        <v>-0.16623276000000001</v>
      </c>
      <c r="CU826">
        <v>-9.4743999999999995E-2</v>
      </c>
      <c r="CV826">
        <v>-1.1689752</v>
      </c>
      <c r="CW826">
        <v>-0.52188942000000005</v>
      </c>
      <c r="CX826">
        <v>0.65815442999999996</v>
      </c>
      <c r="CY826">
        <v>9.3649330000000003E-2</v>
      </c>
      <c r="CZ826">
        <v>-0.16819777</v>
      </c>
      <c r="DA826">
        <v>-0.25450494000000001</v>
      </c>
      <c r="DB826">
        <v>0.25513289</v>
      </c>
      <c r="DC826">
        <v>2.5920289999999999E-2</v>
      </c>
      <c r="DD826">
        <v>-2.5292350000000002E-2</v>
      </c>
      <c r="DE826">
        <v>0.26950531</v>
      </c>
      <c r="DF826">
        <v>-0.26887736000000001</v>
      </c>
      <c r="DG826">
        <v>0.1029841</v>
      </c>
      <c r="DH826">
        <v>-0.10235616</v>
      </c>
      <c r="DI826">
        <v>-0.19042195000000001</v>
      </c>
      <c r="DJ826">
        <v>7.7531719999999998E-2</v>
      </c>
      <c r="DK826">
        <v>-0.19522661999999999</v>
      </c>
      <c r="DL826">
        <v>-0.13095082</v>
      </c>
      <c r="DM826">
        <v>-6.0513240000000003E-2</v>
      </c>
      <c r="DN826">
        <v>0.50020885000000004</v>
      </c>
      <c r="DO826">
        <v>0.35778246000000002</v>
      </c>
      <c r="DP826">
        <v>-0.64273818000000005</v>
      </c>
      <c r="DQ826">
        <v>0.94671483000000001</v>
      </c>
      <c r="DR826">
        <v>-0.66113116000000005</v>
      </c>
      <c r="DS826">
        <v>7.7932630000000003E-2</v>
      </c>
      <c r="DT826">
        <v>-0.79014932000000004</v>
      </c>
      <c r="DU826">
        <v>1.3610861400000001</v>
      </c>
      <c r="DV826" s="10">
        <v>-0.64824150000000003</v>
      </c>
      <c r="DW826" s="8" t="s">
        <v>4268</v>
      </c>
      <c r="DX826" t="s">
        <v>4269</v>
      </c>
      <c r="DY826" t="s">
        <v>5153</v>
      </c>
      <c r="DZ826" t="s">
        <v>5154</v>
      </c>
      <c r="EA826" t="s">
        <v>5351</v>
      </c>
      <c r="EB826" t="s">
        <v>5233</v>
      </c>
      <c r="EC826" t="s">
        <v>5417</v>
      </c>
      <c r="ED826" s="10" t="s">
        <v>260</v>
      </c>
      <c r="EE826" s="20">
        <v>37870</v>
      </c>
      <c r="EF826" s="21">
        <v>38478</v>
      </c>
      <c r="EG826" t="s">
        <v>4270</v>
      </c>
      <c r="EH826" t="s">
        <v>5145</v>
      </c>
      <c r="EI826" s="22">
        <v>43817</v>
      </c>
      <c r="EJ826" t="b">
        <f>F826=H826</f>
        <v>1</v>
      </c>
    </row>
    <row r="827" spans="1:140" x14ac:dyDescent="0.2">
      <c r="A827" s="8" t="s">
        <v>4271</v>
      </c>
      <c r="B827" s="8" t="s">
        <v>127</v>
      </c>
      <c r="C827" s="8" t="s">
        <v>1307</v>
      </c>
      <c r="D827" s="2" t="s">
        <v>4272</v>
      </c>
      <c r="E827" s="4">
        <v>0.38344278459188003</v>
      </c>
      <c r="F827" s="28" t="b">
        <v>0</v>
      </c>
      <c r="G827" s="29">
        <f t="shared" si="25"/>
        <v>4.9976947189094374E-6</v>
      </c>
      <c r="H827" s="5" t="b">
        <f t="shared" si="24"/>
        <v>0</v>
      </c>
      <c r="I827" s="8">
        <v>48</v>
      </c>
      <c r="J827">
        <v>1</v>
      </c>
      <c r="K827">
        <v>16</v>
      </c>
      <c r="L827">
        <v>1988</v>
      </c>
      <c r="M827">
        <v>4</v>
      </c>
      <c r="N827">
        <v>1</v>
      </c>
      <c r="O827">
        <v>30.054725629273602</v>
      </c>
      <c r="P827">
        <v>3</v>
      </c>
      <c r="Q827">
        <v>2</v>
      </c>
      <c r="R827">
        <v>1</v>
      </c>
      <c r="S827" s="10">
        <v>66.599999999999994</v>
      </c>
      <c r="T827" s="8">
        <v>-0.49223603651558001</v>
      </c>
      <c r="U827">
        <v>7.5957643648752104E-3</v>
      </c>
      <c r="V827">
        <v>-1.4189916771564499</v>
      </c>
      <c r="W827">
        <v>0.570862693580242</v>
      </c>
      <c r="X827">
        <v>-0.29113306284374801</v>
      </c>
      <c r="Y827">
        <v>-1.4044518876044501</v>
      </c>
      <c r="Z827">
        <v>-0.70264075543148996</v>
      </c>
      <c r="AA827">
        <v>8.8725172209350497E-3</v>
      </c>
      <c r="AB827">
        <v>-0.772121299578298</v>
      </c>
      <c r="AC827">
        <v>1.7560081436822399E-2</v>
      </c>
      <c r="AD827" s="10">
        <v>-1.7472024605590399</v>
      </c>
      <c r="AE827" s="8">
        <v>0</v>
      </c>
      <c r="AF827">
        <v>0</v>
      </c>
      <c r="AG827">
        <v>0</v>
      </c>
      <c r="AH827">
        <v>0</v>
      </c>
      <c r="AI827">
        <v>0</v>
      </c>
      <c r="AJ827">
        <v>0</v>
      </c>
      <c r="AK827">
        <v>0</v>
      </c>
      <c r="AL827">
        <v>0</v>
      </c>
      <c r="AM827">
        <v>0</v>
      </c>
      <c r="AN827">
        <v>0</v>
      </c>
      <c r="AO827">
        <v>0</v>
      </c>
      <c r="AP827">
        <v>0</v>
      </c>
      <c r="AQ827">
        <v>0</v>
      </c>
      <c r="AR827">
        <v>0</v>
      </c>
      <c r="AS827">
        <v>1</v>
      </c>
      <c r="AT827">
        <v>0</v>
      </c>
      <c r="AU827">
        <v>0</v>
      </c>
      <c r="AV827">
        <v>0</v>
      </c>
      <c r="AW827">
        <v>0</v>
      </c>
      <c r="AX827">
        <v>0</v>
      </c>
      <c r="AY827">
        <v>1</v>
      </c>
      <c r="AZ827">
        <v>0</v>
      </c>
      <c r="BA827">
        <v>0</v>
      </c>
      <c r="BB827">
        <v>1</v>
      </c>
      <c r="BC827">
        <v>0</v>
      </c>
      <c r="BD827">
        <v>1</v>
      </c>
      <c r="BE827">
        <v>0</v>
      </c>
      <c r="BF827">
        <v>1</v>
      </c>
      <c r="BG827">
        <v>1</v>
      </c>
      <c r="BH827">
        <v>0</v>
      </c>
      <c r="BI827">
        <v>0</v>
      </c>
      <c r="BJ827">
        <v>0</v>
      </c>
      <c r="BK827">
        <v>0</v>
      </c>
      <c r="BL827">
        <v>0</v>
      </c>
      <c r="BM827">
        <v>1</v>
      </c>
      <c r="BN827">
        <v>0</v>
      </c>
      <c r="BO827">
        <v>0</v>
      </c>
      <c r="BP827">
        <v>0</v>
      </c>
      <c r="BQ827">
        <v>0</v>
      </c>
      <c r="BR827">
        <v>1</v>
      </c>
      <c r="BS827">
        <v>0</v>
      </c>
      <c r="BT827" s="10">
        <v>0</v>
      </c>
      <c r="BU827">
        <v>-4.2648743800000002</v>
      </c>
      <c r="BV827">
        <v>0.17994256</v>
      </c>
      <c r="BW827">
        <v>2.5512239999999999E-2</v>
      </c>
      <c r="BX827">
        <v>1.7140852600000001</v>
      </c>
      <c r="BY827">
        <v>1.2451467300000001</v>
      </c>
      <c r="BZ827">
        <v>4.38303536</v>
      </c>
      <c r="CA827">
        <v>1.0542348399999999</v>
      </c>
      <c r="CB827">
        <v>2.36271349</v>
      </c>
      <c r="CC827">
        <v>0</v>
      </c>
      <c r="CD827">
        <v>1.26633956</v>
      </c>
      <c r="CE827">
        <v>1.2966537600000001</v>
      </c>
      <c r="CF827">
        <v>-0.34830556000000001</v>
      </c>
      <c r="CG827">
        <v>0.60595251999999999</v>
      </c>
      <c r="CH827">
        <v>-0.27080598</v>
      </c>
      <c r="CI827">
        <v>0.69837139000000004</v>
      </c>
      <c r="CJ827">
        <v>2.3914729999999999E-2</v>
      </c>
      <c r="CK827">
        <v>-0.35324707</v>
      </c>
      <c r="CL827">
        <v>-4.8291489999999999E-2</v>
      </c>
      <c r="CM827">
        <v>0.58076517999999999</v>
      </c>
      <c r="CN827">
        <v>0.72541518999999999</v>
      </c>
      <c r="CO827">
        <v>-0.20022939000000001</v>
      </c>
      <c r="CP827">
        <v>-0.43475793000000001</v>
      </c>
      <c r="CQ827">
        <v>0.34422587999999998</v>
      </c>
      <c r="CR827">
        <v>-0.48495226000000002</v>
      </c>
      <c r="CS827">
        <v>0.18250256000000001</v>
      </c>
      <c r="CT827">
        <v>-0.16623276000000001</v>
      </c>
      <c r="CU827">
        <v>-9.4743999999999995E-2</v>
      </c>
      <c r="CV827">
        <v>-1.1689752</v>
      </c>
      <c r="CW827">
        <v>-0.52188942000000005</v>
      </c>
      <c r="CX827">
        <v>0.65815442999999996</v>
      </c>
      <c r="CY827">
        <v>9.3649330000000003E-2</v>
      </c>
      <c r="CZ827">
        <v>-0.16819777</v>
      </c>
      <c r="DA827">
        <v>-0.25450494000000001</v>
      </c>
      <c r="DB827">
        <v>0.25513289</v>
      </c>
      <c r="DC827">
        <v>2.5920289999999999E-2</v>
      </c>
      <c r="DD827">
        <v>-2.5292350000000002E-2</v>
      </c>
      <c r="DE827">
        <v>0.26950531</v>
      </c>
      <c r="DF827">
        <v>-0.26887736000000001</v>
      </c>
      <c r="DG827">
        <v>0.1029841</v>
      </c>
      <c r="DH827">
        <v>-0.10235616</v>
      </c>
      <c r="DI827">
        <v>-0.19042195000000001</v>
      </c>
      <c r="DJ827">
        <v>7.7531719999999998E-2</v>
      </c>
      <c r="DK827">
        <v>-0.19522661999999999</v>
      </c>
      <c r="DL827">
        <v>-0.13095082</v>
      </c>
      <c r="DM827">
        <v>-6.0513240000000003E-2</v>
      </c>
      <c r="DN827">
        <v>0.50020885000000004</v>
      </c>
      <c r="DO827">
        <v>0.35778246000000002</v>
      </c>
      <c r="DP827">
        <v>-0.64273818000000005</v>
      </c>
      <c r="DQ827">
        <v>0.94671483000000001</v>
      </c>
      <c r="DR827">
        <v>-0.66113116000000005</v>
      </c>
      <c r="DS827">
        <v>7.7932630000000003E-2</v>
      </c>
      <c r="DT827">
        <v>-0.79014932000000004</v>
      </c>
      <c r="DU827">
        <v>1.3610861400000001</v>
      </c>
      <c r="DV827" s="10">
        <v>-0.64824150000000003</v>
      </c>
      <c r="DW827" s="8" t="s">
        <v>4273</v>
      </c>
      <c r="DX827" t="s">
        <v>4274</v>
      </c>
      <c r="DY827" t="s">
        <v>5154</v>
      </c>
      <c r="DZ827" t="s">
        <v>5158</v>
      </c>
      <c r="EA827" t="s">
        <v>5348</v>
      </c>
      <c r="EB827" t="s">
        <v>5237</v>
      </c>
      <c r="EC827" t="s">
        <v>5368</v>
      </c>
      <c r="ED827" s="10" t="s">
        <v>2965</v>
      </c>
      <c r="EE827" s="20">
        <v>35742</v>
      </c>
      <c r="EF827" s="21">
        <v>38739</v>
      </c>
      <c r="EG827" t="s">
        <v>4275</v>
      </c>
      <c r="EH827" t="s">
        <v>5145</v>
      </c>
      <c r="EI827" s="22">
        <v>45028</v>
      </c>
      <c r="EJ827" t="b">
        <f>F827=H827</f>
        <v>1</v>
      </c>
    </row>
    <row r="828" spans="1:140" x14ac:dyDescent="0.2">
      <c r="A828" s="8" t="s">
        <v>4276</v>
      </c>
      <c r="B828" s="8" t="s">
        <v>168</v>
      </c>
      <c r="C828" s="8" t="s">
        <v>332</v>
      </c>
      <c r="D828" s="2" t="s">
        <v>4277</v>
      </c>
      <c r="E828" s="4">
        <v>0.73518892752340703</v>
      </c>
      <c r="F828" s="28" t="b">
        <v>1</v>
      </c>
      <c r="G828" s="29">
        <f t="shared" si="25"/>
        <v>1.662175135863695E-3</v>
      </c>
      <c r="H828" s="5" t="b">
        <f t="shared" si="24"/>
        <v>0</v>
      </c>
      <c r="I828" s="8">
        <v>53</v>
      </c>
      <c r="J828">
        <v>0</v>
      </c>
      <c r="K828">
        <v>23</v>
      </c>
      <c r="L828">
        <v>3073</v>
      </c>
      <c r="M828">
        <v>0</v>
      </c>
      <c r="N828">
        <v>4</v>
      </c>
      <c r="O828">
        <v>80.094463761703693</v>
      </c>
      <c r="P828">
        <v>1</v>
      </c>
      <c r="Q828">
        <v>1</v>
      </c>
      <c r="R828">
        <v>3</v>
      </c>
      <c r="S828" s="10">
        <v>72</v>
      </c>
      <c r="T828" s="8">
        <v>-2.2545161977812998E-2</v>
      </c>
      <c r="U828">
        <v>-1.00517281761849</v>
      </c>
      <c r="V828">
        <v>-0.51455810191446105</v>
      </c>
      <c r="W828">
        <v>1.8357030994135899</v>
      </c>
      <c r="X828">
        <v>-1.5638459058765199</v>
      </c>
      <c r="Y828">
        <v>0.68524713920936597</v>
      </c>
      <c r="Z828">
        <v>1.0192614337624599</v>
      </c>
      <c r="AA828">
        <v>8.8725172209350497E-3</v>
      </c>
      <c r="AB828">
        <v>-4.5418899975194001E-2</v>
      </c>
      <c r="AC828">
        <v>1.7560081436822399E-2</v>
      </c>
      <c r="AD828" s="10">
        <v>-0.58204120251411195</v>
      </c>
      <c r="AE828" s="8">
        <v>0</v>
      </c>
      <c r="AF828">
        <v>0</v>
      </c>
      <c r="AG828">
        <v>0</v>
      </c>
      <c r="AH828">
        <v>0</v>
      </c>
      <c r="AI828">
        <v>0</v>
      </c>
      <c r="AJ828">
        <v>0</v>
      </c>
      <c r="AK828">
        <v>0</v>
      </c>
      <c r="AL828">
        <v>0</v>
      </c>
      <c r="AM828">
        <v>0</v>
      </c>
      <c r="AN828">
        <v>0</v>
      </c>
      <c r="AO828">
        <v>0</v>
      </c>
      <c r="AP828">
        <v>0</v>
      </c>
      <c r="AQ828">
        <v>0</v>
      </c>
      <c r="AR828">
        <v>0</v>
      </c>
      <c r="AS828">
        <v>0</v>
      </c>
      <c r="AT828">
        <v>0</v>
      </c>
      <c r="AU828">
        <v>1</v>
      </c>
      <c r="AV828">
        <v>0</v>
      </c>
      <c r="AW828">
        <v>0</v>
      </c>
      <c r="AX828">
        <v>0</v>
      </c>
      <c r="AY828">
        <v>0</v>
      </c>
      <c r="AZ828">
        <v>1</v>
      </c>
      <c r="BA828">
        <v>1</v>
      </c>
      <c r="BB828">
        <v>0</v>
      </c>
      <c r="BC828">
        <v>1</v>
      </c>
      <c r="BD828">
        <v>0</v>
      </c>
      <c r="BE828">
        <v>1</v>
      </c>
      <c r="BF828">
        <v>0</v>
      </c>
      <c r="BG828">
        <v>0</v>
      </c>
      <c r="BH828">
        <v>0</v>
      </c>
      <c r="BI828">
        <v>0</v>
      </c>
      <c r="BJ828">
        <v>0</v>
      </c>
      <c r="BK828">
        <v>0</v>
      </c>
      <c r="BL828">
        <v>1</v>
      </c>
      <c r="BM828">
        <v>0</v>
      </c>
      <c r="BN828">
        <v>0</v>
      </c>
      <c r="BO828">
        <v>0</v>
      </c>
      <c r="BP828">
        <v>1</v>
      </c>
      <c r="BQ828">
        <v>1</v>
      </c>
      <c r="BR828">
        <v>0</v>
      </c>
      <c r="BS828">
        <v>0</v>
      </c>
      <c r="BT828" s="10">
        <v>0</v>
      </c>
      <c r="BU828">
        <v>-4.2648743800000002</v>
      </c>
      <c r="BV828">
        <v>0.17994256</v>
      </c>
      <c r="BW828">
        <v>2.5512239999999999E-2</v>
      </c>
      <c r="BX828">
        <v>1.7140852600000001</v>
      </c>
      <c r="BY828">
        <v>1.2451467300000001</v>
      </c>
      <c r="BZ828">
        <v>4.38303536</v>
      </c>
      <c r="CA828">
        <v>1.0542348399999999</v>
      </c>
      <c r="CB828">
        <v>2.36271349</v>
      </c>
      <c r="CC828">
        <v>0</v>
      </c>
      <c r="CD828">
        <v>1.26633956</v>
      </c>
      <c r="CE828">
        <v>1.2966537600000001</v>
      </c>
      <c r="CF828">
        <v>-0.34830556000000001</v>
      </c>
      <c r="CG828">
        <v>0.60595251999999999</v>
      </c>
      <c r="CH828">
        <v>-0.27080598</v>
      </c>
      <c r="CI828">
        <v>0.69837139000000004</v>
      </c>
      <c r="CJ828">
        <v>2.3914729999999999E-2</v>
      </c>
      <c r="CK828">
        <v>-0.35324707</v>
      </c>
      <c r="CL828">
        <v>-4.8291489999999999E-2</v>
      </c>
      <c r="CM828">
        <v>0.58076517999999999</v>
      </c>
      <c r="CN828">
        <v>0.72541518999999999</v>
      </c>
      <c r="CO828">
        <v>-0.20022939000000001</v>
      </c>
      <c r="CP828">
        <v>-0.43475793000000001</v>
      </c>
      <c r="CQ828">
        <v>0.34422587999999998</v>
      </c>
      <c r="CR828">
        <v>-0.48495226000000002</v>
      </c>
      <c r="CS828">
        <v>0.18250256000000001</v>
      </c>
      <c r="CT828">
        <v>-0.16623276000000001</v>
      </c>
      <c r="CU828">
        <v>-9.4743999999999995E-2</v>
      </c>
      <c r="CV828">
        <v>-1.1689752</v>
      </c>
      <c r="CW828">
        <v>-0.52188942000000005</v>
      </c>
      <c r="CX828">
        <v>0.65815442999999996</v>
      </c>
      <c r="CY828">
        <v>9.3649330000000003E-2</v>
      </c>
      <c r="CZ828">
        <v>-0.16819777</v>
      </c>
      <c r="DA828">
        <v>-0.25450494000000001</v>
      </c>
      <c r="DB828">
        <v>0.25513289</v>
      </c>
      <c r="DC828">
        <v>2.5920289999999999E-2</v>
      </c>
      <c r="DD828">
        <v>-2.5292350000000002E-2</v>
      </c>
      <c r="DE828">
        <v>0.26950531</v>
      </c>
      <c r="DF828">
        <v>-0.26887736000000001</v>
      </c>
      <c r="DG828">
        <v>0.1029841</v>
      </c>
      <c r="DH828">
        <v>-0.10235616</v>
      </c>
      <c r="DI828">
        <v>-0.19042195000000001</v>
      </c>
      <c r="DJ828">
        <v>7.7531719999999998E-2</v>
      </c>
      <c r="DK828">
        <v>-0.19522661999999999</v>
      </c>
      <c r="DL828">
        <v>-0.13095082</v>
      </c>
      <c r="DM828">
        <v>-6.0513240000000003E-2</v>
      </c>
      <c r="DN828">
        <v>0.50020885000000004</v>
      </c>
      <c r="DO828">
        <v>0.35778246000000002</v>
      </c>
      <c r="DP828">
        <v>-0.64273818000000005</v>
      </c>
      <c r="DQ828">
        <v>0.94671483000000001</v>
      </c>
      <c r="DR828">
        <v>-0.66113116000000005</v>
      </c>
      <c r="DS828">
        <v>7.7932630000000003E-2</v>
      </c>
      <c r="DT828">
        <v>-0.79014932000000004</v>
      </c>
      <c r="DU828">
        <v>1.3610861400000001</v>
      </c>
      <c r="DV828" s="10">
        <v>-0.64824150000000003</v>
      </c>
      <c r="DW828" s="8" t="s">
        <v>4278</v>
      </c>
      <c r="DX828" t="s">
        <v>4279</v>
      </c>
      <c r="DY828" t="s">
        <v>5165</v>
      </c>
      <c r="DZ828" t="s">
        <v>5154</v>
      </c>
      <c r="EA828" t="s">
        <v>5337</v>
      </c>
      <c r="EB828" t="s">
        <v>5408</v>
      </c>
      <c r="EC828" t="s">
        <v>5327</v>
      </c>
      <c r="ED828" s="10" t="s">
        <v>348</v>
      </c>
      <c r="EE828" s="20">
        <v>36851</v>
      </c>
      <c r="EF828" s="21">
        <v>39086</v>
      </c>
      <c r="EG828" t="s">
        <v>4280</v>
      </c>
      <c r="EH828" t="s">
        <v>5143</v>
      </c>
      <c r="EI828" s="22">
        <v>44680</v>
      </c>
      <c r="EJ828" t="b">
        <f>F828=H828</f>
        <v>0</v>
      </c>
    </row>
    <row r="829" spans="1:140" x14ac:dyDescent="0.2">
      <c r="A829" s="8" t="s">
        <v>4281</v>
      </c>
      <c r="B829" s="8" t="s">
        <v>119</v>
      </c>
      <c r="C829" s="8" t="s">
        <v>245</v>
      </c>
      <c r="D829" s="2" t="s">
        <v>4282</v>
      </c>
      <c r="E829" s="4">
        <v>0.50708157330824399</v>
      </c>
      <c r="F829" s="28" t="b">
        <v>0</v>
      </c>
      <c r="G829" s="29">
        <f t="shared" si="25"/>
        <v>1.5343732561513962E-4</v>
      </c>
      <c r="H829" s="5" t="b">
        <f t="shared" si="24"/>
        <v>0</v>
      </c>
      <c r="I829" s="8">
        <v>53</v>
      </c>
      <c r="J829">
        <v>1</v>
      </c>
      <c r="K829">
        <v>14</v>
      </c>
      <c r="L829">
        <v>101</v>
      </c>
      <c r="M829">
        <v>2</v>
      </c>
      <c r="N829">
        <v>4</v>
      </c>
      <c r="O829">
        <v>94.299119987455597</v>
      </c>
      <c r="P829">
        <v>4</v>
      </c>
      <c r="Q829">
        <v>5</v>
      </c>
      <c r="R829">
        <v>3</v>
      </c>
      <c r="S829" s="10">
        <v>76</v>
      </c>
      <c r="T829" s="8">
        <v>-2.2545161977812998E-2</v>
      </c>
      <c r="U829">
        <v>7.5957643648752104E-3</v>
      </c>
      <c r="V829">
        <v>-1.6774012700827301</v>
      </c>
      <c r="W829">
        <v>-1.6289104361962801</v>
      </c>
      <c r="X829">
        <v>-0.92748948436013701</v>
      </c>
      <c r="Y829">
        <v>0.68524713920936597</v>
      </c>
      <c r="Z829">
        <v>1.50805353309637</v>
      </c>
      <c r="AA829">
        <v>-0.70092886045385905</v>
      </c>
      <c r="AB829">
        <v>1.4079858992310099</v>
      </c>
      <c r="AC829">
        <v>-0.68484317603607703</v>
      </c>
      <c r="AD829" s="10">
        <v>0.281041210852502</v>
      </c>
      <c r="AE829" s="8">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1</v>
      </c>
      <c r="AY829">
        <v>1</v>
      </c>
      <c r="AZ829">
        <v>0</v>
      </c>
      <c r="BA829">
        <v>1</v>
      </c>
      <c r="BB829">
        <v>0</v>
      </c>
      <c r="BC829">
        <v>0</v>
      </c>
      <c r="BD829">
        <v>1</v>
      </c>
      <c r="BE829">
        <v>1</v>
      </c>
      <c r="BF829">
        <v>0</v>
      </c>
      <c r="BG829">
        <v>0</v>
      </c>
      <c r="BH829">
        <v>0</v>
      </c>
      <c r="BI829">
        <v>0</v>
      </c>
      <c r="BJ829">
        <v>0</v>
      </c>
      <c r="BK829">
        <v>0</v>
      </c>
      <c r="BL829">
        <v>1</v>
      </c>
      <c r="BM829">
        <v>0</v>
      </c>
      <c r="BN829">
        <v>1</v>
      </c>
      <c r="BO829">
        <v>0</v>
      </c>
      <c r="BP829">
        <v>0</v>
      </c>
      <c r="BQ829">
        <v>1</v>
      </c>
      <c r="BR829">
        <v>0</v>
      </c>
      <c r="BS829">
        <v>0</v>
      </c>
      <c r="BT829" s="10">
        <v>0</v>
      </c>
      <c r="BU829">
        <v>-4.2648743800000002</v>
      </c>
      <c r="BV829">
        <v>0.17994256</v>
      </c>
      <c r="BW829">
        <v>2.5512239999999999E-2</v>
      </c>
      <c r="BX829">
        <v>1.7140852600000001</v>
      </c>
      <c r="BY829">
        <v>1.2451467300000001</v>
      </c>
      <c r="BZ829">
        <v>4.38303536</v>
      </c>
      <c r="CA829">
        <v>1.0542348399999999</v>
      </c>
      <c r="CB829">
        <v>2.36271349</v>
      </c>
      <c r="CC829">
        <v>0</v>
      </c>
      <c r="CD829">
        <v>1.26633956</v>
      </c>
      <c r="CE829">
        <v>1.2966537600000001</v>
      </c>
      <c r="CF829">
        <v>-0.34830556000000001</v>
      </c>
      <c r="CG829">
        <v>0.60595251999999999</v>
      </c>
      <c r="CH829">
        <v>-0.27080598</v>
      </c>
      <c r="CI829">
        <v>0.69837139000000004</v>
      </c>
      <c r="CJ829">
        <v>2.3914729999999999E-2</v>
      </c>
      <c r="CK829">
        <v>-0.35324707</v>
      </c>
      <c r="CL829">
        <v>-4.8291489999999999E-2</v>
      </c>
      <c r="CM829">
        <v>0.58076517999999999</v>
      </c>
      <c r="CN829">
        <v>0.72541518999999999</v>
      </c>
      <c r="CO829">
        <v>-0.20022939000000001</v>
      </c>
      <c r="CP829">
        <v>-0.43475793000000001</v>
      </c>
      <c r="CQ829">
        <v>0.34422587999999998</v>
      </c>
      <c r="CR829">
        <v>-0.48495226000000002</v>
      </c>
      <c r="CS829">
        <v>0.18250256000000001</v>
      </c>
      <c r="CT829">
        <v>-0.16623276000000001</v>
      </c>
      <c r="CU829">
        <v>-9.4743999999999995E-2</v>
      </c>
      <c r="CV829">
        <v>-1.1689752</v>
      </c>
      <c r="CW829">
        <v>-0.52188942000000005</v>
      </c>
      <c r="CX829">
        <v>0.65815442999999996</v>
      </c>
      <c r="CY829">
        <v>9.3649330000000003E-2</v>
      </c>
      <c r="CZ829">
        <v>-0.16819777</v>
      </c>
      <c r="DA829">
        <v>-0.25450494000000001</v>
      </c>
      <c r="DB829">
        <v>0.25513289</v>
      </c>
      <c r="DC829">
        <v>2.5920289999999999E-2</v>
      </c>
      <c r="DD829">
        <v>-2.5292350000000002E-2</v>
      </c>
      <c r="DE829">
        <v>0.26950531</v>
      </c>
      <c r="DF829">
        <v>-0.26887736000000001</v>
      </c>
      <c r="DG829">
        <v>0.1029841</v>
      </c>
      <c r="DH829">
        <v>-0.10235616</v>
      </c>
      <c r="DI829">
        <v>-0.19042195000000001</v>
      </c>
      <c r="DJ829">
        <v>7.7531719999999998E-2</v>
      </c>
      <c r="DK829">
        <v>-0.19522661999999999</v>
      </c>
      <c r="DL829">
        <v>-0.13095082</v>
      </c>
      <c r="DM829">
        <v>-6.0513240000000003E-2</v>
      </c>
      <c r="DN829">
        <v>0.50020885000000004</v>
      </c>
      <c r="DO829">
        <v>0.35778246000000002</v>
      </c>
      <c r="DP829">
        <v>-0.64273818000000005</v>
      </c>
      <c r="DQ829">
        <v>0.94671483000000001</v>
      </c>
      <c r="DR829">
        <v>-0.66113116000000005</v>
      </c>
      <c r="DS829">
        <v>7.7932630000000003E-2</v>
      </c>
      <c r="DT829">
        <v>-0.79014932000000004</v>
      </c>
      <c r="DU829">
        <v>1.3610861400000001</v>
      </c>
      <c r="DV829" s="10">
        <v>-0.64824150000000003</v>
      </c>
      <c r="DW829" s="8" t="s">
        <v>4283</v>
      </c>
      <c r="DX829" t="s">
        <v>4284</v>
      </c>
      <c r="DY829" t="s">
        <v>5158</v>
      </c>
      <c r="DZ829" t="s">
        <v>5154</v>
      </c>
      <c r="EA829" t="s">
        <v>5194</v>
      </c>
      <c r="EB829" t="s">
        <v>5429</v>
      </c>
      <c r="EC829" t="s">
        <v>5181</v>
      </c>
      <c r="ED829" s="10" t="s">
        <v>4036</v>
      </c>
      <c r="EE829" s="20">
        <v>38173</v>
      </c>
      <c r="EF829" s="21">
        <v>39107</v>
      </c>
      <c r="EG829" t="s">
        <v>4285</v>
      </c>
      <c r="EH829" t="s">
        <v>5143</v>
      </c>
      <c r="EI829" s="22">
        <v>44590</v>
      </c>
      <c r="EJ829" t="b">
        <f>F829=H829</f>
        <v>1</v>
      </c>
    </row>
    <row r="830" spans="1:140" x14ac:dyDescent="0.2">
      <c r="A830" s="8" t="s">
        <v>4286</v>
      </c>
      <c r="B830" s="8" t="s">
        <v>127</v>
      </c>
      <c r="C830" s="8" t="s">
        <v>188</v>
      </c>
      <c r="D830" s="2" t="s">
        <v>4287</v>
      </c>
      <c r="E830" s="4">
        <v>0.34770759395347001</v>
      </c>
      <c r="F830" s="28" t="b">
        <v>0</v>
      </c>
      <c r="G830" s="29">
        <f t="shared" si="25"/>
        <v>6.6966591832796549E-4</v>
      </c>
      <c r="H830" s="5" t="b">
        <f t="shared" si="24"/>
        <v>0</v>
      </c>
      <c r="I830" s="8">
        <v>53</v>
      </c>
      <c r="J830">
        <v>0</v>
      </c>
      <c r="K830">
        <v>29</v>
      </c>
      <c r="L830">
        <v>1134</v>
      </c>
      <c r="M830">
        <v>8</v>
      </c>
      <c r="N830">
        <v>3</v>
      </c>
      <c r="O830">
        <v>1.3537969767350799</v>
      </c>
      <c r="P830">
        <v>1</v>
      </c>
      <c r="Q830">
        <v>1</v>
      </c>
      <c r="R830">
        <v>3</v>
      </c>
      <c r="S830" s="10">
        <v>77.400000000000006</v>
      </c>
      <c r="T830" s="8">
        <v>-2.2545161977812998E-2</v>
      </c>
      <c r="U830">
        <v>-1.00517281761849</v>
      </c>
      <c r="V830">
        <v>0.260670676864387</v>
      </c>
      <c r="W830">
        <v>-0.424689109720846</v>
      </c>
      <c r="X830">
        <v>0.98157978018903103</v>
      </c>
      <c r="Y830">
        <v>-1.13192030619081E-2</v>
      </c>
      <c r="Z830">
        <v>-1.69025967038095</v>
      </c>
      <c r="AA830">
        <v>1.4284752725705201</v>
      </c>
      <c r="AB830">
        <v>-1.4988236991813999</v>
      </c>
      <c r="AC830">
        <v>1.7560081436822399E-2</v>
      </c>
      <c r="AD830" s="10">
        <v>0.58312005553081903</v>
      </c>
      <c r="AE830" s="8">
        <v>0</v>
      </c>
      <c r="AF830">
        <v>0</v>
      </c>
      <c r="AG830">
        <v>0</v>
      </c>
      <c r="AH830">
        <v>0</v>
      </c>
      <c r="AI830">
        <v>1</v>
      </c>
      <c r="AJ830">
        <v>0</v>
      </c>
      <c r="AK830">
        <v>0</v>
      </c>
      <c r="AL830">
        <v>0</v>
      </c>
      <c r="AM830">
        <v>0</v>
      </c>
      <c r="AN830">
        <v>0</v>
      </c>
      <c r="AO830">
        <v>0</v>
      </c>
      <c r="AP830">
        <v>0</v>
      </c>
      <c r="AQ830">
        <v>0</v>
      </c>
      <c r="AR830">
        <v>0</v>
      </c>
      <c r="AS830">
        <v>0</v>
      </c>
      <c r="AT830">
        <v>0</v>
      </c>
      <c r="AU830">
        <v>0</v>
      </c>
      <c r="AV830">
        <v>0</v>
      </c>
      <c r="AW830">
        <v>0</v>
      </c>
      <c r="AX830">
        <v>0</v>
      </c>
      <c r="AY830">
        <v>1</v>
      </c>
      <c r="AZ830">
        <v>0</v>
      </c>
      <c r="BA830">
        <v>0</v>
      </c>
      <c r="BB830">
        <v>1</v>
      </c>
      <c r="BC830">
        <v>0</v>
      </c>
      <c r="BD830">
        <v>1</v>
      </c>
      <c r="BE830">
        <v>1</v>
      </c>
      <c r="BF830">
        <v>0</v>
      </c>
      <c r="BG830">
        <v>0</v>
      </c>
      <c r="BH830">
        <v>0</v>
      </c>
      <c r="BI830">
        <v>0</v>
      </c>
      <c r="BJ830">
        <v>0</v>
      </c>
      <c r="BK830">
        <v>1</v>
      </c>
      <c r="BL830">
        <v>0</v>
      </c>
      <c r="BM830">
        <v>1</v>
      </c>
      <c r="BN830">
        <v>0</v>
      </c>
      <c r="BO830">
        <v>0</v>
      </c>
      <c r="BP830">
        <v>0</v>
      </c>
      <c r="BQ830">
        <v>0</v>
      </c>
      <c r="BR830">
        <v>0</v>
      </c>
      <c r="BS830">
        <v>0</v>
      </c>
      <c r="BT830" s="10">
        <v>1</v>
      </c>
      <c r="BU830">
        <v>-4.2648743800000002</v>
      </c>
      <c r="BV830">
        <v>0.17994256</v>
      </c>
      <c r="BW830">
        <v>2.5512239999999999E-2</v>
      </c>
      <c r="BX830">
        <v>1.7140852600000001</v>
      </c>
      <c r="BY830">
        <v>1.2451467300000001</v>
      </c>
      <c r="BZ830">
        <v>4.38303536</v>
      </c>
      <c r="CA830">
        <v>1.0542348399999999</v>
      </c>
      <c r="CB830">
        <v>2.36271349</v>
      </c>
      <c r="CC830">
        <v>0</v>
      </c>
      <c r="CD830">
        <v>1.26633956</v>
      </c>
      <c r="CE830">
        <v>1.2966537600000001</v>
      </c>
      <c r="CF830">
        <v>-0.34830556000000001</v>
      </c>
      <c r="CG830">
        <v>0.60595251999999999</v>
      </c>
      <c r="CH830">
        <v>-0.27080598</v>
      </c>
      <c r="CI830">
        <v>0.69837139000000004</v>
      </c>
      <c r="CJ830">
        <v>2.3914729999999999E-2</v>
      </c>
      <c r="CK830">
        <v>-0.35324707</v>
      </c>
      <c r="CL830">
        <v>-4.8291489999999999E-2</v>
      </c>
      <c r="CM830">
        <v>0.58076517999999999</v>
      </c>
      <c r="CN830">
        <v>0.72541518999999999</v>
      </c>
      <c r="CO830">
        <v>-0.20022939000000001</v>
      </c>
      <c r="CP830">
        <v>-0.43475793000000001</v>
      </c>
      <c r="CQ830">
        <v>0.34422587999999998</v>
      </c>
      <c r="CR830">
        <v>-0.48495226000000002</v>
      </c>
      <c r="CS830">
        <v>0.18250256000000001</v>
      </c>
      <c r="CT830">
        <v>-0.16623276000000001</v>
      </c>
      <c r="CU830">
        <v>-9.4743999999999995E-2</v>
      </c>
      <c r="CV830">
        <v>-1.1689752</v>
      </c>
      <c r="CW830">
        <v>-0.52188942000000005</v>
      </c>
      <c r="CX830">
        <v>0.65815442999999996</v>
      </c>
      <c r="CY830">
        <v>9.3649330000000003E-2</v>
      </c>
      <c r="CZ830">
        <v>-0.16819777</v>
      </c>
      <c r="DA830">
        <v>-0.25450494000000001</v>
      </c>
      <c r="DB830">
        <v>0.25513289</v>
      </c>
      <c r="DC830">
        <v>2.5920289999999999E-2</v>
      </c>
      <c r="DD830">
        <v>-2.5292350000000002E-2</v>
      </c>
      <c r="DE830">
        <v>0.26950531</v>
      </c>
      <c r="DF830">
        <v>-0.26887736000000001</v>
      </c>
      <c r="DG830">
        <v>0.1029841</v>
      </c>
      <c r="DH830">
        <v>-0.10235616</v>
      </c>
      <c r="DI830">
        <v>-0.19042195000000001</v>
      </c>
      <c r="DJ830">
        <v>7.7531719999999998E-2</v>
      </c>
      <c r="DK830">
        <v>-0.19522661999999999</v>
      </c>
      <c r="DL830">
        <v>-0.13095082</v>
      </c>
      <c r="DM830">
        <v>-6.0513240000000003E-2</v>
      </c>
      <c r="DN830">
        <v>0.50020885000000004</v>
      </c>
      <c r="DO830">
        <v>0.35778246000000002</v>
      </c>
      <c r="DP830">
        <v>-0.64273818000000005</v>
      </c>
      <c r="DQ830">
        <v>0.94671483000000001</v>
      </c>
      <c r="DR830">
        <v>-0.66113116000000005</v>
      </c>
      <c r="DS830">
        <v>7.7932630000000003E-2</v>
      </c>
      <c r="DT830">
        <v>-0.79014932000000004</v>
      </c>
      <c r="DU830">
        <v>1.3610861400000001</v>
      </c>
      <c r="DV830" s="10">
        <v>-0.64824150000000003</v>
      </c>
      <c r="DW830" s="8" t="s">
        <v>4288</v>
      </c>
      <c r="DX830" t="s">
        <v>4289</v>
      </c>
      <c r="DY830" t="s">
        <v>5154</v>
      </c>
      <c r="DZ830" t="s">
        <v>5165</v>
      </c>
      <c r="EA830" t="s">
        <v>5422</v>
      </c>
      <c r="EB830" t="s">
        <v>5403</v>
      </c>
      <c r="EC830" t="s">
        <v>5251</v>
      </c>
      <c r="ED830" s="10" t="s">
        <v>613</v>
      </c>
      <c r="EE830" s="20">
        <v>37296</v>
      </c>
      <c r="EF830" s="21">
        <v>38243</v>
      </c>
      <c r="EG830" t="s">
        <v>4290</v>
      </c>
      <c r="EH830" t="s">
        <v>5146</v>
      </c>
      <c r="EI830" s="22">
        <v>45101</v>
      </c>
      <c r="EJ830" t="b">
        <f>F830=H830</f>
        <v>1</v>
      </c>
    </row>
    <row r="831" spans="1:140" x14ac:dyDescent="0.2">
      <c r="A831" s="8" t="s">
        <v>4291</v>
      </c>
      <c r="B831" s="8" t="s">
        <v>127</v>
      </c>
      <c r="C831" s="8" t="s">
        <v>120</v>
      </c>
      <c r="D831" s="2" t="s">
        <v>4292</v>
      </c>
      <c r="E831" s="4">
        <v>0.45022444553728203</v>
      </c>
      <c r="F831" s="28" t="b">
        <v>0</v>
      </c>
      <c r="G831" s="29">
        <f t="shared" si="25"/>
        <v>2.4144676748620989E-6</v>
      </c>
      <c r="H831" s="5" t="b">
        <f t="shared" si="24"/>
        <v>0</v>
      </c>
      <c r="I831" s="8">
        <v>65</v>
      </c>
      <c r="J831">
        <v>1</v>
      </c>
      <c r="K831">
        <v>14</v>
      </c>
      <c r="L831">
        <v>3042</v>
      </c>
      <c r="M831">
        <v>2</v>
      </c>
      <c r="N831">
        <v>4</v>
      </c>
      <c r="O831">
        <v>6.7788894353080504</v>
      </c>
      <c r="P831">
        <v>3</v>
      </c>
      <c r="Q831">
        <v>3</v>
      </c>
      <c r="R831">
        <v>5</v>
      </c>
      <c r="S831" s="10">
        <v>74</v>
      </c>
      <c r="T831" s="8">
        <v>1.1047129369128199</v>
      </c>
      <c r="U831">
        <v>7.5957643648752104E-3</v>
      </c>
      <c r="V831">
        <v>-1.6774012700827301</v>
      </c>
      <c r="W831">
        <v>1.79956480210406</v>
      </c>
      <c r="X831">
        <v>-0.92748948436013701</v>
      </c>
      <c r="Y831">
        <v>0.68524713920936597</v>
      </c>
      <c r="Z831">
        <v>-1.50357846600945</v>
      </c>
      <c r="AA831">
        <v>0.71867389489572897</v>
      </c>
      <c r="AB831">
        <v>-1.4988236991813999</v>
      </c>
      <c r="AC831">
        <v>0.71996333890972197</v>
      </c>
      <c r="AD831" s="10">
        <v>-0.15049999583080401</v>
      </c>
      <c r="AE831" s="8">
        <v>0</v>
      </c>
      <c r="AF831">
        <v>0</v>
      </c>
      <c r="AG831">
        <v>0</v>
      </c>
      <c r="AH831">
        <v>0</v>
      </c>
      <c r="AI831">
        <v>0</v>
      </c>
      <c r="AJ831">
        <v>0</v>
      </c>
      <c r="AK831">
        <v>0</v>
      </c>
      <c r="AL831">
        <v>0</v>
      </c>
      <c r="AM831">
        <v>0</v>
      </c>
      <c r="AN831">
        <v>0</v>
      </c>
      <c r="AO831">
        <v>0</v>
      </c>
      <c r="AP831">
        <v>0</v>
      </c>
      <c r="AQ831">
        <v>0</v>
      </c>
      <c r="AR831">
        <v>0</v>
      </c>
      <c r="AS831">
        <v>0</v>
      </c>
      <c r="AT831">
        <v>0</v>
      </c>
      <c r="AU831">
        <v>0</v>
      </c>
      <c r="AV831">
        <v>1</v>
      </c>
      <c r="AW831">
        <v>0</v>
      </c>
      <c r="AX831">
        <v>0</v>
      </c>
      <c r="AY831">
        <v>0</v>
      </c>
      <c r="AZ831">
        <v>1</v>
      </c>
      <c r="BA831">
        <v>0</v>
      </c>
      <c r="BB831">
        <v>1</v>
      </c>
      <c r="BC831">
        <v>1</v>
      </c>
      <c r="BD831">
        <v>0</v>
      </c>
      <c r="BE831">
        <v>0</v>
      </c>
      <c r="BF831">
        <v>1</v>
      </c>
      <c r="BG831">
        <v>1</v>
      </c>
      <c r="BH831">
        <v>0</v>
      </c>
      <c r="BI831">
        <v>0</v>
      </c>
      <c r="BJ831">
        <v>0</v>
      </c>
      <c r="BK831">
        <v>0</v>
      </c>
      <c r="BL831">
        <v>0</v>
      </c>
      <c r="BM831">
        <v>0</v>
      </c>
      <c r="BN831">
        <v>1</v>
      </c>
      <c r="BO831">
        <v>0</v>
      </c>
      <c r="BP831">
        <v>0</v>
      </c>
      <c r="BQ831">
        <v>0</v>
      </c>
      <c r="BR831">
        <v>0</v>
      </c>
      <c r="BS831">
        <v>0</v>
      </c>
      <c r="BT831" s="10">
        <v>1</v>
      </c>
      <c r="BU831">
        <v>-4.2648743800000002</v>
      </c>
      <c r="BV831">
        <v>0.17994256</v>
      </c>
      <c r="BW831">
        <v>2.5512239999999999E-2</v>
      </c>
      <c r="BX831">
        <v>1.7140852600000001</v>
      </c>
      <c r="BY831">
        <v>1.2451467300000001</v>
      </c>
      <c r="BZ831">
        <v>4.38303536</v>
      </c>
      <c r="CA831">
        <v>1.0542348399999999</v>
      </c>
      <c r="CB831">
        <v>2.36271349</v>
      </c>
      <c r="CC831">
        <v>0</v>
      </c>
      <c r="CD831">
        <v>1.26633956</v>
      </c>
      <c r="CE831">
        <v>1.2966537600000001</v>
      </c>
      <c r="CF831">
        <v>-0.34830556000000001</v>
      </c>
      <c r="CG831">
        <v>0.60595251999999999</v>
      </c>
      <c r="CH831">
        <v>-0.27080598</v>
      </c>
      <c r="CI831">
        <v>0.69837139000000004</v>
      </c>
      <c r="CJ831">
        <v>2.3914729999999999E-2</v>
      </c>
      <c r="CK831">
        <v>-0.35324707</v>
      </c>
      <c r="CL831">
        <v>-4.8291489999999999E-2</v>
      </c>
      <c r="CM831">
        <v>0.58076517999999999</v>
      </c>
      <c r="CN831">
        <v>0.72541518999999999</v>
      </c>
      <c r="CO831">
        <v>-0.20022939000000001</v>
      </c>
      <c r="CP831">
        <v>-0.43475793000000001</v>
      </c>
      <c r="CQ831">
        <v>0.34422587999999998</v>
      </c>
      <c r="CR831">
        <v>-0.48495226000000002</v>
      </c>
      <c r="CS831">
        <v>0.18250256000000001</v>
      </c>
      <c r="CT831">
        <v>-0.16623276000000001</v>
      </c>
      <c r="CU831">
        <v>-9.4743999999999995E-2</v>
      </c>
      <c r="CV831">
        <v>-1.1689752</v>
      </c>
      <c r="CW831">
        <v>-0.52188942000000005</v>
      </c>
      <c r="CX831">
        <v>0.65815442999999996</v>
      </c>
      <c r="CY831">
        <v>9.3649330000000003E-2</v>
      </c>
      <c r="CZ831">
        <v>-0.16819777</v>
      </c>
      <c r="DA831">
        <v>-0.25450494000000001</v>
      </c>
      <c r="DB831">
        <v>0.25513289</v>
      </c>
      <c r="DC831">
        <v>2.5920289999999999E-2</v>
      </c>
      <c r="DD831">
        <v>-2.5292350000000002E-2</v>
      </c>
      <c r="DE831">
        <v>0.26950531</v>
      </c>
      <c r="DF831">
        <v>-0.26887736000000001</v>
      </c>
      <c r="DG831">
        <v>0.1029841</v>
      </c>
      <c r="DH831">
        <v>-0.10235616</v>
      </c>
      <c r="DI831">
        <v>-0.19042195000000001</v>
      </c>
      <c r="DJ831">
        <v>7.7531719999999998E-2</v>
      </c>
      <c r="DK831">
        <v>-0.19522661999999999</v>
      </c>
      <c r="DL831">
        <v>-0.13095082</v>
      </c>
      <c r="DM831">
        <v>-6.0513240000000003E-2</v>
      </c>
      <c r="DN831">
        <v>0.50020885000000004</v>
      </c>
      <c r="DO831">
        <v>0.35778246000000002</v>
      </c>
      <c r="DP831">
        <v>-0.64273818000000005</v>
      </c>
      <c r="DQ831">
        <v>0.94671483000000001</v>
      </c>
      <c r="DR831">
        <v>-0.66113116000000005</v>
      </c>
      <c r="DS831">
        <v>7.7932630000000003E-2</v>
      </c>
      <c r="DT831">
        <v>-0.79014932000000004</v>
      </c>
      <c r="DU831">
        <v>1.3610861400000001</v>
      </c>
      <c r="DV831" s="10">
        <v>-0.64824150000000003</v>
      </c>
      <c r="DW831" s="8" t="s">
        <v>4293</v>
      </c>
      <c r="DX831" t="s">
        <v>4294</v>
      </c>
      <c r="DY831" t="s">
        <v>5158</v>
      </c>
      <c r="DZ831" t="s">
        <v>5165</v>
      </c>
      <c r="EA831" t="s">
        <v>5266</v>
      </c>
      <c r="EB831" t="s">
        <v>5510</v>
      </c>
      <c r="EC831" t="s">
        <v>5284</v>
      </c>
      <c r="ED831" s="10" t="s">
        <v>997</v>
      </c>
      <c r="EE831" s="20">
        <v>36772</v>
      </c>
      <c r="EF831" s="21">
        <v>37455</v>
      </c>
      <c r="EG831" t="s">
        <v>4295</v>
      </c>
      <c r="EH831" t="s">
        <v>5145</v>
      </c>
      <c r="EI831" s="22">
        <v>45206</v>
      </c>
      <c r="EJ831" t="b">
        <f>F831=H831</f>
        <v>1</v>
      </c>
    </row>
    <row r="832" spans="1:140" x14ac:dyDescent="0.2">
      <c r="A832" s="8" t="s">
        <v>4296</v>
      </c>
      <c r="B832" s="8" t="s">
        <v>127</v>
      </c>
      <c r="C832" s="8" t="s">
        <v>181</v>
      </c>
      <c r="D832" s="2" t="s">
        <v>4297</v>
      </c>
      <c r="E832" s="4">
        <v>0.37801161611265599</v>
      </c>
      <c r="F832" s="28" t="b">
        <v>0</v>
      </c>
      <c r="G832" s="29">
        <f t="shared" si="25"/>
        <v>2.4536113394657959E-5</v>
      </c>
      <c r="H832" s="5" t="b">
        <f t="shared" si="24"/>
        <v>0</v>
      </c>
      <c r="I832" s="8">
        <v>56</v>
      </c>
      <c r="J832">
        <v>0</v>
      </c>
      <c r="K832">
        <v>39</v>
      </c>
      <c r="L832">
        <v>302</v>
      </c>
      <c r="M832">
        <v>3</v>
      </c>
      <c r="N832">
        <v>3</v>
      </c>
      <c r="O832">
        <v>7.1891413896613496</v>
      </c>
      <c r="P832">
        <v>3</v>
      </c>
      <c r="Q832">
        <v>2</v>
      </c>
      <c r="R832">
        <v>4</v>
      </c>
      <c r="S832" s="10">
        <v>72.599999999999994</v>
      </c>
      <c r="T832" s="8">
        <v>0.25926936274484702</v>
      </c>
      <c r="U832">
        <v>-1.00517281761849</v>
      </c>
      <c r="V832">
        <v>1.5527186414958001</v>
      </c>
      <c r="W832">
        <v>-1.39459437944743</v>
      </c>
      <c r="X832">
        <v>-0.60931127360194304</v>
      </c>
      <c r="Y832">
        <v>-1.13192030619081E-2</v>
      </c>
      <c r="Z832">
        <v>-1.48946141095108</v>
      </c>
      <c r="AA832">
        <v>-1.4107302381286499</v>
      </c>
      <c r="AB832">
        <v>-1.4988236991813999</v>
      </c>
      <c r="AC832">
        <v>0.71996333890972197</v>
      </c>
      <c r="AD832" s="10">
        <v>-0.45257884050912101</v>
      </c>
      <c r="AE832" s="8">
        <v>0</v>
      </c>
      <c r="AF832">
        <v>0</v>
      </c>
      <c r="AG832">
        <v>0</v>
      </c>
      <c r="AH832">
        <v>1</v>
      </c>
      <c r="AI832">
        <v>0</v>
      </c>
      <c r="AJ832">
        <v>0</v>
      </c>
      <c r="AK832">
        <v>0</v>
      </c>
      <c r="AL832">
        <v>0</v>
      </c>
      <c r="AM832">
        <v>0</v>
      </c>
      <c r="AN832">
        <v>0</v>
      </c>
      <c r="AO832">
        <v>0</v>
      </c>
      <c r="AP832">
        <v>0</v>
      </c>
      <c r="AQ832">
        <v>0</v>
      </c>
      <c r="AR832">
        <v>0</v>
      </c>
      <c r="AS832">
        <v>0</v>
      </c>
      <c r="AT832">
        <v>0</v>
      </c>
      <c r="AU832">
        <v>0</v>
      </c>
      <c r="AV832">
        <v>0</v>
      </c>
      <c r="AW832">
        <v>0</v>
      </c>
      <c r="AX832">
        <v>0</v>
      </c>
      <c r="AY832">
        <v>0</v>
      </c>
      <c r="AZ832">
        <v>1</v>
      </c>
      <c r="BA832">
        <v>1</v>
      </c>
      <c r="BB832">
        <v>0</v>
      </c>
      <c r="BC832">
        <v>1</v>
      </c>
      <c r="BD832">
        <v>0</v>
      </c>
      <c r="BE832">
        <v>0</v>
      </c>
      <c r="BF832">
        <v>1</v>
      </c>
      <c r="BG832">
        <v>0</v>
      </c>
      <c r="BH832">
        <v>0</v>
      </c>
      <c r="BI832">
        <v>1</v>
      </c>
      <c r="BJ832">
        <v>0</v>
      </c>
      <c r="BK832">
        <v>0</v>
      </c>
      <c r="BL832">
        <v>0</v>
      </c>
      <c r="BM832">
        <v>0</v>
      </c>
      <c r="BN832">
        <v>1</v>
      </c>
      <c r="BO832">
        <v>0</v>
      </c>
      <c r="BP832">
        <v>0</v>
      </c>
      <c r="BQ832">
        <v>1</v>
      </c>
      <c r="BR832">
        <v>0</v>
      </c>
      <c r="BS832">
        <v>0</v>
      </c>
      <c r="BT832" s="10">
        <v>0</v>
      </c>
      <c r="BU832">
        <v>-4.2648743800000002</v>
      </c>
      <c r="BV832">
        <v>0.17994256</v>
      </c>
      <c r="BW832">
        <v>2.5512239999999999E-2</v>
      </c>
      <c r="BX832">
        <v>1.7140852600000001</v>
      </c>
      <c r="BY832">
        <v>1.2451467300000001</v>
      </c>
      <c r="BZ832">
        <v>4.38303536</v>
      </c>
      <c r="CA832">
        <v>1.0542348399999999</v>
      </c>
      <c r="CB832">
        <v>2.36271349</v>
      </c>
      <c r="CC832">
        <v>0</v>
      </c>
      <c r="CD832">
        <v>1.26633956</v>
      </c>
      <c r="CE832">
        <v>1.2966537600000001</v>
      </c>
      <c r="CF832">
        <v>-0.34830556000000001</v>
      </c>
      <c r="CG832">
        <v>0.60595251999999999</v>
      </c>
      <c r="CH832">
        <v>-0.27080598</v>
      </c>
      <c r="CI832">
        <v>0.69837139000000004</v>
      </c>
      <c r="CJ832">
        <v>2.3914729999999999E-2</v>
      </c>
      <c r="CK832">
        <v>-0.35324707</v>
      </c>
      <c r="CL832">
        <v>-4.8291489999999999E-2</v>
      </c>
      <c r="CM832">
        <v>0.58076517999999999</v>
      </c>
      <c r="CN832">
        <v>0.72541518999999999</v>
      </c>
      <c r="CO832">
        <v>-0.20022939000000001</v>
      </c>
      <c r="CP832">
        <v>-0.43475793000000001</v>
      </c>
      <c r="CQ832">
        <v>0.34422587999999998</v>
      </c>
      <c r="CR832">
        <v>-0.48495226000000002</v>
      </c>
      <c r="CS832">
        <v>0.18250256000000001</v>
      </c>
      <c r="CT832">
        <v>-0.16623276000000001</v>
      </c>
      <c r="CU832">
        <v>-9.4743999999999995E-2</v>
      </c>
      <c r="CV832">
        <v>-1.1689752</v>
      </c>
      <c r="CW832">
        <v>-0.52188942000000005</v>
      </c>
      <c r="CX832">
        <v>0.65815442999999996</v>
      </c>
      <c r="CY832">
        <v>9.3649330000000003E-2</v>
      </c>
      <c r="CZ832">
        <v>-0.16819777</v>
      </c>
      <c r="DA832">
        <v>-0.25450494000000001</v>
      </c>
      <c r="DB832">
        <v>0.25513289</v>
      </c>
      <c r="DC832">
        <v>2.5920289999999999E-2</v>
      </c>
      <c r="DD832">
        <v>-2.5292350000000002E-2</v>
      </c>
      <c r="DE832">
        <v>0.26950531</v>
      </c>
      <c r="DF832">
        <v>-0.26887736000000001</v>
      </c>
      <c r="DG832">
        <v>0.1029841</v>
      </c>
      <c r="DH832">
        <v>-0.10235616</v>
      </c>
      <c r="DI832">
        <v>-0.19042195000000001</v>
      </c>
      <c r="DJ832">
        <v>7.7531719999999998E-2</v>
      </c>
      <c r="DK832">
        <v>-0.19522661999999999</v>
      </c>
      <c r="DL832">
        <v>-0.13095082</v>
      </c>
      <c r="DM832">
        <v>-6.0513240000000003E-2</v>
      </c>
      <c r="DN832">
        <v>0.50020885000000004</v>
      </c>
      <c r="DO832">
        <v>0.35778246000000002</v>
      </c>
      <c r="DP832">
        <v>-0.64273818000000005</v>
      </c>
      <c r="DQ832">
        <v>0.94671483000000001</v>
      </c>
      <c r="DR832">
        <v>-0.66113116000000005</v>
      </c>
      <c r="DS832">
        <v>7.7932630000000003E-2</v>
      </c>
      <c r="DT832">
        <v>-0.79014932000000004</v>
      </c>
      <c r="DU832">
        <v>1.3610861400000001</v>
      </c>
      <c r="DV832" s="10">
        <v>-0.64824150000000003</v>
      </c>
      <c r="DW832" s="8" t="s">
        <v>4298</v>
      </c>
      <c r="DX832" t="s">
        <v>4299</v>
      </c>
      <c r="DY832" t="s">
        <v>5158</v>
      </c>
      <c r="DZ832" t="s">
        <v>5154</v>
      </c>
      <c r="EA832" t="s">
        <v>5466</v>
      </c>
      <c r="EB832" t="s">
        <v>5390</v>
      </c>
      <c r="EC832" t="s">
        <v>5297</v>
      </c>
      <c r="ED832" s="10" t="s">
        <v>1423</v>
      </c>
      <c r="EE832" s="20">
        <v>37030</v>
      </c>
      <c r="EF832" s="21">
        <v>39045</v>
      </c>
      <c r="EG832" t="s">
        <v>4300</v>
      </c>
      <c r="EH832" t="s">
        <v>5142</v>
      </c>
      <c r="EI832" s="22">
        <v>45470</v>
      </c>
      <c r="EJ832" t="b">
        <f>F832=H832</f>
        <v>1</v>
      </c>
    </row>
    <row r="833" spans="1:140" x14ac:dyDescent="0.2">
      <c r="A833" s="8" t="s">
        <v>4301</v>
      </c>
      <c r="B833" s="8" t="s">
        <v>127</v>
      </c>
      <c r="C833" s="8" t="s">
        <v>147</v>
      </c>
      <c r="D833" s="2" t="s">
        <v>4302</v>
      </c>
      <c r="E833" s="4">
        <v>0.703940591390534</v>
      </c>
      <c r="F833" s="28" t="b">
        <v>1</v>
      </c>
      <c r="G833" s="29">
        <f t="shared" si="25"/>
        <v>0.79190640835331183</v>
      </c>
      <c r="H833" s="5" t="b">
        <f t="shared" si="24"/>
        <v>1</v>
      </c>
      <c r="I833" s="8">
        <v>61</v>
      </c>
      <c r="J833">
        <v>2</v>
      </c>
      <c r="K833">
        <v>40</v>
      </c>
      <c r="L833">
        <v>1725</v>
      </c>
      <c r="M833">
        <v>5</v>
      </c>
      <c r="N833">
        <v>5</v>
      </c>
      <c r="O833">
        <v>88.636962361933897</v>
      </c>
      <c r="P833">
        <v>5</v>
      </c>
      <c r="Q833">
        <v>1</v>
      </c>
      <c r="R833">
        <v>4</v>
      </c>
      <c r="S833" s="10">
        <v>78.3</v>
      </c>
      <c r="T833" s="8">
        <v>0.72896023728261505</v>
      </c>
      <c r="U833">
        <v>1.0203643463482399</v>
      </c>
      <c r="V833">
        <v>1.6819234379589401</v>
      </c>
      <c r="W833">
        <v>0.26427004221234202</v>
      </c>
      <c r="X833">
        <v>2.70451479144465E-2</v>
      </c>
      <c r="Y833">
        <v>1.38181348148064</v>
      </c>
      <c r="Z833">
        <v>1.3132147514635799</v>
      </c>
      <c r="AA833">
        <v>1.4284752725705201</v>
      </c>
      <c r="AB833">
        <v>-1.4988236991813999</v>
      </c>
      <c r="AC833">
        <v>-0.68484317603607703</v>
      </c>
      <c r="AD833" s="10">
        <v>0.77731359853830595</v>
      </c>
      <c r="AE833" s="8">
        <v>0</v>
      </c>
      <c r="AF833">
        <v>0</v>
      </c>
      <c r="AG833">
        <v>0</v>
      </c>
      <c r="AH833">
        <v>0</v>
      </c>
      <c r="AI833">
        <v>0</v>
      </c>
      <c r="AJ833">
        <v>0</v>
      </c>
      <c r="AK833">
        <v>0</v>
      </c>
      <c r="AL833">
        <v>0</v>
      </c>
      <c r="AM833">
        <v>0</v>
      </c>
      <c r="AN833">
        <v>0</v>
      </c>
      <c r="AO833">
        <v>0</v>
      </c>
      <c r="AP833">
        <v>0</v>
      </c>
      <c r="AQ833">
        <v>0</v>
      </c>
      <c r="AR833">
        <v>0</v>
      </c>
      <c r="AS833">
        <v>1</v>
      </c>
      <c r="AT833">
        <v>0</v>
      </c>
      <c r="AU833">
        <v>0</v>
      </c>
      <c r="AV833">
        <v>0</v>
      </c>
      <c r="AW833">
        <v>0</v>
      </c>
      <c r="AX833">
        <v>0</v>
      </c>
      <c r="AY833">
        <v>0</v>
      </c>
      <c r="AZ833">
        <v>1</v>
      </c>
      <c r="BA833">
        <v>0</v>
      </c>
      <c r="BB833">
        <v>1</v>
      </c>
      <c r="BC833">
        <v>1</v>
      </c>
      <c r="BD833">
        <v>0</v>
      </c>
      <c r="BE833">
        <v>1</v>
      </c>
      <c r="BF833">
        <v>0</v>
      </c>
      <c r="BG833">
        <v>0</v>
      </c>
      <c r="BH833">
        <v>0</v>
      </c>
      <c r="BI833">
        <v>1</v>
      </c>
      <c r="BJ833">
        <v>0</v>
      </c>
      <c r="BK833">
        <v>0</v>
      </c>
      <c r="BL833">
        <v>0</v>
      </c>
      <c r="BM833">
        <v>0</v>
      </c>
      <c r="BN833">
        <v>0</v>
      </c>
      <c r="BO833">
        <v>1</v>
      </c>
      <c r="BP833">
        <v>0</v>
      </c>
      <c r="BQ833">
        <v>0</v>
      </c>
      <c r="BR833">
        <v>0</v>
      </c>
      <c r="BS833">
        <v>0</v>
      </c>
      <c r="BT833" s="10">
        <v>1</v>
      </c>
      <c r="BU833">
        <v>-4.2648743800000002</v>
      </c>
      <c r="BV833">
        <v>0.17994256</v>
      </c>
      <c r="BW833">
        <v>2.5512239999999999E-2</v>
      </c>
      <c r="BX833">
        <v>1.7140852600000001</v>
      </c>
      <c r="BY833">
        <v>1.2451467300000001</v>
      </c>
      <c r="BZ833">
        <v>4.38303536</v>
      </c>
      <c r="CA833">
        <v>1.0542348399999999</v>
      </c>
      <c r="CB833">
        <v>2.36271349</v>
      </c>
      <c r="CC833">
        <v>0</v>
      </c>
      <c r="CD833">
        <v>1.26633956</v>
      </c>
      <c r="CE833">
        <v>1.2966537600000001</v>
      </c>
      <c r="CF833">
        <v>-0.34830556000000001</v>
      </c>
      <c r="CG833">
        <v>0.60595251999999999</v>
      </c>
      <c r="CH833">
        <v>-0.27080598</v>
      </c>
      <c r="CI833">
        <v>0.69837139000000004</v>
      </c>
      <c r="CJ833">
        <v>2.3914729999999999E-2</v>
      </c>
      <c r="CK833">
        <v>-0.35324707</v>
      </c>
      <c r="CL833">
        <v>-4.8291489999999999E-2</v>
      </c>
      <c r="CM833">
        <v>0.58076517999999999</v>
      </c>
      <c r="CN833">
        <v>0.72541518999999999</v>
      </c>
      <c r="CO833">
        <v>-0.20022939000000001</v>
      </c>
      <c r="CP833">
        <v>-0.43475793000000001</v>
      </c>
      <c r="CQ833">
        <v>0.34422587999999998</v>
      </c>
      <c r="CR833">
        <v>-0.48495226000000002</v>
      </c>
      <c r="CS833">
        <v>0.18250256000000001</v>
      </c>
      <c r="CT833">
        <v>-0.16623276000000001</v>
      </c>
      <c r="CU833">
        <v>-9.4743999999999995E-2</v>
      </c>
      <c r="CV833">
        <v>-1.1689752</v>
      </c>
      <c r="CW833">
        <v>-0.52188942000000005</v>
      </c>
      <c r="CX833">
        <v>0.65815442999999996</v>
      </c>
      <c r="CY833">
        <v>9.3649330000000003E-2</v>
      </c>
      <c r="CZ833">
        <v>-0.16819777</v>
      </c>
      <c r="DA833">
        <v>-0.25450494000000001</v>
      </c>
      <c r="DB833">
        <v>0.25513289</v>
      </c>
      <c r="DC833">
        <v>2.5920289999999999E-2</v>
      </c>
      <c r="DD833">
        <v>-2.5292350000000002E-2</v>
      </c>
      <c r="DE833">
        <v>0.26950531</v>
      </c>
      <c r="DF833">
        <v>-0.26887736000000001</v>
      </c>
      <c r="DG833">
        <v>0.1029841</v>
      </c>
      <c r="DH833">
        <v>-0.10235616</v>
      </c>
      <c r="DI833">
        <v>-0.19042195000000001</v>
      </c>
      <c r="DJ833">
        <v>7.7531719999999998E-2</v>
      </c>
      <c r="DK833">
        <v>-0.19522661999999999</v>
      </c>
      <c r="DL833">
        <v>-0.13095082</v>
      </c>
      <c r="DM833">
        <v>-6.0513240000000003E-2</v>
      </c>
      <c r="DN833">
        <v>0.50020885000000004</v>
      </c>
      <c r="DO833">
        <v>0.35778246000000002</v>
      </c>
      <c r="DP833">
        <v>-0.64273818000000005</v>
      </c>
      <c r="DQ833">
        <v>0.94671483000000001</v>
      </c>
      <c r="DR833">
        <v>-0.66113116000000005</v>
      </c>
      <c r="DS833">
        <v>7.7932630000000003E-2</v>
      </c>
      <c r="DT833">
        <v>-0.79014932000000004</v>
      </c>
      <c r="DU833">
        <v>1.3610861400000001</v>
      </c>
      <c r="DV833" s="10">
        <v>-0.64824150000000003</v>
      </c>
      <c r="DW833" s="8" t="s">
        <v>4303</v>
      </c>
      <c r="DX833" t="s">
        <v>4304</v>
      </c>
      <c r="DY833" t="s">
        <v>5153</v>
      </c>
      <c r="DZ833" t="s">
        <v>5165</v>
      </c>
      <c r="EA833" t="s">
        <v>5218</v>
      </c>
      <c r="EB833" t="s">
        <v>5406</v>
      </c>
      <c r="EC833" t="s">
        <v>5207</v>
      </c>
      <c r="ED833" s="10" t="s">
        <v>1781</v>
      </c>
      <c r="EE833" s="20">
        <v>36083</v>
      </c>
      <c r="EF833" s="21">
        <v>38233</v>
      </c>
      <c r="EG833" t="s">
        <v>4305</v>
      </c>
      <c r="EH833" t="s">
        <v>5142</v>
      </c>
      <c r="EI833" s="22">
        <v>44606</v>
      </c>
      <c r="EJ833" t="b">
        <f>F833=H833</f>
        <v>1</v>
      </c>
    </row>
    <row r="834" spans="1:140" x14ac:dyDescent="0.2">
      <c r="A834" s="8" t="s">
        <v>4306</v>
      </c>
      <c r="B834" s="8" t="s">
        <v>119</v>
      </c>
      <c r="C834" s="8" t="s">
        <v>120</v>
      </c>
      <c r="D834" s="2" t="s">
        <v>4307</v>
      </c>
      <c r="E834" s="4">
        <v>0.376827069792813</v>
      </c>
      <c r="F834" s="28" t="b">
        <v>0</v>
      </c>
      <c r="G834" s="29">
        <f t="shared" si="25"/>
        <v>0.81148302948897788</v>
      </c>
      <c r="H834" s="5" t="b">
        <f t="shared" si="24"/>
        <v>1</v>
      </c>
      <c r="I834" s="8">
        <v>40</v>
      </c>
      <c r="J834">
        <v>1</v>
      </c>
      <c r="K834">
        <v>18</v>
      </c>
      <c r="L834">
        <v>1788</v>
      </c>
      <c r="M834">
        <v>9</v>
      </c>
      <c r="N834">
        <v>3</v>
      </c>
      <c r="O834">
        <v>75.080201563073203</v>
      </c>
      <c r="P834">
        <v>3</v>
      </c>
      <c r="Q834">
        <v>2</v>
      </c>
      <c r="R834">
        <v>2</v>
      </c>
      <c r="S834" s="10">
        <v>70.099999999999994</v>
      </c>
      <c r="T834" s="8">
        <v>-1.2437414357759999</v>
      </c>
      <c r="U834">
        <v>7.5957643648752104E-3</v>
      </c>
      <c r="V834">
        <v>-1.16058208423016</v>
      </c>
      <c r="W834">
        <v>0.337712388357504</v>
      </c>
      <c r="X834">
        <v>1.2997579909472201</v>
      </c>
      <c r="Y834">
        <v>-1.13192030619081E-2</v>
      </c>
      <c r="Z834">
        <v>0.84671718434684795</v>
      </c>
      <c r="AA834">
        <v>-0.70092886045385905</v>
      </c>
      <c r="AB834">
        <v>1.4079858992310099</v>
      </c>
      <c r="AC834">
        <v>-0.68484317603607703</v>
      </c>
      <c r="AD834" s="10">
        <v>-0.99200534886325498</v>
      </c>
      <c r="AE834" s="8">
        <v>0</v>
      </c>
      <c r="AF834">
        <v>0</v>
      </c>
      <c r="AG834">
        <v>0</v>
      </c>
      <c r="AH834">
        <v>0</v>
      </c>
      <c r="AI834">
        <v>0</v>
      </c>
      <c r="AJ834">
        <v>0</v>
      </c>
      <c r="AK834">
        <v>0</v>
      </c>
      <c r="AL834">
        <v>0</v>
      </c>
      <c r="AM834">
        <v>0</v>
      </c>
      <c r="AN834">
        <v>0</v>
      </c>
      <c r="AO834">
        <v>0</v>
      </c>
      <c r="AP834">
        <v>0</v>
      </c>
      <c r="AQ834">
        <v>0</v>
      </c>
      <c r="AR834">
        <v>0</v>
      </c>
      <c r="AS834">
        <v>0</v>
      </c>
      <c r="AT834">
        <v>0</v>
      </c>
      <c r="AU834">
        <v>1</v>
      </c>
      <c r="AV834">
        <v>0</v>
      </c>
      <c r="AW834">
        <v>0</v>
      </c>
      <c r="AX834">
        <v>0</v>
      </c>
      <c r="AY834">
        <v>0</v>
      </c>
      <c r="AZ834">
        <v>1</v>
      </c>
      <c r="BA834">
        <v>0</v>
      </c>
      <c r="BB834">
        <v>1</v>
      </c>
      <c r="BC834">
        <v>0</v>
      </c>
      <c r="BD834">
        <v>1</v>
      </c>
      <c r="BE834">
        <v>1</v>
      </c>
      <c r="BF834">
        <v>0</v>
      </c>
      <c r="BG834">
        <v>0</v>
      </c>
      <c r="BH834">
        <v>0</v>
      </c>
      <c r="BI834">
        <v>0</v>
      </c>
      <c r="BJ834">
        <v>0</v>
      </c>
      <c r="BK834">
        <v>0</v>
      </c>
      <c r="BL834">
        <v>1</v>
      </c>
      <c r="BM834">
        <v>0</v>
      </c>
      <c r="BN834">
        <v>0</v>
      </c>
      <c r="BO834">
        <v>0</v>
      </c>
      <c r="BP834">
        <v>1</v>
      </c>
      <c r="BQ834">
        <v>0</v>
      </c>
      <c r="BR834">
        <v>1</v>
      </c>
      <c r="BS834">
        <v>0</v>
      </c>
      <c r="BT834" s="10">
        <v>0</v>
      </c>
      <c r="BU834">
        <v>-4.2648743800000002</v>
      </c>
      <c r="BV834">
        <v>0.17994256</v>
      </c>
      <c r="BW834">
        <v>2.5512239999999999E-2</v>
      </c>
      <c r="BX834">
        <v>1.7140852600000001</v>
      </c>
      <c r="BY834">
        <v>1.2451467300000001</v>
      </c>
      <c r="BZ834">
        <v>4.38303536</v>
      </c>
      <c r="CA834">
        <v>1.0542348399999999</v>
      </c>
      <c r="CB834">
        <v>2.36271349</v>
      </c>
      <c r="CC834">
        <v>0</v>
      </c>
      <c r="CD834">
        <v>1.26633956</v>
      </c>
      <c r="CE834">
        <v>1.2966537600000001</v>
      </c>
      <c r="CF834">
        <v>-0.34830556000000001</v>
      </c>
      <c r="CG834">
        <v>0.60595251999999999</v>
      </c>
      <c r="CH834">
        <v>-0.27080598</v>
      </c>
      <c r="CI834">
        <v>0.69837139000000004</v>
      </c>
      <c r="CJ834">
        <v>2.3914729999999999E-2</v>
      </c>
      <c r="CK834">
        <v>-0.35324707</v>
      </c>
      <c r="CL834">
        <v>-4.8291489999999999E-2</v>
      </c>
      <c r="CM834">
        <v>0.58076517999999999</v>
      </c>
      <c r="CN834">
        <v>0.72541518999999999</v>
      </c>
      <c r="CO834">
        <v>-0.20022939000000001</v>
      </c>
      <c r="CP834">
        <v>-0.43475793000000001</v>
      </c>
      <c r="CQ834">
        <v>0.34422587999999998</v>
      </c>
      <c r="CR834">
        <v>-0.48495226000000002</v>
      </c>
      <c r="CS834">
        <v>0.18250256000000001</v>
      </c>
      <c r="CT834">
        <v>-0.16623276000000001</v>
      </c>
      <c r="CU834">
        <v>-9.4743999999999995E-2</v>
      </c>
      <c r="CV834">
        <v>-1.1689752</v>
      </c>
      <c r="CW834">
        <v>-0.52188942000000005</v>
      </c>
      <c r="CX834">
        <v>0.65815442999999996</v>
      </c>
      <c r="CY834">
        <v>9.3649330000000003E-2</v>
      </c>
      <c r="CZ834">
        <v>-0.16819777</v>
      </c>
      <c r="DA834">
        <v>-0.25450494000000001</v>
      </c>
      <c r="DB834">
        <v>0.25513289</v>
      </c>
      <c r="DC834">
        <v>2.5920289999999999E-2</v>
      </c>
      <c r="DD834">
        <v>-2.5292350000000002E-2</v>
      </c>
      <c r="DE834">
        <v>0.26950531</v>
      </c>
      <c r="DF834">
        <v>-0.26887736000000001</v>
      </c>
      <c r="DG834">
        <v>0.1029841</v>
      </c>
      <c r="DH834">
        <v>-0.10235616</v>
      </c>
      <c r="DI834">
        <v>-0.19042195000000001</v>
      </c>
      <c r="DJ834">
        <v>7.7531719999999998E-2</v>
      </c>
      <c r="DK834">
        <v>-0.19522661999999999</v>
      </c>
      <c r="DL834">
        <v>-0.13095082</v>
      </c>
      <c r="DM834">
        <v>-6.0513240000000003E-2</v>
      </c>
      <c r="DN834">
        <v>0.50020885000000004</v>
      </c>
      <c r="DO834">
        <v>0.35778246000000002</v>
      </c>
      <c r="DP834">
        <v>-0.64273818000000005</v>
      </c>
      <c r="DQ834">
        <v>0.94671483000000001</v>
      </c>
      <c r="DR834">
        <v>-0.66113116000000005</v>
      </c>
      <c r="DS834">
        <v>7.7932630000000003E-2</v>
      </c>
      <c r="DT834">
        <v>-0.79014932000000004</v>
      </c>
      <c r="DU834">
        <v>1.3610861400000001</v>
      </c>
      <c r="DV834" s="10">
        <v>-0.64824150000000003</v>
      </c>
      <c r="DW834" s="8" t="s">
        <v>4308</v>
      </c>
      <c r="DX834" t="s">
        <v>4309</v>
      </c>
      <c r="DY834" t="s">
        <v>5165</v>
      </c>
      <c r="DZ834" t="s">
        <v>5158</v>
      </c>
      <c r="EA834" t="s">
        <v>5247</v>
      </c>
      <c r="EB834" t="s">
        <v>5217</v>
      </c>
      <c r="EC834" t="s">
        <v>5460</v>
      </c>
      <c r="ED834" s="10" t="s">
        <v>1071</v>
      </c>
      <c r="EE834" s="20">
        <v>35575</v>
      </c>
      <c r="EF834" s="21">
        <v>37226</v>
      </c>
      <c r="EG834" t="s">
        <v>4310</v>
      </c>
      <c r="EH834" t="s">
        <v>5143</v>
      </c>
      <c r="EI834" s="22">
        <v>44676</v>
      </c>
      <c r="EJ834" t="b">
        <f>F834=H834</f>
        <v>0</v>
      </c>
    </row>
    <row r="835" spans="1:140" x14ac:dyDescent="0.2">
      <c r="A835" s="8" t="s">
        <v>4311</v>
      </c>
      <c r="B835" s="8" t="s">
        <v>168</v>
      </c>
      <c r="C835" s="8" t="s">
        <v>128</v>
      </c>
      <c r="D835" s="2" t="s">
        <v>4312</v>
      </c>
      <c r="E835" s="4">
        <v>0.35947390724544798</v>
      </c>
      <c r="F835" s="28" t="b">
        <v>0</v>
      </c>
      <c r="G835" s="29">
        <f t="shared" si="25"/>
        <v>3.8449462448030438E-7</v>
      </c>
      <c r="H835" s="5" t="b">
        <f t="shared" ref="H835:H898" si="26">IF(G835&gt;threshold,TRUE,FALSE)</f>
        <v>0</v>
      </c>
      <c r="I835" s="8">
        <v>44</v>
      </c>
      <c r="J835">
        <v>1</v>
      </c>
      <c r="K835">
        <v>20</v>
      </c>
      <c r="L835">
        <v>534</v>
      </c>
      <c r="M835">
        <v>3</v>
      </c>
      <c r="N835">
        <v>1</v>
      </c>
      <c r="O835">
        <v>19.686953622724001</v>
      </c>
      <c r="P835">
        <v>1</v>
      </c>
      <c r="Q835">
        <v>5</v>
      </c>
      <c r="R835">
        <v>1</v>
      </c>
      <c r="S835" s="10">
        <v>77.400000000000006</v>
      </c>
      <c r="T835" s="8">
        <v>-0.86798873614579497</v>
      </c>
      <c r="U835">
        <v>7.5957643648752104E-3</v>
      </c>
      <c r="V835">
        <v>-0.90217249130388599</v>
      </c>
      <c r="W835">
        <v>-1.1241400253890499</v>
      </c>
      <c r="X835">
        <v>-0.60931127360194304</v>
      </c>
      <c r="Y835">
        <v>-1.4044518876044501</v>
      </c>
      <c r="Z835">
        <v>-1.0594030004275601</v>
      </c>
      <c r="AA835">
        <v>-1.4107302381286499</v>
      </c>
      <c r="AB835">
        <v>-0.772121299578298</v>
      </c>
      <c r="AC835">
        <v>1.42236659638262</v>
      </c>
      <c r="AD835" s="10">
        <v>0.58312005553081903</v>
      </c>
      <c r="AE835" s="8">
        <v>0</v>
      </c>
      <c r="AF835">
        <v>0</v>
      </c>
      <c r="AG835">
        <v>0</v>
      </c>
      <c r="AH835">
        <v>0</v>
      </c>
      <c r="AI835">
        <v>0</v>
      </c>
      <c r="AJ835">
        <v>1</v>
      </c>
      <c r="AK835">
        <v>0</v>
      </c>
      <c r="AL835">
        <v>0</v>
      </c>
      <c r="AM835">
        <v>0</v>
      </c>
      <c r="AN835">
        <v>0</v>
      </c>
      <c r="AO835">
        <v>0</v>
      </c>
      <c r="AP835">
        <v>0</v>
      </c>
      <c r="AQ835">
        <v>0</v>
      </c>
      <c r="AR835">
        <v>0</v>
      </c>
      <c r="AS835">
        <v>0</v>
      </c>
      <c r="AT835">
        <v>0</v>
      </c>
      <c r="AU835">
        <v>0</v>
      </c>
      <c r="AV835">
        <v>0</v>
      </c>
      <c r="AW835">
        <v>0</v>
      </c>
      <c r="AX835">
        <v>0</v>
      </c>
      <c r="AY835">
        <v>1</v>
      </c>
      <c r="AZ835">
        <v>0</v>
      </c>
      <c r="BA835">
        <v>0</v>
      </c>
      <c r="BB835">
        <v>1</v>
      </c>
      <c r="BC835">
        <v>0</v>
      </c>
      <c r="BD835">
        <v>1</v>
      </c>
      <c r="BE835">
        <v>0</v>
      </c>
      <c r="BF835">
        <v>1</v>
      </c>
      <c r="BG835">
        <v>0</v>
      </c>
      <c r="BH835">
        <v>0</v>
      </c>
      <c r="BI835">
        <v>0</v>
      </c>
      <c r="BJ835">
        <v>1</v>
      </c>
      <c r="BK835">
        <v>0</v>
      </c>
      <c r="BL835">
        <v>0</v>
      </c>
      <c r="BM835">
        <v>0</v>
      </c>
      <c r="BN835">
        <v>0</v>
      </c>
      <c r="BO835">
        <v>0</v>
      </c>
      <c r="BP835">
        <v>1</v>
      </c>
      <c r="BQ835">
        <v>1</v>
      </c>
      <c r="BR835">
        <v>0</v>
      </c>
      <c r="BS835">
        <v>0</v>
      </c>
      <c r="BT835" s="10">
        <v>0</v>
      </c>
      <c r="BU835">
        <v>-4.2648743800000002</v>
      </c>
      <c r="BV835">
        <v>0.17994256</v>
      </c>
      <c r="BW835">
        <v>2.5512239999999999E-2</v>
      </c>
      <c r="BX835">
        <v>1.7140852600000001</v>
      </c>
      <c r="BY835">
        <v>1.2451467300000001</v>
      </c>
      <c r="BZ835">
        <v>4.38303536</v>
      </c>
      <c r="CA835">
        <v>1.0542348399999999</v>
      </c>
      <c r="CB835">
        <v>2.36271349</v>
      </c>
      <c r="CC835">
        <v>0</v>
      </c>
      <c r="CD835">
        <v>1.26633956</v>
      </c>
      <c r="CE835">
        <v>1.2966537600000001</v>
      </c>
      <c r="CF835">
        <v>-0.34830556000000001</v>
      </c>
      <c r="CG835">
        <v>0.60595251999999999</v>
      </c>
      <c r="CH835">
        <v>-0.27080598</v>
      </c>
      <c r="CI835">
        <v>0.69837139000000004</v>
      </c>
      <c r="CJ835">
        <v>2.3914729999999999E-2</v>
      </c>
      <c r="CK835">
        <v>-0.35324707</v>
      </c>
      <c r="CL835">
        <v>-4.8291489999999999E-2</v>
      </c>
      <c r="CM835">
        <v>0.58076517999999999</v>
      </c>
      <c r="CN835">
        <v>0.72541518999999999</v>
      </c>
      <c r="CO835">
        <v>-0.20022939000000001</v>
      </c>
      <c r="CP835">
        <v>-0.43475793000000001</v>
      </c>
      <c r="CQ835">
        <v>0.34422587999999998</v>
      </c>
      <c r="CR835">
        <v>-0.48495226000000002</v>
      </c>
      <c r="CS835">
        <v>0.18250256000000001</v>
      </c>
      <c r="CT835">
        <v>-0.16623276000000001</v>
      </c>
      <c r="CU835">
        <v>-9.4743999999999995E-2</v>
      </c>
      <c r="CV835">
        <v>-1.1689752</v>
      </c>
      <c r="CW835">
        <v>-0.52188942000000005</v>
      </c>
      <c r="CX835">
        <v>0.65815442999999996</v>
      </c>
      <c r="CY835">
        <v>9.3649330000000003E-2</v>
      </c>
      <c r="CZ835">
        <v>-0.16819777</v>
      </c>
      <c r="DA835">
        <v>-0.25450494000000001</v>
      </c>
      <c r="DB835">
        <v>0.25513289</v>
      </c>
      <c r="DC835">
        <v>2.5920289999999999E-2</v>
      </c>
      <c r="DD835">
        <v>-2.5292350000000002E-2</v>
      </c>
      <c r="DE835">
        <v>0.26950531</v>
      </c>
      <c r="DF835">
        <v>-0.26887736000000001</v>
      </c>
      <c r="DG835">
        <v>0.1029841</v>
      </c>
      <c r="DH835">
        <v>-0.10235616</v>
      </c>
      <c r="DI835">
        <v>-0.19042195000000001</v>
      </c>
      <c r="DJ835">
        <v>7.7531719999999998E-2</v>
      </c>
      <c r="DK835">
        <v>-0.19522661999999999</v>
      </c>
      <c r="DL835">
        <v>-0.13095082</v>
      </c>
      <c r="DM835">
        <v>-6.0513240000000003E-2</v>
      </c>
      <c r="DN835">
        <v>0.50020885000000004</v>
      </c>
      <c r="DO835">
        <v>0.35778246000000002</v>
      </c>
      <c r="DP835">
        <v>-0.64273818000000005</v>
      </c>
      <c r="DQ835">
        <v>0.94671483000000001</v>
      </c>
      <c r="DR835">
        <v>-0.66113116000000005</v>
      </c>
      <c r="DS835">
        <v>7.7932630000000003E-2</v>
      </c>
      <c r="DT835">
        <v>-0.79014932000000004</v>
      </c>
      <c r="DU835">
        <v>1.3610861400000001</v>
      </c>
      <c r="DV835" s="10">
        <v>-0.64824150000000003</v>
      </c>
      <c r="DW835" s="8" t="s">
        <v>4313</v>
      </c>
      <c r="DX835" t="s">
        <v>4314</v>
      </c>
      <c r="DY835" t="s">
        <v>5165</v>
      </c>
      <c r="DZ835" t="s">
        <v>5154</v>
      </c>
      <c r="EA835" t="s">
        <v>5308</v>
      </c>
      <c r="EB835" t="s">
        <v>5179</v>
      </c>
      <c r="EC835" t="s">
        <v>5431</v>
      </c>
      <c r="ED835" s="10" t="s">
        <v>295</v>
      </c>
      <c r="EE835" s="20">
        <v>36195</v>
      </c>
      <c r="EF835" s="21">
        <v>36541</v>
      </c>
      <c r="EG835" t="s">
        <v>4315</v>
      </c>
      <c r="EH835" t="s">
        <v>5144</v>
      </c>
      <c r="EI835" s="22">
        <v>44774</v>
      </c>
      <c r="EJ835" t="b">
        <f>F835=H835</f>
        <v>1</v>
      </c>
    </row>
    <row r="836" spans="1:140" x14ac:dyDescent="0.2">
      <c r="A836" s="8" t="s">
        <v>4316</v>
      </c>
      <c r="B836" s="8" t="s">
        <v>119</v>
      </c>
      <c r="C836" s="8" t="s">
        <v>1307</v>
      </c>
      <c r="D836" s="2" t="s">
        <v>4317</v>
      </c>
      <c r="E836" s="4">
        <v>0.54624267771342006</v>
      </c>
      <c r="F836" s="28" t="b">
        <v>0</v>
      </c>
      <c r="G836" s="29">
        <f t="shared" si="25"/>
        <v>0.99165716620418554</v>
      </c>
      <c r="H836" s="5" t="b">
        <f t="shared" si="26"/>
        <v>1</v>
      </c>
      <c r="I836" s="8">
        <v>45</v>
      </c>
      <c r="J836">
        <v>1</v>
      </c>
      <c r="K836">
        <v>27</v>
      </c>
      <c r="L836">
        <v>1704</v>
      </c>
      <c r="M836">
        <v>8</v>
      </c>
      <c r="N836">
        <v>5</v>
      </c>
      <c r="O836">
        <v>92.288005523376697</v>
      </c>
      <c r="P836">
        <v>3</v>
      </c>
      <c r="Q836">
        <v>1</v>
      </c>
      <c r="R836">
        <v>4</v>
      </c>
      <c r="S836" s="10">
        <v>74.099999999999994</v>
      </c>
      <c r="T836" s="8">
        <v>-0.77405056123824101</v>
      </c>
      <c r="U836">
        <v>7.5957643648752104E-3</v>
      </c>
      <c r="V836">
        <v>2.2610839381047498E-3</v>
      </c>
      <c r="W836">
        <v>0.23978926016395399</v>
      </c>
      <c r="X836">
        <v>0.98157978018903103</v>
      </c>
      <c r="Y836">
        <v>1.38181348148064</v>
      </c>
      <c r="Z836">
        <v>1.43884968576104</v>
      </c>
      <c r="AA836">
        <v>-0.70092886045385905</v>
      </c>
      <c r="AB836">
        <v>1.4079858992310099</v>
      </c>
      <c r="AC836">
        <v>1.7560081436822399E-2</v>
      </c>
      <c r="AD836" s="10">
        <v>-0.12892293549664</v>
      </c>
      <c r="AE836" s="8">
        <v>0</v>
      </c>
      <c r="AF836">
        <v>0</v>
      </c>
      <c r="AG836">
        <v>0</v>
      </c>
      <c r="AH836">
        <v>0</v>
      </c>
      <c r="AI836">
        <v>0</v>
      </c>
      <c r="AJ836">
        <v>0</v>
      </c>
      <c r="AK836">
        <v>0</v>
      </c>
      <c r="AL836">
        <v>0</v>
      </c>
      <c r="AM836">
        <v>0</v>
      </c>
      <c r="AN836">
        <v>0</v>
      </c>
      <c r="AO836">
        <v>0</v>
      </c>
      <c r="AP836">
        <v>0</v>
      </c>
      <c r="AQ836">
        <v>0</v>
      </c>
      <c r="AR836">
        <v>0</v>
      </c>
      <c r="AS836">
        <v>0</v>
      </c>
      <c r="AT836">
        <v>0</v>
      </c>
      <c r="AU836">
        <v>1</v>
      </c>
      <c r="AV836">
        <v>0</v>
      </c>
      <c r="AW836">
        <v>0</v>
      </c>
      <c r="AX836">
        <v>0</v>
      </c>
      <c r="AY836">
        <v>1</v>
      </c>
      <c r="AZ836">
        <v>0</v>
      </c>
      <c r="BA836">
        <v>1</v>
      </c>
      <c r="BB836">
        <v>0</v>
      </c>
      <c r="BC836">
        <v>0</v>
      </c>
      <c r="BD836">
        <v>1</v>
      </c>
      <c r="BE836">
        <v>1</v>
      </c>
      <c r="BF836">
        <v>0</v>
      </c>
      <c r="BG836">
        <v>0</v>
      </c>
      <c r="BH836">
        <v>1</v>
      </c>
      <c r="BI836">
        <v>0</v>
      </c>
      <c r="BJ836">
        <v>0</v>
      </c>
      <c r="BK836">
        <v>0</v>
      </c>
      <c r="BL836">
        <v>0</v>
      </c>
      <c r="BM836">
        <v>0</v>
      </c>
      <c r="BN836">
        <v>1</v>
      </c>
      <c r="BO836">
        <v>0</v>
      </c>
      <c r="BP836">
        <v>0</v>
      </c>
      <c r="BQ836">
        <v>0</v>
      </c>
      <c r="BR836">
        <v>0</v>
      </c>
      <c r="BS836">
        <v>0</v>
      </c>
      <c r="BT836" s="10">
        <v>1</v>
      </c>
      <c r="BU836">
        <v>-4.2648743800000002</v>
      </c>
      <c r="BV836">
        <v>0.17994256</v>
      </c>
      <c r="BW836">
        <v>2.5512239999999999E-2</v>
      </c>
      <c r="BX836">
        <v>1.7140852600000001</v>
      </c>
      <c r="BY836">
        <v>1.2451467300000001</v>
      </c>
      <c r="BZ836">
        <v>4.38303536</v>
      </c>
      <c r="CA836">
        <v>1.0542348399999999</v>
      </c>
      <c r="CB836">
        <v>2.36271349</v>
      </c>
      <c r="CC836">
        <v>0</v>
      </c>
      <c r="CD836">
        <v>1.26633956</v>
      </c>
      <c r="CE836">
        <v>1.2966537600000001</v>
      </c>
      <c r="CF836">
        <v>-0.34830556000000001</v>
      </c>
      <c r="CG836">
        <v>0.60595251999999999</v>
      </c>
      <c r="CH836">
        <v>-0.27080598</v>
      </c>
      <c r="CI836">
        <v>0.69837139000000004</v>
      </c>
      <c r="CJ836">
        <v>2.3914729999999999E-2</v>
      </c>
      <c r="CK836">
        <v>-0.35324707</v>
      </c>
      <c r="CL836">
        <v>-4.8291489999999999E-2</v>
      </c>
      <c r="CM836">
        <v>0.58076517999999999</v>
      </c>
      <c r="CN836">
        <v>0.72541518999999999</v>
      </c>
      <c r="CO836">
        <v>-0.20022939000000001</v>
      </c>
      <c r="CP836">
        <v>-0.43475793000000001</v>
      </c>
      <c r="CQ836">
        <v>0.34422587999999998</v>
      </c>
      <c r="CR836">
        <v>-0.48495226000000002</v>
      </c>
      <c r="CS836">
        <v>0.18250256000000001</v>
      </c>
      <c r="CT836">
        <v>-0.16623276000000001</v>
      </c>
      <c r="CU836">
        <v>-9.4743999999999995E-2</v>
      </c>
      <c r="CV836">
        <v>-1.1689752</v>
      </c>
      <c r="CW836">
        <v>-0.52188942000000005</v>
      </c>
      <c r="CX836">
        <v>0.65815442999999996</v>
      </c>
      <c r="CY836">
        <v>9.3649330000000003E-2</v>
      </c>
      <c r="CZ836">
        <v>-0.16819777</v>
      </c>
      <c r="DA836">
        <v>-0.25450494000000001</v>
      </c>
      <c r="DB836">
        <v>0.25513289</v>
      </c>
      <c r="DC836">
        <v>2.5920289999999999E-2</v>
      </c>
      <c r="DD836">
        <v>-2.5292350000000002E-2</v>
      </c>
      <c r="DE836">
        <v>0.26950531</v>
      </c>
      <c r="DF836">
        <v>-0.26887736000000001</v>
      </c>
      <c r="DG836">
        <v>0.1029841</v>
      </c>
      <c r="DH836">
        <v>-0.10235616</v>
      </c>
      <c r="DI836">
        <v>-0.19042195000000001</v>
      </c>
      <c r="DJ836">
        <v>7.7531719999999998E-2</v>
      </c>
      <c r="DK836">
        <v>-0.19522661999999999</v>
      </c>
      <c r="DL836">
        <v>-0.13095082</v>
      </c>
      <c r="DM836">
        <v>-6.0513240000000003E-2</v>
      </c>
      <c r="DN836">
        <v>0.50020885000000004</v>
      </c>
      <c r="DO836">
        <v>0.35778246000000002</v>
      </c>
      <c r="DP836">
        <v>-0.64273818000000005</v>
      </c>
      <c r="DQ836">
        <v>0.94671483000000001</v>
      </c>
      <c r="DR836">
        <v>-0.66113116000000005</v>
      </c>
      <c r="DS836">
        <v>7.7932630000000003E-2</v>
      </c>
      <c r="DT836">
        <v>-0.79014932000000004</v>
      </c>
      <c r="DU836">
        <v>1.3610861400000001</v>
      </c>
      <c r="DV836" s="10">
        <v>-0.64824150000000003</v>
      </c>
      <c r="DW836" s="8" t="s">
        <v>4318</v>
      </c>
      <c r="DX836" t="s">
        <v>4319</v>
      </c>
      <c r="DY836" t="s">
        <v>5158</v>
      </c>
      <c r="DZ836" t="s">
        <v>5165</v>
      </c>
      <c r="EA836" t="s">
        <v>5263</v>
      </c>
      <c r="EB836" t="s">
        <v>5248</v>
      </c>
      <c r="EC836" t="s">
        <v>5168</v>
      </c>
      <c r="ED836" s="10" t="s">
        <v>442</v>
      </c>
      <c r="EE836" s="20">
        <v>36843</v>
      </c>
      <c r="EF836" s="21">
        <v>38897</v>
      </c>
      <c r="EG836" t="s">
        <v>4320</v>
      </c>
      <c r="EH836" t="s">
        <v>5147</v>
      </c>
      <c r="EI836" s="22">
        <v>43989</v>
      </c>
      <c r="EJ836" t="b">
        <f>F836=H836</f>
        <v>0</v>
      </c>
    </row>
    <row r="837" spans="1:140" x14ac:dyDescent="0.2">
      <c r="A837" s="8" t="s">
        <v>4321</v>
      </c>
      <c r="B837" s="8" t="s">
        <v>168</v>
      </c>
      <c r="C837" s="8" t="s">
        <v>147</v>
      </c>
      <c r="D837" s="2" t="s">
        <v>4322</v>
      </c>
      <c r="E837" s="4">
        <v>0.37652208440902502</v>
      </c>
      <c r="F837" s="28" t="b">
        <v>0</v>
      </c>
      <c r="G837" s="29">
        <f t="shared" si="25"/>
        <v>0.24649314860638838</v>
      </c>
      <c r="H837" s="5" t="b">
        <f t="shared" si="26"/>
        <v>0</v>
      </c>
      <c r="I837" s="8">
        <v>59</v>
      </c>
      <c r="J837">
        <v>0</v>
      </c>
      <c r="K837">
        <v>22</v>
      </c>
      <c r="L837">
        <v>1068</v>
      </c>
      <c r="M837">
        <v>8</v>
      </c>
      <c r="N837">
        <v>1</v>
      </c>
      <c r="O837">
        <v>18.261042204512702</v>
      </c>
      <c r="P837">
        <v>2</v>
      </c>
      <c r="Q837">
        <v>4</v>
      </c>
      <c r="R837">
        <v>5</v>
      </c>
      <c r="S837" s="10">
        <v>81.400000000000006</v>
      </c>
      <c r="T837" s="8">
        <v>0.54108388746750802</v>
      </c>
      <c r="U837">
        <v>-1.00517281761849</v>
      </c>
      <c r="V837">
        <v>-0.64376289837760303</v>
      </c>
      <c r="W837">
        <v>-0.50162871044434998</v>
      </c>
      <c r="X837">
        <v>0.98157978018903103</v>
      </c>
      <c r="Y837">
        <v>-1.4044518876044501</v>
      </c>
      <c r="Z837">
        <v>-1.10846960397606</v>
      </c>
      <c r="AA837">
        <v>-1.4107302381286499</v>
      </c>
      <c r="AB837">
        <v>1.4079858992310099</v>
      </c>
      <c r="AC837">
        <v>0.71996333890972197</v>
      </c>
      <c r="AD837" s="10">
        <v>1.44620246889743</v>
      </c>
      <c r="AE837" s="8">
        <v>1</v>
      </c>
      <c r="AF837">
        <v>0</v>
      </c>
      <c r="AG837">
        <v>0</v>
      </c>
      <c r="AH837">
        <v>0</v>
      </c>
      <c r="AI837">
        <v>0</v>
      </c>
      <c r="AJ837">
        <v>0</v>
      </c>
      <c r="AK837">
        <v>0</v>
      </c>
      <c r="AL837">
        <v>0</v>
      </c>
      <c r="AM837">
        <v>0</v>
      </c>
      <c r="AN837">
        <v>0</v>
      </c>
      <c r="AO837">
        <v>0</v>
      </c>
      <c r="AP837">
        <v>0</v>
      </c>
      <c r="AQ837">
        <v>0</v>
      </c>
      <c r="AR837">
        <v>0</v>
      </c>
      <c r="AS837">
        <v>0</v>
      </c>
      <c r="AT837">
        <v>0</v>
      </c>
      <c r="AU837">
        <v>0</v>
      </c>
      <c r="AV837">
        <v>0</v>
      </c>
      <c r="AW837">
        <v>0</v>
      </c>
      <c r="AX837">
        <v>0</v>
      </c>
      <c r="AY837">
        <v>1</v>
      </c>
      <c r="AZ837">
        <v>0</v>
      </c>
      <c r="BA837">
        <v>1</v>
      </c>
      <c r="BB837">
        <v>0</v>
      </c>
      <c r="BC837">
        <v>0</v>
      </c>
      <c r="BD837">
        <v>1</v>
      </c>
      <c r="BE837">
        <v>1</v>
      </c>
      <c r="BF837">
        <v>0</v>
      </c>
      <c r="BG837">
        <v>0</v>
      </c>
      <c r="BH837">
        <v>0</v>
      </c>
      <c r="BI837">
        <v>0</v>
      </c>
      <c r="BJ837">
        <v>1</v>
      </c>
      <c r="BK837">
        <v>0</v>
      </c>
      <c r="BL837">
        <v>0</v>
      </c>
      <c r="BM837">
        <v>0</v>
      </c>
      <c r="BN837">
        <v>0</v>
      </c>
      <c r="BO837">
        <v>1</v>
      </c>
      <c r="BP837">
        <v>0</v>
      </c>
      <c r="BQ837">
        <v>0</v>
      </c>
      <c r="BR837">
        <v>0</v>
      </c>
      <c r="BS837">
        <v>1</v>
      </c>
      <c r="BT837" s="10">
        <v>0</v>
      </c>
      <c r="BU837">
        <v>-4.2648743800000002</v>
      </c>
      <c r="BV837">
        <v>0.17994256</v>
      </c>
      <c r="BW837">
        <v>2.5512239999999999E-2</v>
      </c>
      <c r="BX837">
        <v>1.7140852600000001</v>
      </c>
      <c r="BY837">
        <v>1.2451467300000001</v>
      </c>
      <c r="BZ837">
        <v>4.38303536</v>
      </c>
      <c r="CA837">
        <v>1.0542348399999999</v>
      </c>
      <c r="CB837">
        <v>2.36271349</v>
      </c>
      <c r="CC837">
        <v>0</v>
      </c>
      <c r="CD837">
        <v>1.26633956</v>
      </c>
      <c r="CE837">
        <v>1.2966537600000001</v>
      </c>
      <c r="CF837">
        <v>-0.34830556000000001</v>
      </c>
      <c r="CG837">
        <v>0.60595251999999999</v>
      </c>
      <c r="CH837">
        <v>-0.27080598</v>
      </c>
      <c r="CI837">
        <v>0.69837139000000004</v>
      </c>
      <c r="CJ837">
        <v>2.3914729999999999E-2</v>
      </c>
      <c r="CK837">
        <v>-0.35324707</v>
      </c>
      <c r="CL837">
        <v>-4.8291489999999999E-2</v>
      </c>
      <c r="CM837">
        <v>0.58076517999999999</v>
      </c>
      <c r="CN837">
        <v>0.72541518999999999</v>
      </c>
      <c r="CO837">
        <v>-0.20022939000000001</v>
      </c>
      <c r="CP837">
        <v>-0.43475793000000001</v>
      </c>
      <c r="CQ837">
        <v>0.34422587999999998</v>
      </c>
      <c r="CR837">
        <v>-0.48495226000000002</v>
      </c>
      <c r="CS837">
        <v>0.18250256000000001</v>
      </c>
      <c r="CT837">
        <v>-0.16623276000000001</v>
      </c>
      <c r="CU837">
        <v>-9.4743999999999995E-2</v>
      </c>
      <c r="CV837">
        <v>-1.1689752</v>
      </c>
      <c r="CW837">
        <v>-0.52188942000000005</v>
      </c>
      <c r="CX837">
        <v>0.65815442999999996</v>
      </c>
      <c r="CY837">
        <v>9.3649330000000003E-2</v>
      </c>
      <c r="CZ837">
        <v>-0.16819777</v>
      </c>
      <c r="DA837">
        <v>-0.25450494000000001</v>
      </c>
      <c r="DB837">
        <v>0.25513289</v>
      </c>
      <c r="DC837">
        <v>2.5920289999999999E-2</v>
      </c>
      <c r="DD837">
        <v>-2.5292350000000002E-2</v>
      </c>
      <c r="DE837">
        <v>0.26950531</v>
      </c>
      <c r="DF837">
        <v>-0.26887736000000001</v>
      </c>
      <c r="DG837">
        <v>0.1029841</v>
      </c>
      <c r="DH837">
        <v>-0.10235616</v>
      </c>
      <c r="DI837">
        <v>-0.19042195000000001</v>
      </c>
      <c r="DJ837">
        <v>7.7531719999999998E-2</v>
      </c>
      <c r="DK837">
        <v>-0.19522661999999999</v>
      </c>
      <c r="DL837">
        <v>-0.13095082</v>
      </c>
      <c r="DM837">
        <v>-6.0513240000000003E-2</v>
      </c>
      <c r="DN837">
        <v>0.50020885000000004</v>
      </c>
      <c r="DO837">
        <v>0.35778246000000002</v>
      </c>
      <c r="DP837">
        <v>-0.64273818000000005</v>
      </c>
      <c r="DQ837">
        <v>0.94671483000000001</v>
      </c>
      <c r="DR837">
        <v>-0.66113116000000005</v>
      </c>
      <c r="DS837">
        <v>7.7932630000000003E-2</v>
      </c>
      <c r="DT837">
        <v>-0.79014932000000004</v>
      </c>
      <c r="DU837">
        <v>1.3610861400000001</v>
      </c>
      <c r="DV837" s="10">
        <v>-0.64824150000000003</v>
      </c>
      <c r="DW837" s="8" t="s">
        <v>4323</v>
      </c>
      <c r="DX837" t="s">
        <v>4324</v>
      </c>
      <c r="DY837" t="s">
        <v>5153</v>
      </c>
      <c r="DZ837" t="s">
        <v>5153</v>
      </c>
      <c r="EA837" t="s">
        <v>5361</v>
      </c>
      <c r="EB837" t="s">
        <v>5352</v>
      </c>
      <c r="EC837" t="s">
        <v>5267</v>
      </c>
      <c r="ED837" s="10" t="s">
        <v>782</v>
      </c>
      <c r="EE837" s="20">
        <v>36652</v>
      </c>
      <c r="EF837" s="21">
        <v>38644</v>
      </c>
      <c r="EG837" t="s">
        <v>4325</v>
      </c>
      <c r="EH837" t="s">
        <v>5144</v>
      </c>
      <c r="EI837" s="22">
        <v>44921</v>
      </c>
      <c r="EJ837" t="b">
        <f>F837=H837</f>
        <v>1</v>
      </c>
    </row>
    <row r="838" spans="1:140" x14ac:dyDescent="0.2">
      <c r="A838" s="8" t="s">
        <v>4326</v>
      </c>
      <c r="B838" s="8" t="s">
        <v>168</v>
      </c>
      <c r="C838" s="8" t="s">
        <v>147</v>
      </c>
      <c r="D838" s="2" t="s">
        <v>4327</v>
      </c>
      <c r="E838" s="4">
        <v>0.60084257105436401</v>
      </c>
      <c r="F838" s="28" t="b">
        <v>1</v>
      </c>
      <c r="G838" s="29">
        <f t="shared" ref="G838:G901" si="27">1/(1+EXP(-(SUMPRODUCT(T838:BT838,BV838:DV838)+BU838)))</f>
        <v>1.0718809992197962E-4</v>
      </c>
      <c r="H838" s="5" t="b">
        <f t="shared" si="26"/>
        <v>0</v>
      </c>
      <c r="I838" s="8">
        <v>67</v>
      </c>
      <c r="J838">
        <v>0</v>
      </c>
      <c r="K838">
        <v>23</v>
      </c>
      <c r="L838">
        <v>373</v>
      </c>
      <c r="M838">
        <v>0</v>
      </c>
      <c r="N838">
        <v>3</v>
      </c>
      <c r="O838">
        <v>88.279618860515498</v>
      </c>
      <c r="P838">
        <v>5</v>
      </c>
      <c r="Q838">
        <v>5</v>
      </c>
      <c r="R838">
        <v>4</v>
      </c>
      <c r="S838" s="10">
        <v>72.7</v>
      </c>
      <c r="T838" s="8">
        <v>1.2925892867279301</v>
      </c>
      <c r="U838">
        <v>-1.00517281761849</v>
      </c>
      <c r="V838">
        <v>-0.51455810191446105</v>
      </c>
      <c r="W838">
        <v>-1.3118260210933601</v>
      </c>
      <c r="X838">
        <v>-1.5638459058765199</v>
      </c>
      <c r="Y838">
        <v>-1.13192030619081E-2</v>
      </c>
      <c r="Z838">
        <v>1.30091831306579</v>
      </c>
      <c r="AA838">
        <v>-1.4107302381286499</v>
      </c>
      <c r="AB838">
        <v>-4.5418899975194001E-2</v>
      </c>
      <c r="AC838">
        <v>0.71996333890972197</v>
      </c>
      <c r="AD838" s="10">
        <v>-0.431001780174953</v>
      </c>
      <c r="AE838" s="8">
        <v>0</v>
      </c>
      <c r="AF838">
        <v>0</v>
      </c>
      <c r="AG838">
        <v>1</v>
      </c>
      <c r="AH838">
        <v>0</v>
      </c>
      <c r="AI838">
        <v>0</v>
      </c>
      <c r="AJ838">
        <v>0</v>
      </c>
      <c r="AK838">
        <v>0</v>
      </c>
      <c r="AL838">
        <v>0</v>
      </c>
      <c r="AM838">
        <v>0</v>
      </c>
      <c r="AN838">
        <v>0</v>
      </c>
      <c r="AO838">
        <v>0</v>
      </c>
      <c r="AP838">
        <v>0</v>
      </c>
      <c r="AQ838">
        <v>0</v>
      </c>
      <c r="AR838">
        <v>0</v>
      </c>
      <c r="AS838">
        <v>0</v>
      </c>
      <c r="AT838">
        <v>0</v>
      </c>
      <c r="AU838">
        <v>0</v>
      </c>
      <c r="AV838">
        <v>0</v>
      </c>
      <c r="AW838">
        <v>0</v>
      </c>
      <c r="AX838">
        <v>0</v>
      </c>
      <c r="AY838">
        <v>0</v>
      </c>
      <c r="AZ838">
        <v>1</v>
      </c>
      <c r="BA838">
        <v>0</v>
      </c>
      <c r="BB838">
        <v>1</v>
      </c>
      <c r="BC838">
        <v>0</v>
      </c>
      <c r="BD838">
        <v>1</v>
      </c>
      <c r="BE838">
        <v>1</v>
      </c>
      <c r="BF838">
        <v>0</v>
      </c>
      <c r="BG838">
        <v>0</v>
      </c>
      <c r="BH838">
        <v>0</v>
      </c>
      <c r="BI838">
        <v>0</v>
      </c>
      <c r="BJ838">
        <v>1</v>
      </c>
      <c r="BK838">
        <v>0</v>
      </c>
      <c r="BL838">
        <v>0</v>
      </c>
      <c r="BM838">
        <v>1</v>
      </c>
      <c r="BN838">
        <v>0</v>
      </c>
      <c r="BO838">
        <v>0</v>
      </c>
      <c r="BP838">
        <v>0</v>
      </c>
      <c r="BQ838">
        <v>0</v>
      </c>
      <c r="BR838">
        <v>1</v>
      </c>
      <c r="BS838">
        <v>0</v>
      </c>
      <c r="BT838" s="10">
        <v>0</v>
      </c>
      <c r="BU838">
        <v>-4.2648743800000002</v>
      </c>
      <c r="BV838">
        <v>0.17994256</v>
      </c>
      <c r="BW838">
        <v>2.5512239999999999E-2</v>
      </c>
      <c r="BX838">
        <v>1.7140852600000001</v>
      </c>
      <c r="BY838">
        <v>1.2451467300000001</v>
      </c>
      <c r="BZ838">
        <v>4.38303536</v>
      </c>
      <c r="CA838">
        <v>1.0542348399999999</v>
      </c>
      <c r="CB838">
        <v>2.36271349</v>
      </c>
      <c r="CC838">
        <v>0</v>
      </c>
      <c r="CD838">
        <v>1.26633956</v>
      </c>
      <c r="CE838">
        <v>1.2966537600000001</v>
      </c>
      <c r="CF838">
        <v>-0.34830556000000001</v>
      </c>
      <c r="CG838">
        <v>0.60595251999999999</v>
      </c>
      <c r="CH838">
        <v>-0.27080598</v>
      </c>
      <c r="CI838">
        <v>0.69837139000000004</v>
      </c>
      <c r="CJ838">
        <v>2.3914729999999999E-2</v>
      </c>
      <c r="CK838">
        <v>-0.35324707</v>
      </c>
      <c r="CL838">
        <v>-4.8291489999999999E-2</v>
      </c>
      <c r="CM838">
        <v>0.58076517999999999</v>
      </c>
      <c r="CN838">
        <v>0.72541518999999999</v>
      </c>
      <c r="CO838">
        <v>-0.20022939000000001</v>
      </c>
      <c r="CP838">
        <v>-0.43475793000000001</v>
      </c>
      <c r="CQ838">
        <v>0.34422587999999998</v>
      </c>
      <c r="CR838">
        <v>-0.48495226000000002</v>
      </c>
      <c r="CS838">
        <v>0.18250256000000001</v>
      </c>
      <c r="CT838">
        <v>-0.16623276000000001</v>
      </c>
      <c r="CU838">
        <v>-9.4743999999999995E-2</v>
      </c>
      <c r="CV838">
        <v>-1.1689752</v>
      </c>
      <c r="CW838">
        <v>-0.52188942000000005</v>
      </c>
      <c r="CX838">
        <v>0.65815442999999996</v>
      </c>
      <c r="CY838">
        <v>9.3649330000000003E-2</v>
      </c>
      <c r="CZ838">
        <v>-0.16819777</v>
      </c>
      <c r="DA838">
        <v>-0.25450494000000001</v>
      </c>
      <c r="DB838">
        <v>0.25513289</v>
      </c>
      <c r="DC838">
        <v>2.5920289999999999E-2</v>
      </c>
      <c r="DD838">
        <v>-2.5292350000000002E-2</v>
      </c>
      <c r="DE838">
        <v>0.26950531</v>
      </c>
      <c r="DF838">
        <v>-0.26887736000000001</v>
      </c>
      <c r="DG838">
        <v>0.1029841</v>
      </c>
      <c r="DH838">
        <v>-0.10235616</v>
      </c>
      <c r="DI838">
        <v>-0.19042195000000001</v>
      </c>
      <c r="DJ838">
        <v>7.7531719999999998E-2</v>
      </c>
      <c r="DK838">
        <v>-0.19522661999999999</v>
      </c>
      <c r="DL838">
        <v>-0.13095082</v>
      </c>
      <c r="DM838">
        <v>-6.0513240000000003E-2</v>
      </c>
      <c r="DN838">
        <v>0.50020885000000004</v>
      </c>
      <c r="DO838">
        <v>0.35778246000000002</v>
      </c>
      <c r="DP838">
        <v>-0.64273818000000005</v>
      </c>
      <c r="DQ838">
        <v>0.94671483000000001</v>
      </c>
      <c r="DR838">
        <v>-0.66113116000000005</v>
      </c>
      <c r="DS838">
        <v>7.7932630000000003E-2</v>
      </c>
      <c r="DT838">
        <v>-0.79014932000000004</v>
      </c>
      <c r="DU838">
        <v>1.3610861400000001</v>
      </c>
      <c r="DV838" s="10">
        <v>-0.64824150000000003</v>
      </c>
      <c r="DW838" s="8" t="s">
        <v>4328</v>
      </c>
      <c r="DX838" t="s">
        <v>4329</v>
      </c>
      <c r="DY838" t="s">
        <v>5154</v>
      </c>
      <c r="DZ838" t="s">
        <v>5158</v>
      </c>
      <c r="EA838" t="s">
        <v>5183</v>
      </c>
      <c r="EB838" t="s">
        <v>5494</v>
      </c>
      <c r="EC838" t="s">
        <v>5268</v>
      </c>
      <c r="ED838" s="10" t="s">
        <v>1822</v>
      </c>
      <c r="EE838" s="20">
        <v>35637</v>
      </c>
      <c r="EF838" s="21">
        <v>39523</v>
      </c>
      <c r="EG838" t="s">
        <v>4330</v>
      </c>
      <c r="EH838" t="s">
        <v>5144</v>
      </c>
      <c r="EI838" s="22">
        <v>45195</v>
      </c>
      <c r="EJ838" t="b">
        <f>F838=H838</f>
        <v>0</v>
      </c>
    </row>
    <row r="839" spans="1:140" x14ac:dyDescent="0.2">
      <c r="A839" s="8" t="s">
        <v>928</v>
      </c>
      <c r="B839" s="8" t="s">
        <v>127</v>
      </c>
      <c r="C839" s="8" t="s">
        <v>188</v>
      </c>
      <c r="D839" s="2" t="s">
        <v>4331</v>
      </c>
      <c r="E839" s="4">
        <v>0.73730762851496401</v>
      </c>
      <c r="F839" s="28" t="b">
        <v>1</v>
      </c>
      <c r="G839" s="29">
        <f t="shared" si="27"/>
        <v>5.1210987297453093E-6</v>
      </c>
      <c r="H839" s="5" t="b">
        <f t="shared" si="26"/>
        <v>0</v>
      </c>
      <c r="I839" s="8">
        <v>58</v>
      </c>
      <c r="J839">
        <v>0</v>
      </c>
      <c r="K839">
        <v>15</v>
      </c>
      <c r="L839">
        <v>1165</v>
      </c>
      <c r="M839">
        <v>0</v>
      </c>
      <c r="N839">
        <v>5</v>
      </c>
      <c r="O839">
        <v>82.820480924148796</v>
      </c>
      <c r="P839">
        <v>4</v>
      </c>
      <c r="Q839">
        <v>3</v>
      </c>
      <c r="R839">
        <v>5</v>
      </c>
      <c r="S839" s="10">
        <v>75</v>
      </c>
      <c r="T839" s="8">
        <v>0.447145712559954</v>
      </c>
      <c r="U839">
        <v>-1.00517281761849</v>
      </c>
      <c r="V839">
        <v>-1.5481964736195899</v>
      </c>
      <c r="W839">
        <v>-0.388550812411322</v>
      </c>
      <c r="X839">
        <v>-1.5638459058765199</v>
      </c>
      <c r="Y839">
        <v>1.38181348148064</v>
      </c>
      <c r="Z839">
        <v>1.1130655801265401</v>
      </c>
      <c r="AA839">
        <v>1.4284752725705201</v>
      </c>
      <c r="AB839">
        <v>-1.4988236991813999</v>
      </c>
      <c r="AC839">
        <v>1.7560081436822399E-2</v>
      </c>
      <c r="AD839" s="10">
        <v>6.5270607510849094E-2</v>
      </c>
      <c r="AE839" s="8">
        <v>0</v>
      </c>
      <c r="AF839">
        <v>0</v>
      </c>
      <c r="AG839">
        <v>0</v>
      </c>
      <c r="AH839">
        <v>0</v>
      </c>
      <c r="AI839">
        <v>0</v>
      </c>
      <c r="AJ839">
        <v>0</v>
      </c>
      <c r="AK839">
        <v>0</v>
      </c>
      <c r="AL839">
        <v>0</v>
      </c>
      <c r="AM839">
        <v>0</v>
      </c>
      <c r="AN839">
        <v>0</v>
      </c>
      <c r="AO839">
        <v>0</v>
      </c>
      <c r="AP839">
        <v>0</v>
      </c>
      <c r="AQ839">
        <v>0</v>
      </c>
      <c r="AR839">
        <v>0</v>
      </c>
      <c r="AS839">
        <v>0</v>
      </c>
      <c r="AT839">
        <v>0</v>
      </c>
      <c r="AU839">
        <v>1</v>
      </c>
      <c r="AV839">
        <v>0</v>
      </c>
      <c r="AW839">
        <v>0</v>
      </c>
      <c r="AX839">
        <v>0</v>
      </c>
      <c r="AY839">
        <v>0</v>
      </c>
      <c r="AZ839">
        <v>1</v>
      </c>
      <c r="BA839">
        <v>1</v>
      </c>
      <c r="BB839">
        <v>0</v>
      </c>
      <c r="BC839">
        <v>0</v>
      </c>
      <c r="BD839">
        <v>1</v>
      </c>
      <c r="BE839">
        <v>1</v>
      </c>
      <c r="BF839">
        <v>0</v>
      </c>
      <c r="BG839">
        <v>0</v>
      </c>
      <c r="BH839">
        <v>0</v>
      </c>
      <c r="BI839">
        <v>0</v>
      </c>
      <c r="BJ839">
        <v>0</v>
      </c>
      <c r="BK839">
        <v>1</v>
      </c>
      <c r="BL839">
        <v>0</v>
      </c>
      <c r="BM839">
        <v>0</v>
      </c>
      <c r="BN839">
        <v>0</v>
      </c>
      <c r="BO839">
        <v>1</v>
      </c>
      <c r="BP839">
        <v>0</v>
      </c>
      <c r="BQ839">
        <v>0</v>
      </c>
      <c r="BR839">
        <v>0</v>
      </c>
      <c r="BS839">
        <v>0</v>
      </c>
      <c r="BT839" s="10">
        <v>1</v>
      </c>
      <c r="BU839">
        <v>-4.2648743800000002</v>
      </c>
      <c r="BV839">
        <v>0.17994256</v>
      </c>
      <c r="BW839">
        <v>2.5512239999999999E-2</v>
      </c>
      <c r="BX839">
        <v>1.7140852600000001</v>
      </c>
      <c r="BY839">
        <v>1.2451467300000001</v>
      </c>
      <c r="BZ839">
        <v>4.38303536</v>
      </c>
      <c r="CA839">
        <v>1.0542348399999999</v>
      </c>
      <c r="CB839">
        <v>2.36271349</v>
      </c>
      <c r="CC839">
        <v>0</v>
      </c>
      <c r="CD839">
        <v>1.26633956</v>
      </c>
      <c r="CE839">
        <v>1.2966537600000001</v>
      </c>
      <c r="CF839">
        <v>-0.34830556000000001</v>
      </c>
      <c r="CG839">
        <v>0.60595251999999999</v>
      </c>
      <c r="CH839">
        <v>-0.27080598</v>
      </c>
      <c r="CI839">
        <v>0.69837139000000004</v>
      </c>
      <c r="CJ839">
        <v>2.3914729999999999E-2</v>
      </c>
      <c r="CK839">
        <v>-0.35324707</v>
      </c>
      <c r="CL839">
        <v>-4.8291489999999999E-2</v>
      </c>
      <c r="CM839">
        <v>0.58076517999999999</v>
      </c>
      <c r="CN839">
        <v>0.72541518999999999</v>
      </c>
      <c r="CO839">
        <v>-0.20022939000000001</v>
      </c>
      <c r="CP839">
        <v>-0.43475793000000001</v>
      </c>
      <c r="CQ839">
        <v>0.34422587999999998</v>
      </c>
      <c r="CR839">
        <v>-0.48495226000000002</v>
      </c>
      <c r="CS839">
        <v>0.18250256000000001</v>
      </c>
      <c r="CT839">
        <v>-0.16623276000000001</v>
      </c>
      <c r="CU839">
        <v>-9.4743999999999995E-2</v>
      </c>
      <c r="CV839">
        <v>-1.1689752</v>
      </c>
      <c r="CW839">
        <v>-0.52188942000000005</v>
      </c>
      <c r="CX839">
        <v>0.65815442999999996</v>
      </c>
      <c r="CY839">
        <v>9.3649330000000003E-2</v>
      </c>
      <c r="CZ839">
        <v>-0.16819777</v>
      </c>
      <c r="DA839">
        <v>-0.25450494000000001</v>
      </c>
      <c r="DB839">
        <v>0.25513289</v>
      </c>
      <c r="DC839">
        <v>2.5920289999999999E-2</v>
      </c>
      <c r="DD839">
        <v>-2.5292350000000002E-2</v>
      </c>
      <c r="DE839">
        <v>0.26950531</v>
      </c>
      <c r="DF839">
        <v>-0.26887736000000001</v>
      </c>
      <c r="DG839">
        <v>0.1029841</v>
      </c>
      <c r="DH839">
        <v>-0.10235616</v>
      </c>
      <c r="DI839">
        <v>-0.19042195000000001</v>
      </c>
      <c r="DJ839">
        <v>7.7531719999999998E-2</v>
      </c>
      <c r="DK839">
        <v>-0.19522661999999999</v>
      </c>
      <c r="DL839">
        <v>-0.13095082</v>
      </c>
      <c r="DM839">
        <v>-6.0513240000000003E-2</v>
      </c>
      <c r="DN839">
        <v>0.50020885000000004</v>
      </c>
      <c r="DO839">
        <v>0.35778246000000002</v>
      </c>
      <c r="DP839">
        <v>-0.64273818000000005</v>
      </c>
      <c r="DQ839">
        <v>0.94671483000000001</v>
      </c>
      <c r="DR839">
        <v>-0.66113116000000005</v>
      </c>
      <c r="DS839">
        <v>7.7932630000000003E-2</v>
      </c>
      <c r="DT839">
        <v>-0.79014932000000004</v>
      </c>
      <c r="DU839">
        <v>1.3610861400000001</v>
      </c>
      <c r="DV839" s="10">
        <v>-0.64824150000000003</v>
      </c>
      <c r="DW839" s="8" t="s">
        <v>4332</v>
      </c>
      <c r="DX839" t="s">
        <v>4333</v>
      </c>
      <c r="DY839" t="s">
        <v>5153</v>
      </c>
      <c r="DZ839" t="s">
        <v>5165</v>
      </c>
      <c r="EA839" t="s">
        <v>5316</v>
      </c>
      <c r="EB839" t="s">
        <v>5289</v>
      </c>
      <c r="EC839" t="s">
        <v>5240</v>
      </c>
      <c r="ED839" s="10" t="s">
        <v>178</v>
      </c>
      <c r="EE839" s="20">
        <v>35618</v>
      </c>
      <c r="EF839" s="21">
        <v>39790</v>
      </c>
      <c r="EG839" t="s">
        <v>4334</v>
      </c>
      <c r="EH839" t="s">
        <v>5146</v>
      </c>
      <c r="EI839" s="22">
        <v>44827</v>
      </c>
      <c r="EJ839" t="b">
        <f>F839=H839</f>
        <v>0</v>
      </c>
    </row>
    <row r="840" spans="1:140" x14ac:dyDescent="0.2">
      <c r="A840" s="8" t="s">
        <v>1168</v>
      </c>
      <c r="B840" s="8" t="s">
        <v>168</v>
      </c>
      <c r="C840" s="8" t="s">
        <v>209</v>
      </c>
      <c r="D840" s="2" t="s">
        <v>4335</v>
      </c>
      <c r="E840" s="4">
        <v>0.28804623506966498</v>
      </c>
      <c r="F840" s="28" t="b">
        <v>0</v>
      </c>
      <c r="G840" s="29">
        <f t="shared" si="27"/>
        <v>0.28681346987971001</v>
      </c>
      <c r="H840" s="5" t="b">
        <f t="shared" si="26"/>
        <v>0</v>
      </c>
      <c r="I840" s="8">
        <v>42</v>
      </c>
      <c r="J840">
        <v>1</v>
      </c>
      <c r="K840">
        <v>22</v>
      </c>
      <c r="L840">
        <v>447</v>
      </c>
      <c r="M840">
        <v>9</v>
      </c>
      <c r="N840">
        <v>5</v>
      </c>
      <c r="O840">
        <v>43.831450868166101</v>
      </c>
      <c r="P840">
        <v>5</v>
      </c>
      <c r="Q840">
        <v>2</v>
      </c>
      <c r="R840">
        <v>3</v>
      </c>
      <c r="S840" s="10">
        <v>80.5</v>
      </c>
      <c r="T840" s="8">
        <v>-1.0558650859609</v>
      </c>
      <c r="U840">
        <v>7.5957643648752104E-3</v>
      </c>
      <c r="V840">
        <v>-0.64376289837760303</v>
      </c>
      <c r="W840">
        <v>-1.2255604081609499</v>
      </c>
      <c r="X840">
        <v>1.2997579909472201</v>
      </c>
      <c r="Y840">
        <v>1.38181348148064</v>
      </c>
      <c r="Z840">
        <v>-0.22857405895934099</v>
      </c>
      <c r="AA840">
        <v>-0.70092886045385905</v>
      </c>
      <c r="AB840">
        <v>1.4079858992310099</v>
      </c>
      <c r="AC840">
        <v>-1.38724643350897</v>
      </c>
      <c r="AD840" s="10">
        <v>1.2520089258899401</v>
      </c>
      <c r="AE840" s="8">
        <v>0</v>
      </c>
      <c r="AF840">
        <v>0</v>
      </c>
      <c r="AG840">
        <v>0</v>
      </c>
      <c r="AH840">
        <v>0</v>
      </c>
      <c r="AI840">
        <v>0</v>
      </c>
      <c r="AJ840">
        <v>0</v>
      </c>
      <c r="AK840">
        <v>0</v>
      </c>
      <c r="AL840">
        <v>0</v>
      </c>
      <c r="AM840">
        <v>1</v>
      </c>
      <c r="AN840">
        <v>0</v>
      </c>
      <c r="AO840">
        <v>0</v>
      </c>
      <c r="AP840">
        <v>0</v>
      </c>
      <c r="AQ840">
        <v>0</v>
      </c>
      <c r="AR840">
        <v>0</v>
      </c>
      <c r="AS840">
        <v>0</v>
      </c>
      <c r="AT840">
        <v>0</v>
      </c>
      <c r="AU840">
        <v>0</v>
      </c>
      <c r="AV840">
        <v>0</v>
      </c>
      <c r="AW840">
        <v>0</v>
      </c>
      <c r="AX840">
        <v>0</v>
      </c>
      <c r="AY840">
        <v>1</v>
      </c>
      <c r="AZ840">
        <v>0</v>
      </c>
      <c r="BA840">
        <v>1</v>
      </c>
      <c r="BB840">
        <v>0</v>
      </c>
      <c r="BC840">
        <v>1</v>
      </c>
      <c r="BD840">
        <v>0</v>
      </c>
      <c r="BE840">
        <v>1</v>
      </c>
      <c r="BF840">
        <v>0</v>
      </c>
      <c r="BG840">
        <v>0</v>
      </c>
      <c r="BH840">
        <v>0</v>
      </c>
      <c r="BI840">
        <v>0</v>
      </c>
      <c r="BJ840">
        <v>0</v>
      </c>
      <c r="BK840">
        <v>0</v>
      </c>
      <c r="BL840">
        <v>1</v>
      </c>
      <c r="BM840">
        <v>1</v>
      </c>
      <c r="BN840">
        <v>0</v>
      </c>
      <c r="BO840">
        <v>0</v>
      </c>
      <c r="BP840">
        <v>0</v>
      </c>
      <c r="BQ840">
        <v>0</v>
      </c>
      <c r="BR840">
        <v>1</v>
      </c>
      <c r="BS840">
        <v>0</v>
      </c>
      <c r="BT840" s="10">
        <v>0</v>
      </c>
      <c r="BU840">
        <v>-4.2648743800000002</v>
      </c>
      <c r="BV840">
        <v>0.17994256</v>
      </c>
      <c r="BW840">
        <v>2.5512239999999999E-2</v>
      </c>
      <c r="BX840">
        <v>1.7140852600000001</v>
      </c>
      <c r="BY840">
        <v>1.2451467300000001</v>
      </c>
      <c r="BZ840">
        <v>4.38303536</v>
      </c>
      <c r="CA840">
        <v>1.0542348399999999</v>
      </c>
      <c r="CB840">
        <v>2.36271349</v>
      </c>
      <c r="CC840">
        <v>0</v>
      </c>
      <c r="CD840">
        <v>1.26633956</v>
      </c>
      <c r="CE840">
        <v>1.2966537600000001</v>
      </c>
      <c r="CF840">
        <v>-0.34830556000000001</v>
      </c>
      <c r="CG840">
        <v>0.60595251999999999</v>
      </c>
      <c r="CH840">
        <v>-0.27080598</v>
      </c>
      <c r="CI840">
        <v>0.69837139000000004</v>
      </c>
      <c r="CJ840">
        <v>2.3914729999999999E-2</v>
      </c>
      <c r="CK840">
        <v>-0.35324707</v>
      </c>
      <c r="CL840">
        <v>-4.8291489999999999E-2</v>
      </c>
      <c r="CM840">
        <v>0.58076517999999999</v>
      </c>
      <c r="CN840">
        <v>0.72541518999999999</v>
      </c>
      <c r="CO840">
        <v>-0.20022939000000001</v>
      </c>
      <c r="CP840">
        <v>-0.43475793000000001</v>
      </c>
      <c r="CQ840">
        <v>0.34422587999999998</v>
      </c>
      <c r="CR840">
        <v>-0.48495226000000002</v>
      </c>
      <c r="CS840">
        <v>0.18250256000000001</v>
      </c>
      <c r="CT840">
        <v>-0.16623276000000001</v>
      </c>
      <c r="CU840">
        <v>-9.4743999999999995E-2</v>
      </c>
      <c r="CV840">
        <v>-1.1689752</v>
      </c>
      <c r="CW840">
        <v>-0.52188942000000005</v>
      </c>
      <c r="CX840">
        <v>0.65815442999999996</v>
      </c>
      <c r="CY840">
        <v>9.3649330000000003E-2</v>
      </c>
      <c r="CZ840">
        <v>-0.16819777</v>
      </c>
      <c r="DA840">
        <v>-0.25450494000000001</v>
      </c>
      <c r="DB840">
        <v>0.25513289</v>
      </c>
      <c r="DC840">
        <v>2.5920289999999999E-2</v>
      </c>
      <c r="DD840">
        <v>-2.5292350000000002E-2</v>
      </c>
      <c r="DE840">
        <v>0.26950531</v>
      </c>
      <c r="DF840">
        <v>-0.26887736000000001</v>
      </c>
      <c r="DG840">
        <v>0.1029841</v>
      </c>
      <c r="DH840">
        <v>-0.10235616</v>
      </c>
      <c r="DI840">
        <v>-0.19042195000000001</v>
      </c>
      <c r="DJ840">
        <v>7.7531719999999998E-2</v>
      </c>
      <c r="DK840">
        <v>-0.19522661999999999</v>
      </c>
      <c r="DL840">
        <v>-0.13095082</v>
      </c>
      <c r="DM840">
        <v>-6.0513240000000003E-2</v>
      </c>
      <c r="DN840">
        <v>0.50020885000000004</v>
      </c>
      <c r="DO840">
        <v>0.35778246000000002</v>
      </c>
      <c r="DP840">
        <v>-0.64273818000000005</v>
      </c>
      <c r="DQ840">
        <v>0.94671483000000001</v>
      </c>
      <c r="DR840">
        <v>-0.66113116000000005</v>
      </c>
      <c r="DS840">
        <v>7.7932630000000003E-2</v>
      </c>
      <c r="DT840">
        <v>-0.79014932000000004</v>
      </c>
      <c r="DU840">
        <v>1.3610861400000001</v>
      </c>
      <c r="DV840" s="10">
        <v>-0.64824150000000003</v>
      </c>
      <c r="DW840" s="8" t="s">
        <v>4336</v>
      </c>
      <c r="DX840" t="s">
        <v>4337</v>
      </c>
      <c r="DY840" t="s">
        <v>5154</v>
      </c>
      <c r="DZ840" t="s">
        <v>5158</v>
      </c>
      <c r="EA840" t="s">
        <v>5207</v>
      </c>
      <c r="EB840" t="s">
        <v>5507</v>
      </c>
      <c r="EC840" t="s">
        <v>5159</v>
      </c>
      <c r="ED840" s="10" t="s">
        <v>390</v>
      </c>
      <c r="EE840" s="20">
        <v>36946</v>
      </c>
      <c r="EF840" s="21">
        <v>39614</v>
      </c>
      <c r="EG840" t="s">
        <v>4338</v>
      </c>
      <c r="EH840" t="s">
        <v>5143</v>
      </c>
      <c r="EI840" s="22">
        <v>45412</v>
      </c>
      <c r="EJ840" t="b">
        <f>F840=H840</f>
        <v>1</v>
      </c>
    </row>
    <row r="841" spans="1:140" x14ac:dyDescent="0.2">
      <c r="A841" s="8" t="s">
        <v>4339</v>
      </c>
      <c r="B841" s="8" t="s">
        <v>168</v>
      </c>
      <c r="C841" s="8" t="s">
        <v>332</v>
      </c>
      <c r="D841" s="2" t="s">
        <v>4340</v>
      </c>
      <c r="E841" s="4">
        <v>0.46539530979330901</v>
      </c>
      <c r="F841" s="28" t="b">
        <v>0</v>
      </c>
      <c r="G841" s="29">
        <f t="shared" si="27"/>
        <v>0.86877853890854129</v>
      </c>
      <c r="H841" s="5" t="b">
        <f t="shared" si="26"/>
        <v>1</v>
      </c>
      <c r="I841" s="8">
        <v>68</v>
      </c>
      <c r="J841">
        <v>1</v>
      </c>
      <c r="K841">
        <v>33</v>
      </c>
      <c r="L841">
        <v>1073</v>
      </c>
      <c r="M841">
        <v>8</v>
      </c>
      <c r="N841">
        <v>1</v>
      </c>
      <c r="O841">
        <v>51.864321563321496</v>
      </c>
      <c r="P841">
        <v>5</v>
      </c>
      <c r="Q841">
        <v>1</v>
      </c>
      <c r="R841">
        <v>5</v>
      </c>
      <c r="S841" s="10">
        <v>66.900000000000006</v>
      </c>
      <c r="T841" s="8">
        <v>1.3865274616354899</v>
      </c>
      <c r="U841">
        <v>7.5957643648752104E-3</v>
      </c>
      <c r="V841">
        <v>0.77748986271695397</v>
      </c>
      <c r="W841">
        <v>-0.49579995281378098</v>
      </c>
      <c r="X841">
        <v>0.98157978018903103</v>
      </c>
      <c r="Y841">
        <v>-1.4044518876044501</v>
      </c>
      <c r="Z841">
        <v>4.7842608108223501E-2</v>
      </c>
      <c r="AA841">
        <v>0.71867389489572897</v>
      </c>
      <c r="AB841">
        <v>0.68128349962791002</v>
      </c>
      <c r="AC841">
        <v>-0.68484317603607703</v>
      </c>
      <c r="AD841" s="10">
        <v>-1.68247127955654</v>
      </c>
      <c r="AE841" s="8">
        <v>0</v>
      </c>
      <c r="AF841">
        <v>0</v>
      </c>
      <c r="AG841">
        <v>0</v>
      </c>
      <c r="AH841">
        <v>0</v>
      </c>
      <c r="AI841">
        <v>0</v>
      </c>
      <c r="AJ841">
        <v>0</v>
      </c>
      <c r="AK841">
        <v>0</v>
      </c>
      <c r="AL841">
        <v>0</v>
      </c>
      <c r="AM841">
        <v>0</v>
      </c>
      <c r="AN841">
        <v>0</v>
      </c>
      <c r="AO841">
        <v>0</v>
      </c>
      <c r="AP841">
        <v>0</v>
      </c>
      <c r="AQ841">
        <v>0</v>
      </c>
      <c r="AR841">
        <v>0</v>
      </c>
      <c r="AS841">
        <v>0</v>
      </c>
      <c r="AT841">
        <v>0</v>
      </c>
      <c r="AU841">
        <v>0</v>
      </c>
      <c r="AV841">
        <v>1</v>
      </c>
      <c r="AW841">
        <v>0</v>
      </c>
      <c r="AX841">
        <v>0</v>
      </c>
      <c r="AY841">
        <v>0</v>
      </c>
      <c r="AZ841">
        <v>1</v>
      </c>
      <c r="BA841">
        <v>0</v>
      </c>
      <c r="BB841">
        <v>1</v>
      </c>
      <c r="BC841">
        <v>1</v>
      </c>
      <c r="BD841">
        <v>0</v>
      </c>
      <c r="BE841">
        <v>0</v>
      </c>
      <c r="BF841">
        <v>1</v>
      </c>
      <c r="BG841">
        <v>0</v>
      </c>
      <c r="BH841">
        <v>0</v>
      </c>
      <c r="BI841">
        <v>0</v>
      </c>
      <c r="BJ841">
        <v>0</v>
      </c>
      <c r="BK841">
        <v>1</v>
      </c>
      <c r="BL841">
        <v>0</v>
      </c>
      <c r="BM841">
        <v>0</v>
      </c>
      <c r="BN841">
        <v>0</v>
      </c>
      <c r="BO841">
        <v>0</v>
      </c>
      <c r="BP841">
        <v>1</v>
      </c>
      <c r="BQ841">
        <v>0</v>
      </c>
      <c r="BR841">
        <v>0</v>
      </c>
      <c r="BS841">
        <v>1</v>
      </c>
      <c r="BT841" s="10">
        <v>0</v>
      </c>
      <c r="BU841">
        <v>-4.2648743800000002</v>
      </c>
      <c r="BV841">
        <v>0.17994256</v>
      </c>
      <c r="BW841">
        <v>2.5512239999999999E-2</v>
      </c>
      <c r="BX841">
        <v>1.7140852600000001</v>
      </c>
      <c r="BY841">
        <v>1.2451467300000001</v>
      </c>
      <c r="BZ841">
        <v>4.38303536</v>
      </c>
      <c r="CA841">
        <v>1.0542348399999999</v>
      </c>
      <c r="CB841">
        <v>2.36271349</v>
      </c>
      <c r="CC841">
        <v>0</v>
      </c>
      <c r="CD841">
        <v>1.26633956</v>
      </c>
      <c r="CE841">
        <v>1.2966537600000001</v>
      </c>
      <c r="CF841">
        <v>-0.34830556000000001</v>
      </c>
      <c r="CG841">
        <v>0.60595251999999999</v>
      </c>
      <c r="CH841">
        <v>-0.27080598</v>
      </c>
      <c r="CI841">
        <v>0.69837139000000004</v>
      </c>
      <c r="CJ841">
        <v>2.3914729999999999E-2</v>
      </c>
      <c r="CK841">
        <v>-0.35324707</v>
      </c>
      <c r="CL841">
        <v>-4.8291489999999999E-2</v>
      </c>
      <c r="CM841">
        <v>0.58076517999999999</v>
      </c>
      <c r="CN841">
        <v>0.72541518999999999</v>
      </c>
      <c r="CO841">
        <v>-0.20022939000000001</v>
      </c>
      <c r="CP841">
        <v>-0.43475793000000001</v>
      </c>
      <c r="CQ841">
        <v>0.34422587999999998</v>
      </c>
      <c r="CR841">
        <v>-0.48495226000000002</v>
      </c>
      <c r="CS841">
        <v>0.18250256000000001</v>
      </c>
      <c r="CT841">
        <v>-0.16623276000000001</v>
      </c>
      <c r="CU841">
        <v>-9.4743999999999995E-2</v>
      </c>
      <c r="CV841">
        <v>-1.1689752</v>
      </c>
      <c r="CW841">
        <v>-0.52188942000000005</v>
      </c>
      <c r="CX841">
        <v>0.65815442999999996</v>
      </c>
      <c r="CY841">
        <v>9.3649330000000003E-2</v>
      </c>
      <c r="CZ841">
        <v>-0.16819777</v>
      </c>
      <c r="DA841">
        <v>-0.25450494000000001</v>
      </c>
      <c r="DB841">
        <v>0.25513289</v>
      </c>
      <c r="DC841">
        <v>2.5920289999999999E-2</v>
      </c>
      <c r="DD841">
        <v>-2.5292350000000002E-2</v>
      </c>
      <c r="DE841">
        <v>0.26950531</v>
      </c>
      <c r="DF841">
        <v>-0.26887736000000001</v>
      </c>
      <c r="DG841">
        <v>0.1029841</v>
      </c>
      <c r="DH841">
        <v>-0.10235616</v>
      </c>
      <c r="DI841">
        <v>-0.19042195000000001</v>
      </c>
      <c r="DJ841">
        <v>7.7531719999999998E-2</v>
      </c>
      <c r="DK841">
        <v>-0.19522661999999999</v>
      </c>
      <c r="DL841">
        <v>-0.13095082</v>
      </c>
      <c r="DM841">
        <v>-6.0513240000000003E-2</v>
      </c>
      <c r="DN841">
        <v>0.50020885000000004</v>
      </c>
      <c r="DO841">
        <v>0.35778246000000002</v>
      </c>
      <c r="DP841">
        <v>-0.64273818000000005</v>
      </c>
      <c r="DQ841">
        <v>0.94671483000000001</v>
      </c>
      <c r="DR841">
        <v>-0.66113116000000005</v>
      </c>
      <c r="DS841">
        <v>7.7932630000000003E-2</v>
      </c>
      <c r="DT841">
        <v>-0.79014932000000004</v>
      </c>
      <c r="DU841">
        <v>1.3610861400000001</v>
      </c>
      <c r="DV841" s="10">
        <v>-0.64824150000000003</v>
      </c>
      <c r="DW841" s="8" t="s">
        <v>4341</v>
      </c>
      <c r="DX841" t="s">
        <v>4342</v>
      </c>
      <c r="DY841" t="s">
        <v>5165</v>
      </c>
      <c r="DZ841" t="s">
        <v>5153</v>
      </c>
      <c r="EA841" t="s">
        <v>5366</v>
      </c>
      <c r="EB841" t="s">
        <v>5463</v>
      </c>
      <c r="EC841" t="s">
        <v>5204</v>
      </c>
      <c r="ED841" s="10" t="s">
        <v>1093</v>
      </c>
      <c r="EE841" s="20">
        <v>36166</v>
      </c>
      <c r="EF841" s="21">
        <v>39023</v>
      </c>
      <c r="EG841" t="s">
        <v>4343</v>
      </c>
      <c r="EH841" t="s">
        <v>5146</v>
      </c>
      <c r="EI841" s="22">
        <v>44630</v>
      </c>
      <c r="EJ841" t="b">
        <f>F841=H841</f>
        <v>0</v>
      </c>
    </row>
    <row r="842" spans="1:140" x14ac:dyDescent="0.2">
      <c r="A842" s="8" t="s">
        <v>4344</v>
      </c>
      <c r="B842" s="8" t="s">
        <v>168</v>
      </c>
      <c r="C842" s="8" t="s">
        <v>147</v>
      </c>
      <c r="D842" s="2" t="s">
        <v>4345</v>
      </c>
      <c r="E842" s="4">
        <v>0.50568360897394604</v>
      </c>
      <c r="F842" s="28" t="b">
        <v>0</v>
      </c>
      <c r="G842" s="29">
        <f t="shared" si="27"/>
        <v>1.4575930421259889E-2</v>
      </c>
      <c r="H842" s="5" t="b">
        <f t="shared" si="26"/>
        <v>0</v>
      </c>
      <c r="I842" s="8">
        <v>53</v>
      </c>
      <c r="J842">
        <v>4</v>
      </c>
      <c r="K842">
        <v>38</v>
      </c>
      <c r="L842">
        <v>230</v>
      </c>
      <c r="M842">
        <v>4</v>
      </c>
      <c r="N842">
        <v>4</v>
      </c>
      <c r="O842">
        <v>43.925137820306396</v>
      </c>
      <c r="P842">
        <v>4</v>
      </c>
      <c r="Q842">
        <v>1</v>
      </c>
      <c r="R842">
        <v>2</v>
      </c>
      <c r="S842" s="10">
        <v>76.099999999999994</v>
      </c>
      <c r="T842" s="8">
        <v>-2.2545161977812998E-2</v>
      </c>
      <c r="U842">
        <v>3.04590151031497</v>
      </c>
      <c r="V842">
        <v>1.4235138450326601</v>
      </c>
      <c r="W842">
        <v>-1.47852848932762</v>
      </c>
      <c r="X842">
        <v>-0.29113306284374801</v>
      </c>
      <c r="Y842">
        <v>0.68524713920936597</v>
      </c>
      <c r="Z842">
        <v>-0.22535022578175001</v>
      </c>
      <c r="AA842">
        <v>8.8725172209350497E-3</v>
      </c>
      <c r="AB842">
        <v>1.4079858992310099</v>
      </c>
      <c r="AC842">
        <v>-0.68484317603607703</v>
      </c>
      <c r="AD842" s="10">
        <v>0.30261827118666701</v>
      </c>
      <c r="AE842" s="8">
        <v>0</v>
      </c>
      <c r="AF842">
        <v>0</v>
      </c>
      <c r="AG842">
        <v>0</v>
      </c>
      <c r="AH842">
        <v>0</v>
      </c>
      <c r="AI842">
        <v>1</v>
      </c>
      <c r="AJ842">
        <v>0</v>
      </c>
      <c r="AK842">
        <v>0</v>
      </c>
      <c r="AL842">
        <v>0</v>
      </c>
      <c r="AM842">
        <v>0</v>
      </c>
      <c r="AN842">
        <v>0</v>
      </c>
      <c r="AO842">
        <v>0</v>
      </c>
      <c r="AP842">
        <v>0</v>
      </c>
      <c r="AQ842">
        <v>0</v>
      </c>
      <c r="AR842">
        <v>0</v>
      </c>
      <c r="AS842">
        <v>0</v>
      </c>
      <c r="AT842">
        <v>0</v>
      </c>
      <c r="AU842">
        <v>0</v>
      </c>
      <c r="AV842">
        <v>0</v>
      </c>
      <c r="AW842">
        <v>0</v>
      </c>
      <c r="AX842">
        <v>0</v>
      </c>
      <c r="AY842">
        <v>0</v>
      </c>
      <c r="AZ842">
        <v>1</v>
      </c>
      <c r="BA842">
        <v>1</v>
      </c>
      <c r="BB842">
        <v>0</v>
      </c>
      <c r="BC842">
        <v>1</v>
      </c>
      <c r="BD842">
        <v>0</v>
      </c>
      <c r="BE842">
        <v>1</v>
      </c>
      <c r="BF842">
        <v>0</v>
      </c>
      <c r="BG842">
        <v>0</v>
      </c>
      <c r="BH842">
        <v>0</v>
      </c>
      <c r="BI842">
        <v>0</v>
      </c>
      <c r="BJ842">
        <v>0</v>
      </c>
      <c r="BK842">
        <v>1</v>
      </c>
      <c r="BL842">
        <v>0</v>
      </c>
      <c r="BM842">
        <v>0</v>
      </c>
      <c r="BN842">
        <v>1</v>
      </c>
      <c r="BO842">
        <v>0</v>
      </c>
      <c r="BP842">
        <v>0</v>
      </c>
      <c r="BQ842">
        <v>1</v>
      </c>
      <c r="BR842">
        <v>0</v>
      </c>
      <c r="BS842">
        <v>0</v>
      </c>
      <c r="BT842" s="10">
        <v>0</v>
      </c>
      <c r="BU842">
        <v>-4.2648743800000002</v>
      </c>
      <c r="BV842">
        <v>0.17994256</v>
      </c>
      <c r="BW842">
        <v>2.5512239999999999E-2</v>
      </c>
      <c r="BX842">
        <v>1.7140852600000001</v>
      </c>
      <c r="BY842">
        <v>1.2451467300000001</v>
      </c>
      <c r="BZ842">
        <v>4.38303536</v>
      </c>
      <c r="CA842">
        <v>1.0542348399999999</v>
      </c>
      <c r="CB842">
        <v>2.36271349</v>
      </c>
      <c r="CC842">
        <v>0</v>
      </c>
      <c r="CD842">
        <v>1.26633956</v>
      </c>
      <c r="CE842">
        <v>1.2966537600000001</v>
      </c>
      <c r="CF842">
        <v>-0.34830556000000001</v>
      </c>
      <c r="CG842">
        <v>0.60595251999999999</v>
      </c>
      <c r="CH842">
        <v>-0.27080598</v>
      </c>
      <c r="CI842">
        <v>0.69837139000000004</v>
      </c>
      <c r="CJ842">
        <v>2.3914729999999999E-2</v>
      </c>
      <c r="CK842">
        <v>-0.35324707</v>
      </c>
      <c r="CL842">
        <v>-4.8291489999999999E-2</v>
      </c>
      <c r="CM842">
        <v>0.58076517999999999</v>
      </c>
      <c r="CN842">
        <v>0.72541518999999999</v>
      </c>
      <c r="CO842">
        <v>-0.20022939000000001</v>
      </c>
      <c r="CP842">
        <v>-0.43475793000000001</v>
      </c>
      <c r="CQ842">
        <v>0.34422587999999998</v>
      </c>
      <c r="CR842">
        <v>-0.48495226000000002</v>
      </c>
      <c r="CS842">
        <v>0.18250256000000001</v>
      </c>
      <c r="CT842">
        <v>-0.16623276000000001</v>
      </c>
      <c r="CU842">
        <v>-9.4743999999999995E-2</v>
      </c>
      <c r="CV842">
        <v>-1.1689752</v>
      </c>
      <c r="CW842">
        <v>-0.52188942000000005</v>
      </c>
      <c r="CX842">
        <v>0.65815442999999996</v>
      </c>
      <c r="CY842">
        <v>9.3649330000000003E-2</v>
      </c>
      <c r="CZ842">
        <v>-0.16819777</v>
      </c>
      <c r="DA842">
        <v>-0.25450494000000001</v>
      </c>
      <c r="DB842">
        <v>0.25513289</v>
      </c>
      <c r="DC842">
        <v>2.5920289999999999E-2</v>
      </c>
      <c r="DD842">
        <v>-2.5292350000000002E-2</v>
      </c>
      <c r="DE842">
        <v>0.26950531</v>
      </c>
      <c r="DF842">
        <v>-0.26887736000000001</v>
      </c>
      <c r="DG842">
        <v>0.1029841</v>
      </c>
      <c r="DH842">
        <v>-0.10235616</v>
      </c>
      <c r="DI842">
        <v>-0.19042195000000001</v>
      </c>
      <c r="DJ842">
        <v>7.7531719999999998E-2</v>
      </c>
      <c r="DK842">
        <v>-0.19522661999999999</v>
      </c>
      <c r="DL842">
        <v>-0.13095082</v>
      </c>
      <c r="DM842">
        <v>-6.0513240000000003E-2</v>
      </c>
      <c r="DN842">
        <v>0.50020885000000004</v>
      </c>
      <c r="DO842">
        <v>0.35778246000000002</v>
      </c>
      <c r="DP842">
        <v>-0.64273818000000005</v>
      </c>
      <c r="DQ842">
        <v>0.94671483000000001</v>
      </c>
      <c r="DR842">
        <v>-0.66113116000000005</v>
      </c>
      <c r="DS842">
        <v>7.7932630000000003E-2</v>
      </c>
      <c r="DT842">
        <v>-0.79014932000000004</v>
      </c>
      <c r="DU842">
        <v>1.3610861400000001</v>
      </c>
      <c r="DV842" s="10">
        <v>-0.64824150000000003</v>
      </c>
      <c r="DW842" s="8" t="s">
        <v>4346</v>
      </c>
      <c r="DX842" t="s">
        <v>4347</v>
      </c>
      <c r="DY842" t="s">
        <v>5158</v>
      </c>
      <c r="DZ842" t="s">
        <v>5154</v>
      </c>
      <c r="EA842" t="s">
        <v>5316</v>
      </c>
      <c r="EB842" t="s">
        <v>5307</v>
      </c>
      <c r="EC842" t="s">
        <v>5330</v>
      </c>
      <c r="ED842" s="10" t="s">
        <v>1065</v>
      </c>
      <c r="EE842" s="20">
        <v>35594</v>
      </c>
      <c r="EF842" s="21">
        <v>39963</v>
      </c>
      <c r="EG842" t="s">
        <v>4348</v>
      </c>
      <c r="EH842" t="s">
        <v>5146</v>
      </c>
      <c r="EI842" s="22">
        <v>44068</v>
      </c>
      <c r="EJ842" t="b">
        <f>F842=H842</f>
        <v>1</v>
      </c>
    </row>
    <row r="843" spans="1:140" x14ac:dyDescent="0.2">
      <c r="A843" s="8" t="s">
        <v>4349</v>
      </c>
      <c r="B843" s="8" t="s">
        <v>168</v>
      </c>
      <c r="C843" s="8" t="s">
        <v>491</v>
      </c>
      <c r="D843" s="2" t="s">
        <v>4350</v>
      </c>
      <c r="E843" s="4">
        <v>0.68760395794411699</v>
      </c>
      <c r="F843" s="28" t="b">
        <v>1</v>
      </c>
      <c r="G843" s="29">
        <f t="shared" si="27"/>
        <v>8.7382006452527551E-4</v>
      </c>
      <c r="H843" s="5" t="b">
        <f t="shared" si="26"/>
        <v>0</v>
      </c>
      <c r="I843" s="8">
        <v>53</v>
      </c>
      <c r="J843">
        <v>0</v>
      </c>
      <c r="K843">
        <v>32</v>
      </c>
      <c r="L843">
        <v>1100</v>
      </c>
      <c r="M843">
        <v>1</v>
      </c>
      <c r="N843">
        <v>4</v>
      </c>
      <c r="O843">
        <v>80.468645638725206</v>
      </c>
      <c r="P843">
        <v>2</v>
      </c>
      <c r="Q843">
        <v>2</v>
      </c>
      <c r="R843">
        <v>3</v>
      </c>
      <c r="S843" s="10">
        <v>71.099999999999994</v>
      </c>
      <c r="T843" s="8">
        <v>-2.2545161977812998E-2</v>
      </c>
      <c r="U843">
        <v>-1.00517281761849</v>
      </c>
      <c r="V843">
        <v>0.64828506625381199</v>
      </c>
      <c r="W843">
        <v>-0.464324661608712</v>
      </c>
      <c r="X843">
        <v>-1.2456676951183301</v>
      </c>
      <c r="Y843">
        <v>0.68524713920936597</v>
      </c>
      <c r="Z843">
        <v>1.0321372923749701</v>
      </c>
      <c r="AA843">
        <v>-0.70092886045385905</v>
      </c>
      <c r="AB843">
        <v>-0.772121299578298</v>
      </c>
      <c r="AC843">
        <v>-1.38724643350897</v>
      </c>
      <c r="AD843" s="10">
        <v>-0.77623474552160099</v>
      </c>
      <c r="AE843" s="8">
        <v>0</v>
      </c>
      <c r="AF843">
        <v>0</v>
      </c>
      <c r="AG843">
        <v>0</v>
      </c>
      <c r="AH843">
        <v>0</v>
      </c>
      <c r="AI843">
        <v>0</v>
      </c>
      <c r="AJ843">
        <v>0</v>
      </c>
      <c r="AK843">
        <v>0</v>
      </c>
      <c r="AL843">
        <v>0</v>
      </c>
      <c r="AM843">
        <v>0</v>
      </c>
      <c r="AN843">
        <v>0</v>
      </c>
      <c r="AO843">
        <v>0</v>
      </c>
      <c r="AP843">
        <v>0</v>
      </c>
      <c r="AQ843">
        <v>0</v>
      </c>
      <c r="AR843">
        <v>0</v>
      </c>
      <c r="AS843">
        <v>0</v>
      </c>
      <c r="AT843">
        <v>0</v>
      </c>
      <c r="AU843">
        <v>0</v>
      </c>
      <c r="AV843">
        <v>0</v>
      </c>
      <c r="AW843">
        <v>1</v>
      </c>
      <c r="AX843">
        <v>0</v>
      </c>
      <c r="AY843">
        <v>0</v>
      </c>
      <c r="AZ843">
        <v>1</v>
      </c>
      <c r="BA843">
        <v>1</v>
      </c>
      <c r="BB843">
        <v>0</v>
      </c>
      <c r="BC843">
        <v>1</v>
      </c>
      <c r="BD843">
        <v>0</v>
      </c>
      <c r="BE843">
        <v>1</v>
      </c>
      <c r="BF843">
        <v>0</v>
      </c>
      <c r="BG843">
        <v>0</v>
      </c>
      <c r="BH843">
        <v>1</v>
      </c>
      <c r="BI843">
        <v>0</v>
      </c>
      <c r="BJ843">
        <v>0</v>
      </c>
      <c r="BK843">
        <v>0</v>
      </c>
      <c r="BL843">
        <v>0</v>
      </c>
      <c r="BM843">
        <v>0</v>
      </c>
      <c r="BN843">
        <v>0</v>
      </c>
      <c r="BO843">
        <v>0</v>
      </c>
      <c r="BP843">
        <v>1</v>
      </c>
      <c r="BQ843">
        <v>0</v>
      </c>
      <c r="BR843">
        <v>0</v>
      </c>
      <c r="BS843">
        <v>1</v>
      </c>
      <c r="BT843" s="10">
        <v>0</v>
      </c>
      <c r="BU843">
        <v>-4.2648743800000002</v>
      </c>
      <c r="BV843">
        <v>0.17994256</v>
      </c>
      <c r="BW843">
        <v>2.5512239999999999E-2</v>
      </c>
      <c r="BX843">
        <v>1.7140852600000001</v>
      </c>
      <c r="BY843">
        <v>1.2451467300000001</v>
      </c>
      <c r="BZ843">
        <v>4.38303536</v>
      </c>
      <c r="CA843">
        <v>1.0542348399999999</v>
      </c>
      <c r="CB843">
        <v>2.36271349</v>
      </c>
      <c r="CC843">
        <v>0</v>
      </c>
      <c r="CD843">
        <v>1.26633956</v>
      </c>
      <c r="CE843">
        <v>1.2966537600000001</v>
      </c>
      <c r="CF843">
        <v>-0.34830556000000001</v>
      </c>
      <c r="CG843">
        <v>0.60595251999999999</v>
      </c>
      <c r="CH843">
        <v>-0.27080598</v>
      </c>
      <c r="CI843">
        <v>0.69837139000000004</v>
      </c>
      <c r="CJ843">
        <v>2.3914729999999999E-2</v>
      </c>
      <c r="CK843">
        <v>-0.35324707</v>
      </c>
      <c r="CL843">
        <v>-4.8291489999999999E-2</v>
      </c>
      <c r="CM843">
        <v>0.58076517999999999</v>
      </c>
      <c r="CN843">
        <v>0.72541518999999999</v>
      </c>
      <c r="CO843">
        <v>-0.20022939000000001</v>
      </c>
      <c r="CP843">
        <v>-0.43475793000000001</v>
      </c>
      <c r="CQ843">
        <v>0.34422587999999998</v>
      </c>
      <c r="CR843">
        <v>-0.48495226000000002</v>
      </c>
      <c r="CS843">
        <v>0.18250256000000001</v>
      </c>
      <c r="CT843">
        <v>-0.16623276000000001</v>
      </c>
      <c r="CU843">
        <v>-9.4743999999999995E-2</v>
      </c>
      <c r="CV843">
        <v>-1.1689752</v>
      </c>
      <c r="CW843">
        <v>-0.52188942000000005</v>
      </c>
      <c r="CX843">
        <v>0.65815442999999996</v>
      </c>
      <c r="CY843">
        <v>9.3649330000000003E-2</v>
      </c>
      <c r="CZ843">
        <v>-0.16819777</v>
      </c>
      <c r="DA843">
        <v>-0.25450494000000001</v>
      </c>
      <c r="DB843">
        <v>0.25513289</v>
      </c>
      <c r="DC843">
        <v>2.5920289999999999E-2</v>
      </c>
      <c r="DD843">
        <v>-2.5292350000000002E-2</v>
      </c>
      <c r="DE843">
        <v>0.26950531</v>
      </c>
      <c r="DF843">
        <v>-0.26887736000000001</v>
      </c>
      <c r="DG843">
        <v>0.1029841</v>
      </c>
      <c r="DH843">
        <v>-0.10235616</v>
      </c>
      <c r="DI843">
        <v>-0.19042195000000001</v>
      </c>
      <c r="DJ843">
        <v>7.7531719999999998E-2</v>
      </c>
      <c r="DK843">
        <v>-0.19522661999999999</v>
      </c>
      <c r="DL843">
        <v>-0.13095082</v>
      </c>
      <c r="DM843">
        <v>-6.0513240000000003E-2</v>
      </c>
      <c r="DN843">
        <v>0.50020885000000004</v>
      </c>
      <c r="DO843">
        <v>0.35778246000000002</v>
      </c>
      <c r="DP843">
        <v>-0.64273818000000005</v>
      </c>
      <c r="DQ843">
        <v>0.94671483000000001</v>
      </c>
      <c r="DR843">
        <v>-0.66113116000000005</v>
      </c>
      <c r="DS843">
        <v>7.7932630000000003E-2</v>
      </c>
      <c r="DT843">
        <v>-0.79014932000000004</v>
      </c>
      <c r="DU843">
        <v>1.3610861400000001</v>
      </c>
      <c r="DV843" s="10">
        <v>-0.64824150000000003</v>
      </c>
      <c r="DW843" s="8" t="s">
        <v>4351</v>
      </c>
      <c r="DX843" t="s">
        <v>4352</v>
      </c>
      <c r="DY843" t="s">
        <v>5165</v>
      </c>
      <c r="DZ843" t="s">
        <v>5153</v>
      </c>
      <c r="EA843" t="s">
        <v>5392</v>
      </c>
      <c r="EB843" t="s">
        <v>5237</v>
      </c>
      <c r="EC843" t="s">
        <v>5266</v>
      </c>
      <c r="ED843" s="10" t="s">
        <v>1185</v>
      </c>
      <c r="EE843" s="20">
        <v>34865</v>
      </c>
      <c r="EF843" s="21">
        <v>36618</v>
      </c>
      <c r="EG843" t="s">
        <v>4353</v>
      </c>
      <c r="EH843" t="s">
        <v>5147</v>
      </c>
      <c r="EI843" s="22">
        <v>44390</v>
      </c>
      <c r="EJ843" t="b">
        <f>F843=H843</f>
        <v>0</v>
      </c>
    </row>
    <row r="844" spans="1:140" x14ac:dyDescent="0.2">
      <c r="A844" s="8" t="s">
        <v>4354</v>
      </c>
      <c r="B844" s="8" t="s">
        <v>127</v>
      </c>
      <c r="C844" s="8" t="s">
        <v>1307</v>
      </c>
      <c r="D844" s="2" t="s">
        <v>4355</v>
      </c>
      <c r="E844" s="4">
        <v>0.64013400726074898</v>
      </c>
      <c r="F844" s="28" t="b">
        <v>1</v>
      </c>
      <c r="G844" s="29">
        <f t="shared" si="27"/>
        <v>9.3088045536467352E-5</v>
      </c>
      <c r="H844" s="5" t="b">
        <f t="shared" si="26"/>
        <v>0</v>
      </c>
      <c r="I844" s="8">
        <v>62</v>
      </c>
      <c r="J844">
        <v>2</v>
      </c>
      <c r="K844">
        <v>40</v>
      </c>
      <c r="L844">
        <v>653</v>
      </c>
      <c r="M844">
        <v>1</v>
      </c>
      <c r="N844">
        <v>4</v>
      </c>
      <c r="O844">
        <v>22.758670297041299</v>
      </c>
      <c r="P844">
        <v>3</v>
      </c>
      <c r="Q844">
        <v>4</v>
      </c>
      <c r="R844">
        <v>2</v>
      </c>
      <c r="S844" s="10">
        <v>80</v>
      </c>
      <c r="T844" s="8">
        <v>0.82289841219016902</v>
      </c>
      <c r="U844">
        <v>1.0203643463482399</v>
      </c>
      <c r="V844">
        <v>1.6819234379589401</v>
      </c>
      <c r="W844">
        <v>-0.98541559378152999</v>
      </c>
      <c r="X844">
        <v>-1.2456676951183301</v>
      </c>
      <c r="Y844">
        <v>0.68524713920936597</v>
      </c>
      <c r="Z844">
        <v>-0.95370309344378801</v>
      </c>
      <c r="AA844">
        <v>8.8725172209350497E-3</v>
      </c>
      <c r="AB844">
        <v>1.4079858992310099</v>
      </c>
      <c r="AC844">
        <v>-1.38724643350897</v>
      </c>
      <c r="AD844" s="10">
        <v>1.14412362421911</v>
      </c>
      <c r="AE844" s="8">
        <v>0</v>
      </c>
      <c r="AF844">
        <v>0</v>
      </c>
      <c r="AG844">
        <v>0</v>
      </c>
      <c r="AH844">
        <v>0</v>
      </c>
      <c r="AI844">
        <v>0</v>
      </c>
      <c r="AJ844">
        <v>0</v>
      </c>
      <c r="AK844">
        <v>0</v>
      </c>
      <c r="AL844">
        <v>0</v>
      </c>
      <c r="AM844">
        <v>0</v>
      </c>
      <c r="AN844">
        <v>0</v>
      </c>
      <c r="AO844">
        <v>0</v>
      </c>
      <c r="AP844">
        <v>0</v>
      </c>
      <c r="AQ844">
        <v>0</v>
      </c>
      <c r="AR844">
        <v>0</v>
      </c>
      <c r="AS844">
        <v>0</v>
      </c>
      <c r="AT844">
        <v>0</v>
      </c>
      <c r="AU844">
        <v>1</v>
      </c>
      <c r="AV844">
        <v>0</v>
      </c>
      <c r="AW844">
        <v>0</v>
      </c>
      <c r="AX844">
        <v>0</v>
      </c>
      <c r="AY844">
        <v>1</v>
      </c>
      <c r="AZ844">
        <v>0</v>
      </c>
      <c r="BA844">
        <v>1</v>
      </c>
      <c r="BB844">
        <v>0</v>
      </c>
      <c r="BC844">
        <v>1</v>
      </c>
      <c r="BD844">
        <v>0</v>
      </c>
      <c r="BE844">
        <v>1</v>
      </c>
      <c r="BF844">
        <v>0</v>
      </c>
      <c r="BG844">
        <v>0</v>
      </c>
      <c r="BH844">
        <v>0</v>
      </c>
      <c r="BI844">
        <v>0</v>
      </c>
      <c r="BJ844">
        <v>0</v>
      </c>
      <c r="BK844">
        <v>0</v>
      </c>
      <c r="BL844">
        <v>1</v>
      </c>
      <c r="BM844">
        <v>1</v>
      </c>
      <c r="BN844">
        <v>0</v>
      </c>
      <c r="BO844">
        <v>0</v>
      </c>
      <c r="BP844">
        <v>0</v>
      </c>
      <c r="BQ844">
        <v>1</v>
      </c>
      <c r="BR844">
        <v>0</v>
      </c>
      <c r="BS844">
        <v>0</v>
      </c>
      <c r="BT844" s="10">
        <v>0</v>
      </c>
      <c r="BU844">
        <v>-4.2648743800000002</v>
      </c>
      <c r="BV844">
        <v>0.17994256</v>
      </c>
      <c r="BW844">
        <v>2.5512239999999999E-2</v>
      </c>
      <c r="BX844">
        <v>1.7140852600000001</v>
      </c>
      <c r="BY844">
        <v>1.2451467300000001</v>
      </c>
      <c r="BZ844">
        <v>4.38303536</v>
      </c>
      <c r="CA844">
        <v>1.0542348399999999</v>
      </c>
      <c r="CB844">
        <v>2.36271349</v>
      </c>
      <c r="CC844">
        <v>0</v>
      </c>
      <c r="CD844">
        <v>1.26633956</v>
      </c>
      <c r="CE844">
        <v>1.2966537600000001</v>
      </c>
      <c r="CF844">
        <v>-0.34830556000000001</v>
      </c>
      <c r="CG844">
        <v>0.60595251999999999</v>
      </c>
      <c r="CH844">
        <v>-0.27080598</v>
      </c>
      <c r="CI844">
        <v>0.69837139000000004</v>
      </c>
      <c r="CJ844">
        <v>2.3914729999999999E-2</v>
      </c>
      <c r="CK844">
        <v>-0.35324707</v>
      </c>
      <c r="CL844">
        <v>-4.8291489999999999E-2</v>
      </c>
      <c r="CM844">
        <v>0.58076517999999999</v>
      </c>
      <c r="CN844">
        <v>0.72541518999999999</v>
      </c>
      <c r="CO844">
        <v>-0.20022939000000001</v>
      </c>
      <c r="CP844">
        <v>-0.43475793000000001</v>
      </c>
      <c r="CQ844">
        <v>0.34422587999999998</v>
      </c>
      <c r="CR844">
        <v>-0.48495226000000002</v>
      </c>
      <c r="CS844">
        <v>0.18250256000000001</v>
      </c>
      <c r="CT844">
        <v>-0.16623276000000001</v>
      </c>
      <c r="CU844">
        <v>-9.4743999999999995E-2</v>
      </c>
      <c r="CV844">
        <v>-1.1689752</v>
      </c>
      <c r="CW844">
        <v>-0.52188942000000005</v>
      </c>
      <c r="CX844">
        <v>0.65815442999999996</v>
      </c>
      <c r="CY844">
        <v>9.3649330000000003E-2</v>
      </c>
      <c r="CZ844">
        <v>-0.16819777</v>
      </c>
      <c r="DA844">
        <v>-0.25450494000000001</v>
      </c>
      <c r="DB844">
        <v>0.25513289</v>
      </c>
      <c r="DC844">
        <v>2.5920289999999999E-2</v>
      </c>
      <c r="DD844">
        <v>-2.5292350000000002E-2</v>
      </c>
      <c r="DE844">
        <v>0.26950531</v>
      </c>
      <c r="DF844">
        <v>-0.26887736000000001</v>
      </c>
      <c r="DG844">
        <v>0.1029841</v>
      </c>
      <c r="DH844">
        <v>-0.10235616</v>
      </c>
      <c r="DI844">
        <v>-0.19042195000000001</v>
      </c>
      <c r="DJ844">
        <v>7.7531719999999998E-2</v>
      </c>
      <c r="DK844">
        <v>-0.19522661999999999</v>
      </c>
      <c r="DL844">
        <v>-0.13095082</v>
      </c>
      <c r="DM844">
        <v>-6.0513240000000003E-2</v>
      </c>
      <c r="DN844">
        <v>0.50020885000000004</v>
      </c>
      <c r="DO844">
        <v>0.35778246000000002</v>
      </c>
      <c r="DP844">
        <v>-0.64273818000000005</v>
      </c>
      <c r="DQ844">
        <v>0.94671483000000001</v>
      </c>
      <c r="DR844">
        <v>-0.66113116000000005</v>
      </c>
      <c r="DS844">
        <v>7.7932630000000003E-2</v>
      </c>
      <c r="DT844">
        <v>-0.79014932000000004</v>
      </c>
      <c r="DU844">
        <v>1.3610861400000001</v>
      </c>
      <c r="DV844" s="10">
        <v>-0.64824150000000003</v>
      </c>
      <c r="DW844" s="8" t="s">
        <v>4356</v>
      </c>
      <c r="DX844" t="s">
        <v>4357</v>
      </c>
      <c r="DY844" t="s">
        <v>5154</v>
      </c>
      <c r="DZ844" t="s">
        <v>5154</v>
      </c>
      <c r="EA844" t="s">
        <v>5247</v>
      </c>
      <c r="EB844" t="s">
        <v>5376</v>
      </c>
      <c r="EC844" t="s">
        <v>5416</v>
      </c>
      <c r="ED844" s="10" t="s">
        <v>1065</v>
      </c>
      <c r="EE844" s="20">
        <v>37446</v>
      </c>
      <c r="EF844" s="21">
        <v>38339</v>
      </c>
      <c r="EG844" t="s">
        <v>4358</v>
      </c>
      <c r="EH844" t="s">
        <v>5143</v>
      </c>
      <c r="EI844" s="22">
        <v>44974</v>
      </c>
      <c r="EJ844" t="b">
        <f>F844=H844</f>
        <v>0</v>
      </c>
    </row>
    <row r="845" spans="1:140" x14ac:dyDescent="0.2">
      <c r="A845" s="8" t="s">
        <v>4359</v>
      </c>
      <c r="B845" s="8" t="s">
        <v>119</v>
      </c>
      <c r="C845" s="8" t="s">
        <v>147</v>
      </c>
      <c r="D845" s="2" t="s">
        <v>4360</v>
      </c>
      <c r="E845" s="4">
        <v>0.77831816519716801</v>
      </c>
      <c r="F845" s="28" t="b">
        <v>1</v>
      </c>
      <c r="G845" s="29">
        <f t="shared" si="27"/>
        <v>0.29334757305592857</v>
      </c>
      <c r="H845" s="5" t="b">
        <f t="shared" si="26"/>
        <v>0</v>
      </c>
      <c r="I845" s="8">
        <v>70</v>
      </c>
      <c r="J845">
        <v>0</v>
      </c>
      <c r="K845">
        <v>31</v>
      </c>
      <c r="L845">
        <v>2774</v>
      </c>
      <c r="M845">
        <v>1</v>
      </c>
      <c r="N845">
        <v>4</v>
      </c>
      <c r="O845">
        <v>76.659082598584305</v>
      </c>
      <c r="P845">
        <v>3</v>
      </c>
      <c r="Q845">
        <v>4</v>
      </c>
      <c r="R845">
        <v>1</v>
      </c>
      <c r="S845" s="10">
        <v>79.400000000000006</v>
      </c>
      <c r="T845" s="8">
        <v>1.5744038114505901</v>
      </c>
      <c r="U845">
        <v>-1.00517281761849</v>
      </c>
      <c r="V845">
        <v>0.51908026979067101</v>
      </c>
      <c r="W845">
        <v>1.4871433931056</v>
      </c>
      <c r="X845">
        <v>-1.2456676951183301</v>
      </c>
      <c r="Y845">
        <v>0.68524713920936597</v>
      </c>
      <c r="Z845">
        <v>0.90104757880911202</v>
      </c>
      <c r="AA845">
        <v>8.8725172209350497E-3</v>
      </c>
      <c r="AB845">
        <v>-4.5418899975194001E-2</v>
      </c>
      <c r="AC845">
        <v>1.42236659638262</v>
      </c>
      <c r="AD845" s="10">
        <v>1.01466126221412</v>
      </c>
      <c r="AE845" s="8">
        <v>0</v>
      </c>
      <c r="AF845">
        <v>0</v>
      </c>
      <c r="AG845">
        <v>1</v>
      </c>
      <c r="AH845">
        <v>0</v>
      </c>
      <c r="AI845">
        <v>0</v>
      </c>
      <c r="AJ845">
        <v>0</v>
      </c>
      <c r="AK845">
        <v>0</v>
      </c>
      <c r="AL845">
        <v>0</v>
      </c>
      <c r="AM845">
        <v>0</v>
      </c>
      <c r="AN845">
        <v>0</v>
      </c>
      <c r="AO845">
        <v>0</v>
      </c>
      <c r="AP845">
        <v>0</v>
      </c>
      <c r="AQ845">
        <v>0</v>
      </c>
      <c r="AR845">
        <v>0</v>
      </c>
      <c r="AS845">
        <v>0</v>
      </c>
      <c r="AT845">
        <v>0</v>
      </c>
      <c r="AU845">
        <v>0</v>
      </c>
      <c r="AV845">
        <v>0</v>
      </c>
      <c r="AW845">
        <v>0</v>
      </c>
      <c r="AX845">
        <v>0</v>
      </c>
      <c r="AY845">
        <v>0</v>
      </c>
      <c r="AZ845">
        <v>1</v>
      </c>
      <c r="BA845">
        <v>1</v>
      </c>
      <c r="BB845">
        <v>0</v>
      </c>
      <c r="BC845">
        <v>1</v>
      </c>
      <c r="BD845">
        <v>0</v>
      </c>
      <c r="BE845">
        <v>1</v>
      </c>
      <c r="BF845">
        <v>0</v>
      </c>
      <c r="BG845">
        <v>0</v>
      </c>
      <c r="BH845">
        <v>0</v>
      </c>
      <c r="BI845">
        <v>0</v>
      </c>
      <c r="BJ845">
        <v>0</v>
      </c>
      <c r="BK845">
        <v>0</v>
      </c>
      <c r="BL845">
        <v>1</v>
      </c>
      <c r="BM845">
        <v>1</v>
      </c>
      <c r="BN845">
        <v>0</v>
      </c>
      <c r="BO845">
        <v>0</v>
      </c>
      <c r="BP845">
        <v>0</v>
      </c>
      <c r="BQ845">
        <v>0</v>
      </c>
      <c r="BR845">
        <v>0</v>
      </c>
      <c r="BS845">
        <v>0</v>
      </c>
      <c r="BT845" s="10">
        <v>1</v>
      </c>
      <c r="BU845">
        <v>-4.2648743800000002</v>
      </c>
      <c r="BV845">
        <v>0.17994256</v>
      </c>
      <c r="BW845">
        <v>2.5512239999999999E-2</v>
      </c>
      <c r="BX845">
        <v>1.7140852600000001</v>
      </c>
      <c r="BY845">
        <v>1.2451467300000001</v>
      </c>
      <c r="BZ845">
        <v>4.38303536</v>
      </c>
      <c r="CA845">
        <v>1.0542348399999999</v>
      </c>
      <c r="CB845">
        <v>2.36271349</v>
      </c>
      <c r="CC845">
        <v>0</v>
      </c>
      <c r="CD845">
        <v>1.26633956</v>
      </c>
      <c r="CE845">
        <v>1.2966537600000001</v>
      </c>
      <c r="CF845">
        <v>-0.34830556000000001</v>
      </c>
      <c r="CG845">
        <v>0.60595251999999999</v>
      </c>
      <c r="CH845">
        <v>-0.27080598</v>
      </c>
      <c r="CI845">
        <v>0.69837139000000004</v>
      </c>
      <c r="CJ845">
        <v>2.3914729999999999E-2</v>
      </c>
      <c r="CK845">
        <v>-0.35324707</v>
      </c>
      <c r="CL845">
        <v>-4.8291489999999999E-2</v>
      </c>
      <c r="CM845">
        <v>0.58076517999999999</v>
      </c>
      <c r="CN845">
        <v>0.72541518999999999</v>
      </c>
      <c r="CO845">
        <v>-0.20022939000000001</v>
      </c>
      <c r="CP845">
        <v>-0.43475793000000001</v>
      </c>
      <c r="CQ845">
        <v>0.34422587999999998</v>
      </c>
      <c r="CR845">
        <v>-0.48495226000000002</v>
      </c>
      <c r="CS845">
        <v>0.18250256000000001</v>
      </c>
      <c r="CT845">
        <v>-0.16623276000000001</v>
      </c>
      <c r="CU845">
        <v>-9.4743999999999995E-2</v>
      </c>
      <c r="CV845">
        <v>-1.1689752</v>
      </c>
      <c r="CW845">
        <v>-0.52188942000000005</v>
      </c>
      <c r="CX845">
        <v>0.65815442999999996</v>
      </c>
      <c r="CY845">
        <v>9.3649330000000003E-2</v>
      </c>
      <c r="CZ845">
        <v>-0.16819777</v>
      </c>
      <c r="DA845">
        <v>-0.25450494000000001</v>
      </c>
      <c r="DB845">
        <v>0.25513289</v>
      </c>
      <c r="DC845">
        <v>2.5920289999999999E-2</v>
      </c>
      <c r="DD845">
        <v>-2.5292350000000002E-2</v>
      </c>
      <c r="DE845">
        <v>0.26950531</v>
      </c>
      <c r="DF845">
        <v>-0.26887736000000001</v>
      </c>
      <c r="DG845">
        <v>0.1029841</v>
      </c>
      <c r="DH845">
        <v>-0.10235616</v>
      </c>
      <c r="DI845">
        <v>-0.19042195000000001</v>
      </c>
      <c r="DJ845">
        <v>7.7531719999999998E-2</v>
      </c>
      <c r="DK845">
        <v>-0.19522661999999999</v>
      </c>
      <c r="DL845">
        <v>-0.13095082</v>
      </c>
      <c r="DM845">
        <v>-6.0513240000000003E-2</v>
      </c>
      <c r="DN845">
        <v>0.50020885000000004</v>
      </c>
      <c r="DO845">
        <v>0.35778246000000002</v>
      </c>
      <c r="DP845">
        <v>-0.64273818000000005</v>
      </c>
      <c r="DQ845">
        <v>0.94671483000000001</v>
      </c>
      <c r="DR845">
        <v>-0.66113116000000005</v>
      </c>
      <c r="DS845">
        <v>7.7932630000000003E-2</v>
      </c>
      <c r="DT845">
        <v>-0.79014932000000004</v>
      </c>
      <c r="DU845">
        <v>1.3610861400000001</v>
      </c>
      <c r="DV845" s="10">
        <v>-0.64824150000000003</v>
      </c>
      <c r="DW845" s="8" t="s">
        <v>4361</v>
      </c>
      <c r="DX845" t="s">
        <v>4362</v>
      </c>
      <c r="DY845" t="s">
        <v>5154</v>
      </c>
      <c r="DZ845" t="s">
        <v>5165</v>
      </c>
      <c r="EA845" t="s">
        <v>5266</v>
      </c>
      <c r="EB845" t="s">
        <v>5246</v>
      </c>
      <c r="EC845" t="s">
        <v>5395</v>
      </c>
      <c r="ED845" s="10" t="s">
        <v>2167</v>
      </c>
      <c r="EE845" s="20">
        <v>37333</v>
      </c>
      <c r="EF845" s="21">
        <v>38450</v>
      </c>
      <c r="EG845" t="s">
        <v>4363</v>
      </c>
      <c r="EH845" t="s">
        <v>5143</v>
      </c>
      <c r="EI845" s="22">
        <v>44137</v>
      </c>
      <c r="EJ845" t="b">
        <f>F845=H845</f>
        <v>0</v>
      </c>
    </row>
    <row r="846" spans="1:140" x14ac:dyDescent="0.2">
      <c r="A846" s="8" t="s">
        <v>4364</v>
      </c>
      <c r="B846" s="8" t="s">
        <v>119</v>
      </c>
      <c r="C846" s="8" t="s">
        <v>491</v>
      </c>
      <c r="D846" s="2" t="s">
        <v>4365</v>
      </c>
      <c r="E846" s="4">
        <v>0.52161686289921805</v>
      </c>
      <c r="F846" s="28" t="b">
        <v>0</v>
      </c>
      <c r="G846" s="29">
        <f t="shared" si="27"/>
        <v>0.91411067974208249</v>
      </c>
      <c r="H846" s="5" t="b">
        <f t="shared" si="26"/>
        <v>1</v>
      </c>
      <c r="I846" s="8">
        <v>69</v>
      </c>
      <c r="J846">
        <v>1</v>
      </c>
      <c r="K846">
        <v>26</v>
      </c>
      <c r="L846">
        <v>1114</v>
      </c>
      <c r="M846">
        <v>8</v>
      </c>
      <c r="N846">
        <v>4</v>
      </c>
      <c r="O846">
        <v>85.808431449609003</v>
      </c>
      <c r="P846">
        <v>1</v>
      </c>
      <c r="Q846">
        <v>2</v>
      </c>
      <c r="R846">
        <v>3</v>
      </c>
      <c r="S846" s="10">
        <v>75.099999999999994</v>
      </c>
      <c r="T846" s="8">
        <v>1.48046563654304</v>
      </c>
      <c r="U846">
        <v>7.5957643648752104E-3</v>
      </c>
      <c r="V846">
        <v>-0.126943712525036</v>
      </c>
      <c r="W846">
        <v>-0.44800414024312002</v>
      </c>
      <c r="X846">
        <v>0.98157978018903103</v>
      </c>
      <c r="Y846">
        <v>0.68524713920936597</v>
      </c>
      <c r="Z846">
        <v>1.2158830356731101</v>
      </c>
      <c r="AA846">
        <v>0.71867389489572897</v>
      </c>
      <c r="AB846">
        <v>-4.5418899975194001E-2</v>
      </c>
      <c r="AC846">
        <v>-0.68484317603607703</v>
      </c>
      <c r="AD846" s="10">
        <v>8.6847667845013299E-2</v>
      </c>
      <c r="AE846" s="8">
        <v>0</v>
      </c>
      <c r="AF846">
        <v>0</v>
      </c>
      <c r="AG846">
        <v>0</v>
      </c>
      <c r="AH846">
        <v>0</v>
      </c>
      <c r="AI846">
        <v>0</v>
      </c>
      <c r="AJ846">
        <v>0</v>
      </c>
      <c r="AK846">
        <v>0</v>
      </c>
      <c r="AL846">
        <v>0</v>
      </c>
      <c r="AM846">
        <v>0</v>
      </c>
      <c r="AN846">
        <v>0</v>
      </c>
      <c r="AO846">
        <v>0</v>
      </c>
      <c r="AP846">
        <v>0</v>
      </c>
      <c r="AQ846">
        <v>0</v>
      </c>
      <c r="AR846">
        <v>0</v>
      </c>
      <c r="AS846">
        <v>0</v>
      </c>
      <c r="AT846">
        <v>0</v>
      </c>
      <c r="AU846">
        <v>0</v>
      </c>
      <c r="AV846">
        <v>1</v>
      </c>
      <c r="AW846">
        <v>0</v>
      </c>
      <c r="AX846">
        <v>0</v>
      </c>
      <c r="AY846">
        <v>1</v>
      </c>
      <c r="AZ846">
        <v>0</v>
      </c>
      <c r="BA846">
        <v>0</v>
      </c>
      <c r="BB846">
        <v>1</v>
      </c>
      <c r="BC846">
        <v>0</v>
      </c>
      <c r="BD846">
        <v>1</v>
      </c>
      <c r="BE846">
        <v>0</v>
      </c>
      <c r="BF846">
        <v>1</v>
      </c>
      <c r="BG846">
        <v>0</v>
      </c>
      <c r="BH846">
        <v>0</v>
      </c>
      <c r="BI846">
        <v>0</v>
      </c>
      <c r="BJ846">
        <v>0</v>
      </c>
      <c r="BK846">
        <v>0</v>
      </c>
      <c r="BL846">
        <v>1</v>
      </c>
      <c r="BM846">
        <v>1</v>
      </c>
      <c r="BN846">
        <v>0</v>
      </c>
      <c r="BO846">
        <v>0</v>
      </c>
      <c r="BP846">
        <v>0</v>
      </c>
      <c r="BQ846">
        <v>0</v>
      </c>
      <c r="BR846">
        <v>0</v>
      </c>
      <c r="BS846">
        <v>0</v>
      </c>
      <c r="BT846" s="10">
        <v>1</v>
      </c>
      <c r="BU846">
        <v>-4.2648743800000002</v>
      </c>
      <c r="BV846">
        <v>0.17994256</v>
      </c>
      <c r="BW846">
        <v>2.5512239999999999E-2</v>
      </c>
      <c r="BX846">
        <v>1.7140852600000001</v>
      </c>
      <c r="BY846">
        <v>1.2451467300000001</v>
      </c>
      <c r="BZ846">
        <v>4.38303536</v>
      </c>
      <c r="CA846">
        <v>1.0542348399999999</v>
      </c>
      <c r="CB846">
        <v>2.36271349</v>
      </c>
      <c r="CC846">
        <v>0</v>
      </c>
      <c r="CD846">
        <v>1.26633956</v>
      </c>
      <c r="CE846">
        <v>1.2966537600000001</v>
      </c>
      <c r="CF846">
        <v>-0.34830556000000001</v>
      </c>
      <c r="CG846">
        <v>0.60595251999999999</v>
      </c>
      <c r="CH846">
        <v>-0.27080598</v>
      </c>
      <c r="CI846">
        <v>0.69837139000000004</v>
      </c>
      <c r="CJ846">
        <v>2.3914729999999999E-2</v>
      </c>
      <c r="CK846">
        <v>-0.35324707</v>
      </c>
      <c r="CL846">
        <v>-4.8291489999999999E-2</v>
      </c>
      <c r="CM846">
        <v>0.58076517999999999</v>
      </c>
      <c r="CN846">
        <v>0.72541518999999999</v>
      </c>
      <c r="CO846">
        <v>-0.20022939000000001</v>
      </c>
      <c r="CP846">
        <v>-0.43475793000000001</v>
      </c>
      <c r="CQ846">
        <v>0.34422587999999998</v>
      </c>
      <c r="CR846">
        <v>-0.48495226000000002</v>
      </c>
      <c r="CS846">
        <v>0.18250256000000001</v>
      </c>
      <c r="CT846">
        <v>-0.16623276000000001</v>
      </c>
      <c r="CU846">
        <v>-9.4743999999999995E-2</v>
      </c>
      <c r="CV846">
        <v>-1.1689752</v>
      </c>
      <c r="CW846">
        <v>-0.52188942000000005</v>
      </c>
      <c r="CX846">
        <v>0.65815442999999996</v>
      </c>
      <c r="CY846">
        <v>9.3649330000000003E-2</v>
      </c>
      <c r="CZ846">
        <v>-0.16819777</v>
      </c>
      <c r="DA846">
        <v>-0.25450494000000001</v>
      </c>
      <c r="DB846">
        <v>0.25513289</v>
      </c>
      <c r="DC846">
        <v>2.5920289999999999E-2</v>
      </c>
      <c r="DD846">
        <v>-2.5292350000000002E-2</v>
      </c>
      <c r="DE846">
        <v>0.26950531</v>
      </c>
      <c r="DF846">
        <v>-0.26887736000000001</v>
      </c>
      <c r="DG846">
        <v>0.1029841</v>
      </c>
      <c r="DH846">
        <v>-0.10235616</v>
      </c>
      <c r="DI846">
        <v>-0.19042195000000001</v>
      </c>
      <c r="DJ846">
        <v>7.7531719999999998E-2</v>
      </c>
      <c r="DK846">
        <v>-0.19522661999999999</v>
      </c>
      <c r="DL846">
        <v>-0.13095082</v>
      </c>
      <c r="DM846">
        <v>-6.0513240000000003E-2</v>
      </c>
      <c r="DN846">
        <v>0.50020885000000004</v>
      </c>
      <c r="DO846">
        <v>0.35778246000000002</v>
      </c>
      <c r="DP846">
        <v>-0.64273818000000005</v>
      </c>
      <c r="DQ846">
        <v>0.94671483000000001</v>
      </c>
      <c r="DR846">
        <v>-0.66113116000000005</v>
      </c>
      <c r="DS846">
        <v>7.7932630000000003E-2</v>
      </c>
      <c r="DT846">
        <v>-0.79014932000000004</v>
      </c>
      <c r="DU846">
        <v>1.3610861400000001</v>
      </c>
      <c r="DV846" s="10">
        <v>-0.64824150000000003</v>
      </c>
      <c r="DW846" s="8" t="s">
        <v>4366</v>
      </c>
      <c r="DX846" t="s">
        <v>4367</v>
      </c>
      <c r="DY846" t="s">
        <v>5154</v>
      </c>
      <c r="DZ846" t="s">
        <v>5165</v>
      </c>
      <c r="EA846" t="s">
        <v>5224</v>
      </c>
      <c r="EB846" t="s">
        <v>5485</v>
      </c>
      <c r="EC846" t="s">
        <v>5236</v>
      </c>
      <c r="ED846" s="10" t="s">
        <v>997</v>
      </c>
      <c r="EE846" s="20">
        <v>36711</v>
      </c>
      <c r="EF846" s="21">
        <v>37372</v>
      </c>
      <c r="EG846" t="s">
        <v>4368</v>
      </c>
      <c r="EH846" t="s">
        <v>5143</v>
      </c>
      <c r="EI846" s="22">
        <v>45311</v>
      </c>
      <c r="EJ846" t="b">
        <f>F846=H846</f>
        <v>0</v>
      </c>
    </row>
    <row r="847" spans="1:140" x14ac:dyDescent="0.2">
      <c r="A847" s="8" t="s">
        <v>4369</v>
      </c>
      <c r="B847" s="8" t="s">
        <v>168</v>
      </c>
      <c r="C847" s="8" t="s">
        <v>275</v>
      </c>
      <c r="D847" s="2">
        <v>9703847241</v>
      </c>
      <c r="E847" s="4">
        <v>0.32458435026535398</v>
      </c>
      <c r="F847" s="28" t="b">
        <v>0</v>
      </c>
      <c r="G847" s="29">
        <f t="shared" si="27"/>
        <v>0.13750578003089126</v>
      </c>
      <c r="H847" s="5" t="b">
        <f t="shared" si="26"/>
        <v>0</v>
      </c>
      <c r="I847" s="8">
        <v>44</v>
      </c>
      <c r="J847">
        <v>1</v>
      </c>
      <c r="K847">
        <v>32</v>
      </c>
      <c r="L847">
        <v>422</v>
      </c>
      <c r="M847">
        <v>8</v>
      </c>
      <c r="N847">
        <v>4</v>
      </c>
      <c r="O847">
        <v>27.3088417993437</v>
      </c>
      <c r="P847">
        <v>3</v>
      </c>
      <c r="Q847">
        <v>2</v>
      </c>
      <c r="R847">
        <v>5</v>
      </c>
      <c r="S847" s="10">
        <v>70.099999999999994</v>
      </c>
      <c r="T847" s="8">
        <v>-0.86798873614579497</v>
      </c>
      <c r="U847">
        <v>7.5957643648752104E-3</v>
      </c>
      <c r="V847">
        <v>0.64828506625381199</v>
      </c>
      <c r="W847">
        <v>-1.2547041963137899</v>
      </c>
      <c r="X847">
        <v>0.98157978018903103</v>
      </c>
      <c r="Y847">
        <v>0.68524713920936597</v>
      </c>
      <c r="Z847">
        <v>-0.797128527639962</v>
      </c>
      <c r="AA847">
        <v>-1.4107302381286499</v>
      </c>
      <c r="AB847">
        <v>1.4079858992310099</v>
      </c>
      <c r="AC847">
        <v>-1.38724643350897</v>
      </c>
      <c r="AD847" s="10">
        <v>-0.99200534886325498</v>
      </c>
      <c r="AE847" s="8">
        <v>0</v>
      </c>
      <c r="AF847">
        <v>0</v>
      </c>
      <c r="AG847">
        <v>0</v>
      </c>
      <c r="AH847">
        <v>0</v>
      </c>
      <c r="AI847">
        <v>1</v>
      </c>
      <c r="AJ847">
        <v>0</v>
      </c>
      <c r="AK847">
        <v>0</v>
      </c>
      <c r="AL847">
        <v>0</v>
      </c>
      <c r="AM847">
        <v>0</v>
      </c>
      <c r="AN847">
        <v>0</v>
      </c>
      <c r="AO847">
        <v>0</v>
      </c>
      <c r="AP847">
        <v>0</v>
      </c>
      <c r="AQ847">
        <v>0</v>
      </c>
      <c r="AR847">
        <v>0</v>
      </c>
      <c r="AS847">
        <v>0</v>
      </c>
      <c r="AT847">
        <v>0</v>
      </c>
      <c r="AU847">
        <v>0</v>
      </c>
      <c r="AV847">
        <v>0</v>
      </c>
      <c r="AW847">
        <v>0</v>
      </c>
      <c r="AX847">
        <v>0</v>
      </c>
      <c r="AY847">
        <v>1</v>
      </c>
      <c r="AZ847">
        <v>0</v>
      </c>
      <c r="BA847">
        <v>0</v>
      </c>
      <c r="BB847">
        <v>1</v>
      </c>
      <c r="BC847">
        <v>0</v>
      </c>
      <c r="BD847">
        <v>1</v>
      </c>
      <c r="BE847">
        <v>0</v>
      </c>
      <c r="BF847">
        <v>1</v>
      </c>
      <c r="BG847">
        <v>0</v>
      </c>
      <c r="BH847">
        <v>0</v>
      </c>
      <c r="BI847">
        <v>0</v>
      </c>
      <c r="BJ847">
        <v>1</v>
      </c>
      <c r="BK847">
        <v>0</v>
      </c>
      <c r="BL847">
        <v>0</v>
      </c>
      <c r="BM847">
        <v>0</v>
      </c>
      <c r="BN847">
        <v>0</v>
      </c>
      <c r="BO847">
        <v>0</v>
      </c>
      <c r="BP847">
        <v>1</v>
      </c>
      <c r="BQ847">
        <v>0</v>
      </c>
      <c r="BR847">
        <v>0</v>
      </c>
      <c r="BS847">
        <v>1</v>
      </c>
      <c r="BT847" s="10">
        <v>0</v>
      </c>
      <c r="BU847">
        <v>-4.2648743800000002</v>
      </c>
      <c r="BV847">
        <v>0.17994256</v>
      </c>
      <c r="BW847">
        <v>2.5512239999999999E-2</v>
      </c>
      <c r="BX847">
        <v>1.7140852600000001</v>
      </c>
      <c r="BY847">
        <v>1.2451467300000001</v>
      </c>
      <c r="BZ847">
        <v>4.38303536</v>
      </c>
      <c r="CA847">
        <v>1.0542348399999999</v>
      </c>
      <c r="CB847">
        <v>2.36271349</v>
      </c>
      <c r="CC847">
        <v>0</v>
      </c>
      <c r="CD847">
        <v>1.26633956</v>
      </c>
      <c r="CE847">
        <v>1.2966537600000001</v>
      </c>
      <c r="CF847">
        <v>-0.34830556000000001</v>
      </c>
      <c r="CG847">
        <v>0.60595251999999999</v>
      </c>
      <c r="CH847">
        <v>-0.27080598</v>
      </c>
      <c r="CI847">
        <v>0.69837139000000004</v>
      </c>
      <c r="CJ847">
        <v>2.3914729999999999E-2</v>
      </c>
      <c r="CK847">
        <v>-0.35324707</v>
      </c>
      <c r="CL847">
        <v>-4.8291489999999999E-2</v>
      </c>
      <c r="CM847">
        <v>0.58076517999999999</v>
      </c>
      <c r="CN847">
        <v>0.72541518999999999</v>
      </c>
      <c r="CO847">
        <v>-0.20022939000000001</v>
      </c>
      <c r="CP847">
        <v>-0.43475793000000001</v>
      </c>
      <c r="CQ847">
        <v>0.34422587999999998</v>
      </c>
      <c r="CR847">
        <v>-0.48495226000000002</v>
      </c>
      <c r="CS847">
        <v>0.18250256000000001</v>
      </c>
      <c r="CT847">
        <v>-0.16623276000000001</v>
      </c>
      <c r="CU847">
        <v>-9.4743999999999995E-2</v>
      </c>
      <c r="CV847">
        <v>-1.1689752</v>
      </c>
      <c r="CW847">
        <v>-0.52188942000000005</v>
      </c>
      <c r="CX847">
        <v>0.65815442999999996</v>
      </c>
      <c r="CY847">
        <v>9.3649330000000003E-2</v>
      </c>
      <c r="CZ847">
        <v>-0.16819777</v>
      </c>
      <c r="DA847">
        <v>-0.25450494000000001</v>
      </c>
      <c r="DB847">
        <v>0.25513289</v>
      </c>
      <c r="DC847">
        <v>2.5920289999999999E-2</v>
      </c>
      <c r="DD847">
        <v>-2.5292350000000002E-2</v>
      </c>
      <c r="DE847">
        <v>0.26950531</v>
      </c>
      <c r="DF847">
        <v>-0.26887736000000001</v>
      </c>
      <c r="DG847">
        <v>0.1029841</v>
      </c>
      <c r="DH847">
        <v>-0.10235616</v>
      </c>
      <c r="DI847">
        <v>-0.19042195000000001</v>
      </c>
      <c r="DJ847">
        <v>7.7531719999999998E-2</v>
      </c>
      <c r="DK847">
        <v>-0.19522661999999999</v>
      </c>
      <c r="DL847">
        <v>-0.13095082</v>
      </c>
      <c r="DM847">
        <v>-6.0513240000000003E-2</v>
      </c>
      <c r="DN847">
        <v>0.50020885000000004</v>
      </c>
      <c r="DO847">
        <v>0.35778246000000002</v>
      </c>
      <c r="DP847">
        <v>-0.64273818000000005</v>
      </c>
      <c r="DQ847">
        <v>0.94671483000000001</v>
      </c>
      <c r="DR847">
        <v>-0.66113116000000005</v>
      </c>
      <c r="DS847">
        <v>7.7932630000000003E-2</v>
      </c>
      <c r="DT847">
        <v>-0.79014932000000004</v>
      </c>
      <c r="DU847">
        <v>1.3610861400000001</v>
      </c>
      <c r="DV847" s="10">
        <v>-0.64824150000000003</v>
      </c>
      <c r="DW847" s="8" t="s">
        <v>4370</v>
      </c>
      <c r="DX847" t="s">
        <v>4371</v>
      </c>
      <c r="DY847" t="s">
        <v>5165</v>
      </c>
      <c r="DZ847" t="s">
        <v>5153</v>
      </c>
      <c r="EA847" t="s">
        <v>5348</v>
      </c>
      <c r="EB847" t="s">
        <v>5439</v>
      </c>
      <c r="EC847" t="s">
        <v>5364</v>
      </c>
      <c r="ED847" s="10" t="s">
        <v>1645</v>
      </c>
      <c r="EE847" s="20">
        <v>35440</v>
      </c>
      <c r="EF847" s="21">
        <v>38929</v>
      </c>
      <c r="EG847" t="s">
        <v>4372</v>
      </c>
      <c r="EH847" t="s">
        <v>5144</v>
      </c>
      <c r="EI847" s="22">
        <v>45455</v>
      </c>
      <c r="EJ847" t="b">
        <f>F847=H847</f>
        <v>1</v>
      </c>
    </row>
    <row r="848" spans="1:140" x14ac:dyDescent="0.2">
      <c r="A848" s="8" t="s">
        <v>4373</v>
      </c>
      <c r="B848" s="8" t="s">
        <v>127</v>
      </c>
      <c r="C848" s="8" t="s">
        <v>245</v>
      </c>
      <c r="D848" s="2" t="s">
        <v>4374</v>
      </c>
      <c r="E848" s="4">
        <v>0.15912447412408801</v>
      </c>
      <c r="F848" s="28" t="b">
        <v>0</v>
      </c>
      <c r="G848" s="29">
        <f t="shared" si="27"/>
        <v>1.6822374558107537E-2</v>
      </c>
      <c r="H848" s="5" t="b">
        <f t="shared" si="26"/>
        <v>0</v>
      </c>
      <c r="I848" s="8">
        <v>45</v>
      </c>
      <c r="J848">
        <v>2</v>
      </c>
      <c r="K848">
        <v>19</v>
      </c>
      <c r="L848">
        <v>891</v>
      </c>
      <c r="M848">
        <v>10</v>
      </c>
      <c r="N848">
        <v>1</v>
      </c>
      <c r="O848">
        <v>6.9039037287106799</v>
      </c>
      <c r="P848">
        <v>5</v>
      </c>
      <c r="Q848">
        <v>2</v>
      </c>
      <c r="R848">
        <v>5</v>
      </c>
      <c r="S848" s="10">
        <v>77</v>
      </c>
      <c r="T848" s="8">
        <v>-0.77405056123824101</v>
      </c>
      <c r="U848">
        <v>1.0203643463482399</v>
      </c>
      <c r="V848">
        <v>-1.03137728776702</v>
      </c>
      <c r="W848">
        <v>-0.70796673056647197</v>
      </c>
      <c r="X848">
        <v>1.61793620170542</v>
      </c>
      <c r="Y848">
        <v>-1.4044518876044501</v>
      </c>
      <c r="Z848">
        <v>-1.49927663723247</v>
      </c>
      <c r="AA848">
        <v>-1.4107302381286499</v>
      </c>
      <c r="AB848">
        <v>-4.5418899975194001E-2</v>
      </c>
      <c r="AC848">
        <v>1.42236659638262</v>
      </c>
      <c r="AD848" s="10">
        <v>0.49681181419415599</v>
      </c>
      <c r="AE848" s="8">
        <v>0</v>
      </c>
      <c r="AF848">
        <v>0</v>
      </c>
      <c r="AG848">
        <v>0</v>
      </c>
      <c r="AH848">
        <v>0</v>
      </c>
      <c r="AI848">
        <v>0</v>
      </c>
      <c r="AJ848">
        <v>0</v>
      </c>
      <c r="AK848">
        <v>0</v>
      </c>
      <c r="AL848">
        <v>0</v>
      </c>
      <c r="AM848">
        <v>0</v>
      </c>
      <c r="AN848">
        <v>0</v>
      </c>
      <c r="AO848">
        <v>0</v>
      </c>
      <c r="AP848">
        <v>0</v>
      </c>
      <c r="AQ848">
        <v>0</v>
      </c>
      <c r="AR848">
        <v>0</v>
      </c>
      <c r="AS848">
        <v>0</v>
      </c>
      <c r="AT848">
        <v>0</v>
      </c>
      <c r="AU848">
        <v>0</v>
      </c>
      <c r="AV848">
        <v>0</v>
      </c>
      <c r="AW848">
        <v>1</v>
      </c>
      <c r="AX848">
        <v>0</v>
      </c>
      <c r="AY848">
        <v>0</v>
      </c>
      <c r="AZ848">
        <v>1</v>
      </c>
      <c r="BA848">
        <v>0</v>
      </c>
      <c r="BB848">
        <v>1</v>
      </c>
      <c r="BC848">
        <v>1</v>
      </c>
      <c r="BD848">
        <v>0</v>
      </c>
      <c r="BE848">
        <v>0</v>
      </c>
      <c r="BF848">
        <v>1</v>
      </c>
      <c r="BG848">
        <v>0</v>
      </c>
      <c r="BH848">
        <v>1</v>
      </c>
      <c r="BI848">
        <v>0</v>
      </c>
      <c r="BJ848">
        <v>0</v>
      </c>
      <c r="BK848">
        <v>0</v>
      </c>
      <c r="BL848">
        <v>0</v>
      </c>
      <c r="BM848">
        <v>0</v>
      </c>
      <c r="BN848">
        <v>1</v>
      </c>
      <c r="BO848">
        <v>0</v>
      </c>
      <c r="BP848">
        <v>0</v>
      </c>
      <c r="BQ848">
        <v>0</v>
      </c>
      <c r="BR848">
        <v>0</v>
      </c>
      <c r="BS848">
        <v>0</v>
      </c>
      <c r="BT848" s="10">
        <v>1</v>
      </c>
      <c r="BU848">
        <v>-4.2648743800000002</v>
      </c>
      <c r="BV848">
        <v>0.17994256</v>
      </c>
      <c r="BW848">
        <v>2.5512239999999999E-2</v>
      </c>
      <c r="BX848">
        <v>1.7140852600000001</v>
      </c>
      <c r="BY848">
        <v>1.2451467300000001</v>
      </c>
      <c r="BZ848">
        <v>4.38303536</v>
      </c>
      <c r="CA848">
        <v>1.0542348399999999</v>
      </c>
      <c r="CB848">
        <v>2.36271349</v>
      </c>
      <c r="CC848">
        <v>0</v>
      </c>
      <c r="CD848">
        <v>1.26633956</v>
      </c>
      <c r="CE848">
        <v>1.2966537600000001</v>
      </c>
      <c r="CF848">
        <v>-0.34830556000000001</v>
      </c>
      <c r="CG848">
        <v>0.60595251999999999</v>
      </c>
      <c r="CH848">
        <v>-0.27080598</v>
      </c>
      <c r="CI848">
        <v>0.69837139000000004</v>
      </c>
      <c r="CJ848">
        <v>2.3914729999999999E-2</v>
      </c>
      <c r="CK848">
        <v>-0.35324707</v>
      </c>
      <c r="CL848">
        <v>-4.8291489999999999E-2</v>
      </c>
      <c r="CM848">
        <v>0.58076517999999999</v>
      </c>
      <c r="CN848">
        <v>0.72541518999999999</v>
      </c>
      <c r="CO848">
        <v>-0.20022939000000001</v>
      </c>
      <c r="CP848">
        <v>-0.43475793000000001</v>
      </c>
      <c r="CQ848">
        <v>0.34422587999999998</v>
      </c>
      <c r="CR848">
        <v>-0.48495226000000002</v>
      </c>
      <c r="CS848">
        <v>0.18250256000000001</v>
      </c>
      <c r="CT848">
        <v>-0.16623276000000001</v>
      </c>
      <c r="CU848">
        <v>-9.4743999999999995E-2</v>
      </c>
      <c r="CV848">
        <v>-1.1689752</v>
      </c>
      <c r="CW848">
        <v>-0.52188942000000005</v>
      </c>
      <c r="CX848">
        <v>0.65815442999999996</v>
      </c>
      <c r="CY848">
        <v>9.3649330000000003E-2</v>
      </c>
      <c r="CZ848">
        <v>-0.16819777</v>
      </c>
      <c r="DA848">
        <v>-0.25450494000000001</v>
      </c>
      <c r="DB848">
        <v>0.25513289</v>
      </c>
      <c r="DC848">
        <v>2.5920289999999999E-2</v>
      </c>
      <c r="DD848">
        <v>-2.5292350000000002E-2</v>
      </c>
      <c r="DE848">
        <v>0.26950531</v>
      </c>
      <c r="DF848">
        <v>-0.26887736000000001</v>
      </c>
      <c r="DG848">
        <v>0.1029841</v>
      </c>
      <c r="DH848">
        <v>-0.10235616</v>
      </c>
      <c r="DI848">
        <v>-0.19042195000000001</v>
      </c>
      <c r="DJ848">
        <v>7.7531719999999998E-2</v>
      </c>
      <c r="DK848">
        <v>-0.19522661999999999</v>
      </c>
      <c r="DL848">
        <v>-0.13095082</v>
      </c>
      <c r="DM848">
        <v>-6.0513240000000003E-2</v>
      </c>
      <c r="DN848">
        <v>0.50020885000000004</v>
      </c>
      <c r="DO848">
        <v>0.35778246000000002</v>
      </c>
      <c r="DP848">
        <v>-0.64273818000000005</v>
      </c>
      <c r="DQ848">
        <v>0.94671483000000001</v>
      </c>
      <c r="DR848">
        <v>-0.66113116000000005</v>
      </c>
      <c r="DS848">
        <v>7.7932630000000003E-2</v>
      </c>
      <c r="DT848">
        <v>-0.79014932000000004</v>
      </c>
      <c r="DU848">
        <v>1.3610861400000001</v>
      </c>
      <c r="DV848" s="10">
        <v>-0.64824150000000003</v>
      </c>
      <c r="DW848" s="8" t="s">
        <v>4375</v>
      </c>
      <c r="DX848" t="s">
        <v>4376</v>
      </c>
      <c r="DY848" t="s">
        <v>5158</v>
      </c>
      <c r="DZ848" t="s">
        <v>5165</v>
      </c>
      <c r="EA848" t="s">
        <v>5195</v>
      </c>
      <c r="EB848" t="s">
        <v>5318</v>
      </c>
      <c r="EC848" t="s">
        <v>5199</v>
      </c>
      <c r="ED848" s="10" t="s">
        <v>336</v>
      </c>
      <c r="EE848" s="20">
        <v>36664</v>
      </c>
      <c r="EF848" s="21">
        <v>39291</v>
      </c>
      <c r="EG848" t="s">
        <v>4377</v>
      </c>
      <c r="EH848" t="s">
        <v>5147</v>
      </c>
      <c r="EI848" s="22">
        <v>44329</v>
      </c>
      <c r="EJ848" t="b">
        <f>F848=H848</f>
        <v>1</v>
      </c>
    </row>
    <row r="849" spans="1:140" x14ac:dyDescent="0.2">
      <c r="A849" s="8" t="s">
        <v>4378</v>
      </c>
      <c r="B849" s="8" t="s">
        <v>127</v>
      </c>
      <c r="C849" s="8" t="s">
        <v>195</v>
      </c>
      <c r="D849" s="2" t="s">
        <v>4379</v>
      </c>
      <c r="E849" s="4">
        <v>0.61802067129359495</v>
      </c>
      <c r="F849" s="28" t="b">
        <v>1</v>
      </c>
      <c r="G849" s="29">
        <f t="shared" si="27"/>
        <v>2.7571925824000547E-5</v>
      </c>
      <c r="H849" s="5" t="b">
        <f t="shared" si="26"/>
        <v>0</v>
      </c>
      <c r="I849" s="8">
        <v>67</v>
      </c>
      <c r="J849">
        <v>2</v>
      </c>
      <c r="K849">
        <v>27</v>
      </c>
      <c r="L849">
        <v>612</v>
      </c>
      <c r="M849">
        <v>0</v>
      </c>
      <c r="N849">
        <v>3</v>
      </c>
      <c r="O849">
        <v>55.610335646797601</v>
      </c>
      <c r="P849">
        <v>5</v>
      </c>
      <c r="Q849">
        <v>1</v>
      </c>
      <c r="R849">
        <v>3</v>
      </c>
      <c r="S849" s="10">
        <v>78</v>
      </c>
      <c r="T849" s="8">
        <v>1.2925892867279301</v>
      </c>
      <c r="U849">
        <v>1.0203643463482399</v>
      </c>
      <c r="V849">
        <v>2.2610839381047498E-3</v>
      </c>
      <c r="W849">
        <v>-1.03321140635219</v>
      </c>
      <c r="X849">
        <v>-1.5638459058765199</v>
      </c>
      <c r="Y849">
        <v>-1.13192030619081E-2</v>
      </c>
      <c r="Z849">
        <v>0.17674555788023</v>
      </c>
      <c r="AA849">
        <v>-0.70092886045385905</v>
      </c>
      <c r="AB849">
        <v>0.68128349962791002</v>
      </c>
      <c r="AC849">
        <v>1.42236659638262</v>
      </c>
      <c r="AD849" s="10">
        <v>0.71258241753580998</v>
      </c>
      <c r="AE849" s="8">
        <v>0</v>
      </c>
      <c r="AF849">
        <v>0</v>
      </c>
      <c r="AG849">
        <v>0</v>
      </c>
      <c r="AH849">
        <v>0</v>
      </c>
      <c r="AI849">
        <v>0</v>
      </c>
      <c r="AJ849">
        <v>0</v>
      </c>
      <c r="AK849">
        <v>0</v>
      </c>
      <c r="AL849">
        <v>0</v>
      </c>
      <c r="AM849">
        <v>0</v>
      </c>
      <c r="AN849">
        <v>0</v>
      </c>
      <c r="AO849">
        <v>1</v>
      </c>
      <c r="AP849">
        <v>0</v>
      </c>
      <c r="AQ849">
        <v>0</v>
      </c>
      <c r="AR849">
        <v>0</v>
      </c>
      <c r="AS849">
        <v>0</v>
      </c>
      <c r="AT849">
        <v>0</v>
      </c>
      <c r="AU849">
        <v>0</v>
      </c>
      <c r="AV849">
        <v>0</v>
      </c>
      <c r="AW849">
        <v>0</v>
      </c>
      <c r="AX849">
        <v>0</v>
      </c>
      <c r="AY849">
        <v>0</v>
      </c>
      <c r="AZ849">
        <v>1</v>
      </c>
      <c r="BA849">
        <v>0</v>
      </c>
      <c r="BB849">
        <v>1</v>
      </c>
      <c r="BC849">
        <v>0</v>
      </c>
      <c r="BD849">
        <v>1</v>
      </c>
      <c r="BE849">
        <v>1</v>
      </c>
      <c r="BF849">
        <v>0</v>
      </c>
      <c r="BG849">
        <v>0</v>
      </c>
      <c r="BH849">
        <v>0</v>
      </c>
      <c r="BI849">
        <v>1</v>
      </c>
      <c r="BJ849">
        <v>0</v>
      </c>
      <c r="BK849">
        <v>0</v>
      </c>
      <c r="BL849">
        <v>0</v>
      </c>
      <c r="BM849">
        <v>0</v>
      </c>
      <c r="BN849">
        <v>1</v>
      </c>
      <c r="BO849">
        <v>0</v>
      </c>
      <c r="BP849">
        <v>0</v>
      </c>
      <c r="BQ849">
        <v>0</v>
      </c>
      <c r="BR849">
        <v>1</v>
      </c>
      <c r="BS849">
        <v>0</v>
      </c>
      <c r="BT849" s="10">
        <v>0</v>
      </c>
      <c r="BU849">
        <v>-4.2648743800000002</v>
      </c>
      <c r="BV849">
        <v>0.17994256</v>
      </c>
      <c r="BW849">
        <v>2.5512239999999999E-2</v>
      </c>
      <c r="BX849">
        <v>1.7140852600000001</v>
      </c>
      <c r="BY849">
        <v>1.2451467300000001</v>
      </c>
      <c r="BZ849">
        <v>4.38303536</v>
      </c>
      <c r="CA849">
        <v>1.0542348399999999</v>
      </c>
      <c r="CB849">
        <v>2.36271349</v>
      </c>
      <c r="CC849">
        <v>0</v>
      </c>
      <c r="CD849">
        <v>1.26633956</v>
      </c>
      <c r="CE849">
        <v>1.2966537600000001</v>
      </c>
      <c r="CF849">
        <v>-0.34830556000000001</v>
      </c>
      <c r="CG849">
        <v>0.60595251999999999</v>
      </c>
      <c r="CH849">
        <v>-0.27080598</v>
      </c>
      <c r="CI849">
        <v>0.69837139000000004</v>
      </c>
      <c r="CJ849">
        <v>2.3914729999999999E-2</v>
      </c>
      <c r="CK849">
        <v>-0.35324707</v>
      </c>
      <c r="CL849">
        <v>-4.8291489999999999E-2</v>
      </c>
      <c r="CM849">
        <v>0.58076517999999999</v>
      </c>
      <c r="CN849">
        <v>0.72541518999999999</v>
      </c>
      <c r="CO849">
        <v>-0.20022939000000001</v>
      </c>
      <c r="CP849">
        <v>-0.43475793000000001</v>
      </c>
      <c r="CQ849">
        <v>0.34422587999999998</v>
      </c>
      <c r="CR849">
        <v>-0.48495226000000002</v>
      </c>
      <c r="CS849">
        <v>0.18250256000000001</v>
      </c>
      <c r="CT849">
        <v>-0.16623276000000001</v>
      </c>
      <c r="CU849">
        <v>-9.4743999999999995E-2</v>
      </c>
      <c r="CV849">
        <v>-1.1689752</v>
      </c>
      <c r="CW849">
        <v>-0.52188942000000005</v>
      </c>
      <c r="CX849">
        <v>0.65815442999999996</v>
      </c>
      <c r="CY849">
        <v>9.3649330000000003E-2</v>
      </c>
      <c r="CZ849">
        <v>-0.16819777</v>
      </c>
      <c r="DA849">
        <v>-0.25450494000000001</v>
      </c>
      <c r="DB849">
        <v>0.25513289</v>
      </c>
      <c r="DC849">
        <v>2.5920289999999999E-2</v>
      </c>
      <c r="DD849">
        <v>-2.5292350000000002E-2</v>
      </c>
      <c r="DE849">
        <v>0.26950531</v>
      </c>
      <c r="DF849">
        <v>-0.26887736000000001</v>
      </c>
      <c r="DG849">
        <v>0.1029841</v>
      </c>
      <c r="DH849">
        <v>-0.10235616</v>
      </c>
      <c r="DI849">
        <v>-0.19042195000000001</v>
      </c>
      <c r="DJ849">
        <v>7.7531719999999998E-2</v>
      </c>
      <c r="DK849">
        <v>-0.19522661999999999</v>
      </c>
      <c r="DL849">
        <v>-0.13095082</v>
      </c>
      <c r="DM849">
        <v>-6.0513240000000003E-2</v>
      </c>
      <c r="DN849">
        <v>0.50020885000000004</v>
      </c>
      <c r="DO849">
        <v>0.35778246000000002</v>
      </c>
      <c r="DP849">
        <v>-0.64273818000000005</v>
      </c>
      <c r="DQ849">
        <v>0.94671483000000001</v>
      </c>
      <c r="DR849">
        <v>-0.66113116000000005</v>
      </c>
      <c r="DS849">
        <v>7.7932630000000003E-2</v>
      </c>
      <c r="DT849">
        <v>-0.79014932000000004</v>
      </c>
      <c r="DU849">
        <v>1.3610861400000001</v>
      </c>
      <c r="DV849" s="10">
        <v>-0.64824150000000003</v>
      </c>
      <c r="DW849" s="8" t="s">
        <v>4380</v>
      </c>
      <c r="DX849" t="s">
        <v>4381</v>
      </c>
      <c r="DY849" t="s">
        <v>5158</v>
      </c>
      <c r="DZ849" t="s">
        <v>5158</v>
      </c>
      <c r="EA849" t="s">
        <v>5195</v>
      </c>
      <c r="EB849" t="s">
        <v>5350</v>
      </c>
      <c r="EC849" t="s">
        <v>5247</v>
      </c>
      <c r="ED849" s="10" t="s">
        <v>1651</v>
      </c>
      <c r="EE849" s="20">
        <v>36102</v>
      </c>
      <c r="EF849" s="21">
        <v>37909</v>
      </c>
      <c r="EG849" t="s">
        <v>4382</v>
      </c>
      <c r="EH849" t="s">
        <v>5142</v>
      </c>
      <c r="EI849" s="22">
        <v>44418</v>
      </c>
      <c r="EJ849" t="b">
        <f>F849=H849</f>
        <v>0</v>
      </c>
    </row>
    <row r="850" spans="1:140" x14ac:dyDescent="0.2">
      <c r="A850" s="8" t="s">
        <v>4383</v>
      </c>
      <c r="B850" s="8" t="s">
        <v>127</v>
      </c>
      <c r="C850" s="8" t="s">
        <v>209</v>
      </c>
      <c r="D850" s="2" t="s">
        <v>4384</v>
      </c>
      <c r="E850" s="4">
        <v>0.41352568295474001</v>
      </c>
      <c r="F850" s="28" t="b">
        <v>0</v>
      </c>
      <c r="G850" s="29">
        <f t="shared" si="27"/>
        <v>2.9106331127310721E-4</v>
      </c>
      <c r="H850" s="5" t="b">
        <f t="shared" si="26"/>
        <v>0</v>
      </c>
      <c r="I850" s="8">
        <v>64</v>
      </c>
      <c r="J850">
        <v>1</v>
      </c>
      <c r="K850">
        <v>15</v>
      </c>
      <c r="L850">
        <v>2565</v>
      </c>
      <c r="M850">
        <v>4</v>
      </c>
      <c r="N850">
        <v>1</v>
      </c>
      <c r="O850">
        <v>45.929508144036902</v>
      </c>
      <c r="P850">
        <v>1</v>
      </c>
      <c r="Q850">
        <v>3</v>
      </c>
      <c r="R850">
        <v>2</v>
      </c>
      <c r="S850" s="10">
        <v>77.5</v>
      </c>
      <c r="T850" s="8">
        <v>1.0107747620052701</v>
      </c>
      <c r="U850">
        <v>7.5957643648752104E-3</v>
      </c>
      <c r="V850">
        <v>-1.5481964736195899</v>
      </c>
      <c r="W850">
        <v>1.2435013241478301</v>
      </c>
      <c r="X850">
        <v>-0.29113306284374801</v>
      </c>
      <c r="Y850">
        <v>-1.4044518876044501</v>
      </c>
      <c r="Z850">
        <v>-0.15637844900599801</v>
      </c>
      <c r="AA850">
        <v>-0.70092886045385905</v>
      </c>
      <c r="AB850">
        <v>-0.772121299578298</v>
      </c>
      <c r="AC850">
        <v>1.42236659638262</v>
      </c>
      <c r="AD850" s="10">
        <v>0.60469711586498298</v>
      </c>
      <c r="AE850" s="8">
        <v>1</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0</v>
      </c>
      <c r="AZ850">
        <v>1</v>
      </c>
      <c r="BA850">
        <v>0</v>
      </c>
      <c r="BB850">
        <v>1</v>
      </c>
      <c r="BC850">
        <v>1</v>
      </c>
      <c r="BD850">
        <v>0</v>
      </c>
      <c r="BE850">
        <v>0</v>
      </c>
      <c r="BF850">
        <v>1</v>
      </c>
      <c r="BG850">
        <v>0</v>
      </c>
      <c r="BH850">
        <v>0</v>
      </c>
      <c r="BI850">
        <v>1</v>
      </c>
      <c r="BJ850">
        <v>0</v>
      </c>
      <c r="BK850">
        <v>0</v>
      </c>
      <c r="BL850">
        <v>0</v>
      </c>
      <c r="BM850">
        <v>0</v>
      </c>
      <c r="BN850">
        <v>1</v>
      </c>
      <c r="BO850">
        <v>0</v>
      </c>
      <c r="BP850">
        <v>0</v>
      </c>
      <c r="BQ850">
        <v>0</v>
      </c>
      <c r="BR850">
        <v>0</v>
      </c>
      <c r="BS850">
        <v>0</v>
      </c>
      <c r="BT850" s="10">
        <v>1</v>
      </c>
      <c r="BU850">
        <v>-4.2648743800000002</v>
      </c>
      <c r="BV850">
        <v>0.17994256</v>
      </c>
      <c r="BW850">
        <v>2.5512239999999999E-2</v>
      </c>
      <c r="BX850">
        <v>1.7140852600000001</v>
      </c>
      <c r="BY850">
        <v>1.2451467300000001</v>
      </c>
      <c r="BZ850">
        <v>4.38303536</v>
      </c>
      <c r="CA850">
        <v>1.0542348399999999</v>
      </c>
      <c r="CB850">
        <v>2.36271349</v>
      </c>
      <c r="CC850">
        <v>0</v>
      </c>
      <c r="CD850">
        <v>1.26633956</v>
      </c>
      <c r="CE850">
        <v>1.2966537600000001</v>
      </c>
      <c r="CF850">
        <v>-0.34830556000000001</v>
      </c>
      <c r="CG850">
        <v>0.60595251999999999</v>
      </c>
      <c r="CH850">
        <v>-0.27080598</v>
      </c>
      <c r="CI850">
        <v>0.69837139000000004</v>
      </c>
      <c r="CJ850">
        <v>2.3914729999999999E-2</v>
      </c>
      <c r="CK850">
        <v>-0.35324707</v>
      </c>
      <c r="CL850">
        <v>-4.8291489999999999E-2</v>
      </c>
      <c r="CM850">
        <v>0.58076517999999999</v>
      </c>
      <c r="CN850">
        <v>0.72541518999999999</v>
      </c>
      <c r="CO850">
        <v>-0.20022939000000001</v>
      </c>
      <c r="CP850">
        <v>-0.43475793000000001</v>
      </c>
      <c r="CQ850">
        <v>0.34422587999999998</v>
      </c>
      <c r="CR850">
        <v>-0.48495226000000002</v>
      </c>
      <c r="CS850">
        <v>0.18250256000000001</v>
      </c>
      <c r="CT850">
        <v>-0.16623276000000001</v>
      </c>
      <c r="CU850">
        <v>-9.4743999999999995E-2</v>
      </c>
      <c r="CV850">
        <v>-1.1689752</v>
      </c>
      <c r="CW850">
        <v>-0.52188942000000005</v>
      </c>
      <c r="CX850">
        <v>0.65815442999999996</v>
      </c>
      <c r="CY850">
        <v>9.3649330000000003E-2</v>
      </c>
      <c r="CZ850">
        <v>-0.16819777</v>
      </c>
      <c r="DA850">
        <v>-0.25450494000000001</v>
      </c>
      <c r="DB850">
        <v>0.25513289</v>
      </c>
      <c r="DC850">
        <v>2.5920289999999999E-2</v>
      </c>
      <c r="DD850">
        <v>-2.5292350000000002E-2</v>
      </c>
      <c r="DE850">
        <v>0.26950531</v>
      </c>
      <c r="DF850">
        <v>-0.26887736000000001</v>
      </c>
      <c r="DG850">
        <v>0.1029841</v>
      </c>
      <c r="DH850">
        <v>-0.10235616</v>
      </c>
      <c r="DI850">
        <v>-0.19042195000000001</v>
      </c>
      <c r="DJ850">
        <v>7.7531719999999998E-2</v>
      </c>
      <c r="DK850">
        <v>-0.19522661999999999</v>
      </c>
      <c r="DL850">
        <v>-0.13095082</v>
      </c>
      <c r="DM850">
        <v>-6.0513240000000003E-2</v>
      </c>
      <c r="DN850">
        <v>0.50020885000000004</v>
      </c>
      <c r="DO850">
        <v>0.35778246000000002</v>
      </c>
      <c r="DP850">
        <v>-0.64273818000000005</v>
      </c>
      <c r="DQ850">
        <v>0.94671483000000001</v>
      </c>
      <c r="DR850">
        <v>-0.66113116000000005</v>
      </c>
      <c r="DS850">
        <v>7.7932630000000003E-2</v>
      </c>
      <c r="DT850">
        <v>-0.79014932000000004</v>
      </c>
      <c r="DU850">
        <v>1.3610861400000001</v>
      </c>
      <c r="DV850" s="10">
        <v>-0.64824150000000003</v>
      </c>
      <c r="DW850" s="8" t="s">
        <v>4385</v>
      </c>
      <c r="DX850" t="s">
        <v>4386</v>
      </c>
      <c r="DY850" t="s">
        <v>5158</v>
      </c>
      <c r="DZ850" t="s">
        <v>5165</v>
      </c>
      <c r="EA850" t="s">
        <v>5166</v>
      </c>
      <c r="EB850" t="s">
        <v>5163</v>
      </c>
      <c r="EC850" t="s">
        <v>5427</v>
      </c>
      <c r="ED850" s="10" t="s">
        <v>3612</v>
      </c>
      <c r="EE850" s="20">
        <v>37892</v>
      </c>
      <c r="EF850" s="21">
        <v>39896</v>
      </c>
      <c r="EG850" t="s">
        <v>4387</v>
      </c>
      <c r="EH850" t="s">
        <v>5142</v>
      </c>
      <c r="EI850" s="22">
        <v>44188</v>
      </c>
      <c r="EJ850" t="b">
        <f>F850=H850</f>
        <v>1</v>
      </c>
    </row>
    <row r="851" spans="1:140" x14ac:dyDescent="0.2">
      <c r="A851" s="8" t="s">
        <v>4388</v>
      </c>
      <c r="B851" s="8" t="s">
        <v>127</v>
      </c>
      <c r="C851" s="8" t="s">
        <v>188</v>
      </c>
      <c r="D851" s="2" t="s">
        <v>4389</v>
      </c>
      <c r="E851" s="4">
        <v>0.55304883831254104</v>
      </c>
      <c r="F851" s="28" t="b">
        <v>0</v>
      </c>
      <c r="G851" s="29">
        <f t="shared" si="27"/>
        <v>2.5007139984661165E-6</v>
      </c>
      <c r="H851" s="5" t="b">
        <f t="shared" si="26"/>
        <v>0</v>
      </c>
      <c r="I851" s="8">
        <v>42</v>
      </c>
      <c r="J851">
        <v>2</v>
      </c>
      <c r="K851">
        <v>30</v>
      </c>
      <c r="L851">
        <v>781</v>
      </c>
      <c r="M851">
        <v>1</v>
      </c>
      <c r="N851">
        <v>2</v>
      </c>
      <c r="O851">
        <v>12.949419156270601</v>
      </c>
      <c r="P851">
        <v>4</v>
      </c>
      <c r="Q851">
        <v>5</v>
      </c>
      <c r="R851">
        <v>4</v>
      </c>
      <c r="S851" s="10">
        <v>74.8</v>
      </c>
      <c r="T851" s="8">
        <v>-1.0558650859609</v>
      </c>
      <c r="U851">
        <v>1.0203643463482399</v>
      </c>
      <c r="V851">
        <v>0.38987547332752898</v>
      </c>
      <c r="W851">
        <v>-0.83619939843897795</v>
      </c>
      <c r="X851">
        <v>-1.2456676951183301</v>
      </c>
      <c r="Y851">
        <v>-0.70788554533318204</v>
      </c>
      <c r="Z851">
        <v>-1.29124624702595</v>
      </c>
      <c r="AA851">
        <v>-0.70092886045385905</v>
      </c>
      <c r="AB851">
        <v>-4.5418899975194001E-2</v>
      </c>
      <c r="AC851">
        <v>1.42236659638262</v>
      </c>
      <c r="AD851" s="10">
        <v>2.2116486842517699E-2</v>
      </c>
      <c r="AE851" s="8">
        <v>0</v>
      </c>
      <c r="AF851">
        <v>0</v>
      </c>
      <c r="AG851">
        <v>0</v>
      </c>
      <c r="AH851">
        <v>0</v>
      </c>
      <c r="AI851">
        <v>0</v>
      </c>
      <c r="AJ851">
        <v>1</v>
      </c>
      <c r="AK851">
        <v>0</v>
      </c>
      <c r="AL851">
        <v>0</v>
      </c>
      <c r="AM851">
        <v>0</v>
      </c>
      <c r="AN851">
        <v>0</v>
      </c>
      <c r="AO851">
        <v>0</v>
      </c>
      <c r="AP851">
        <v>0</v>
      </c>
      <c r="AQ851">
        <v>0</v>
      </c>
      <c r="AR851">
        <v>0</v>
      </c>
      <c r="AS851">
        <v>0</v>
      </c>
      <c r="AT851">
        <v>0</v>
      </c>
      <c r="AU851">
        <v>0</v>
      </c>
      <c r="AV851">
        <v>0</v>
      </c>
      <c r="AW851">
        <v>0</v>
      </c>
      <c r="AX851">
        <v>0</v>
      </c>
      <c r="AY851">
        <v>0</v>
      </c>
      <c r="AZ851">
        <v>1</v>
      </c>
      <c r="BA851">
        <v>1</v>
      </c>
      <c r="BB851">
        <v>0</v>
      </c>
      <c r="BC851">
        <v>0</v>
      </c>
      <c r="BD851">
        <v>1</v>
      </c>
      <c r="BE851">
        <v>0</v>
      </c>
      <c r="BF851">
        <v>1</v>
      </c>
      <c r="BG851">
        <v>1</v>
      </c>
      <c r="BH851">
        <v>0</v>
      </c>
      <c r="BI851">
        <v>0</v>
      </c>
      <c r="BJ851">
        <v>0</v>
      </c>
      <c r="BK851">
        <v>0</v>
      </c>
      <c r="BL851">
        <v>0</v>
      </c>
      <c r="BM851">
        <v>1</v>
      </c>
      <c r="BN851">
        <v>0</v>
      </c>
      <c r="BO851">
        <v>0</v>
      </c>
      <c r="BP851">
        <v>0</v>
      </c>
      <c r="BQ851">
        <v>0</v>
      </c>
      <c r="BR851">
        <v>0</v>
      </c>
      <c r="BS851">
        <v>0</v>
      </c>
      <c r="BT851" s="10">
        <v>1</v>
      </c>
      <c r="BU851">
        <v>-4.2648743800000002</v>
      </c>
      <c r="BV851">
        <v>0.17994256</v>
      </c>
      <c r="BW851">
        <v>2.5512239999999999E-2</v>
      </c>
      <c r="BX851">
        <v>1.7140852600000001</v>
      </c>
      <c r="BY851">
        <v>1.2451467300000001</v>
      </c>
      <c r="BZ851">
        <v>4.38303536</v>
      </c>
      <c r="CA851">
        <v>1.0542348399999999</v>
      </c>
      <c r="CB851">
        <v>2.36271349</v>
      </c>
      <c r="CC851">
        <v>0</v>
      </c>
      <c r="CD851">
        <v>1.26633956</v>
      </c>
      <c r="CE851">
        <v>1.2966537600000001</v>
      </c>
      <c r="CF851">
        <v>-0.34830556000000001</v>
      </c>
      <c r="CG851">
        <v>0.60595251999999999</v>
      </c>
      <c r="CH851">
        <v>-0.27080598</v>
      </c>
      <c r="CI851">
        <v>0.69837139000000004</v>
      </c>
      <c r="CJ851">
        <v>2.3914729999999999E-2</v>
      </c>
      <c r="CK851">
        <v>-0.35324707</v>
      </c>
      <c r="CL851">
        <v>-4.8291489999999999E-2</v>
      </c>
      <c r="CM851">
        <v>0.58076517999999999</v>
      </c>
      <c r="CN851">
        <v>0.72541518999999999</v>
      </c>
      <c r="CO851">
        <v>-0.20022939000000001</v>
      </c>
      <c r="CP851">
        <v>-0.43475793000000001</v>
      </c>
      <c r="CQ851">
        <v>0.34422587999999998</v>
      </c>
      <c r="CR851">
        <v>-0.48495226000000002</v>
      </c>
      <c r="CS851">
        <v>0.18250256000000001</v>
      </c>
      <c r="CT851">
        <v>-0.16623276000000001</v>
      </c>
      <c r="CU851">
        <v>-9.4743999999999995E-2</v>
      </c>
      <c r="CV851">
        <v>-1.1689752</v>
      </c>
      <c r="CW851">
        <v>-0.52188942000000005</v>
      </c>
      <c r="CX851">
        <v>0.65815442999999996</v>
      </c>
      <c r="CY851">
        <v>9.3649330000000003E-2</v>
      </c>
      <c r="CZ851">
        <v>-0.16819777</v>
      </c>
      <c r="DA851">
        <v>-0.25450494000000001</v>
      </c>
      <c r="DB851">
        <v>0.25513289</v>
      </c>
      <c r="DC851">
        <v>2.5920289999999999E-2</v>
      </c>
      <c r="DD851">
        <v>-2.5292350000000002E-2</v>
      </c>
      <c r="DE851">
        <v>0.26950531</v>
      </c>
      <c r="DF851">
        <v>-0.26887736000000001</v>
      </c>
      <c r="DG851">
        <v>0.1029841</v>
      </c>
      <c r="DH851">
        <v>-0.10235616</v>
      </c>
      <c r="DI851">
        <v>-0.19042195000000001</v>
      </c>
      <c r="DJ851">
        <v>7.7531719999999998E-2</v>
      </c>
      <c r="DK851">
        <v>-0.19522661999999999</v>
      </c>
      <c r="DL851">
        <v>-0.13095082</v>
      </c>
      <c r="DM851">
        <v>-6.0513240000000003E-2</v>
      </c>
      <c r="DN851">
        <v>0.50020885000000004</v>
      </c>
      <c r="DO851">
        <v>0.35778246000000002</v>
      </c>
      <c r="DP851">
        <v>-0.64273818000000005</v>
      </c>
      <c r="DQ851">
        <v>0.94671483000000001</v>
      </c>
      <c r="DR851">
        <v>-0.66113116000000005</v>
      </c>
      <c r="DS851">
        <v>7.7932630000000003E-2</v>
      </c>
      <c r="DT851">
        <v>-0.79014932000000004</v>
      </c>
      <c r="DU851">
        <v>1.3610861400000001</v>
      </c>
      <c r="DV851" s="10">
        <v>-0.64824150000000003</v>
      </c>
      <c r="DW851" s="8" t="s">
        <v>4390</v>
      </c>
      <c r="DX851" t="s">
        <v>4391</v>
      </c>
      <c r="DY851" t="s">
        <v>5154</v>
      </c>
      <c r="DZ851" t="s">
        <v>5165</v>
      </c>
      <c r="EA851" t="s">
        <v>5440</v>
      </c>
      <c r="EB851" t="s">
        <v>5441</v>
      </c>
      <c r="EC851" t="s">
        <v>5175</v>
      </c>
      <c r="ED851" s="10" t="s">
        <v>3330</v>
      </c>
      <c r="EE851" s="20">
        <v>37843</v>
      </c>
      <c r="EF851" s="21">
        <v>38703</v>
      </c>
      <c r="EG851" t="s">
        <v>4392</v>
      </c>
      <c r="EH851" t="s">
        <v>5145</v>
      </c>
      <c r="EI851" s="22">
        <v>45161</v>
      </c>
      <c r="EJ851" t="b">
        <f>F851=H851</f>
        <v>1</v>
      </c>
    </row>
    <row r="852" spans="1:140" x14ac:dyDescent="0.2">
      <c r="A852" s="8" t="s">
        <v>4393</v>
      </c>
      <c r="B852" s="8" t="s">
        <v>168</v>
      </c>
      <c r="C852" s="8" t="s">
        <v>154</v>
      </c>
      <c r="D852" s="2" t="s">
        <v>4394</v>
      </c>
      <c r="E852" s="4">
        <v>0.50322551812056404</v>
      </c>
      <c r="F852" s="28" t="b">
        <v>0</v>
      </c>
      <c r="G852" s="29">
        <f t="shared" si="27"/>
        <v>1.8310761906464004E-7</v>
      </c>
      <c r="H852" s="5" t="b">
        <f t="shared" si="26"/>
        <v>0</v>
      </c>
      <c r="I852" s="8">
        <v>47</v>
      </c>
      <c r="J852">
        <v>1</v>
      </c>
      <c r="K852">
        <v>27</v>
      </c>
      <c r="L852">
        <v>737</v>
      </c>
      <c r="M852">
        <v>1</v>
      </c>
      <c r="N852">
        <v>3</v>
      </c>
      <c r="O852">
        <v>53.837759060282202</v>
      </c>
      <c r="P852">
        <v>3</v>
      </c>
      <c r="Q852">
        <v>5</v>
      </c>
      <c r="R852">
        <v>5</v>
      </c>
      <c r="S852" s="10">
        <v>77.099999999999994</v>
      </c>
      <c r="T852" s="8">
        <v>-0.58617421142313397</v>
      </c>
      <c r="U852">
        <v>7.5957643648752104E-3</v>
      </c>
      <c r="V852">
        <v>2.2610839381047498E-3</v>
      </c>
      <c r="W852">
        <v>-0.88749246558798001</v>
      </c>
      <c r="X852">
        <v>-1.2456676951183301</v>
      </c>
      <c r="Y852">
        <v>-1.13192030619081E-2</v>
      </c>
      <c r="Z852">
        <v>0.11574996480264001</v>
      </c>
      <c r="AA852">
        <v>8.8725172209350497E-3</v>
      </c>
      <c r="AB852">
        <v>-0.772121299578298</v>
      </c>
      <c r="AC852">
        <v>-1.38724643350897</v>
      </c>
      <c r="AD852" s="10">
        <v>0.51838887452832005</v>
      </c>
      <c r="AE852" s="8">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1</v>
      </c>
      <c r="AY852">
        <v>0</v>
      </c>
      <c r="AZ852">
        <v>1</v>
      </c>
      <c r="BA852">
        <v>1</v>
      </c>
      <c r="BB852">
        <v>0</v>
      </c>
      <c r="BC852">
        <v>0</v>
      </c>
      <c r="BD852">
        <v>1</v>
      </c>
      <c r="BE852">
        <v>0</v>
      </c>
      <c r="BF852">
        <v>1</v>
      </c>
      <c r="BG852">
        <v>0</v>
      </c>
      <c r="BH852">
        <v>0</v>
      </c>
      <c r="BI852">
        <v>1</v>
      </c>
      <c r="BJ852">
        <v>0</v>
      </c>
      <c r="BK852">
        <v>0</v>
      </c>
      <c r="BL852">
        <v>0</v>
      </c>
      <c r="BM852">
        <v>0</v>
      </c>
      <c r="BN852">
        <v>1</v>
      </c>
      <c r="BO852">
        <v>0</v>
      </c>
      <c r="BP852">
        <v>0</v>
      </c>
      <c r="BQ852">
        <v>0</v>
      </c>
      <c r="BR852">
        <v>1</v>
      </c>
      <c r="BS852">
        <v>0</v>
      </c>
      <c r="BT852" s="10">
        <v>0</v>
      </c>
      <c r="BU852">
        <v>-4.2648743800000002</v>
      </c>
      <c r="BV852">
        <v>0.17994256</v>
      </c>
      <c r="BW852">
        <v>2.5512239999999999E-2</v>
      </c>
      <c r="BX852">
        <v>1.7140852600000001</v>
      </c>
      <c r="BY852">
        <v>1.2451467300000001</v>
      </c>
      <c r="BZ852">
        <v>4.38303536</v>
      </c>
      <c r="CA852">
        <v>1.0542348399999999</v>
      </c>
      <c r="CB852">
        <v>2.36271349</v>
      </c>
      <c r="CC852">
        <v>0</v>
      </c>
      <c r="CD852">
        <v>1.26633956</v>
      </c>
      <c r="CE852">
        <v>1.2966537600000001</v>
      </c>
      <c r="CF852">
        <v>-0.34830556000000001</v>
      </c>
      <c r="CG852">
        <v>0.60595251999999999</v>
      </c>
      <c r="CH852">
        <v>-0.27080598</v>
      </c>
      <c r="CI852">
        <v>0.69837139000000004</v>
      </c>
      <c r="CJ852">
        <v>2.3914729999999999E-2</v>
      </c>
      <c r="CK852">
        <v>-0.35324707</v>
      </c>
      <c r="CL852">
        <v>-4.8291489999999999E-2</v>
      </c>
      <c r="CM852">
        <v>0.58076517999999999</v>
      </c>
      <c r="CN852">
        <v>0.72541518999999999</v>
      </c>
      <c r="CO852">
        <v>-0.20022939000000001</v>
      </c>
      <c r="CP852">
        <v>-0.43475793000000001</v>
      </c>
      <c r="CQ852">
        <v>0.34422587999999998</v>
      </c>
      <c r="CR852">
        <v>-0.48495226000000002</v>
      </c>
      <c r="CS852">
        <v>0.18250256000000001</v>
      </c>
      <c r="CT852">
        <v>-0.16623276000000001</v>
      </c>
      <c r="CU852">
        <v>-9.4743999999999995E-2</v>
      </c>
      <c r="CV852">
        <v>-1.1689752</v>
      </c>
      <c r="CW852">
        <v>-0.52188942000000005</v>
      </c>
      <c r="CX852">
        <v>0.65815442999999996</v>
      </c>
      <c r="CY852">
        <v>9.3649330000000003E-2</v>
      </c>
      <c r="CZ852">
        <v>-0.16819777</v>
      </c>
      <c r="DA852">
        <v>-0.25450494000000001</v>
      </c>
      <c r="DB852">
        <v>0.25513289</v>
      </c>
      <c r="DC852">
        <v>2.5920289999999999E-2</v>
      </c>
      <c r="DD852">
        <v>-2.5292350000000002E-2</v>
      </c>
      <c r="DE852">
        <v>0.26950531</v>
      </c>
      <c r="DF852">
        <v>-0.26887736000000001</v>
      </c>
      <c r="DG852">
        <v>0.1029841</v>
      </c>
      <c r="DH852">
        <v>-0.10235616</v>
      </c>
      <c r="DI852">
        <v>-0.19042195000000001</v>
      </c>
      <c r="DJ852">
        <v>7.7531719999999998E-2</v>
      </c>
      <c r="DK852">
        <v>-0.19522661999999999</v>
      </c>
      <c r="DL852">
        <v>-0.13095082</v>
      </c>
      <c r="DM852">
        <v>-6.0513240000000003E-2</v>
      </c>
      <c r="DN852">
        <v>0.50020885000000004</v>
      </c>
      <c r="DO852">
        <v>0.35778246000000002</v>
      </c>
      <c r="DP852">
        <v>-0.64273818000000005</v>
      </c>
      <c r="DQ852">
        <v>0.94671483000000001</v>
      </c>
      <c r="DR852">
        <v>-0.66113116000000005</v>
      </c>
      <c r="DS852">
        <v>7.7932630000000003E-2</v>
      </c>
      <c r="DT852">
        <v>-0.79014932000000004</v>
      </c>
      <c r="DU852">
        <v>1.3610861400000001</v>
      </c>
      <c r="DV852" s="10">
        <v>-0.64824150000000003</v>
      </c>
      <c r="DW852" s="8" t="s">
        <v>4395</v>
      </c>
      <c r="DX852" t="s">
        <v>4396</v>
      </c>
      <c r="DY852" t="s">
        <v>5158</v>
      </c>
      <c r="DZ852" t="s">
        <v>5158</v>
      </c>
      <c r="EA852" t="s">
        <v>5186</v>
      </c>
      <c r="EB852" t="s">
        <v>5256</v>
      </c>
      <c r="EC852" t="s">
        <v>5210</v>
      </c>
      <c r="ED852" s="10" t="s">
        <v>2234</v>
      </c>
      <c r="EE852" s="20">
        <v>34785</v>
      </c>
      <c r="EF852" s="21">
        <v>36267</v>
      </c>
      <c r="EG852" t="s">
        <v>4397</v>
      </c>
      <c r="EH852" t="s">
        <v>5142</v>
      </c>
      <c r="EI852" s="22">
        <v>44450</v>
      </c>
      <c r="EJ852" t="b">
        <f>F852=H852</f>
        <v>1</v>
      </c>
    </row>
    <row r="853" spans="1:140" x14ac:dyDescent="0.2">
      <c r="A853" s="8" t="s">
        <v>4398</v>
      </c>
      <c r="B853" s="8" t="s">
        <v>119</v>
      </c>
      <c r="C853" s="8" t="s">
        <v>147</v>
      </c>
      <c r="D853" s="2" t="s">
        <v>4399</v>
      </c>
      <c r="E853" s="4">
        <v>0.32242560770476802</v>
      </c>
      <c r="F853" s="28" t="b">
        <v>0</v>
      </c>
      <c r="G853" s="29">
        <f t="shared" si="27"/>
        <v>0.91504690258075316</v>
      </c>
      <c r="H853" s="5" t="b">
        <f t="shared" si="26"/>
        <v>1</v>
      </c>
      <c r="I853" s="8">
        <v>37</v>
      </c>
      <c r="J853">
        <v>2</v>
      </c>
      <c r="K853">
        <v>27</v>
      </c>
      <c r="L853">
        <v>337</v>
      </c>
      <c r="M853">
        <v>10</v>
      </c>
      <c r="N853">
        <v>1</v>
      </c>
      <c r="O853">
        <v>95.104470519050693</v>
      </c>
      <c r="P853">
        <v>3</v>
      </c>
      <c r="Q853">
        <v>2</v>
      </c>
      <c r="R853">
        <v>1</v>
      </c>
      <c r="S853" s="10">
        <v>73.099999999999994</v>
      </c>
      <c r="T853" s="8">
        <v>-1.5255559604986699</v>
      </c>
      <c r="U853">
        <v>1.0203643463482399</v>
      </c>
      <c r="V853">
        <v>2.2610839381047498E-3</v>
      </c>
      <c r="W853">
        <v>-1.35379307603345</v>
      </c>
      <c r="X853">
        <v>1.61793620170542</v>
      </c>
      <c r="Y853">
        <v>-1.4044518876044501</v>
      </c>
      <c r="Z853">
        <v>1.5357662049683201</v>
      </c>
      <c r="AA853">
        <v>8.8725172209350497E-3</v>
      </c>
      <c r="AB853">
        <v>0.68128349962791002</v>
      </c>
      <c r="AC853">
        <v>-1.38724643350897</v>
      </c>
      <c r="AD853" s="10">
        <v>-0.34469353883829401</v>
      </c>
      <c r="AE853" s="8">
        <v>0</v>
      </c>
      <c r="AF853">
        <v>0</v>
      </c>
      <c r="AG853">
        <v>0</v>
      </c>
      <c r="AH853">
        <v>0</v>
      </c>
      <c r="AI853">
        <v>0</v>
      </c>
      <c r="AJ853">
        <v>0</v>
      </c>
      <c r="AK853">
        <v>0</v>
      </c>
      <c r="AL853">
        <v>0</v>
      </c>
      <c r="AM853">
        <v>0</v>
      </c>
      <c r="AN853">
        <v>0</v>
      </c>
      <c r="AO853">
        <v>0</v>
      </c>
      <c r="AP853">
        <v>0</v>
      </c>
      <c r="AQ853">
        <v>0</v>
      </c>
      <c r="AR853">
        <v>0</v>
      </c>
      <c r="AS853">
        <v>1</v>
      </c>
      <c r="AT853">
        <v>0</v>
      </c>
      <c r="AU853">
        <v>0</v>
      </c>
      <c r="AV853">
        <v>0</v>
      </c>
      <c r="AW853">
        <v>0</v>
      </c>
      <c r="AX853">
        <v>0</v>
      </c>
      <c r="AY853">
        <v>1</v>
      </c>
      <c r="AZ853">
        <v>0</v>
      </c>
      <c r="BA853">
        <v>1</v>
      </c>
      <c r="BB853">
        <v>0</v>
      </c>
      <c r="BC853">
        <v>1</v>
      </c>
      <c r="BD853">
        <v>0</v>
      </c>
      <c r="BE853">
        <v>0</v>
      </c>
      <c r="BF853">
        <v>1</v>
      </c>
      <c r="BG853">
        <v>0</v>
      </c>
      <c r="BH853">
        <v>0</v>
      </c>
      <c r="BI853">
        <v>0</v>
      </c>
      <c r="BJ853">
        <v>1</v>
      </c>
      <c r="BK853">
        <v>0</v>
      </c>
      <c r="BL853">
        <v>0</v>
      </c>
      <c r="BM853">
        <v>1</v>
      </c>
      <c r="BN853">
        <v>0</v>
      </c>
      <c r="BO853">
        <v>0</v>
      </c>
      <c r="BP853">
        <v>0</v>
      </c>
      <c r="BQ853">
        <v>1</v>
      </c>
      <c r="BR853">
        <v>0</v>
      </c>
      <c r="BS853">
        <v>0</v>
      </c>
      <c r="BT853" s="10">
        <v>0</v>
      </c>
      <c r="BU853">
        <v>-4.2648743800000002</v>
      </c>
      <c r="BV853">
        <v>0.17994256</v>
      </c>
      <c r="BW853">
        <v>2.5512239999999999E-2</v>
      </c>
      <c r="BX853">
        <v>1.7140852600000001</v>
      </c>
      <c r="BY853">
        <v>1.2451467300000001</v>
      </c>
      <c r="BZ853">
        <v>4.38303536</v>
      </c>
      <c r="CA853">
        <v>1.0542348399999999</v>
      </c>
      <c r="CB853">
        <v>2.36271349</v>
      </c>
      <c r="CC853">
        <v>0</v>
      </c>
      <c r="CD853">
        <v>1.26633956</v>
      </c>
      <c r="CE853">
        <v>1.2966537600000001</v>
      </c>
      <c r="CF853">
        <v>-0.34830556000000001</v>
      </c>
      <c r="CG853">
        <v>0.60595251999999999</v>
      </c>
      <c r="CH853">
        <v>-0.27080598</v>
      </c>
      <c r="CI853">
        <v>0.69837139000000004</v>
      </c>
      <c r="CJ853">
        <v>2.3914729999999999E-2</v>
      </c>
      <c r="CK853">
        <v>-0.35324707</v>
      </c>
      <c r="CL853">
        <v>-4.8291489999999999E-2</v>
      </c>
      <c r="CM853">
        <v>0.58076517999999999</v>
      </c>
      <c r="CN853">
        <v>0.72541518999999999</v>
      </c>
      <c r="CO853">
        <v>-0.20022939000000001</v>
      </c>
      <c r="CP853">
        <v>-0.43475793000000001</v>
      </c>
      <c r="CQ853">
        <v>0.34422587999999998</v>
      </c>
      <c r="CR853">
        <v>-0.48495226000000002</v>
      </c>
      <c r="CS853">
        <v>0.18250256000000001</v>
      </c>
      <c r="CT853">
        <v>-0.16623276000000001</v>
      </c>
      <c r="CU853">
        <v>-9.4743999999999995E-2</v>
      </c>
      <c r="CV853">
        <v>-1.1689752</v>
      </c>
      <c r="CW853">
        <v>-0.52188942000000005</v>
      </c>
      <c r="CX853">
        <v>0.65815442999999996</v>
      </c>
      <c r="CY853">
        <v>9.3649330000000003E-2</v>
      </c>
      <c r="CZ853">
        <v>-0.16819777</v>
      </c>
      <c r="DA853">
        <v>-0.25450494000000001</v>
      </c>
      <c r="DB853">
        <v>0.25513289</v>
      </c>
      <c r="DC853">
        <v>2.5920289999999999E-2</v>
      </c>
      <c r="DD853">
        <v>-2.5292350000000002E-2</v>
      </c>
      <c r="DE853">
        <v>0.26950531</v>
      </c>
      <c r="DF853">
        <v>-0.26887736000000001</v>
      </c>
      <c r="DG853">
        <v>0.1029841</v>
      </c>
      <c r="DH853">
        <v>-0.10235616</v>
      </c>
      <c r="DI853">
        <v>-0.19042195000000001</v>
      </c>
      <c r="DJ853">
        <v>7.7531719999999998E-2</v>
      </c>
      <c r="DK853">
        <v>-0.19522661999999999</v>
      </c>
      <c r="DL853">
        <v>-0.13095082</v>
      </c>
      <c r="DM853">
        <v>-6.0513240000000003E-2</v>
      </c>
      <c r="DN853">
        <v>0.50020885000000004</v>
      </c>
      <c r="DO853">
        <v>0.35778246000000002</v>
      </c>
      <c r="DP853">
        <v>-0.64273818000000005</v>
      </c>
      <c r="DQ853">
        <v>0.94671483000000001</v>
      </c>
      <c r="DR853">
        <v>-0.66113116000000005</v>
      </c>
      <c r="DS853">
        <v>7.7932630000000003E-2</v>
      </c>
      <c r="DT853">
        <v>-0.79014932000000004</v>
      </c>
      <c r="DU853">
        <v>1.3610861400000001</v>
      </c>
      <c r="DV853" s="10">
        <v>-0.64824150000000003</v>
      </c>
      <c r="DW853" s="8" t="s">
        <v>4400</v>
      </c>
      <c r="DX853" t="s">
        <v>4401</v>
      </c>
      <c r="DY853" t="s">
        <v>5154</v>
      </c>
      <c r="DZ853" t="s">
        <v>5154</v>
      </c>
      <c r="EA853" t="s">
        <v>5236</v>
      </c>
      <c r="EB853" t="s">
        <v>5485</v>
      </c>
      <c r="EC853" t="s">
        <v>5326</v>
      </c>
      <c r="ED853" s="10" t="s">
        <v>379</v>
      </c>
      <c r="EE853" s="20">
        <v>37930</v>
      </c>
      <c r="EF853" s="21">
        <v>38565</v>
      </c>
      <c r="EG853" t="s">
        <v>4402</v>
      </c>
      <c r="EH853" t="s">
        <v>5144</v>
      </c>
      <c r="EI853" s="22">
        <v>44081</v>
      </c>
      <c r="EJ853" t="b">
        <f>F853=H853</f>
        <v>0</v>
      </c>
    </row>
    <row r="854" spans="1:140" x14ac:dyDescent="0.2">
      <c r="A854" s="8" t="s">
        <v>4403</v>
      </c>
      <c r="B854" s="8" t="s">
        <v>127</v>
      </c>
      <c r="C854" s="8" t="s">
        <v>147</v>
      </c>
      <c r="D854" s="2" t="s">
        <v>4404</v>
      </c>
      <c r="E854" s="4">
        <v>0.34569050015674802</v>
      </c>
      <c r="F854" s="28" t="b">
        <v>0</v>
      </c>
      <c r="G854" s="29">
        <f t="shared" si="27"/>
        <v>0.90195765538860417</v>
      </c>
      <c r="H854" s="5" t="b">
        <f t="shared" si="26"/>
        <v>1</v>
      </c>
      <c r="I854" s="8">
        <v>64</v>
      </c>
      <c r="J854">
        <v>1</v>
      </c>
      <c r="K854">
        <v>27</v>
      </c>
      <c r="L854">
        <v>3408</v>
      </c>
      <c r="M854">
        <v>10</v>
      </c>
      <c r="N854">
        <v>4</v>
      </c>
      <c r="O854">
        <v>13.678583411707599</v>
      </c>
      <c r="P854">
        <v>1</v>
      </c>
      <c r="Q854">
        <v>2</v>
      </c>
      <c r="R854">
        <v>5</v>
      </c>
      <c r="S854" s="10">
        <v>76.2</v>
      </c>
      <c r="T854" s="8">
        <v>1.0107747620052701</v>
      </c>
      <c r="U854">
        <v>7.5957643648752104E-3</v>
      </c>
      <c r="V854">
        <v>2.2610839381047498E-3</v>
      </c>
      <c r="W854">
        <v>2.2262298606616699</v>
      </c>
      <c r="X854">
        <v>1.61793620170542</v>
      </c>
      <c r="Y854">
        <v>0.68524713920936597</v>
      </c>
      <c r="Z854">
        <v>-1.2661551979002299</v>
      </c>
      <c r="AA854">
        <v>1.4284752725705201</v>
      </c>
      <c r="AB854">
        <v>0.68128349962791002</v>
      </c>
      <c r="AC854">
        <v>-0.68484317603607703</v>
      </c>
      <c r="AD854" s="10">
        <v>0.32419533152083402</v>
      </c>
      <c r="AE854" s="8">
        <v>0</v>
      </c>
      <c r="AF854">
        <v>0</v>
      </c>
      <c r="AG854">
        <v>0</v>
      </c>
      <c r="AH854">
        <v>0</v>
      </c>
      <c r="AI854">
        <v>0</v>
      </c>
      <c r="AJ854">
        <v>0</v>
      </c>
      <c r="AK854">
        <v>0</v>
      </c>
      <c r="AL854">
        <v>0</v>
      </c>
      <c r="AM854">
        <v>1</v>
      </c>
      <c r="AN854">
        <v>0</v>
      </c>
      <c r="AO854">
        <v>0</v>
      </c>
      <c r="AP854">
        <v>0</v>
      </c>
      <c r="AQ854">
        <v>0</v>
      </c>
      <c r="AR854">
        <v>0</v>
      </c>
      <c r="AS854">
        <v>0</v>
      </c>
      <c r="AT854">
        <v>0</v>
      </c>
      <c r="AU854">
        <v>0</v>
      </c>
      <c r="AV854">
        <v>0</v>
      </c>
      <c r="AW854">
        <v>0</v>
      </c>
      <c r="AX854">
        <v>0</v>
      </c>
      <c r="AY854">
        <v>1</v>
      </c>
      <c r="AZ854">
        <v>0</v>
      </c>
      <c r="BA854">
        <v>1</v>
      </c>
      <c r="BB854">
        <v>0</v>
      </c>
      <c r="BC854">
        <v>0</v>
      </c>
      <c r="BD854">
        <v>1</v>
      </c>
      <c r="BE854">
        <v>1</v>
      </c>
      <c r="BF854">
        <v>0</v>
      </c>
      <c r="BG854">
        <v>0</v>
      </c>
      <c r="BH854">
        <v>0</v>
      </c>
      <c r="BI854">
        <v>0</v>
      </c>
      <c r="BJ854">
        <v>1</v>
      </c>
      <c r="BK854">
        <v>0</v>
      </c>
      <c r="BL854">
        <v>0</v>
      </c>
      <c r="BM854">
        <v>1</v>
      </c>
      <c r="BN854">
        <v>0</v>
      </c>
      <c r="BO854">
        <v>0</v>
      </c>
      <c r="BP854">
        <v>0</v>
      </c>
      <c r="BQ854">
        <v>0</v>
      </c>
      <c r="BR854">
        <v>1</v>
      </c>
      <c r="BS854">
        <v>0</v>
      </c>
      <c r="BT854" s="10">
        <v>0</v>
      </c>
      <c r="BU854">
        <v>-4.2648743800000002</v>
      </c>
      <c r="BV854">
        <v>0.17994256</v>
      </c>
      <c r="BW854">
        <v>2.5512239999999999E-2</v>
      </c>
      <c r="BX854">
        <v>1.7140852600000001</v>
      </c>
      <c r="BY854">
        <v>1.2451467300000001</v>
      </c>
      <c r="BZ854">
        <v>4.38303536</v>
      </c>
      <c r="CA854">
        <v>1.0542348399999999</v>
      </c>
      <c r="CB854">
        <v>2.36271349</v>
      </c>
      <c r="CC854">
        <v>0</v>
      </c>
      <c r="CD854">
        <v>1.26633956</v>
      </c>
      <c r="CE854">
        <v>1.2966537600000001</v>
      </c>
      <c r="CF854">
        <v>-0.34830556000000001</v>
      </c>
      <c r="CG854">
        <v>0.60595251999999999</v>
      </c>
      <c r="CH854">
        <v>-0.27080598</v>
      </c>
      <c r="CI854">
        <v>0.69837139000000004</v>
      </c>
      <c r="CJ854">
        <v>2.3914729999999999E-2</v>
      </c>
      <c r="CK854">
        <v>-0.35324707</v>
      </c>
      <c r="CL854">
        <v>-4.8291489999999999E-2</v>
      </c>
      <c r="CM854">
        <v>0.58076517999999999</v>
      </c>
      <c r="CN854">
        <v>0.72541518999999999</v>
      </c>
      <c r="CO854">
        <v>-0.20022939000000001</v>
      </c>
      <c r="CP854">
        <v>-0.43475793000000001</v>
      </c>
      <c r="CQ854">
        <v>0.34422587999999998</v>
      </c>
      <c r="CR854">
        <v>-0.48495226000000002</v>
      </c>
      <c r="CS854">
        <v>0.18250256000000001</v>
      </c>
      <c r="CT854">
        <v>-0.16623276000000001</v>
      </c>
      <c r="CU854">
        <v>-9.4743999999999995E-2</v>
      </c>
      <c r="CV854">
        <v>-1.1689752</v>
      </c>
      <c r="CW854">
        <v>-0.52188942000000005</v>
      </c>
      <c r="CX854">
        <v>0.65815442999999996</v>
      </c>
      <c r="CY854">
        <v>9.3649330000000003E-2</v>
      </c>
      <c r="CZ854">
        <v>-0.16819777</v>
      </c>
      <c r="DA854">
        <v>-0.25450494000000001</v>
      </c>
      <c r="DB854">
        <v>0.25513289</v>
      </c>
      <c r="DC854">
        <v>2.5920289999999999E-2</v>
      </c>
      <c r="DD854">
        <v>-2.5292350000000002E-2</v>
      </c>
      <c r="DE854">
        <v>0.26950531</v>
      </c>
      <c r="DF854">
        <v>-0.26887736000000001</v>
      </c>
      <c r="DG854">
        <v>0.1029841</v>
      </c>
      <c r="DH854">
        <v>-0.10235616</v>
      </c>
      <c r="DI854">
        <v>-0.19042195000000001</v>
      </c>
      <c r="DJ854">
        <v>7.7531719999999998E-2</v>
      </c>
      <c r="DK854">
        <v>-0.19522661999999999</v>
      </c>
      <c r="DL854">
        <v>-0.13095082</v>
      </c>
      <c r="DM854">
        <v>-6.0513240000000003E-2</v>
      </c>
      <c r="DN854">
        <v>0.50020885000000004</v>
      </c>
      <c r="DO854">
        <v>0.35778246000000002</v>
      </c>
      <c r="DP854">
        <v>-0.64273818000000005</v>
      </c>
      <c r="DQ854">
        <v>0.94671483000000001</v>
      </c>
      <c r="DR854">
        <v>-0.66113116000000005</v>
      </c>
      <c r="DS854">
        <v>7.7932630000000003E-2</v>
      </c>
      <c r="DT854">
        <v>-0.79014932000000004</v>
      </c>
      <c r="DU854">
        <v>1.3610861400000001</v>
      </c>
      <c r="DV854" s="10">
        <v>-0.64824150000000003</v>
      </c>
      <c r="DW854" s="8" t="s">
        <v>4405</v>
      </c>
      <c r="DX854" t="s">
        <v>4406</v>
      </c>
      <c r="DY854" t="s">
        <v>5154</v>
      </c>
      <c r="DZ854" t="s">
        <v>5158</v>
      </c>
      <c r="EA854" t="s">
        <v>5413</v>
      </c>
      <c r="EB854" t="s">
        <v>5184</v>
      </c>
      <c r="EC854" t="s">
        <v>5482</v>
      </c>
      <c r="ED854" s="10" t="s">
        <v>655</v>
      </c>
      <c r="EE854" s="20">
        <v>34986</v>
      </c>
      <c r="EF854" s="21">
        <v>39238</v>
      </c>
      <c r="EG854" t="s">
        <v>4407</v>
      </c>
      <c r="EH854" t="s">
        <v>5144</v>
      </c>
      <c r="EI854" s="22">
        <v>44838</v>
      </c>
      <c r="EJ854" t="b">
        <f>F854=H854</f>
        <v>0</v>
      </c>
    </row>
    <row r="855" spans="1:140" x14ac:dyDescent="0.2">
      <c r="A855" s="8" t="s">
        <v>4408</v>
      </c>
      <c r="B855" s="8" t="s">
        <v>168</v>
      </c>
      <c r="C855" s="8" t="s">
        <v>245</v>
      </c>
      <c r="D855" s="2" t="s">
        <v>4409</v>
      </c>
      <c r="E855" s="4">
        <v>0.51575208977922005</v>
      </c>
      <c r="F855" s="28" t="b">
        <v>0</v>
      </c>
      <c r="G855" s="29">
        <f t="shared" si="27"/>
        <v>9.1501659665750529E-6</v>
      </c>
      <c r="H855" s="5" t="b">
        <f t="shared" si="26"/>
        <v>0</v>
      </c>
      <c r="I855" s="8">
        <v>39</v>
      </c>
      <c r="J855">
        <v>0</v>
      </c>
      <c r="K855">
        <v>40</v>
      </c>
      <c r="L855">
        <v>3</v>
      </c>
      <c r="M855">
        <v>1</v>
      </c>
      <c r="N855">
        <v>2</v>
      </c>
      <c r="O855">
        <v>19.317711556276802</v>
      </c>
      <c r="P855">
        <v>4</v>
      </c>
      <c r="Q855">
        <v>4</v>
      </c>
      <c r="R855">
        <v>5</v>
      </c>
      <c r="S855" s="10">
        <v>78</v>
      </c>
      <c r="T855" s="8">
        <v>-1.33767961068356</v>
      </c>
      <c r="U855">
        <v>-1.00517281761849</v>
      </c>
      <c r="V855">
        <v>1.6819234379589401</v>
      </c>
      <c r="W855">
        <v>-1.74315408575542</v>
      </c>
      <c r="X855">
        <v>-1.2456676951183301</v>
      </c>
      <c r="Y855">
        <v>-0.70788554533318204</v>
      </c>
      <c r="Z855">
        <v>-1.07210887672283</v>
      </c>
      <c r="AA855">
        <v>8.8725172209350497E-3</v>
      </c>
      <c r="AB855">
        <v>0.68128349962791002</v>
      </c>
      <c r="AC855">
        <v>1.7560081436822399E-2</v>
      </c>
      <c r="AD855" s="10">
        <v>0.71258241753580998</v>
      </c>
      <c r="AE855" s="8">
        <v>0</v>
      </c>
      <c r="AF855">
        <v>0</v>
      </c>
      <c r="AG855">
        <v>0</v>
      </c>
      <c r="AH855">
        <v>0</v>
      </c>
      <c r="AI855">
        <v>0</v>
      </c>
      <c r="AJ855">
        <v>0</v>
      </c>
      <c r="AK855">
        <v>0</v>
      </c>
      <c r="AL855">
        <v>0</v>
      </c>
      <c r="AM855">
        <v>1</v>
      </c>
      <c r="AN855">
        <v>0</v>
      </c>
      <c r="AO855">
        <v>0</v>
      </c>
      <c r="AP855">
        <v>0</v>
      </c>
      <c r="AQ855">
        <v>0</v>
      </c>
      <c r="AR855">
        <v>0</v>
      </c>
      <c r="AS855">
        <v>0</v>
      </c>
      <c r="AT855">
        <v>0</v>
      </c>
      <c r="AU855">
        <v>0</v>
      </c>
      <c r="AV855">
        <v>0</v>
      </c>
      <c r="AW855">
        <v>0</v>
      </c>
      <c r="AX855">
        <v>0</v>
      </c>
      <c r="AY855">
        <v>1</v>
      </c>
      <c r="AZ855">
        <v>0</v>
      </c>
      <c r="BA855">
        <v>1</v>
      </c>
      <c r="BB855">
        <v>0</v>
      </c>
      <c r="BC855">
        <v>1</v>
      </c>
      <c r="BD855">
        <v>0</v>
      </c>
      <c r="BE855">
        <v>1</v>
      </c>
      <c r="BF855">
        <v>0</v>
      </c>
      <c r="BG855">
        <v>0</v>
      </c>
      <c r="BH855">
        <v>0</v>
      </c>
      <c r="BI855">
        <v>0</v>
      </c>
      <c r="BJ855">
        <v>0</v>
      </c>
      <c r="BK855">
        <v>1</v>
      </c>
      <c r="BL855">
        <v>0</v>
      </c>
      <c r="BM855">
        <v>1</v>
      </c>
      <c r="BN855">
        <v>0</v>
      </c>
      <c r="BO855">
        <v>0</v>
      </c>
      <c r="BP855">
        <v>0</v>
      </c>
      <c r="BQ855">
        <v>1</v>
      </c>
      <c r="BR855">
        <v>0</v>
      </c>
      <c r="BS855">
        <v>0</v>
      </c>
      <c r="BT855" s="10">
        <v>0</v>
      </c>
      <c r="BU855">
        <v>-4.2648743800000002</v>
      </c>
      <c r="BV855">
        <v>0.17994256</v>
      </c>
      <c r="BW855">
        <v>2.5512239999999999E-2</v>
      </c>
      <c r="BX855">
        <v>1.7140852600000001</v>
      </c>
      <c r="BY855">
        <v>1.2451467300000001</v>
      </c>
      <c r="BZ855">
        <v>4.38303536</v>
      </c>
      <c r="CA855">
        <v>1.0542348399999999</v>
      </c>
      <c r="CB855">
        <v>2.36271349</v>
      </c>
      <c r="CC855">
        <v>0</v>
      </c>
      <c r="CD855">
        <v>1.26633956</v>
      </c>
      <c r="CE855">
        <v>1.2966537600000001</v>
      </c>
      <c r="CF855">
        <v>-0.34830556000000001</v>
      </c>
      <c r="CG855">
        <v>0.60595251999999999</v>
      </c>
      <c r="CH855">
        <v>-0.27080598</v>
      </c>
      <c r="CI855">
        <v>0.69837139000000004</v>
      </c>
      <c r="CJ855">
        <v>2.3914729999999999E-2</v>
      </c>
      <c r="CK855">
        <v>-0.35324707</v>
      </c>
      <c r="CL855">
        <v>-4.8291489999999999E-2</v>
      </c>
      <c r="CM855">
        <v>0.58076517999999999</v>
      </c>
      <c r="CN855">
        <v>0.72541518999999999</v>
      </c>
      <c r="CO855">
        <v>-0.20022939000000001</v>
      </c>
      <c r="CP855">
        <v>-0.43475793000000001</v>
      </c>
      <c r="CQ855">
        <v>0.34422587999999998</v>
      </c>
      <c r="CR855">
        <v>-0.48495226000000002</v>
      </c>
      <c r="CS855">
        <v>0.18250256000000001</v>
      </c>
      <c r="CT855">
        <v>-0.16623276000000001</v>
      </c>
      <c r="CU855">
        <v>-9.4743999999999995E-2</v>
      </c>
      <c r="CV855">
        <v>-1.1689752</v>
      </c>
      <c r="CW855">
        <v>-0.52188942000000005</v>
      </c>
      <c r="CX855">
        <v>0.65815442999999996</v>
      </c>
      <c r="CY855">
        <v>9.3649330000000003E-2</v>
      </c>
      <c r="CZ855">
        <v>-0.16819777</v>
      </c>
      <c r="DA855">
        <v>-0.25450494000000001</v>
      </c>
      <c r="DB855">
        <v>0.25513289</v>
      </c>
      <c r="DC855">
        <v>2.5920289999999999E-2</v>
      </c>
      <c r="DD855">
        <v>-2.5292350000000002E-2</v>
      </c>
      <c r="DE855">
        <v>0.26950531</v>
      </c>
      <c r="DF855">
        <v>-0.26887736000000001</v>
      </c>
      <c r="DG855">
        <v>0.1029841</v>
      </c>
      <c r="DH855">
        <v>-0.10235616</v>
      </c>
      <c r="DI855">
        <v>-0.19042195000000001</v>
      </c>
      <c r="DJ855">
        <v>7.7531719999999998E-2</v>
      </c>
      <c r="DK855">
        <v>-0.19522661999999999</v>
      </c>
      <c r="DL855">
        <v>-0.13095082</v>
      </c>
      <c r="DM855">
        <v>-6.0513240000000003E-2</v>
      </c>
      <c r="DN855">
        <v>0.50020885000000004</v>
      </c>
      <c r="DO855">
        <v>0.35778246000000002</v>
      </c>
      <c r="DP855">
        <v>-0.64273818000000005</v>
      </c>
      <c r="DQ855">
        <v>0.94671483000000001</v>
      </c>
      <c r="DR855">
        <v>-0.66113116000000005</v>
      </c>
      <c r="DS855">
        <v>7.7932630000000003E-2</v>
      </c>
      <c r="DT855">
        <v>-0.79014932000000004</v>
      </c>
      <c r="DU855">
        <v>1.3610861400000001</v>
      </c>
      <c r="DV855" s="10">
        <v>-0.64824150000000003</v>
      </c>
      <c r="DW855" s="8" t="s">
        <v>4410</v>
      </c>
      <c r="DX855" t="s">
        <v>4411</v>
      </c>
      <c r="DY855" t="s">
        <v>5154</v>
      </c>
      <c r="DZ855" t="s">
        <v>5154</v>
      </c>
      <c r="EA855" t="s">
        <v>5216</v>
      </c>
      <c r="EB855" t="s">
        <v>5193</v>
      </c>
      <c r="EC855" t="s">
        <v>5218</v>
      </c>
      <c r="ED855" s="10" t="s">
        <v>852</v>
      </c>
      <c r="EE855" s="20">
        <v>36620</v>
      </c>
      <c r="EF855" s="21">
        <v>37950</v>
      </c>
      <c r="EG855" t="s">
        <v>4412</v>
      </c>
      <c r="EH855" t="s">
        <v>5146</v>
      </c>
      <c r="EI855" s="22">
        <v>44706</v>
      </c>
      <c r="EJ855" t="b">
        <f>F855=H855</f>
        <v>1</v>
      </c>
    </row>
    <row r="856" spans="1:140" x14ac:dyDescent="0.2">
      <c r="A856" s="8" t="s">
        <v>4413</v>
      </c>
      <c r="B856" s="8" t="s">
        <v>168</v>
      </c>
      <c r="C856" s="8" t="s">
        <v>154</v>
      </c>
      <c r="D856" s="2" t="s">
        <v>4414</v>
      </c>
      <c r="E856" s="4">
        <v>0.72176713459653197</v>
      </c>
      <c r="F856" s="28" t="b">
        <v>1</v>
      </c>
      <c r="G856" s="29">
        <f t="shared" si="27"/>
        <v>3.4847785808504337E-4</v>
      </c>
      <c r="H856" s="5" t="b">
        <f t="shared" si="26"/>
        <v>0</v>
      </c>
      <c r="I856" s="8">
        <v>66</v>
      </c>
      <c r="J856">
        <v>0</v>
      </c>
      <c r="K856">
        <v>34</v>
      </c>
      <c r="L856">
        <v>2263</v>
      </c>
      <c r="M856">
        <v>0</v>
      </c>
      <c r="N856">
        <v>3</v>
      </c>
      <c r="O856">
        <v>54.2169006315997</v>
      </c>
      <c r="P856">
        <v>4</v>
      </c>
      <c r="Q856">
        <v>5</v>
      </c>
      <c r="R856">
        <v>5</v>
      </c>
      <c r="S856" s="10">
        <v>72.099999999999994</v>
      </c>
      <c r="T856" s="8">
        <v>1.19865111182038</v>
      </c>
      <c r="U856">
        <v>-1.00517281761849</v>
      </c>
      <c r="V856">
        <v>0.90669465918009495</v>
      </c>
      <c r="W856">
        <v>0.891444363261505</v>
      </c>
      <c r="X856">
        <v>-1.5638459058765199</v>
      </c>
      <c r="Y856">
        <v>-1.13192030619081E-2</v>
      </c>
      <c r="Z856">
        <v>0.128796489945084</v>
      </c>
      <c r="AA856">
        <v>0.71867389489572897</v>
      </c>
      <c r="AB856">
        <v>1.4079858992310099</v>
      </c>
      <c r="AC856">
        <v>-1.38724643350897</v>
      </c>
      <c r="AD856" s="10">
        <v>-0.560464142179948</v>
      </c>
      <c r="AE856" s="8">
        <v>0</v>
      </c>
      <c r="AF856">
        <v>0</v>
      </c>
      <c r="AG856">
        <v>0</v>
      </c>
      <c r="AH856">
        <v>0</v>
      </c>
      <c r="AI856">
        <v>0</v>
      </c>
      <c r="AJ856">
        <v>0</v>
      </c>
      <c r="AK856">
        <v>0</v>
      </c>
      <c r="AL856">
        <v>0</v>
      </c>
      <c r="AM856">
        <v>0</v>
      </c>
      <c r="AN856">
        <v>0</v>
      </c>
      <c r="AO856">
        <v>0</v>
      </c>
      <c r="AP856">
        <v>0</v>
      </c>
      <c r="AQ856">
        <v>0</v>
      </c>
      <c r="AR856">
        <v>0</v>
      </c>
      <c r="AS856">
        <v>1</v>
      </c>
      <c r="AT856">
        <v>0</v>
      </c>
      <c r="AU856">
        <v>0</v>
      </c>
      <c r="AV856">
        <v>0</v>
      </c>
      <c r="AW856">
        <v>0</v>
      </c>
      <c r="AX856">
        <v>0</v>
      </c>
      <c r="AY856">
        <v>0</v>
      </c>
      <c r="AZ856">
        <v>1</v>
      </c>
      <c r="BA856">
        <v>0</v>
      </c>
      <c r="BB856">
        <v>1</v>
      </c>
      <c r="BC856">
        <v>0</v>
      </c>
      <c r="BD856">
        <v>1</v>
      </c>
      <c r="BE856">
        <v>0</v>
      </c>
      <c r="BF856">
        <v>1</v>
      </c>
      <c r="BG856">
        <v>0</v>
      </c>
      <c r="BH856">
        <v>0</v>
      </c>
      <c r="BI856">
        <v>0</v>
      </c>
      <c r="BJ856">
        <v>0</v>
      </c>
      <c r="BK856">
        <v>0</v>
      </c>
      <c r="BL856">
        <v>1</v>
      </c>
      <c r="BM856">
        <v>1</v>
      </c>
      <c r="BN856">
        <v>0</v>
      </c>
      <c r="BO856">
        <v>0</v>
      </c>
      <c r="BP856">
        <v>0</v>
      </c>
      <c r="BQ856">
        <v>0</v>
      </c>
      <c r="BR856">
        <v>1</v>
      </c>
      <c r="BS856">
        <v>0</v>
      </c>
      <c r="BT856" s="10">
        <v>0</v>
      </c>
      <c r="BU856">
        <v>-4.2648743800000002</v>
      </c>
      <c r="BV856">
        <v>0.17994256</v>
      </c>
      <c r="BW856">
        <v>2.5512239999999999E-2</v>
      </c>
      <c r="BX856">
        <v>1.7140852600000001</v>
      </c>
      <c r="BY856">
        <v>1.2451467300000001</v>
      </c>
      <c r="BZ856">
        <v>4.38303536</v>
      </c>
      <c r="CA856">
        <v>1.0542348399999999</v>
      </c>
      <c r="CB856">
        <v>2.36271349</v>
      </c>
      <c r="CC856">
        <v>0</v>
      </c>
      <c r="CD856">
        <v>1.26633956</v>
      </c>
      <c r="CE856">
        <v>1.2966537600000001</v>
      </c>
      <c r="CF856">
        <v>-0.34830556000000001</v>
      </c>
      <c r="CG856">
        <v>0.60595251999999999</v>
      </c>
      <c r="CH856">
        <v>-0.27080598</v>
      </c>
      <c r="CI856">
        <v>0.69837139000000004</v>
      </c>
      <c r="CJ856">
        <v>2.3914729999999999E-2</v>
      </c>
      <c r="CK856">
        <v>-0.35324707</v>
      </c>
      <c r="CL856">
        <v>-4.8291489999999999E-2</v>
      </c>
      <c r="CM856">
        <v>0.58076517999999999</v>
      </c>
      <c r="CN856">
        <v>0.72541518999999999</v>
      </c>
      <c r="CO856">
        <v>-0.20022939000000001</v>
      </c>
      <c r="CP856">
        <v>-0.43475793000000001</v>
      </c>
      <c r="CQ856">
        <v>0.34422587999999998</v>
      </c>
      <c r="CR856">
        <v>-0.48495226000000002</v>
      </c>
      <c r="CS856">
        <v>0.18250256000000001</v>
      </c>
      <c r="CT856">
        <v>-0.16623276000000001</v>
      </c>
      <c r="CU856">
        <v>-9.4743999999999995E-2</v>
      </c>
      <c r="CV856">
        <v>-1.1689752</v>
      </c>
      <c r="CW856">
        <v>-0.52188942000000005</v>
      </c>
      <c r="CX856">
        <v>0.65815442999999996</v>
      </c>
      <c r="CY856">
        <v>9.3649330000000003E-2</v>
      </c>
      <c r="CZ856">
        <v>-0.16819777</v>
      </c>
      <c r="DA856">
        <v>-0.25450494000000001</v>
      </c>
      <c r="DB856">
        <v>0.25513289</v>
      </c>
      <c r="DC856">
        <v>2.5920289999999999E-2</v>
      </c>
      <c r="DD856">
        <v>-2.5292350000000002E-2</v>
      </c>
      <c r="DE856">
        <v>0.26950531</v>
      </c>
      <c r="DF856">
        <v>-0.26887736000000001</v>
      </c>
      <c r="DG856">
        <v>0.1029841</v>
      </c>
      <c r="DH856">
        <v>-0.10235616</v>
      </c>
      <c r="DI856">
        <v>-0.19042195000000001</v>
      </c>
      <c r="DJ856">
        <v>7.7531719999999998E-2</v>
      </c>
      <c r="DK856">
        <v>-0.19522661999999999</v>
      </c>
      <c r="DL856">
        <v>-0.13095082</v>
      </c>
      <c r="DM856">
        <v>-6.0513240000000003E-2</v>
      </c>
      <c r="DN856">
        <v>0.50020885000000004</v>
      </c>
      <c r="DO856">
        <v>0.35778246000000002</v>
      </c>
      <c r="DP856">
        <v>-0.64273818000000005</v>
      </c>
      <c r="DQ856">
        <v>0.94671483000000001</v>
      </c>
      <c r="DR856">
        <v>-0.66113116000000005</v>
      </c>
      <c r="DS856">
        <v>7.7932630000000003E-2</v>
      </c>
      <c r="DT856">
        <v>-0.79014932000000004</v>
      </c>
      <c r="DU856">
        <v>1.3610861400000001</v>
      </c>
      <c r="DV856" s="10">
        <v>-0.64824150000000003</v>
      </c>
      <c r="DW856" s="8" t="s">
        <v>4415</v>
      </c>
      <c r="DX856" t="s">
        <v>4416</v>
      </c>
      <c r="DY856" t="s">
        <v>5154</v>
      </c>
      <c r="DZ856" t="s">
        <v>5158</v>
      </c>
      <c r="EA856" t="s">
        <v>5410</v>
      </c>
      <c r="EB856" t="s">
        <v>5233</v>
      </c>
      <c r="EC856" t="s">
        <v>5364</v>
      </c>
      <c r="ED856" s="10" t="s">
        <v>1098</v>
      </c>
      <c r="EE856" s="20">
        <v>35214</v>
      </c>
      <c r="EF856" s="21">
        <v>38180</v>
      </c>
      <c r="EG856" t="s">
        <v>4417</v>
      </c>
      <c r="EH856" t="s">
        <v>5143</v>
      </c>
      <c r="EI856" s="22">
        <v>44930</v>
      </c>
      <c r="EJ856" t="b">
        <f>F856=H856</f>
        <v>0</v>
      </c>
    </row>
    <row r="857" spans="1:140" x14ac:dyDescent="0.2">
      <c r="A857" s="8" t="s">
        <v>4418</v>
      </c>
      <c r="B857" s="8" t="s">
        <v>127</v>
      </c>
      <c r="C857" s="8" t="s">
        <v>468</v>
      </c>
      <c r="D857" s="2">
        <v>6283134046</v>
      </c>
      <c r="E857" s="4">
        <v>0.39087824564943802</v>
      </c>
      <c r="F857" s="28" t="b">
        <v>0</v>
      </c>
      <c r="G857" s="29">
        <f t="shared" si="27"/>
        <v>0.75009801079111238</v>
      </c>
      <c r="H857" s="5" t="b">
        <f t="shared" si="26"/>
        <v>1</v>
      </c>
      <c r="I857" s="8">
        <v>66</v>
      </c>
      <c r="J857">
        <v>0</v>
      </c>
      <c r="K857">
        <v>26</v>
      </c>
      <c r="L857">
        <v>2109</v>
      </c>
      <c r="M857">
        <v>9</v>
      </c>
      <c r="N857">
        <v>2</v>
      </c>
      <c r="O857">
        <v>73.772456158052407</v>
      </c>
      <c r="P857">
        <v>3</v>
      </c>
      <c r="Q857">
        <v>5</v>
      </c>
      <c r="R857">
        <v>3</v>
      </c>
      <c r="S857" s="10">
        <v>79.599999999999994</v>
      </c>
      <c r="T857" s="8">
        <v>1.19865111182038</v>
      </c>
      <c r="U857">
        <v>-1.00517281761849</v>
      </c>
      <c r="V857">
        <v>-0.126943712525036</v>
      </c>
      <c r="W857">
        <v>0.71191862823999796</v>
      </c>
      <c r="X857">
        <v>1.2997579909472201</v>
      </c>
      <c r="Y857">
        <v>-0.70788554533318204</v>
      </c>
      <c r="Z857">
        <v>0.80171675549059895</v>
      </c>
      <c r="AA857">
        <v>8.8725172209350497E-3</v>
      </c>
      <c r="AB857">
        <v>0.68128349962791002</v>
      </c>
      <c r="AC857">
        <v>-1.38724643350897</v>
      </c>
      <c r="AD857" s="10">
        <v>1.0578153828824499</v>
      </c>
      <c r="AE857" s="8">
        <v>1</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1</v>
      </c>
      <c r="BA857">
        <v>0</v>
      </c>
      <c r="BB857">
        <v>1</v>
      </c>
      <c r="BC857">
        <v>0</v>
      </c>
      <c r="BD857">
        <v>1</v>
      </c>
      <c r="BE857">
        <v>0</v>
      </c>
      <c r="BF857">
        <v>1</v>
      </c>
      <c r="BG857">
        <v>1</v>
      </c>
      <c r="BH857">
        <v>0</v>
      </c>
      <c r="BI857">
        <v>0</v>
      </c>
      <c r="BJ857">
        <v>0</v>
      </c>
      <c r="BK857">
        <v>0</v>
      </c>
      <c r="BL857">
        <v>0</v>
      </c>
      <c r="BM857">
        <v>0</v>
      </c>
      <c r="BN857">
        <v>0</v>
      </c>
      <c r="BO857">
        <v>0</v>
      </c>
      <c r="BP857">
        <v>1</v>
      </c>
      <c r="BQ857">
        <v>0</v>
      </c>
      <c r="BR857">
        <v>0</v>
      </c>
      <c r="BS857">
        <v>0</v>
      </c>
      <c r="BT857" s="10">
        <v>1</v>
      </c>
      <c r="BU857">
        <v>-4.2648743800000002</v>
      </c>
      <c r="BV857">
        <v>0.17994256</v>
      </c>
      <c r="BW857">
        <v>2.5512239999999999E-2</v>
      </c>
      <c r="BX857">
        <v>1.7140852600000001</v>
      </c>
      <c r="BY857">
        <v>1.2451467300000001</v>
      </c>
      <c r="BZ857">
        <v>4.38303536</v>
      </c>
      <c r="CA857">
        <v>1.0542348399999999</v>
      </c>
      <c r="CB857">
        <v>2.36271349</v>
      </c>
      <c r="CC857">
        <v>0</v>
      </c>
      <c r="CD857">
        <v>1.26633956</v>
      </c>
      <c r="CE857">
        <v>1.2966537600000001</v>
      </c>
      <c r="CF857">
        <v>-0.34830556000000001</v>
      </c>
      <c r="CG857">
        <v>0.60595251999999999</v>
      </c>
      <c r="CH857">
        <v>-0.27080598</v>
      </c>
      <c r="CI857">
        <v>0.69837139000000004</v>
      </c>
      <c r="CJ857">
        <v>2.3914729999999999E-2</v>
      </c>
      <c r="CK857">
        <v>-0.35324707</v>
      </c>
      <c r="CL857">
        <v>-4.8291489999999999E-2</v>
      </c>
      <c r="CM857">
        <v>0.58076517999999999</v>
      </c>
      <c r="CN857">
        <v>0.72541518999999999</v>
      </c>
      <c r="CO857">
        <v>-0.20022939000000001</v>
      </c>
      <c r="CP857">
        <v>-0.43475793000000001</v>
      </c>
      <c r="CQ857">
        <v>0.34422587999999998</v>
      </c>
      <c r="CR857">
        <v>-0.48495226000000002</v>
      </c>
      <c r="CS857">
        <v>0.18250256000000001</v>
      </c>
      <c r="CT857">
        <v>-0.16623276000000001</v>
      </c>
      <c r="CU857">
        <v>-9.4743999999999995E-2</v>
      </c>
      <c r="CV857">
        <v>-1.1689752</v>
      </c>
      <c r="CW857">
        <v>-0.52188942000000005</v>
      </c>
      <c r="CX857">
        <v>0.65815442999999996</v>
      </c>
      <c r="CY857">
        <v>9.3649330000000003E-2</v>
      </c>
      <c r="CZ857">
        <v>-0.16819777</v>
      </c>
      <c r="DA857">
        <v>-0.25450494000000001</v>
      </c>
      <c r="DB857">
        <v>0.25513289</v>
      </c>
      <c r="DC857">
        <v>2.5920289999999999E-2</v>
      </c>
      <c r="DD857">
        <v>-2.5292350000000002E-2</v>
      </c>
      <c r="DE857">
        <v>0.26950531</v>
      </c>
      <c r="DF857">
        <v>-0.26887736000000001</v>
      </c>
      <c r="DG857">
        <v>0.1029841</v>
      </c>
      <c r="DH857">
        <v>-0.10235616</v>
      </c>
      <c r="DI857">
        <v>-0.19042195000000001</v>
      </c>
      <c r="DJ857">
        <v>7.7531719999999998E-2</v>
      </c>
      <c r="DK857">
        <v>-0.19522661999999999</v>
      </c>
      <c r="DL857">
        <v>-0.13095082</v>
      </c>
      <c r="DM857">
        <v>-6.0513240000000003E-2</v>
      </c>
      <c r="DN857">
        <v>0.50020885000000004</v>
      </c>
      <c r="DO857">
        <v>0.35778246000000002</v>
      </c>
      <c r="DP857">
        <v>-0.64273818000000005</v>
      </c>
      <c r="DQ857">
        <v>0.94671483000000001</v>
      </c>
      <c r="DR857">
        <v>-0.66113116000000005</v>
      </c>
      <c r="DS857">
        <v>7.7932630000000003E-2</v>
      </c>
      <c r="DT857">
        <v>-0.79014932000000004</v>
      </c>
      <c r="DU857">
        <v>1.3610861400000001</v>
      </c>
      <c r="DV857" s="10">
        <v>-0.64824150000000003</v>
      </c>
      <c r="DW857" s="8" t="s">
        <v>4419</v>
      </c>
      <c r="DX857" t="s">
        <v>4420</v>
      </c>
      <c r="DY857" t="s">
        <v>5165</v>
      </c>
      <c r="DZ857" t="s">
        <v>5165</v>
      </c>
      <c r="EA857" t="s">
        <v>5369</v>
      </c>
      <c r="EB857" t="s">
        <v>5467</v>
      </c>
      <c r="EC857" t="s">
        <v>5251</v>
      </c>
      <c r="ED857" s="10" t="s">
        <v>266</v>
      </c>
      <c r="EE857" s="20">
        <v>36648</v>
      </c>
      <c r="EF857" s="21">
        <v>37443</v>
      </c>
      <c r="EG857" t="s">
        <v>4421</v>
      </c>
      <c r="EH857" t="s">
        <v>5145</v>
      </c>
      <c r="EI857" s="22">
        <v>44620</v>
      </c>
      <c r="EJ857" t="b">
        <f>F857=H857</f>
        <v>0</v>
      </c>
    </row>
    <row r="858" spans="1:140" x14ac:dyDescent="0.2">
      <c r="A858" s="8" t="s">
        <v>4422</v>
      </c>
      <c r="B858" s="8" t="s">
        <v>119</v>
      </c>
      <c r="C858" s="8" t="s">
        <v>202</v>
      </c>
      <c r="D858" s="2" t="s">
        <v>4423</v>
      </c>
      <c r="E858" s="4">
        <v>0.68075182785325605</v>
      </c>
      <c r="F858" s="28" t="b">
        <v>1</v>
      </c>
      <c r="G858" s="29">
        <f t="shared" si="27"/>
        <v>0.9998365499206775</v>
      </c>
      <c r="H858" s="5" t="b">
        <f t="shared" si="26"/>
        <v>1</v>
      </c>
      <c r="I858" s="8">
        <v>56</v>
      </c>
      <c r="J858">
        <v>2</v>
      </c>
      <c r="K858">
        <v>34</v>
      </c>
      <c r="L858">
        <v>1283</v>
      </c>
      <c r="M858">
        <v>7</v>
      </c>
      <c r="N858">
        <v>5</v>
      </c>
      <c r="O858">
        <v>73.7092472599616</v>
      </c>
      <c r="P858">
        <v>1</v>
      </c>
      <c r="Q858">
        <v>3</v>
      </c>
      <c r="R858">
        <v>1</v>
      </c>
      <c r="S858" s="10">
        <v>80.5</v>
      </c>
      <c r="T858" s="8">
        <v>0.25926936274484702</v>
      </c>
      <c r="U858">
        <v>1.0203643463482399</v>
      </c>
      <c r="V858">
        <v>0.90669465918009495</v>
      </c>
      <c r="W858">
        <v>-0.25099213232990703</v>
      </c>
      <c r="X858">
        <v>0.66340156943083595</v>
      </c>
      <c r="Y858">
        <v>1.38181348148064</v>
      </c>
      <c r="Z858">
        <v>0.79954169334876601</v>
      </c>
      <c r="AA858">
        <v>-0.70092886045385905</v>
      </c>
      <c r="AB858">
        <v>1.4079858992310099</v>
      </c>
      <c r="AC858">
        <v>1.42236659638262</v>
      </c>
      <c r="AD858" s="10">
        <v>1.2520089258899401</v>
      </c>
      <c r="AE858" s="8">
        <v>0</v>
      </c>
      <c r="AF858">
        <v>0</v>
      </c>
      <c r="AG858">
        <v>0</v>
      </c>
      <c r="AH858">
        <v>0</v>
      </c>
      <c r="AI858">
        <v>0</v>
      </c>
      <c r="AJ858">
        <v>0</v>
      </c>
      <c r="AK858">
        <v>0</v>
      </c>
      <c r="AL858">
        <v>0</v>
      </c>
      <c r="AM858">
        <v>0</v>
      </c>
      <c r="AN858">
        <v>0</v>
      </c>
      <c r="AO858">
        <v>0</v>
      </c>
      <c r="AP858">
        <v>0</v>
      </c>
      <c r="AQ858">
        <v>0</v>
      </c>
      <c r="AR858">
        <v>0</v>
      </c>
      <c r="AS858">
        <v>0</v>
      </c>
      <c r="AT858">
        <v>0</v>
      </c>
      <c r="AU858">
        <v>0</v>
      </c>
      <c r="AV858">
        <v>1</v>
      </c>
      <c r="AW858">
        <v>0</v>
      </c>
      <c r="AX858">
        <v>0</v>
      </c>
      <c r="AY858">
        <v>0</v>
      </c>
      <c r="AZ858">
        <v>1</v>
      </c>
      <c r="BA858">
        <v>0</v>
      </c>
      <c r="BB858">
        <v>1</v>
      </c>
      <c r="BC858">
        <v>1</v>
      </c>
      <c r="BD858">
        <v>0</v>
      </c>
      <c r="BE858">
        <v>1</v>
      </c>
      <c r="BF858">
        <v>0</v>
      </c>
      <c r="BG858">
        <v>0</v>
      </c>
      <c r="BH858">
        <v>0</v>
      </c>
      <c r="BI858">
        <v>0</v>
      </c>
      <c r="BJ858">
        <v>0</v>
      </c>
      <c r="BK858">
        <v>1</v>
      </c>
      <c r="BL858">
        <v>0</v>
      </c>
      <c r="BM858">
        <v>0</v>
      </c>
      <c r="BN858">
        <v>0</v>
      </c>
      <c r="BO858">
        <v>1</v>
      </c>
      <c r="BP858">
        <v>0</v>
      </c>
      <c r="BQ858">
        <v>1</v>
      </c>
      <c r="BR858">
        <v>0</v>
      </c>
      <c r="BS858">
        <v>0</v>
      </c>
      <c r="BT858" s="10">
        <v>0</v>
      </c>
      <c r="BU858">
        <v>-4.2648743800000002</v>
      </c>
      <c r="BV858">
        <v>0.17994256</v>
      </c>
      <c r="BW858">
        <v>2.5512239999999999E-2</v>
      </c>
      <c r="BX858">
        <v>1.7140852600000001</v>
      </c>
      <c r="BY858">
        <v>1.2451467300000001</v>
      </c>
      <c r="BZ858">
        <v>4.38303536</v>
      </c>
      <c r="CA858">
        <v>1.0542348399999999</v>
      </c>
      <c r="CB858">
        <v>2.36271349</v>
      </c>
      <c r="CC858">
        <v>0</v>
      </c>
      <c r="CD858">
        <v>1.26633956</v>
      </c>
      <c r="CE858">
        <v>1.2966537600000001</v>
      </c>
      <c r="CF858">
        <v>-0.34830556000000001</v>
      </c>
      <c r="CG858">
        <v>0.60595251999999999</v>
      </c>
      <c r="CH858">
        <v>-0.27080598</v>
      </c>
      <c r="CI858">
        <v>0.69837139000000004</v>
      </c>
      <c r="CJ858">
        <v>2.3914729999999999E-2</v>
      </c>
      <c r="CK858">
        <v>-0.35324707</v>
      </c>
      <c r="CL858">
        <v>-4.8291489999999999E-2</v>
      </c>
      <c r="CM858">
        <v>0.58076517999999999</v>
      </c>
      <c r="CN858">
        <v>0.72541518999999999</v>
      </c>
      <c r="CO858">
        <v>-0.20022939000000001</v>
      </c>
      <c r="CP858">
        <v>-0.43475793000000001</v>
      </c>
      <c r="CQ858">
        <v>0.34422587999999998</v>
      </c>
      <c r="CR858">
        <v>-0.48495226000000002</v>
      </c>
      <c r="CS858">
        <v>0.18250256000000001</v>
      </c>
      <c r="CT858">
        <v>-0.16623276000000001</v>
      </c>
      <c r="CU858">
        <v>-9.4743999999999995E-2</v>
      </c>
      <c r="CV858">
        <v>-1.1689752</v>
      </c>
      <c r="CW858">
        <v>-0.52188942000000005</v>
      </c>
      <c r="CX858">
        <v>0.65815442999999996</v>
      </c>
      <c r="CY858">
        <v>9.3649330000000003E-2</v>
      </c>
      <c r="CZ858">
        <v>-0.16819777</v>
      </c>
      <c r="DA858">
        <v>-0.25450494000000001</v>
      </c>
      <c r="DB858">
        <v>0.25513289</v>
      </c>
      <c r="DC858">
        <v>2.5920289999999999E-2</v>
      </c>
      <c r="DD858">
        <v>-2.5292350000000002E-2</v>
      </c>
      <c r="DE858">
        <v>0.26950531</v>
      </c>
      <c r="DF858">
        <v>-0.26887736000000001</v>
      </c>
      <c r="DG858">
        <v>0.1029841</v>
      </c>
      <c r="DH858">
        <v>-0.10235616</v>
      </c>
      <c r="DI858">
        <v>-0.19042195000000001</v>
      </c>
      <c r="DJ858">
        <v>7.7531719999999998E-2</v>
      </c>
      <c r="DK858">
        <v>-0.19522661999999999</v>
      </c>
      <c r="DL858">
        <v>-0.13095082</v>
      </c>
      <c r="DM858">
        <v>-6.0513240000000003E-2</v>
      </c>
      <c r="DN858">
        <v>0.50020885000000004</v>
      </c>
      <c r="DO858">
        <v>0.35778246000000002</v>
      </c>
      <c r="DP858">
        <v>-0.64273818000000005</v>
      </c>
      <c r="DQ858">
        <v>0.94671483000000001</v>
      </c>
      <c r="DR858">
        <v>-0.66113116000000005</v>
      </c>
      <c r="DS858">
        <v>7.7932630000000003E-2</v>
      </c>
      <c r="DT858">
        <v>-0.79014932000000004</v>
      </c>
      <c r="DU858">
        <v>1.3610861400000001</v>
      </c>
      <c r="DV858" s="10">
        <v>-0.64824150000000003</v>
      </c>
      <c r="DW858" s="8" t="s">
        <v>4424</v>
      </c>
      <c r="DX858" t="s">
        <v>4425</v>
      </c>
      <c r="DY858" t="s">
        <v>5153</v>
      </c>
      <c r="DZ858" t="s">
        <v>5154</v>
      </c>
      <c r="EA858" t="s">
        <v>5428</v>
      </c>
      <c r="EB858" t="s">
        <v>5227</v>
      </c>
      <c r="EC858" t="s">
        <v>5319</v>
      </c>
      <c r="ED858" s="10" t="s">
        <v>514</v>
      </c>
      <c r="EE858" s="20">
        <v>37360</v>
      </c>
      <c r="EF858" s="21">
        <v>39154</v>
      </c>
      <c r="EG858" t="s">
        <v>4426</v>
      </c>
      <c r="EH858" t="s">
        <v>5146</v>
      </c>
      <c r="EI858" s="22">
        <v>44696</v>
      </c>
      <c r="EJ858" t="b">
        <f>F858=H858</f>
        <v>1</v>
      </c>
    </row>
    <row r="859" spans="1:140" x14ac:dyDescent="0.2">
      <c r="A859" s="8" t="s">
        <v>4427</v>
      </c>
      <c r="B859" s="8" t="s">
        <v>168</v>
      </c>
      <c r="C859" s="8" t="s">
        <v>147</v>
      </c>
      <c r="D859" s="2" t="s">
        <v>4428</v>
      </c>
      <c r="E859" s="4">
        <v>0.43060098205741298</v>
      </c>
      <c r="F859" s="28" t="b">
        <v>0</v>
      </c>
      <c r="G859" s="29">
        <f t="shared" si="27"/>
        <v>0.9531567993710921</v>
      </c>
      <c r="H859" s="5" t="b">
        <f t="shared" si="26"/>
        <v>1</v>
      </c>
      <c r="I859" s="8">
        <v>62</v>
      </c>
      <c r="J859">
        <v>0</v>
      </c>
      <c r="K859">
        <v>17</v>
      </c>
      <c r="L859">
        <v>1957</v>
      </c>
      <c r="M859">
        <v>9</v>
      </c>
      <c r="N859">
        <v>1</v>
      </c>
      <c r="O859">
        <v>79.467157695373103</v>
      </c>
      <c r="P859">
        <v>4</v>
      </c>
      <c r="Q859">
        <v>4</v>
      </c>
      <c r="R859">
        <v>4</v>
      </c>
      <c r="S859" s="10">
        <v>69.599999999999994</v>
      </c>
      <c r="T859" s="8">
        <v>0.82289841219016902</v>
      </c>
      <c r="U859">
        <v>-1.00517281761849</v>
      </c>
      <c r="V859">
        <v>-1.2897868806933099</v>
      </c>
      <c r="W859">
        <v>0.534724396270717</v>
      </c>
      <c r="X859">
        <v>1.2997579909472201</v>
      </c>
      <c r="Y859">
        <v>-1.4044518876044501</v>
      </c>
      <c r="Z859">
        <v>0.99767539576101705</v>
      </c>
      <c r="AA859">
        <v>8.8725172209350497E-3</v>
      </c>
      <c r="AB859">
        <v>0.68128349962791002</v>
      </c>
      <c r="AC859">
        <v>0.71996333890972197</v>
      </c>
      <c r="AD859" s="10">
        <v>-1.09989065053408</v>
      </c>
      <c r="AE859" s="8">
        <v>0</v>
      </c>
      <c r="AF859">
        <v>0</v>
      </c>
      <c r="AG859">
        <v>0</v>
      </c>
      <c r="AH859">
        <v>0</v>
      </c>
      <c r="AI859">
        <v>0</v>
      </c>
      <c r="AJ859">
        <v>0</v>
      </c>
      <c r="AK859">
        <v>0</v>
      </c>
      <c r="AL859">
        <v>0</v>
      </c>
      <c r="AM859">
        <v>1</v>
      </c>
      <c r="AN859">
        <v>0</v>
      </c>
      <c r="AO859">
        <v>0</v>
      </c>
      <c r="AP859">
        <v>0</v>
      </c>
      <c r="AQ859">
        <v>0</v>
      </c>
      <c r="AR859">
        <v>0</v>
      </c>
      <c r="AS859">
        <v>0</v>
      </c>
      <c r="AT859">
        <v>0</v>
      </c>
      <c r="AU859">
        <v>0</v>
      </c>
      <c r="AV859">
        <v>0</v>
      </c>
      <c r="AW859">
        <v>0</v>
      </c>
      <c r="AX859">
        <v>0</v>
      </c>
      <c r="AY859">
        <v>0</v>
      </c>
      <c r="AZ859">
        <v>1</v>
      </c>
      <c r="BA859">
        <v>1</v>
      </c>
      <c r="BB859">
        <v>0</v>
      </c>
      <c r="BC859">
        <v>0</v>
      </c>
      <c r="BD859">
        <v>1</v>
      </c>
      <c r="BE859">
        <v>0</v>
      </c>
      <c r="BF859">
        <v>1</v>
      </c>
      <c r="BG859">
        <v>0</v>
      </c>
      <c r="BH859">
        <v>0</v>
      </c>
      <c r="BI859">
        <v>0</v>
      </c>
      <c r="BJ859">
        <v>0</v>
      </c>
      <c r="BK859">
        <v>1</v>
      </c>
      <c r="BL859">
        <v>0</v>
      </c>
      <c r="BM859">
        <v>0</v>
      </c>
      <c r="BN859">
        <v>0</v>
      </c>
      <c r="BO859">
        <v>1</v>
      </c>
      <c r="BP859">
        <v>0</v>
      </c>
      <c r="BQ859">
        <v>0</v>
      </c>
      <c r="BR859">
        <v>0</v>
      </c>
      <c r="BS859">
        <v>0</v>
      </c>
      <c r="BT859" s="10">
        <v>1</v>
      </c>
      <c r="BU859">
        <v>-4.2648743800000002</v>
      </c>
      <c r="BV859">
        <v>0.17994256</v>
      </c>
      <c r="BW859">
        <v>2.5512239999999999E-2</v>
      </c>
      <c r="BX859">
        <v>1.7140852600000001</v>
      </c>
      <c r="BY859">
        <v>1.2451467300000001</v>
      </c>
      <c r="BZ859">
        <v>4.38303536</v>
      </c>
      <c r="CA859">
        <v>1.0542348399999999</v>
      </c>
      <c r="CB859">
        <v>2.36271349</v>
      </c>
      <c r="CC859">
        <v>0</v>
      </c>
      <c r="CD859">
        <v>1.26633956</v>
      </c>
      <c r="CE859">
        <v>1.2966537600000001</v>
      </c>
      <c r="CF859">
        <v>-0.34830556000000001</v>
      </c>
      <c r="CG859">
        <v>0.60595251999999999</v>
      </c>
      <c r="CH859">
        <v>-0.27080598</v>
      </c>
      <c r="CI859">
        <v>0.69837139000000004</v>
      </c>
      <c r="CJ859">
        <v>2.3914729999999999E-2</v>
      </c>
      <c r="CK859">
        <v>-0.35324707</v>
      </c>
      <c r="CL859">
        <v>-4.8291489999999999E-2</v>
      </c>
      <c r="CM859">
        <v>0.58076517999999999</v>
      </c>
      <c r="CN859">
        <v>0.72541518999999999</v>
      </c>
      <c r="CO859">
        <v>-0.20022939000000001</v>
      </c>
      <c r="CP859">
        <v>-0.43475793000000001</v>
      </c>
      <c r="CQ859">
        <v>0.34422587999999998</v>
      </c>
      <c r="CR859">
        <v>-0.48495226000000002</v>
      </c>
      <c r="CS859">
        <v>0.18250256000000001</v>
      </c>
      <c r="CT859">
        <v>-0.16623276000000001</v>
      </c>
      <c r="CU859">
        <v>-9.4743999999999995E-2</v>
      </c>
      <c r="CV859">
        <v>-1.1689752</v>
      </c>
      <c r="CW859">
        <v>-0.52188942000000005</v>
      </c>
      <c r="CX859">
        <v>0.65815442999999996</v>
      </c>
      <c r="CY859">
        <v>9.3649330000000003E-2</v>
      </c>
      <c r="CZ859">
        <v>-0.16819777</v>
      </c>
      <c r="DA859">
        <v>-0.25450494000000001</v>
      </c>
      <c r="DB859">
        <v>0.25513289</v>
      </c>
      <c r="DC859">
        <v>2.5920289999999999E-2</v>
      </c>
      <c r="DD859">
        <v>-2.5292350000000002E-2</v>
      </c>
      <c r="DE859">
        <v>0.26950531</v>
      </c>
      <c r="DF859">
        <v>-0.26887736000000001</v>
      </c>
      <c r="DG859">
        <v>0.1029841</v>
      </c>
      <c r="DH859">
        <v>-0.10235616</v>
      </c>
      <c r="DI859">
        <v>-0.19042195000000001</v>
      </c>
      <c r="DJ859">
        <v>7.7531719999999998E-2</v>
      </c>
      <c r="DK859">
        <v>-0.19522661999999999</v>
      </c>
      <c r="DL859">
        <v>-0.13095082</v>
      </c>
      <c r="DM859">
        <v>-6.0513240000000003E-2</v>
      </c>
      <c r="DN859">
        <v>0.50020885000000004</v>
      </c>
      <c r="DO859">
        <v>0.35778246000000002</v>
      </c>
      <c r="DP859">
        <v>-0.64273818000000005</v>
      </c>
      <c r="DQ859">
        <v>0.94671483000000001</v>
      </c>
      <c r="DR859">
        <v>-0.66113116000000005</v>
      </c>
      <c r="DS859">
        <v>7.7932630000000003E-2</v>
      </c>
      <c r="DT859">
        <v>-0.79014932000000004</v>
      </c>
      <c r="DU859">
        <v>1.3610861400000001</v>
      </c>
      <c r="DV859" s="10">
        <v>-0.64824150000000003</v>
      </c>
      <c r="DW859" s="8" t="s">
        <v>4429</v>
      </c>
      <c r="DX859" t="s">
        <v>4430</v>
      </c>
      <c r="DY859" t="s">
        <v>5153</v>
      </c>
      <c r="DZ859" t="s">
        <v>5165</v>
      </c>
      <c r="EA859" t="s">
        <v>5311</v>
      </c>
      <c r="EB859" t="s">
        <v>5190</v>
      </c>
      <c r="EC859" t="s">
        <v>5168</v>
      </c>
      <c r="ED859" s="10" t="s">
        <v>2965</v>
      </c>
      <c r="EE859" s="20">
        <v>36919</v>
      </c>
      <c r="EF859" s="21">
        <v>38711</v>
      </c>
      <c r="EG859" t="s">
        <v>4431</v>
      </c>
      <c r="EH859" t="s">
        <v>5146</v>
      </c>
      <c r="EI859" s="22">
        <v>44386</v>
      </c>
      <c r="EJ859" t="b">
        <f>F859=H859</f>
        <v>0</v>
      </c>
    </row>
    <row r="860" spans="1:140" x14ac:dyDescent="0.2">
      <c r="A860" s="8" t="s">
        <v>4432</v>
      </c>
      <c r="B860" s="8" t="s">
        <v>168</v>
      </c>
      <c r="C860" s="8" t="s">
        <v>332</v>
      </c>
      <c r="D860" s="2" t="s">
        <v>4433</v>
      </c>
      <c r="E860" s="4">
        <v>0.53890066785924795</v>
      </c>
      <c r="F860" s="28" t="b">
        <v>0</v>
      </c>
      <c r="G860" s="29">
        <f t="shared" si="27"/>
        <v>6.7510748599581145E-6</v>
      </c>
      <c r="H860" s="5" t="b">
        <f t="shared" si="26"/>
        <v>0</v>
      </c>
      <c r="I860" s="8">
        <v>43</v>
      </c>
      <c r="J860">
        <v>1</v>
      </c>
      <c r="K860">
        <v>36</v>
      </c>
      <c r="L860">
        <v>369</v>
      </c>
      <c r="M860">
        <v>0</v>
      </c>
      <c r="N860">
        <v>3</v>
      </c>
      <c r="O860">
        <v>26.775333929624001</v>
      </c>
      <c r="P860">
        <v>4</v>
      </c>
      <c r="Q860">
        <v>5</v>
      </c>
      <c r="R860">
        <v>2</v>
      </c>
      <c r="S860" s="10">
        <v>76.2</v>
      </c>
      <c r="T860" s="8">
        <v>-0.96192691105334804</v>
      </c>
      <c r="U860">
        <v>7.5957643648752104E-3</v>
      </c>
      <c r="V860">
        <v>1.1651042521063699</v>
      </c>
      <c r="W860">
        <v>-1.31648902719781</v>
      </c>
      <c r="X860">
        <v>-1.5638459058765199</v>
      </c>
      <c r="Y860">
        <v>-1.13192030619081E-2</v>
      </c>
      <c r="Z860">
        <v>-0.81548690446422401</v>
      </c>
      <c r="AA860">
        <v>-1.4107302381286499</v>
      </c>
      <c r="AB860">
        <v>1.4079858992310099</v>
      </c>
      <c r="AC860">
        <v>-1.38724643350897</v>
      </c>
      <c r="AD860" s="10">
        <v>0.32419533152083402</v>
      </c>
      <c r="AE860" s="8">
        <v>0</v>
      </c>
      <c r="AF860">
        <v>0</v>
      </c>
      <c r="AG860">
        <v>0</v>
      </c>
      <c r="AH860">
        <v>0</v>
      </c>
      <c r="AI860">
        <v>0</v>
      </c>
      <c r="AJ860">
        <v>0</v>
      </c>
      <c r="AK860">
        <v>0</v>
      </c>
      <c r="AL860">
        <v>0</v>
      </c>
      <c r="AM860">
        <v>0</v>
      </c>
      <c r="AN860">
        <v>0</v>
      </c>
      <c r="AO860">
        <v>0</v>
      </c>
      <c r="AP860">
        <v>0</v>
      </c>
      <c r="AQ860">
        <v>0</v>
      </c>
      <c r="AR860">
        <v>0</v>
      </c>
      <c r="AS860">
        <v>0</v>
      </c>
      <c r="AT860">
        <v>0</v>
      </c>
      <c r="AU860">
        <v>0</v>
      </c>
      <c r="AV860">
        <v>1</v>
      </c>
      <c r="AW860">
        <v>0</v>
      </c>
      <c r="AX860">
        <v>0</v>
      </c>
      <c r="AY860">
        <v>0</v>
      </c>
      <c r="AZ860">
        <v>1</v>
      </c>
      <c r="BA860">
        <v>1</v>
      </c>
      <c r="BB860">
        <v>0</v>
      </c>
      <c r="BC860">
        <v>0</v>
      </c>
      <c r="BD860">
        <v>1</v>
      </c>
      <c r="BE860">
        <v>0</v>
      </c>
      <c r="BF860">
        <v>1</v>
      </c>
      <c r="BG860">
        <v>1</v>
      </c>
      <c r="BH860">
        <v>0</v>
      </c>
      <c r="BI860">
        <v>0</v>
      </c>
      <c r="BJ860">
        <v>0</v>
      </c>
      <c r="BK860">
        <v>0</v>
      </c>
      <c r="BL860">
        <v>0</v>
      </c>
      <c r="BM860">
        <v>0</v>
      </c>
      <c r="BN860">
        <v>1</v>
      </c>
      <c r="BO860">
        <v>0</v>
      </c>
      <c r="BP860">
        <v>0</v>
      </c>
      <c r="BQ860">
        <v>0</v>
      </c>
      <c r="BR860">
        <v>0</v>
      </c>
      <c r="BS860">
        <v>1</v>
      </c>
      <c r="BT860" s="10">
        <v>0</v>
      </c>
      <c r="BU860">
        <v>-4.2648743800000002</v>
      </c>
      <c r="BV860">
        <v>0.17994256</v>
      </c>
      <c r="BW860">
        <v>2.5512239999999999E-2</v>
      </c>
      <c r="BX860">
        <v>1.7140852600000001</v>
      </c>
      <c r="BY860">
        <v>1.2451467300000001</v>
      </c>
      <c r="BZ860">
        <v>4.38303536</v>
      </c>
      <c r="CA860">
        <v>1.0542348399999999</v>
      </c>
      <c r="CB860">
        <v>2.36271349</v>
      </c>
      <c r="CC860">
        <v>0</v>
      </c>
      <c r="CD860">
        <v>1.26633956</v>
      </c>
      <c r="CE860">
        <v>1.2966537600000001</v>
      </c>
      <c r="CF860">
        <v>-0.34830556000000001</v>
      </c>
      <c r="CG860">
        <v>0.60595251999999999</v>
      </c>
      <c r="CH860">
        <v>-0.27080598</v>
      </c>
      <c r="CI860">
        <v>0.69837139000000004</v>
      </c>
      <c r="CJ860">
        <v>2.3914729999999999E-2</v>
      </c>
      <c r="CK860">
        <v>-0.35324707</v>
      </c>
      <c r="CL860">
        <v>-4.8291489999999999E-2</v>
      </c>
      <c r="CM860">
        <v>0.58076517999999999</v>
      </c>
      <c r="CN860">
        <v>0.72541518999999999</v>
      </c>
      <c r="CO860">
        <v>-0.20022939000000001</v>
      </c>
      <c r="CP860">
        <v>-0.43475793000000001</v>
      </c>
      <c r="CQ860">
        <v>0.34422587999999998</v>
      </c>
      <c r="CR860">
        <v>-0.48495226000000002</v>
      </c>
      <c r="CS860">
        <v>0.18250256000000001</v>
      </c>
      <c r="CT860">
        <v>-0.16623276000000001</v>
      </c>
      <c r="CU860">
        <v>-9.4743999999999995E-2</v>
      </c>
      <c r="CV860">
        <v>-1.1689752</v>
      </c>
      <c r="CW860">
        <v>-0.52188942000000005</v>
      </c>
      <c r="CX860">
        <v>0.65815442999999996</v>
      </c>
      <c r="CY860">
        <v>9.3649330000000003E-2</v>
      </c>
      <c r="CZ860">
        <v>-0.16819777</v>
      </c>
      <c r="DA860">
        <v>-0.25450494000000001</v>
      </c>
      <c r="DB860">
        <v>0.25513289</v>
      </c>
      <c r="DC860">
        <v>2.5920289999999999E-2</v>
      </c>
      <c r="DD860">
        <v>-2.5292350000000002E-2</v>
      </c>
      <c r="DE860">
        <v>0.26950531</v>
      </c>
      <c r="DF860">
        <v>-0.26887736000000001</v>
      </c>
      <c r="DG860">
        <v>0.1029841</v>
      </c>
      <c r="DH860">
        <v>-0.10235616</v>
      </c>
      <c r="DI860">
        <v>-0.19042195000000001</v>
      </c>
      <c r="DJ860">
        <v>7.7531719999999998E-2</v>
      </c>
      <c r="DK860">
        <v>-0.19522661999999999</v>
      </c>
      <c r="DL860">
        <v>-0.13095082</v>
      </c>
      <c r="DM860">
        <v>-6.0513240000000003E-2</v>
      </c>
      <c r="DN860">
        <v>0.50020885000000004</v>
      </c>
      <c r="DO860">
        <v>0.35778246000000002</v>
      </c>
      <c r="DP860">
        <v>-0.64273818000000005</v>
      </c>
      <c r="DQ860">
        <v>0.94671483000000001</v>
      </c>
      <c r="DR860">
        <v>-0.66113116000000005</v>
      </c>
      <c r="DS860">
        <v>7.7932630000000003E-2</v>
      </c>
      <c r="DT860">
        <v>-0.79014932000000004</v>
      </c>
      <c r="DU860">
        <v>1.3610861400000001</v>
      </c>
      <c r="DV860" s="10">
        <v>-0.64824150000000003</v>
      </c>
      <c r="DW860" s="8" t="s">
        <v>4434</v>
      </c>
      <c r="DX860" t="s">
        <v>4435</v>
      </c>
      <c r="DY860" t="s">
        <v>5158</v>
      </c>
      <c r="DZ860" t="s">
        <v>5153</v>
      </c>
      <c r="EA860" t="s">
        <v>5194</v>
      </c>
      <c r="EB860" t="s">
        <v>5415</v>
      </c>
      <c r="EC860" t="s">
        <v>5491</v>
      </c>
      <c r="ED860" s="10" t="s">
        <v>408</v>
      </c>
      <c r="EE860" s="20">
        <v>35860</v>
      </c>
      <c r="EF860" s="21">
        <v>39411</v>
      </c>
      <c r="EG860" t="s">
        <v>4436</v>
      </c>
      <c r="EH860" t="s">
        <v>5145</v>
      </c>
      <c r="EI860" s="22">
        <v>44954</v>
      </c>
      <c r="EJ860" t="b">
        <f>F860=H860</f>
        <v>1</v>
      </c>
    </row>
    <row r="861" spans="1:140" x14ac:dyDescent="0.2">
      <c r="A861" s="8" t="s">
        <v>4437</v>
      </c>
      <c r="B861" s="8" t="s">
        <v>168</v>
      </c>
      <c r="C861" s="8" t="s">
        <v>491</v>
      </c>
      <c r="D861" s="2" t="s">
        <v>4438</v>
      </c>
      <c r="E861" s="4">
        <v>0.68530530736497297</v>
      </c>
      <c r="F861" s="28" t="b">
        <v>1</v>
      </c>
      <c r="G861" s="29">
        <f t="shared" si="27"/>
        <v>1.5199249048782689E-4</v>
      </c>
      <c r="H861" s="5" t="b">
        <f t="shared" si="26"/>
        <v>0</v>
      </c>
      <c r="I861" s="8">
        <v>47</v>
      </c>
      <c r="J861">
        <v>3</v>
      </c>
      <c r="K861">
        <v>35</v>
      </c>
      <c r="L861">
        <v>1537</v>
      </c>
      <c r="M861">
        <v>1</v>
      </c>
      <c r="N861">
        <v>2</v>
      </c>
      <c r="O861">
        <v>75.152653682486402</v>
      </c>
      <c r="P861">
        <v>5</v>
      </c>
      <c r="Q861">
        <v>1</v>
      </c>
      <c r="R861">
        <v>3</v>
      </c>
      <c r="S861" s="10">
        <v>72</v>
      </c>
      <c r="T861" s="8">
        <v>-0.58617421142313397</v>
      </c>
      <c r="U861">
        <v>2.03313292833161</v>
      </c>
      <c r="V861">
        <v>1.0358994556432299</v>
      </c>
      <c r="W861">
        <v>4.5108755302968997E-2</v>
      </c>
      <c r="X861">
        <v>-1.2456676951183301</v>
      </c>
      <c r="Y861">
        <v>-0.70788554533318204</v>
      </c>
      <c r="Z861">
        <v>0.84921031216256804</v>
      </c>
      <c r="AA861">
        <v>1.4284752725705201</v>
      </c>
      <c r="AB861">
        <v>-0.772121299578298</v>
      </c>
      <c r="AC861">
        <v>1.7560081436822399E-2</v>
      </c>
      <c r="AD861" s="10">
        <v>-0.58204120251411195</v>
      </c>
      <c r="AE861" s="8">
        <v>0</v>
      </c>
      <c r="AF861">
        <v>0</v>
      </c>
      <c r="AG861">
        <v>0</v>
      </c>
      <c r="AH861">
        <v>0</v>
      </c>
      <c r="AI861">
        <v>0</v>
      </c>
      <c r="AJ861">
        <v>0</v>
      </c>
      <c r="AK861">
        <v>0</v>
      </c>
      <c r="AL861">
        <v>0</v>
      </c>
      <c r="AM861">
        <v>0</v>
      </c>
      <c r="AN861">
        <v>0</v>
      </c>
      <c r="AO861">
        <v>0</v>
      </c>
      <c r="AP861">
        <v>0</v>
      </c>
      <c r="AQ861">
        <v>1</v>
      </c>
      <c r="AR861">
        <v>0</v>
      </c>
      <c r="AS861">
        <v>0</v>
      </c>
      <c r="AT861">
        <v>0</v>
      </c>
      <c r="AU861">
        <v>0</v>
      </c>
      <c r="AV861">
        <v>0</v>
      </c>
      <c r="AW861">
        <v>0</v>
      </c>
      <c r="AX861">
        <v>0</v>
      </c>
      <c r="AY861">
        <v>1</v>
      </c>
      <c r="AZ861">
        <v>0</v>
      </c>
      <c r="BA861">
        <v>0</v>
      </c>
      <c r="BB861">
        <v>1</v>
      </c>
      <c r="BC861">
        <v>1</v>
      </c>
      <c r="BD861">
        <v>0</v>
      </c>
      <c r="BE861">
        <v>1</v>
      </c>
      <c r="BF861">
        <v>0</v>
      </c>
      <c r="BG861">
        <v>0</v>
      </c>
      <c r="BH861">
        <v>0</v>
      </c>
      <c r="BI861">
        <v>1</v>
      </c>
      <c r="BJ861">
        <v>0</v>
      </c>
      <c r="BK861">
        <v>0</v>
      </c>
      <c r="BL861">
        <v>0</v>
      </c>
      <c r="BM861">
        <v>0</v>
      </c>
      <c r="BN861">
        <v>1</v>
      </c>
      <c r="BO861">
        <v>0</v>
      </c>
      <c r="BP861">
        <v>0</v>
      </c>
      <c r="BQ861">
        <v>0</v>
      </c>
      <c r="BR861">
        <v>1</v>
      </c>
      <c r="BS861">
        <v>0</v>
      </c>
      <c r="BT861" s="10">
        <v>0</v>
      </c>
      <c r="BU861">
        <v>-4.2648743800000002</v>
      </c>
      <c r="BV861">
        <v>0.17994256</v>
      </c>
      <c r="BW861">
        <v>2.5512239999999999E-2</v>
      </c>
      <c r="BX861">
        <v>1.7140852600000001</v>
      </c>
      <c r="BY861">
        <v>1.2451467300000001</v>
      </c>
      <c r="BZ861">
        <v>4.38303536</v>
      </c>
      <c r="CA861">
        <v>1.0542348399999999</v>
      </c>
      <c r="CB861">
        <v>2.36271349</v>
      </c>
      <c r="CC861">
        <v>0</v>
      </c>
      <c r="CD861">
        <v>1.26633956</v>
      </c>
      <c r="CE861">
        <v>1.2966537600000001</v>
      </c>
      <c r="CF861">
        <v>-0.34830556000000001</v>
      </c>
      <c r="CG861">
        <v>0.60595251999999999</v>
      </c>
      <c r="CH861">
        <v>-0.27080598</v>
      </c>
      <c r="CI861">
        <v>0.69837139000000004</v>
      </c>
      <c r="CJ861">
        <v>2.3914729999999999E-2</v>
      </c>
      <c r="CK861">
        <v>-0.35324707</v>
      </c>
      <c r="CL861">
        <v>-4.8291489999999999E-2</v>
      </c>
      <c r="CM861">
        <v>0.58076517999999999</v>
      </c>
      <c r="CN861">
        <v>0.72541518999999999</v>
      </c>
      <c r="CO861">
        <v>-0.20022939000000001</v>
      </c>
      <c r="CP861">
        <v>-0.43475793000000001</v>
      </c>
      <c r="CQ861">
        <v>0.34422587999999998</v>
      </c>
      <c r="CR861">
        <v>-0.48495226000000002</v>
      </c>
      <c r="CS861">
        <v>0.18250256000000001</v>
      </c>
      <c r="CT861">
        <v>-0.16623276000000001</v>
      </c>
      <c r="CU861">
        <v>-9.4743999999999995E-2</v>
      </c>
      <c r="CV861">
        <v>-1.1689752</v>
      </c>
      <c r="CW861">
        <v>-0.52188942000000005</v>
      </c>
      <c r="CX861">
        <v>0.65815442999999996</v>
      </c>
      <c r="CY861">
        <v>9.3649330000000003E-2</v>
      </c>
      <c r="CZ861">
        <v>-0.16819777</v>
      </c>
      <c r="DA861">
        <v>-0.25450494000000001</v>
      </c>
      <c r="DB861">
        <v>0.25513289</v>
      </c>
      <c r="DC861">
        <v>2.5920289999999999E-2</v>
      </c>
      <c r="DD861">
        <v>-2.5292350000000002E-2</v>
      </c>
      <c r="DE861">
        <v>0.26950531</v>
      </c>
      <c r="DF861">
        <v>-0.26887736000000001</v>
      </c>
      <c r="DG861">
        <v>0.1029841</v>
      </c>
      <c r="DH861">
        <v>-0.10235616</v>
      </c>
      <c r="DI861">
        <v>-0.19042195000000001</v>
      </c>
      <c r="DJ861">
        <v>7.7531719999999998E-2</v>
      </c>
      <c r="DK861">
        <v>-0.19522661999999999</v>
      </c>
      <c r="DL861">
        <v>-0.13095082</v>
      </c>
      <c r="DM861">
        <v>-6.0513240000000003E-2</v>
      </c>
      <c r="DN861">
        <v>0.50020885000000004</v>
      </c>
      <c r="DO861">
        <v>0.35778246000000002</v>
      </c>
      <c r="DP861">
        <v>-0.64273818000000005</v>
      </c>
      <c r="DQ861">
        <v>0.94671483000000001</v>
      </c>
      <c r="DR861">
        <v>-0.66113116000000005</v>
      </c>
      <c r="DS861">
        <v>7.7932630000000003E-2</v>
      </c>
      <c r="DT861">
        <v>-0.79014932000000004</v>
      </c>
      <c r="DU861">
        <v>1.3610861400000001</v>
      </c>
      <c r="DV861" s="10">
        <v>-0.64824150000000003</v>
      </c>
      <c r="DW861" s="8" t="s">
        <v>4439</v>
      </c>
      <c r="DX861" t="s">
        <v>4440</v>
      </c>
      <c r="DY861" t="s">
        <v>5158</v>
      </c>
      <c r="DZ861" t="s">
        <v>5158</v>
      </c>
      <c r="EA861" t="s">
        <v>5215</v>
      </c>
      <c r="EB861" t="s">
        <v>5478</v>
      </c>
      <c r="EC861" t="s">
        <v>5334</v>
      </c>
      <c r="ED861" s="10" t="s">
        <v>225</v>
      </c>
      <c r="EE861" s="20">
        <v>35135</v>
      </c>
      <c r="EF861" s="21">
        <v>36368</v>
      </c>
      <c r="EG861" t="s">
        <v>4441</v>
      </c>
      <c r="EH861" t="s">
        <v>5142</v>
      </c>
      <c r="EI861" s="22">
        <v>43712</v>
      </c>
      <c r="EJ861" t="b">
        <f>F861=H861</f>
        <v>0</v>
      </c>
    </row>
    <row r="862" spans="1:140" x14ac:dyDescent="0.2">
      <c r="A862" s="8" t="s">
        <v>4442</v>
      </c>
      <c r="B862" s="8" t="s">
        <v>119</v>
      </c>
      <c r="C862" s="8" t="s">
        <v>128</v>
      </c>
      <c r="D862" s="2" t="s">
        <v>4443</v>
      </c>
      <c r="E862" s="4">
        <v>0.22949922014432</v>
      </c>
      <c r="F862" s="28" t="b">
        <v>0</v>
      </c>
      <c r="G862" s="29">
        <f t="shared" si="27"/>
        <v>9.4385569906421819E-3</v>
      </c>
      <c r="H862" s="5" t="b">
        <f t="shared" si="26"/>
        <v>0</v>
      </c>
      <c r="I862" s="8">
        <v>43</v>
      </c>
      <c r="J862">
        <v>2</v>
      </c>
      <c r="K862">
        <v>17</v>
      </c>
      <c r="L862">
        <v>717</v>
      </c>
      <c r="M862">
        <v>9</v>
      </c>
      <c r="N862">
        <v>2</v>
      </c>
      <c r="O862">
        <v>20.1412767388269</v>
      </c>
      <c r="P862">
        <v>4</v>
      </c>
      <c r="Q862">
        <v>2</v>
      </c>
      <c r="R862">
        <v>2</v>
      </c>
      <c r="S862" s="10">
        <v>79.900000000000006</v>
      </c>
      <c r="T862" s="8">
        <v>-0.96192691105334804</v>
      </c>
      <c r="U862">
        <v>1.0203643463482399</v>
      </c>
      <c r="V862">
        <v>-1.2897868806933099</v>
      </c>
      <c r="W862">
        <v>-0.91080749611025402</v>
      </c>
      <c r="X862">
        <v>1.2997579909472201</v>
      </c>
      <c r="Y862">
        <v>-0.70788554533318204</v>
      </c>
      <c r="Z862">
        <v>-1.0437694260441699</v>
      </c>
      <c r="AA862">
        <v>-0.70092886045385905</v>
      </c>
      <c r="AB862">
        <v>-1.4988236991813999</v>
      </c>
      <c r="AC862">
        <v>1.42236659638262</v>
      </c>
      <c r="AD862" s="10">
        <v>1.1225465638849501</v>
      </c>
      <c r="AE862" s="8">
        <v>0</v>
      </c>
      <c r="AF862">
        <v>0</v>
      </c>
      <c r="AG862">
        <v>0</v>
      </c>
      <c r="AH862">
        <v>0</v>
      </c>
      <c r="AI862">
        <v>0</v>
      </c>
      <c r="AJ862">
        <v>1</v>
      </c>
      <c r="AK862">
        <v>0</v>
      </c>
      <c r="AL862">
        <v>0</v>
      </c>
      <c r="AM862">
        <v>0</v>
      </c>
      <c r="AN862">
        <v>0</v>
      </c>
      <c r="AO862">
        <v>0</v>
      </c>
      <c r="AP862">
        <v>0</v>
      </c>
      <c r="AQ862">
        <v>0</v>
      </c>
      <c r="AR862">
        <v>0</v>
      </c>
      <c r="AS862">
        <v>0</v>
      </c>
      <c r="AT862">
        <v>0</v>
      </c>
      <c r="AU862">
        <v>0</v>
      </c>
      <c r="AV862">
        <v>0</v>
      </c>
      <c r="AW862">
        <v>0</v>
      </c>
      <c r="AX862">
        <v>0</v>
      </c>
      <c r="AY862">
        <v>0</v>
      </c>
      <c r="AZ862">
        <v>1</v>
      </c>
      <c r="BA862">
        <v>0</v>
      </c>
      <c r="BB862">
        <v>1</v>
      </c>
      <c r="BC862">
        <v>1</v>
      </c>
      <c r="BD862">
        <v>0</v>
      </c>
      <c r="BE862">
        <v>1</v>
      </c>
      <c r="BF862">
        <v>0</v>
      </c>
      <c r="BG862">
        <v>1</v>
      </c>
      <c r="BH862">
        <v>0</v>
      </c>
      <c r="BI862">
        <v>0</v>
      </c>
      <c r="BJ862">
        <v>0</v>
      </c>
      <c r="BK862">
        <v>0</v>
      </c>
      <c r="BL862">
        <v>0</v>
      </c>
      <c r="BM862">
        <v>0</v>
      </c>
      <c r="BN862">
        <v>0</v>
      </c>
      <c r="BO862">
        <v>0</v>
      </c>
      <c r="BP862">
        <v>1</v>
      </c>
      <c r="BQ862">
        <v>0</v>
      </c>
      <c r="BR862">
        <v>0</v>
      </c>
      <c r="BS862">
        <v>1</v>
      </c>
      <c r="BT862" s="10">
        <v>0</v>
      </c>
      <c r="BU862">
        <v>-4.2648743800000002</v>
      </c>
      <c r="BV862">
        <v>0.17994256</v>
      </c>
      <c r="BW862">
        <v>2.5512239999999999E-2</v>
      </c>
      <c r="BX862">
        <v>1.7140852600000001</v>
      </c>
      <c r="BY862">
        <v>1.2451467300000001</v>
      </c>
      <c r="BZ862">
        <v>4.38303536</v>
      </c>
      <c r="CA862">
        <v>1.0542348399999999</v>
      </c>
      <c r="CB862">
        <v>2.36271349</v>
      </c>
      <c r="CC862">
        <v>0</v>
      </c>
      <c r="CD862">
        <v>1.26633956</v>
      </c>
      <c r="CE862">
        <v>1.2966537600000001</v>
      </c>
      <c r="CF862">
        <v>-0.34830556000000001</v>
      </c>
      <c r="CG862">
        <v>0.60595251999999999</v>
      </c>
      <c r="CH862">
        <v>-0.27080598</v>
      </c>
      <c r="CI862">
        <v>0.69837139000000004</v>
      </c>
      <c r="CJ862">
        <v>2.3914729999999999E-2</v>
      </c>
      <c r="CK862">
        <v>-0.35324707</v>
      </c>
      <c r="CL862">
        <v>-4.8291489999999999E-2</v>
      </c>
      <c r="CM862">
        <v>0.58076517999999999</v>
      </c>
      <c r="CN862">
        <v>0.72541518999999999</v>
      </c>
      <c r="CO862">
        <v>-0.20022939000000001</v>
      </c>
      <c r="CP862">
        <v>-0.43475793000000001</v>
      </c>
      <c r="CQ862">
        <v>0.34422587999999998</v>
      </c>
      <c r="CR862">
        <v>-0.48495226000000002</v>
      </c>
      <c r="CS862">
        <v>0.18250256000000001</v>
      </c>
      <c r="CT862">
        <v>-0.16623276000000001</v>
      </c>
      <c r="CU862">
        <v>-9.4743999999999995E-2</v>
      </c>
      <c r="CV862">
        <v>-1.1689752</v>
      </c>
      <c r="CW862">
        <v>-0.52188942000000005</v>
      </c>
      <c r="CX862">
        <v>0.65815442999999996</v>
      </c>
      <c r="CY862">
        <v>9.3649330000000003E-2</v>
      </c>
      <c r="CZ862">
        <v>-0.16819777</v>
      </c>
      <c r="DA862">
        <v>-0.25450494000000001</v>
      </c>
      <c r="DB862">
        <v>0.25513289</v>
      </c>
      <c r="DC862">
        <v>2.5920289999999999E-2</v>
      </c>
      <c r="DD862">
        <v>-2.5292350000000002E-2</v>
      </c>
      <c r="DE862">
        <v>0.26950531</v>
      </c>
      <c r="DF862">
        <v>-0.26887736000000001</v>
      </c>
      <c r="DG862">
        <v>0.1029841</v>
      </c>
      <c r="DH862">
        <v>-0.10235616</v>
      </c>
      <c r="DI862">
        <v>-0.19042195000000001</v>
      </c>
      <c r="DJ862">
        <v>7.7531719999999998E-2</v>
      </c>
      <c r="DK862">
        <v>-0.19522661999999999</v>
      </c>
      <c r="DL862">
        <v>-0.13095082</v>
      </c>
      <c r="DM862">
        <v>-6.0513240000000003E-2</v>
      </c>
      <c r="DN862">
        <v>0.50020885000000004</v>
      </c>
      <c r="DO862">
        <v>0.35778246000000002</v>
      </c>
      <c r="DP862">
        <v>-0.64273818000000005</v>
      </c>
      <c r="DQ862">
        <v>0.94671483000000001</v>
      </c>
      <c r="DR862">
        <v>-0.66113116000000005</v>
      </c>
      <c r="DS862">
        <v>7.7932630000000003E-2</v>
      </c>
      <c r="DT862">
        <v>-0.79014932000000004</v>
      </c>
      <c r="DU862">
        <v>1.3610861400000001</v>
      </c>
      <c r="DV862" s="10">
        <v>-0.64824150000000003</v>
      </c>
      <c r="DW862" s="8" t="s">
        <v>4444</v>
      </c>
      <c r="DX862" t="s">
        <v>4445</v>
      </c>
      <c r="DY862" t="s">
        <v>5165</v>
      </c>
      <c r="DZ862" t="s">
        <v>5153</v>
      </c>
      <c r="EA862" t="s">
        <v>5209</v>
      </c>
      <c r="EB862" t="s">
        <v>5508</v>
      </c>
      <c r="EC862" t="s">
        <v>5453</v>
      </c>
      <c r="ED862" s="10" t="s">
        <v>1237</v>
      </c>
      <c r="EE862" s="20">
        <v>37997</v>
      </c>
      <c r="EF862" s="21">
        <v>38621</v>
      </c>
      <c r="EG862" t="s">
        <v>4446</v>
      </c>
      <c r="EH862" t="s">
        <v>5145</v>
      </c>
      <c r="EI862" s="22">
        <v>44713</v>
      </c>
      <c r="EJ862" t="b">
        <f>F862=H862</f>
        <v>1</v>
      </c>
    </row>
    <row r="863" spans="1:140" x14ac:dyDescent="0.2">
      <c r="A863" s="8" t="s">
        <v>4447</v>
      </c>
      <c r="B863" s="8" t="s">
        <v>168</v>
      </c>
      <c r="C863" s="8" t="s">
        <v>209</v>
      </c>
      <c r="D863" s="2" t="s">
        <v>4448</v>
      </c>
      <c r="E863" s="4">
        <v>0.46457967860447003</v>
      </c>
      <c r="F863" s="28" t="b">
        <v>0</v>
      </c>
      <c r="G863" s="29">
        <f t="shared" si="27"/>
        <v>0.78758573642120622</v>
      </c>
      <c r="H863" s="5" t="b">
        <f t="shared" si="26"/>
        <v>1</v>
      </c>
      <c r="I863" s="8">
        <v>55</v>
      </c>
      <c r="J863">
        <v>2</v>
      </c>
      <c r="K863">
        <v>19</v>
      </c>
      <c r="L863">
        <v>3772</v>
      </c>
      <c r="M863">
        <v>6</v>
      </c>
      <c r="N863">
        <v>3</v>
      </c>
      <c r="O863">
        <v>99.789839302235293</v>
      </c>
      <c r="P863">
        <v>1</v>
      </c>
      <c r="Q863">
        <v>3</v>
      </c>
      <c r="R863">
        <v>4</v>
      </c>
      <c r="S863" s="10">
        <v>75.7</v>
      </c>
      <c r="T863" s="8">
        <v>0.165331187837294</v>
      </c>
      <c r="U863">
        <v>1.0203643463482399</v>
      </c>
      <c r="V863">
        <v>-1.03137728776702</v>
      </c>
      <c r="W863">
        <v>2.6505634161670502</v>
      </c>
      <c r="X863">
        <v>0.34522335867264098</v>
      </c>
      <c r="Y863">
        <v>-1.13192030619081E-2</v>
      </c>
      <c r="Z863">
        <v>1.69699300323004</v>
      </c>
      <c r="AA863">
        <v>-0.70092886045385905</v>
      </c>
      <c r="AB863">
        <v>-0.772121299578298</v>
      </c>
      <c r="AC863">
        <v>1.7560081436822399E-2</v>
      </c>
      <c r="AD863" s="10">
        <v>0.216310029850007</v>
      </c>
      <c r="AE863" s="8">
        <v>0</v>
      </c>
      <c r="AF863">
        <v>0</v>
      </c>
      <c r="AG863">
        <v>0</v>
      </c>
      <c r="AH863">
        <v>0</v>
      </c>
      <c r="AI863">
        <v>0</v>
      </c>
      <c r="AJ863">
        <v>0</v>
      </c>
      <c r="AK863">
        <v>1</v>
      </c>
      <c r="AL863">
        <v>0</v>
      </c>
      <c r="AM863">
        <v>0</v>
      </c>
      <c r="AN863">
        <v>0</v>
      </c>
      <c r="AO863">
        <v>0</v>
      </c>
      <c r="AP863">
        <v>0</v>
      </c>
      <c r="AQ863">
        <v>0</v>
      </c>
      <c r="AR863">
        <v>0</v>
      </c>
      <c r="AS863">
        <v>0</v>
      </c>
      <c r="AT863">
        <v>0</v>
      </c>
      <c r="AU863">
        <v>0</v>
      </c>
      <c r="AV863">
        <v>0</v>
      </c>
      <c r="AW863">
        <v>0</v>
      </c>
      <c r="AX863">
        <v>0</v>
      </c>
      <c r="AY863">
        <v>0</v>
      </c>
      <c r="AZ863">
        <v>1</v>
      </c>
      <c r="BA863">
        <v>0</v>
      </c>
      <c r="BB863">
        <v>1</v>
      </c>
      <c r="BC863">
        <v>0</v>
      </c>
      <c r="BD863">
        <v>1</v>
      </c>
      <c r="BE863">
        <v>0</v>
      </c>
      <c r="BF863">
        <v>1</v>
      </c>
      <c r="BG863">
        <v>0</v>
      </c>
      <c r="BH863">
        <v>0</v>
      </c>
      <c r="BI863">
        <v>0</v>
      </c>
      <c r="BJ863">
        <v>0</v>
      </c>
      <c r="BK863">
        <v>0</v>
      </c>
      <c r="BL863">
        <v>1</v>
      </c>
      <c r="BM863">
        <v>0</v>
      </c>
      <c r="BN863">
        <v>1</v>
      </c>
      <c r="BO863">
        <v>0</v>
      </c>
      <c r="BP863">
        <v>0</v>
      </c>
      <c r="BQ863">
        <v>0</v>
      </c>
      <c r="BR863">
        <v>1</v>
      </c>
      <c r="BS863">
        <v>0</v>
      </c>
      <c r="BT863" s="10">
        <v>0</v>
      </c>
      <c r="BU863">
        <v>-4.2648743800000002</v>
      </c>
      <c r="BV863">
        <v>0.17994256</v>
      </c>
      <c r="BW863">
        <v>2.5512239999999999E-2</v>
      </c>
      <c r="BX863">
        <v>1.7140852600000001</v>
      </c>
      <c r="BY863">
        <v>1.2451467300000001</v>
      </c>
      <c r="BZ863">
        <v>4.38303536</v>
      </c>
      <c r="CA863">
        <v>1.0542348399999999</v>
      </c>
      <c r="CB863">
        <v>2.36271349</v>
      </c>
      <c r="CC863">
        <v>0</v>
      </c>
      <c r="CD863">
        <v>1.26633956</v>
      </c>
      <c r="CE863">
        <v>1.2966537600000001</v>
      </c>
      <c r="CF863">
        <v>-0.34830556000000001</v>
      </c>
      <c r="CG863">
        <v>0.60595251999999999</v>
      </c>
      <c r="CH863">
        <v>-0.27080598</v>
      </c>
      <c r="CI863">
        <v>0.69837139000000004</v>
      </c>
      <c r="CJ863">
        <v>2.3914729999999999E-2</v>
      </c>
      <c r="CK863">
        <v>-0.35324707</v>
      </c>
      <c r="CL863">
        <v>-4.8291489999999999E-2</v>
      </c>
      <c r="CM863">
        <v>0.58076517999999999</v>
      </c>
      <c r="CN863">
        <v>0.72541518999999999</v>
      </c>
      <c r="CO863">
        <v>-0.20022939000000001</v>
      </c>
      <c r="CP863">
        <v>-0.43475793000000001</v>
      </c>
      <c r="CQ863">
        <v>0.34422587999999998</v>
      </c>
      <c r="CR863">
        <v>-0.48495226000000002</v>
      </c>
      <c r="CS863">
        <v>0.18250256000000001</v>
      </c>
      <c r="CT863">
        <v>-0.16623276000000001</v>
      </c>
      <c r="CU863">
        <v>-9.4743999999999995E-2</v>
      </c>
      <c r="CV863">
        <v>-1.1689752</v>
      </c>
      <c r="CW863">
        <v>-0.52188942000000005</v>
      </c>
      <c r="CX863">
        <v>0.65815442999999996</v>
      </c>
      <c r="CY863">
        <v>9.3649330000000003E-2</v>
      </c>
      <c r="CZ863">
        <v>-0.16819777</v>
      </c>
      <c r="DA863">
        <v>-0.25450494000000001</v>
      </c>
      <c r="DB863">
        <v>0.25513289</v>
      </c>
      <c r="DC863">
        <v>2.5920289999999999E-2</v>
      </c>
      <c r="DD863">
        <v>-2.5292350000000002E-2</v>
      </c>
      <c r="DE863">
        <v>0.26950531</v>
      </c>
      <c r="DF863">
        <v>-0.26887736000000001</v>
      </c>
      <c r="DG863">
        <v>0.1029841</v>
      </c>
      <c r="DH863">
        <v>-0.10235616</v>
      </c>
      <c r="DI863">
        <v>-0.19042195000000001</v>
      </c>
      <c r="DJ863">
        <v>7.7531719999999998E-2</v>
      </c>
      <c r="DK863">
        <v>-0.19522661999999999</v>
      </c>
      <c r="DL863">
        <v>-0.13095082</v>
      </c>
      <c r="DM863">
        <v>-6.0513240000000003E-2</v>
      </c>
      <c r="DN863">
        <v>0.50020885000000004</v>
      </c>
      <c r="DO863">
        <v>0.35778246000000002</v>
      </c>
      <c r="DP863">
        <v>-0.64273818000000005</v>
      </c>
      <c r="DQ863">
        <v>0.94671483000000001</v>
      </c>
      <c r="DR863">
        <v>-0.66113116000000005</v>
      </c>
      <c r="DS863">
        <v>7.7932630000000003E-2</v>
      </c>
      <c r="DT863">
        <v>-0.79014932000000004</v>
      </c>
      <c r="DU863">
        <v>1.3610861400000001</v>
      </c>
      <c r="DV863" s="10">
        <v>-0.64824150000000003</v>
      </c>
      <c r="DW863" s="8" t="s">
        <v>4449</v>
      </c>
      <c r="DX863" t="s">
        <v>4450</v>
      </c>
      <c r="DY863" t="s">
        <v>5158</v>
      </c>
      <c r="DZ863" t="s">
        <v>5158</v>
      </c>
      <c r="EA863" t="s">
        <v>5329</v>
      </c>
      <c r="EB863" t="s">
        <v>5261</v>
      </c>
      <c r="EC863" t="s">
        <v>5311</v>
      </c>
      <c r="ED863" s="10" t="s">
        <v>1973</v>
      </c>
      <c r="EE863" s="20">
        <v>34618</v>
      </c>
      <c r="EF863" s="21">
        <v>37288</v>
      </c>
      <c r="EG863" t="s">
        <v>4451</v>
      </c>
      <c r="EH863" t="s">
        <v>5143</v>
      </c>
      <c r="EI863" s="22">
        <v>44860</v>
      </c>
      <c r="EJ863" t="b">
        <f>F863=H863</f>
        <v>0</v>
      </c>
    </row>
    <row r="864" spans="1:140" x14ac:dyDescent="0.2">
      <c r="A864" s="8" t="s">
        <v>4452</v>
      </c>
      <c r="B864" s="8" t="s">
        <v>168</v>
      </c>
      <c r="C864" s="8" t="s">
        <v>188</v>
      </c>
      <c r="D864" s="2" t="s">
        <v>4453</v>
      </c>
      <c r="E864" s="4">
        <v>0.24763592670198101</v>
      </c>
      <c r="F864" s="28" t="b">
        <v>0</v>
      </c>
      <c r="G864" s="29">
        <f t="shared" si="27"/>
        <v>0.60843191923065365</v>
      </c>
      <c r="H864" s="5" t="b">
        <f t="shared" si="26"/>
        <v>1</v>
      </c>
      <c r="I864" s="8">
        <v>50</v>
      </c>
      <c r="J864">
        <v>0</v>
      </c>
      <c r="K864">
        <v>19</v>
      </c>
      <c r="L864">
        <v>228</v>
      </c>
      <c r="M864">
        <v>10</v>
      </c>
      <c r="N864">
        <v>1</v>
      </c>
      <c r="O864">
        <v>34.2179633509908</v>
      </c>
      <c r="P864">
        <v>5</v>
      </c>
      <c r="Q864">
        <v>5</v>
      </c>
      <c r="R864">
        <v>2</v>
      </c>
      <c r="S864" s="10">
        <v>74</v>
      </c>
      <c r="T864" s="8">
        <v>-0.30435968670047298</v>
      </c>
      <c r="U864">
        <v>-1.00517281761849</v>
      </c>
      <c r="V864">
        <v>-1.03137728776702</v>
      </c>
      <c r="W864">
        <v>-1.48085999237984</v>
      </c>
      <c r="X864">
        <v>1.61793620170542</v>
      </c>
      <c r="Y864">
        <v>-1.4044518876044501</v>
      </c>
      <c r="Z864">
        <v>-0.55938085011008998</v>
      </c>
      <c r="AA864">
        <v>1.4284752725705201</v>
      </c>
      <c r="AB864">
        <v>1.4079858992310099</v>
      </c>
      <c r="AC864">
        <v>0.71996333890972197</v>
      </c>
      <c r="AD864" s="10">
        <v>-0.15049999583080401</v>
      </c>
      <c r="AE864" s="8">
        <v>0</v>
      </c>
      <c r="AF864">
        <v>0</v>
      </c>
      <c r="AG864">
        <v>0</v>
      </c>
      <c r="AH864">
        <v>0</v>
      </c>
      <c r="AI864">
        <v>0</v>
      </c>
      <c r="AJ864">
        <v>0</v>
      </c>
      <c r="AK864">
        <v>0</v>
      </c>
      <c r="AL864">
        <v>0</v>
      </c>
      <c r="AM864">
        <v>0</v>
      </c>
      <c r="AN864">
        <v>0</v>
      </c>
      <c r="AO864">
        <v>0</v>
      </c>
      <c r="AP864">
        <v>0</v>
      </c>
      <c r="AQ864">
        <v>1</v>
      </c>
      <c r="AR864">
        <v>0</v>
      </c>
      <c r="AS864">
        <v>0</v>
      </c>
      <c r="AT864">
        <v>0</v>
      </c>
      <c r="AU864">
        <v>0</v>
      </c>
      <c r="AV864">
        <v>0</v>
      </c>
      <c r="AW864">
        <v>0</v>
      </c>
      <c r="AX864">
        <v>0</v>
      </c>
      <c r="AY864">
        <v>1</v>
      </c>
      <c r="AZ864">
        <v>0</v>
      </c>
      <c r="BA864">
        <v>1</v>
      </c>
      <c r="BB864">
        <v>0</v>
      </c>
      <c r="BC864">
        <v>1</v>
      </c>
      <c r="BD864">
        <v>0</v>
      </c>
      <c r="BE864">
        <v>0</v>
      </c>
      <c r="BF864">
        <v>1</v>
      </c>
      <c r="BG864">
        <v>0</v>
      </c>
      <c r="BH864">
        <v>0</v>
      </c>
      <c r="BI864">
        <v>0</v>
      </c>
      <c r="BJ864">
        <v>0</v>
      </c>
      <c r="BK864">
        <v>0</v>
      </c>
      <c r="BL864">
        <v>1</v>
      </c>
      <c r="BM864">
        <v>0</v>
      </c>
      <c r="BN864">
        <v>1</v>
      </c>
      <c r="BO864">
        <v>0</v>
      </c>
      <c r="BP864">
        <v>0</v>
      </c>
      <c r="BQ864">
        <v>0</v>
      </c>
      <c r="BR864">
        <v>0</v>
      </c>
      <c r="BS864">
        <v>1</v>
      </c>
      <c r="BT864" s="10">
        <v>0</v>
      </c>
      <c r="BU864">
        <v>-4.2648743800000002</v>
      </c>
      <c r="BV864">
        <v>0.17994256</v>
      </c>
      <c r="BW864">
        <v>2.5512239999999999E-2</v>
      </c>
      <c r="BX864">
        <v>1.7140852600000001</v>
      </c>
      <c r="BY864">
        <v>1.2451467300000001</v>
      </c>
      <c r="BZ864">
        <v>4.38303536</v>
      </c>
      <c r="CA864">
        <v>1.0542348399999999</v>
      </c>
      <c r="CB864">
        <v>2.36271349</v>
      </c>
      <c r="CC864">
        <v>0</v>
      </c>
      <c r="CD864">
        <v>1.26633956</v>
      </c>
      <c r="CE864">
        <v>1.2966537600000001</v>
      </c>
      <c r="CF864">
        <v>-0.34830556000000001</v>
      </c>
      <c r="CG864">
        <v>0.60595251999999999</v>
      </c>
      <c r="CH864">
        <v>-0.27080598</v>
      </c>
      <c r="CI864">
        <v>0.69837139000000004</v>
      </c>
      <c r="CJ864">
        <v>2.3914729999999999E-2</v>
      </c>
      <c r="CK864">
        <v>-0.35324707</v>
      </c>
      <c r="CL864">
        <v>-4.8291489999999999E-2</v>
      </c>
      <c r="CM864">
        <v>0.58076517999999999</v>
      </c>
      <c r="CN864">
        <v>0.72541518999999999</v>
      </c>
      <c r="CO864">
        <v>-0.20022939000000001</v>
      </c>
      <c r="CP864">
        <v>-0.43475793000000001</v>
      </c>
      <c r="CQ864">
        <v>0.34422587999999998</v>
      </c>
      <c r="CR864">
        <v>-0.48495226000000002</v>
      </c>
      <c r="CS864">
        <v>0.18250256000000001</v>
      </c>
      <c r="CT864">
        <v>-0.16623276000000001</v>
      </c>
      <c r="CU864">
        <v>-9.4743999999999995E-2</v>
      </c>
      <c r="CV864">
        <v>-1.1689752</v>
      </c>
      <c r="CW864">
        <v>-0.52188942000000005</v>
      </c>
      <c r="CX864">
        <v>0.65815442999999996</v>
      </c>
      <c r="CY864">
        <v>9.3649330000000003E-2</v>
      </c>
      <c r="CZ864">
        <v>-0.16819777</v>
      </c>
      <c r="DA864">
        <v>-0.25450494000000001</v>
      </c>
      <c r="DB864">
        <v>0.25513289</v>
      </c>
      <c r="DC864">
        <v>2.5920289999999999E-2</v>
      </c>
      <c r="DD864">
        <v>-2.5292350000000002E-2</v>
      </c>
      <c r="DE864">
        <v>0.26950531</v>
      </c>
      <c r="DF864">
        <v>-0.26887736000000001</v>
      </c>
      <c r="DG864">
        <v>0.1029841</v>
      </c>
      <c r="DH864">
        <v>-0.10235616</v>
      </c>
      <c r="DI864">
        <v>-0.19042195000000001</v>
      </c>
      <c r="DJ864">
        <v>7.7531719999999998E-2</v>
      </c>
      <c r="DK864">
        <v>-0.19522661999999999</v>
      </c>
      <c r="DL864">
        <v>-0.13095082</v>
      </c>
      <c r="DM864">
        <v>-6.0513240000000003E-2</v>
      </c>
      <c r="DN864">
        <v>0.50020885000000004</v>
      </c>
      <c r="DO864">
        <v>0.35778246000000002</v>
      </c>
      <c r="DP864">
        <v>-0.64273818000000005</v>
      </c>
      <c r="DQ864">
        <v>0.94671483000000001</v>
      </c>
      <c r="DR864">
        <v>-0.66113116000000005</v>
      </c>
      <c r="DS864">
        <v>7.7932630000000003E-2</v>
      </c>
      <c r="DT864">
        <v>-0.79014932000000004</v>
      </c>
      <c r="DU864">
        <v>1.3610861400000001</v>
      </c>
      <c r="DV864" s="10">
        <v>-0.64824150000000003</v>
      </c>
      <c r="DW864" s="8" t="s">
        <v>4454</v>
      </c>
      <c r="DX864" t="s">
        <v>4455</v>
      </c>
      <c r="DY864" t="s">
        <v>5158</v>
      </c>
      <c r="DZ864" t="s">
        <v>5153</v>
      </c>
      <c r="EA864" t="s">
        <v>5215</v>
      </c>
      <c r="EB864" t="s">
        <v>5256</v>
      </c>
      <c r="EC864" t="s">
        <v>5471</v>
      </c>
      <c r="ED864" s="10" t="s">
        <v>570</v>
      </c>
      <c r="EE864" s="20">
        <v>34650</v>
      </c>
      <c r="EF864" s="21">
        <v>37721</v>
      </c>
      <c r="EG864" t="s">
        <v>4456</v>
      </c>
      <c r="EH864" t="s">
        <v>5143</v>
      </c>
      <c r="EI864" s="22">
        <v>44114</v>
      </c>
      <c r="EJ864" t="b">
        <f>F864=H864</f>
        <v>0</v>
      </c>
    </row>
    <row r="865" spans="1:140" x14ac:dyDescent="0.2">
      <c r="A865" s="8" t="s">
        <v>4457</v>
      </c>
      <c r="B865" s="8" t="s">
        <v>168</v>
      </c>
      <c r="C865" s="8" t="s">
        <v>181</v>
      </c>
      <c r="D865" s="2" t="s">
        <v>4458</v>
      </c>
      <c r="E865" s="4">
        <v>0.54749731244565403</v>
      </c>
      <c r="F865" s="28" t="b">
        <v>0</v>
      </c>
      <c r="G865" s="29">
        <f t="shared" si="27"/>
        <v>0.96217282454225583</v>
      </c>
      <c r="H865" s="5" t="b">
        <f t="shared" si="26"/>
        <v>1</v>
      </c>
      <c r="I865" s="8">
        <v>52</v>
      </c>
      <c r="J865">
        <v>1</v>
      </c>
      <c r="K865">
        <v>33</v>
      </c>
      <c r="L865">
        <v>479</v>
      </c>
      <c r="M865">
        <v>7</v>
      </c>
      <c r="N865">
        <v>5</v>
      </c>
      <c r="O865">
        <v>96.990322889493797</v>
      </c>
      <c r="P865">
        <v>1</v>
      </c>
      <c r="Q865">
        <v>3</v>
      </c>
      <c r="R865">
        <v>2</v>
      </c>
      <c r="S865" s="10">
        <v>73.8</v>
      </c>
      <c r="T865" s="8">
        <v>-0.116483336885366</v>
      </c>
      <c r="U865">
        <v>7.5957643648752104E-3</v>
      </c>
      <c r="V865">
        <v>0.77748986271695397</v>
      </c>
      <c r="W865">
        <v>-1.1882563593253099</v>
      </c>
      <c r="X865">
        <v>0.66340156943083595</v>
      </c>
      <c r="Y865">
        <v>1.38181348148064</v>
      </c>
      <c r="Z865">
        <v>1.60065969654833</v>
      </c>
      <c r="AA865">
        <v>8.8725172209350497E-3</v>
      </c>
      <c r="AB865">
        <v>-4.5418899975194001E-2</v>
      </c>
      <c r="AC865">
        <v>-0.68484317603607703</v>
      </c>
      <c r="AD865" s="10">
        <v>-0.193654116499136</v>
      </c>
      <c r="AE865" s="8">
        <v>0</v>
      </c>
      <c r="AF865">
        <v>0</v>
      </c>
      <c r="AG865">
        <v>0</v>
      </c>
      <c r="AH865">
        <v>0</v>
      </c>
      <c r="AI865">
        <v>0</v>
      </c>
      <c r="AJ865">
        <v>1</v>
      </c>
      <c r="AK865">
        <v>0</v>
      </c>
      <c r="AL865">
        <v>0</v>
      </c>
      <c r="AM865">
        <v>0</v>
      </c>
      <c r="AN865">
        <v>0</v>
      </c>
      <c r="AO865">
        <v>0</v>
      </c>
      <c r="AP865">
        <v>0</v>
      </c>
      <c r="AQ865">
        <v>0</v>
      </c>
      <c r="AR865">
        <v>0</v>
      </c>
      <c r="AS865">
        <v>0</v>
      </c>
      <c r="AT865">
        <v>0</v>
      </c>
      <c r="AU865">
        <v>0</v>
      </c>
      <c r="AV865">
        <v>0</v>
      </c>
      <c r="AW865">
        <v>0</v>
      </c>
      <c r="AX865">
        <v>0</v>
      </c>
      <c r="AY865">
        <v>1</v>
      </c>
      <c r="AZ865">
        <v>0</v>
      </c>
      <c r="BA865">
        <v>1</v>
      </c>
      <c r="BB865">
        <v>0</v>
      </c>
      <c r="BC865">
        <v>1</v>
      </c>
      <c r="BD865">
        <v>0</v>
      </c>
      <c r="BE865">
        <v>1</v>
      </c>
      <c r="BF865">
        <v>0</v>
      </c>
      <c r="BG865">
        <v>0</v>
      </c>
      <c r="BH865">
        <v>0</v>
      </c>
      <c r="BI865">
        <v>0</v>
      </c>
      <c r="BJ865">
        <v>1</v>
      </c>
      <c r="BK865">
        <v>0</v>
      </c>
      <c r="BL865">
        <v>0</v>
      </c>
      <c r="BM865">
        <v>1</v>
      </c>
      <c r="BN865">
        <v>0</v>
      </c>
      <c r="BO865">
        <v>0</v>
      </c>
      <c r="BP865">
        <v>0</v>
      </c>
      <c r="BQ865">
        <v>1</v>
      </c>
      <c r="BR865">
        <v>0</v>
      </c>
      <c r="BS865">
        <v>0</v>
      </c>
      <c r="BT865" s="10">
        <v>0</v>
      </c>
      <c r="BU865">
        <v>-4.2648743800000002</v>
      </c>
      <c r="BV865">
        <v>0.17994256</v>
      </c>
      <c r="BW865">
        <v>2.5512239999999999E-2</v>
      </c>
      <c r="BX865">
        <v>1.7140852600000001</v>
      </c>
      <c r="BY865">
        <v>1.2451467300000001</v>
      </c>
      <c r="BZ865">
        <v>4.38303536</v>
      </c>
      <c r="CA865">
        <v>1.0542348399999999</v>
      </c>
      <c r="CB865">
        <v>2.36271349</v>
      </c>
      <c r="CC865">
        <v>0</v>
      </c>
      <c r="CD865">
        <v>1.26633956</v>
      </c>
      <c r="CE865">
        <v>1.2966537600000001</v>
      </c>
      <c r="CF865">
        <v>-0.34830556000000001</v>
      </c>
      <c r="CG865">
        <v>0.60595251999999999</v>
      </c>
      <c r="CH865">
        <v>-0.27080598</v>
      </c>
      <c r="CI865">
        <v>0.69837139000000004</v>
      </c>
      <c r="CJ865">
        <v>2.3914729999999999E-2</v>
      </c>
      <c r="CK865">
        <v>-0.35324707</v>
      </c>
      <c r="CL865">
        <v>-4.8291489999999999E-2</v>
      </c>
      <c r="CM865">
        <v>0.58076517999999999</v>
      </c>
      <c r="CN865">
        <v>0.72541518999999999</v>
      </c>
      <c r="CO865">
        <v>-0.20022939000000001</v>
      </c>
      <c r="CP865">
        <v>-0.43475793000000001</v>
      </c>
      <c r="CQ865">
        <v>0.34422587999999998</v>
      </c>
      <c r="CR865">
        <v>-0.48495226000000002</v>
      </c>
      <c r="CS865">
        <v>0.18250256000000001</v>
      </c>
      <c r="CT865">
        <v>-0.16623276000000001</v>
      </c>
      <c r="CU865">
        <v>-9.4743999999999995E-2</v>
      </c>
      <c r="CV865">
        <v>-1.1689752</v>
      </c>
      <c r="CW865">
        <v>-0.52188942000000005</v>
      </c>
      <c r="CX865">
        <v>0.65815442999999996</v>
      </c>
      <c r="CY865">
        <v>9.3649330000000003E-2</v>
      </c>
      <c r="CZ865">
        <v>-0.16819777</v>
      </c>
      <c r="DA865">
        <v>-0.25450494000000001</v>
      </c>
      <c r="DB865">
        <v>0.25513289</v>
      </c>
      <c r="DC865">
        <v>2.5920289999999999E-2</v>
      </c>
      <c r="DD865">
        <v>-2.5292350000000002E-2</v>
      </c>
      <c r="DE865">
        <v>0.26950531</v>
      </c>
      <c r="DF865">
        <v>-0.26887736000000001</v>
      </c>
      <c r="DG865">
        <v>0.1029841</v>
      </c>
      <c r="DH865">
        <v>-0.10235616</v>
      </c>
      <c r="DI865">
        <v>-0.19042195000000001</v>
      </c>
      <c r="DJ865">
        <v>7.7531719999999998E-2</v>
      </c>
      <c r="DK865">
        <v>-0.19522661999999999</v>
      </c>
      <c r="DL865">
        <v>-0.13095082</v>
      </c>
      <c r="DM865">
        <v>-6.0513240000000003E-2</v>
      </c>
      <c r="DN865">
        <v>0.50020885000000004</v>
      </c>
      <c r="DO865">
        <v>0.35778246000000002</v>
      </c>
      <c r="DP865">
        <v>-0.64273818000000005</v>
      </c>
      <c r="DQ865">
        <v>0.94671483000000001</v>
      </c>
      <c r="DR865">
        <v>-0.66113116000000005</v>
      </c>
      <c r="DS865">
        <v>7.7932630000000003E-2</v>
      </c>
      <c r="DT865">
        <v>-0.79014932000000004</v>
      </c>
      <c r="DU865">
        <v>1.3610861400000001</v>
      </c>
      <c r="DV865" s="10">
        <v>-0.64824150000000003</v>
      </c>
      <c r="DW865" s="8" t="s">
        <v>4459</v>
      </c>
      <c r="DX865" t="s">
        <v>4460</v>
      </c>
      <c r="DY865" t="s">
        <v>5154</v>
      </c>
      <c r="DZ865" t="s">
        <v>5154</v>
      </c>
      <c r="EA865" t="s">
        <v>5166</v>
      </c>
      <c r="EB865" t="s">
        <v>5206</v>
      </c>
      <c r="EC865" t="s">
        <v>5442</v>
      </c>
      <c r="ED865" s="10" t="s">
        <v>624</v>
      </c>
      <c r="EE865" s="20">
        <v>35536</v>
      </c>
      <c r="EF865" s="21">
        <v>38525</v>
      </c>
      <c r="EG865" t="s">
        <v>696</v>
      </c>
      <c r="EH865" t="s">
        <v>5144</v>
      </c>
      <c r="EI865" s="22">
        <v>45218</v>
      </c>
      <c r="EJ865" t="b">
        <f>F865=H865</f>
        <v>0</v>
      </c>
    </row>
    <row r="866" spans="1:140" x14ac:dyDescent="0.2">
      <c r="A866" s="8" t="s">
        <v>4461</v>
      </c>
      <c r="B866" s="8" t="s">
        <v>168</v>
      </c>
      <c r="C866" s="8" t="s">
        <v>181</v>
      </c>
      <c r="D866" s="2" t="s">
        <v>4462</v>
      </c>
      <c r="E866" s="4">
        <v>0.35112471182705501</v>
      </c>
      <c r="F866" s="28" t="b">
        <v>0</v>
      </c>
      <c r="G866" s="29">
        <f t="shared" si="27"/>
        <v>4.0927448125514146E-8</v>
      </c>
      <c r="H866" s="5" t="b">
        <f t="shared" si="26"/>
        <v>0</v>
      </c>
      <c r="I866" s="8">
        <v>42</v>
      </c>
      <c r="J866">
        <v>1</v>
      </c>
      <c r="K866">
        <v>23</v>
      </c>
      <c r="L866">
        <v>524</v>
      </c>
      <c r="M866">
        <v>2</v>
      </c>
      <c r="N866">
        <v>1</v>
      </c>
      <c r="O866">
        <v>5.4290225801945198</v>
      </c>
      <c r="P866">
        <v>1</v>
      </c>
      <c r="Q866">
        <v>4</v>
      </c>
      <c r="R866">
        <v>5</v>
      </c>
      <c r="S866" s="10">
        <v>79.599999999999994</v>
      </c>
      <c r="T866" s="8">
        <v>-1.0558650859609</v>
      </c>
      <c r="U866">
        <v>7.5957643648752104E-3</v>
      </c>
      <c r="V866">
        <v>-0.51455810191446105</v>
      </c>
      <c r="W866">
        <v>-1.1357975406501899</v>
      </c>
      <c r="X866">
        <v>-0.92748948436013701</v>
      </c>
      <c r="Y866">
        <v>-1.4044518876044501</v>
      </c>
      <c r="Z866">
        <v>-1.5500283232566801</v>
      </c>
      <c r="AA866">
        <v>-0.70092886045385905</v>
      </c>
      <c r="AB866">
        <v>-0.772121299578298</v>
      </c>
      <c r="AC866">
        <v>-0.68484317603607703</v>
      </c>
      <c r="AD866" s="10">
        <v>1.0578153828824499</v>
      </c>
      <c r="AE866" s="8">
        <v>0</v>
      </c>
      <c r="AF866">
        <v>0</v>
      </c>
      <c r="AG866">
        <v>0</v>
      </c>
      <c r="AH866">
        <v>0</v>
      </c>
      <c r="AI866">
        <v>0</v>
      </c>
      <c r="AJ866">
        <v>0</v>
      </c>
      <c r="AK866">
        <v>0</v>
      </c>
      <c r="AL866">
        <v>1</v>
      </c>
      <c r="AM866">
        <v>0</v>
      </c>
      <c r="AN866">
        <v>0</v>
      </c>
      <c r="AO866">
        <v>0</v>
      </c>
      <c r="AP866">
        <v>0</v>
      </c>
      <c r="AQ866">
        <v>0</v>
      </c>
      <c r="AR866">
        <v>0</v>
      </c>
      <c r="AS866">
        <v>0</v>
      </c>
      <c r="AT866">
        <v>0</v>
      </c>
      <c r="AU866">
        <v>0</v>
      </c>
      <c r="AV866">
        <v>0</v>
      </c>
      <c r="AW866">
        <v>0</v>
      </c>
      <c r="AX866">
        <v>0</v>
      </c>
      <c r="AY866">
        <v>1</v>
      </c>
      <c r="AZ866">
        <v>0</v>
      </c>
      <c r="BA866">
        <v>0</v>
      </c>
      <c r="BB866">
        <v>1</v>
      </c>
      <c r="BC866">
        <v>1</v>
      </c>
      <c r="BD866">
        <v>0</v>
      </c>
      <c r="BE866">
        <v>0</v>
      </c>
      <c r="BF866">
        <v>1</v>
      </c>
      <c r="BG866">
        <v>0</v>
      </c>
      <c r="BH866">
        <v>0</v>
      </c>
      <c r="BI866">
        <v>0</v>
      </c>
      <c r="BJ866">
        <v>1</v>
      </c>
      <c r="BK866">
        <v>0</v>
      </c>
      <c r="BL866">
        <v>0</v>
      </c>
      <c r="BM866">
        <v>0</v>
      </c>
      <c r="BN866">
        <v>0</v>
      </c>
      <c r="BO866">
        <v>0</v>
      </c>
      <c r="BP866">
        <v>1</v>
      </c>
      <c r="BQ866">
        <v>0</v>
      </c>
      <c r="BR866">
        <v>0</v>
      </c>
      <c r="BS866">
        <v>1</v>
      </c>
      <c r="BT866" s="10">
        <v>0</v>
      </c>
      <c r="BU866">
        <v>-4.2648743800000002</v>
      </c>
      <c r="BV866">
        <v>0.17994256</v>
      </c>
      <c r="BW866">
        <v>2.5512239999999999E-2</v>
      </c>
      <c r="BX866">
        <v>1.7140852600000001</v>
      </c>
      <c r="BY866">
        <v>1.2451467300000001</v>
      </c>
      <c r="BZ866">
        <v>4.38303536</v>
      </c>
      <c r="CA866">
        <v>1.0542348399999999</v>
      </c>
      <c r="CB866">
        <v>2.36271349</v>
      </c>
      <c r="CC866">
        <v>0</v>
      </c>
      <c r="CD866">
        <v>1.26633956</v>
      </c>
      <c r="CE866">
        <v>1.2966537600000001</v>
      </c>
      <c r="CF866">
        <v>-0.34830556000000001</v>
      </c>
      <c r="CG866">
        <v>0.60595251999999999</v>
      </c>
      <c r="CH866">
        <v>-0.27080598</v>
      </c>
      <c r="CI866">
        <v>0.69837139000000004</v>
      </c>
      <c r="CJ866">
        <v>2.3914729999999999E-2</v>
      </c>
      <c r="CK866">
        <v>-0.35324707</v>
      </c>
      <c r="CL866">
        <v>-4.8291489999999999E-2</v>
      </c>
      <c r="CM866">
        <v>0.58076517999999999</v>
      </c>
      <c r="CN866">
        <v>0.72541518999999999</v>
      </c>
      <c r="CO866">
        <v>-0.20022939000000001</v>
      </c>
      <c r="CP866">
        <v>-0.43475793000000001</v>
      </c>
      <c r="CQ866">
        <v>0.34422587999999998</v>
      </c>
      <c r="CR866">
        <v>-0.48495226000000002</v>
      </c>
      <c r="CS866">
        <v>0.18250256000000001</v>
      </c>
      <c r="CT866">
        <v>-0.16623276000000001</v>
      </c>
      <c r="CU866">
        <v>-9.4743999999999995E-2</v>
      </c>
      <c r="CV866">
        <v>-1.1689752</v>
      </c>
      <c r="CW866">
        <v>-0.52188942000000005</v>
      </c>
      <c r="CX866">
        <v>0.65815442999999996</v>
      </c>
      <c r="CY866">
        <v>9.3649330000000003E-2</v>
      </c>
      <c r="CZ866">
        <v>-0.16819777</v>
      </c>
      <c r="DA866">
        <v>-0.25450494000000001</v>
      </c>
      <c r="DB866">
        <v>0.25513289</v>
      </c>
      <c r="DC866">
        <v>2.5920289999999999E-2</v>
      </c>
      <c r="DD866">
        <v>-2.5292350000000002E-2</v>
      </c>
      <c r="DE866">
        <v>0.26950531</v>
      </c>
      <c r="DF866">
        <v>-0.26887736000000001</v>
      </c>
      <c r="DG866">
        <v>0.1029841</v>
      </c>
      <c r="DH866">
        <v>-0.10235616</v>
      </c>
      <c r="DI866">
        <v>-0.19042195000000001</v>
      </c>
      <c r="DJ866">
        <v>7.7531719999999998E-2</v>
      </c>
      <c r="DK866">
        <v>-0.19522661999999999</v>
      </c>
      <c r="DL866">
        <v>-0.13095082</v>
      </c>
      <c r="DM866">
        <v>-6.0513240000000003E-2</v>
      </c>
      <c r="DN866">
        <v>0.50020885000000004</v>
      </c>
      <c r="DO866">
        <v>0.35778246000000002</v>
      </c>
      <c r="DP866">
        <v>-0.64273818000000005</v>
      </c>
      <c r="DQ866">
        <v>0.94671483000000001</v>
      </c>
      <c r="DR866">
        <v>-0.66113116000000005</v>
      </c>
      <c r="DS866">
        <v>7.7932630000000003E-2</v>
      </c>
      <c r="DT866">
        <v>-0.79014932000000004</v>
      </c>
      <c r="DU866">
        <v>1.3610861400000001</v>
      </c>
      <c r="DV866" s="10">
        <v>-0.64824150000000003</v>
      </c>
      <c r="DW866" s="8" t="s">
        <v>4463</v>
      </c>
      <c r="DX866" t="s">
        <v>4464</v>
      </c>
      <c r="DY866" t="s">
        <v>5165</v>
      </c>
      <c r="DZ866" t="s">
        <v>5153</v>
      </c>
      <c r="EA866" t="s">
        <v>5333</v>
      </c>
      <c r="EB866" t="s">
        <v>5190</v>
      </c>
      <c r="EC866" t="s">
        <v>5219</v>
      </c>
      <c r="ED866" s="10" t="s">
        <v>454</v>
      </c>
      <c r="EE866" s="20">
        <v>34578</v>
      </c>
      <c r="EF866" s="21">
        <v>36483</v>
      </c>
      <c r="EG866" t="s">
        <v>4465</v>
      </c>
      <c r="EH866" t="s">
        <v>5144</v>
      </c>
      <c r="EI866" s="22">
        <v>44906</v>
      </c>
      <c r="EJ866" t="b">
        <f>F866=H866</f>
        <v>1</v>
      </c>
    </row>
    <row r="867" spans="1:140" x14ac:dyDescent="0.2">
      <c r="A867" s="8" t="s">
        <v>4466</v>
      </c>
      <c r="B867" s="8" t="s">
        <v>168</v>
      </c>
      <c r="C867" s="8" t="s">
        <v>181</v>
      </c>
      <c r="D867" s="2" t="s">
        <v>4467</v>
      </c>
      <c r="E867" s="4">
        <v>0.38822201346027801</v>
      </c>
      <c r="F867" s="28" t="b">
        <v>0</v>
      </c>
      <c r="G867" s="29">
        <f t="shared" si="27"/>
        <v>7.9968910734244513E-3</v>
      </c>
      <c r="H867" s="5" t="b">
        <f t="shared" si="26"/>
        <v>0</v>
      </c>
      <c r="I867" s="8">
        <v>62</v>
      </c>
      <c r="J867">
        <v>3</v>
      </c>
      <c r="K867">
        <v>16</v>
      </c>
      <c r="L867">
        <v>615</v>
      </c>
      <c r="M867">
        <v>6</v>
      </c>
      <c r="N867">
        <v>3</v>
      </c>
      <c r="O867">
        <v>97.986006730139195</v>
      </c>
      <c r="P867">
        <v>4</v>
      </c>
      <c r="Q867">
        <v>2</v>
      </c>
      <c r="R867">
        <v>2</v>
      </c>
      <c r="S867" s="10">
        <v>72.599999999999994</v>
      </c>
      <c r="T867" s="8">
        <v>0.82289841219016902</v>
      </c>
      <c r="U867">
        <v>2.03313292833161</v>
      </c>
      <c r="V867">
        <v>-1.4189916771564499</v>
      </c>
      <c r="W867">
        <v>-1.02971415177385</v>
      </c>
      <c r="X867">
        <v>0.34522335867264098</v>
      </c>
      <c r="Y867">
        <v>-1.13192030619081E-2</v>
      </c>
      <c r="Z867">
        <v>1.6349218699516901</v>
      </c>
      <c r="AA867">
        <v>-1.4107302381286499</v>
      </c>
      <c r="AB867">
        <v>1.4079858992310099</v>
      </c>
      <c r="AC867">
        <v>-1.38724643350897</v>
      </c>
      <c r="AD867" s="10">
        <v>-0.45257884050912101</v>
      </c>
      <c r="AE867" s="8">
        <v>0</v>
      </c>
      <c r="AF867">
        <v>0</v>
      </c>
      <c r="AG867">
        <v>0</v>
      </c>
      <c r="AH867">
        <v>0</v>
      </c>
      <c r="AI867">
        <v>0</v>
      </c>
      <c r="AJ867">
        <v>0</v>
      </c>
      <c r="AK867">
        <v>0</v>
      </c>
      <c r="AL867">
        <v>0</v>
      </c>
      <c r="AM867">
        <v>0</v>
      </c>
      <c r="AN867">
        <v>0</v>
      </c>
      <c r="AO867">
        <v>0</v>
      </c>
      <c r="AP867">
        <v>0</v>
      </c>
      <c r="AQ867">
        <v>0</v>
      </c>
      <c r="AR867">
        <v>0</v>
      </c>
      <c r="AS867">
        <v>0</v>
      </c>
      <c r="AT867">
        <v>1</v>
      </c>
      <c r="AU867">
        <v>0</v>
      </c>
      <c r="AV867">
        <v>0</v>
      </c>
      <c r="AW867">
        <v>0</v>
      </c>
      <c r="AX867">
        <v>0</v>
      </c>
      <c r="AY867">
        <v>0</v>
      </c>
      <c r="AZ867">
        <v>1</v>
      </c>
      <c r="BA867">
        <v>1</v>
      </c>
      <c r="BB867">
        <v>0</v>
      </c>
      <c r="BC867">
        <v>0</v>
      </c>
      <c r="BD867">
        <v>1</v>
      </c>
      <c r="BE867">
        <v>1</v>
      </c>
      <c r="BF867">
        <v>0</v>
      </c>
      <c r="BG867">
        <v>0</v>
      </c>
      <c r="BH867">
        <v>0</v>
      </c>
      <c r="BI867">
        <v>0</v>
      </c>
      <c r="BJ867">
        <v>0</v>
      </c>
      <c r="BK867">
        <v>1</v>
      </c>
      <c r="BL867">
        <v>0</v>
      </c>
      <c r="BM867">
        <v>0</v>
      </c>
      <c r="BN867">
        <v>1</v>
      </c>
      <c r="BO867">
        <v>0</v>
      </c>
      <c r="BP867">
        <v>0</v>
      </c>
      <c r="BQ867">
        <v>0</v>
      </c>
      <c r="BR867">
        <v>1</v>
      </c>
      <c r="BS867">
        <v>0</v>
      </c>
      <c r="BT867" s="10">
        <v>0</v>
      </c>
      <c r="BU867">
        <v>-4.2648743800000002</v>
      </c>
      <c r="BV867">
        <v>0.17994256</v>
      </c>
      <c r="BW867">
        <v>2.5512239999999999E-2</v>
      </c>
      <c r="BX867">
        <v>1.7140852600000001</v>
      </c>
      <c r="BY867">
        <v>1.2451467300000001</v>
      </c>
      <c r="BZ867">
        <v>4.38303536</v>
      </c>
      <c r="CA867">
        <v>1.0542348399999999</v>
      </c>
      <c r="CB867">
        <v>2.36271349</v>
      </c>
      <c r="CC867">
        <v>0</v>
      </c>
      <c r="CD867">
        <v>1.26633956</v>
      </c>
      <c r="CE867">
        <v>1.2966537600000001</v>
      </c>
      <c r="CF867">
        <v>-0.34830556000000001</v>
      </c>
      <c r="CG867">
        <v>0.60595251999999999</v>
      </c>
      <c r="CH867">
        <v>-0.27080598</v>
      </c>
      <c r="CI867">
        <v>0.69837139000000004</v>
      </c>
      <c r="CJ867">
        <v>2.3914729999999999E-2</v>
      </c>
      <c r="CK867">
        <v>-0.35324707</v>
      </c>
      <c r="CL867">
        <v>-4.8291489999999999E-2</v>
      </c>
      <c r="CM867">
        <v>0.58076517999999999</v>
      </c>
      <c r="CN867">
        <v>0.72541518999999999</v>
      </c>
      <c r="CO867">
        <v>-0.20022939000000001</v>
      </c>
      <c r="CP867">
        <v>-0.43475793000000001</v>
      </c>
      <c r="CQ867">
        <v>0.34422587999999998</v>
      </c>
      <c r="CR867">
        <v>-0.48495226000000002</v>
      </c>
      <c r="CS867">
        <v>0.18250256000000001</v>
      </c>
      <c r="CT867">
        <v>-0.16623276000000001</v>
      </c>
      <c r="CU867">
        <v>-9.4743999999999995E-2</v>
      </c>
      <c r="CV867">
        <v>-1.1689752</v>
      </c>
      <c r="CW867">
        <v>-0.52188942000000005</v>
      </c>
      <c r="CX867">
        <v>0.65815442999999996</v>
      </c>
      <c r="CY867">
        <v>9.3649330000000003E-2</v>
      </c>
      <c r="CZ867">
        <v>-0.16819777</v>
      </c>
      <c r="DA867">
        <v>-0.25450494000000001</v>
      </c>
      <c r="DB867">
        <v>0.25513289</v>
      </c>
      <c r="DC867">
        <v>2.5920289999999999E-2</v>
      </c>
      <c r="DD867">
        <v>-2.5292350000000002E-2</v>
      </c>
      <c r="DE867">
        <v>0.26950531</v>
      </c>
      <c r="DF867">
        <v>-0.26887736000000001</v>
      </c>
      <c r="DG867">
        <v>0.1029841</v>
      </c>
      <c r="DH867">
        <v>-0.10235616</v>
      </c>
      <c r="DI867">
        <v>-0.19042195000000001</v>
      </c>
      <c r="DJ867">
        <v>7.7531719999999998E-2</v>
      </c>
      <c r="DK867">
        <v>-0.19522661999999999</v>
      </c>
      <c r="DL867">
        <v>-0.13095082</v>
      </c>
      <c r="DM867">
        <v>-6.0513240000000003E-2</v>
      </c>
      <c r="DN867">
        <v>0.50020885000000004</v>
      </c>
      <c r="DO867">
        <v>0.35778246000000002</v>
      </c>
      <c r="DP867">
        <v>-0.64273818000000005</v>
      </c>
      <c r="DQ867">
        <v>0.94671483000000001</v>
      </c>
      <c r="DR867">
        <v>-0.66113116000000005</v>
      </c>
      <c r="DS867">
        <v>7.7932630000000003E-2</v>
      </c>
      <c r="DT867">
        <v>-0.79014932000000004</v>
      </c>
      <c r="DU867">
        <v>1.3610861400000001</v>
      </c>
      <c r="DV867" s="10">
        <v>-0.64824150000000003</v>
      </c>
      <c r="DW867" s="8" t="s">
        <v>4468</v>
      </c>
      <c r="DX867" t="s">
        <v>4469</v>
      </c>
      <c r="DY867" t="s">
        <v>5158</v>
      </c>
      <c r="DZ867" t="s">
        <v>5158</v>
      </c>
      <c r="EA867" t="s">
        <v>5202</v>
      </c>
      <c r="EB867" t="s">
        <v>5343</v>
      </c>
      <c r="EC867" t="s">
        <v>5460</v>
      </c>
      <c r="ED867" s="10" t="s">
        <v>1423</v>
      </c>
      <c r="EE867" s="20">
        <v>34743</v>
      </c>
      <c r="EF867" s="21">
        <v>36502</v>
      </c>
      <c r="EG867" t="s">
        <v>4470</v>
      </c>
      <c r="EH867" t="s">
        <v>5146</v>
      </c>
      <c r="EI867" s="22">
        <v>45425</v>
      </c>
      <c r="EJ867" t="b">
        <f>F867=H867</f>
        <v>1</v>
      </c>
    </row>
    <row r="868" spans="1:140" x14ac:dyDescent="0.2">
      <c r="A868" s="8" t="s">
        <v>4471</v>
      </c>
      <c r="B868" s="8" t="s">
        <v>168</v>
      </c>
      <c r="C868" s="8" t="s">
        <v>181</v>
      </c>
      <c r="D868" s="2" t="s">
        <v>4472</v>
      </c>
      <c r="E868" s="4">
        <v>0.53891293417834696</v>
      </c>
      <c r="F868" s="28" t="b">
        <v>0</v>
      </c>
      <c r="G868" s="29">
        <f t="shared" si="27"/>
        <v>1.1879276210088027E-7</v>
      </c>
      <c r="H868" s="5" t="b">
        <f t="shared" si="26"/>
        <v>0</v>
      </c>
      <c r="I868" s="8">
        <v>61</v>
      </c>
      <c r="J868">
        <v>1</v>
      </c>
      <c r="K868">
        <v>20</v>
      </c>
      <c r="L868">
        <v>789</v>
      </c>
      <c r="M868">
        <v>0</v>
      </c>
      <c r="N868">
        <v>1</v>
      </c>
      <c r="O868">
        <v>26.948133755840399</v>
      </c>
      <c r="P868">
        <v>2</v>
      </c>
      <c r="Q868">
        <v>2</v>
      </c>
      <c r="R868">
        <v>5</v>
      </c>
      <c r="S868" s="10">
        <v>75.8</v>
      </c>
      <c r="T868" s="8">
        <v>0.72896023728261505</v>
      </c>
      <c r="U868">
        <v>7.5957643648752104E-3</v>
      </c>
      <c r="V868">
        <v>-0.90217249130388599</v>
      </c>
      <c r="W868">
        <v>-0.82687338623006901</v>
      </c>
      <c r="X868">
        <v>-1.5638459058765199</v>
      </c>
      <c r="Y868">
        <v>-1.4044518876044501</v>
      </c>
      <c r="Z868">
        <v>-0.80954074227075101</v>
      </c>
      <c r="AA868">
        <v>-0.70092886045385905</v>
      </c>
      <c r="AB868">
        <v>-4.5418899975194001E-2</v>
      </c>
      <c r="AC868">
        <v>0.71996333890972197</v>
      </c>
      <c r="AD868" s="10">
        <v>0.23788709018417101</v>
      </c>
      <c r="AE868" s="8">
        <v>0</v>
      </c>
      <c r="AF868">
        <v>0</v>
      </c>
      <c r="AG868">
        <v>0</v>
      </c>
      <c r="AH868">
        <v>0</v>
      </c>
      <c r="AI868">
        <v>0</v>
      </c>
      <c r="AJ868">
        <v>0</v>
      </c>
      <c r="AK868">
        <v>0</v>
      </c>
      <c r="AL868">
        <v>0</v>
      </c>
      <c r="AM868">
        <v>0</v>
      </c>
      <c r="AN868">
        <v>0</v>
      </c>
      <c r="AO868">
        <v>0</v>
      </c>
      <c r="AP868">
        <v>0</v>
      </c>
      <c r="AQ868">
        <v>0</v>
      </c>
      <c r="AR868">
        <v>1</v>
      </c>
      <c r="AS868">
        <v>0</v>
      </c>
      <c r="AT868">
        <v>0</v>
      </c>
      <c r="AU868">
        <v>0</v>
      </c>
      <c r="AV868">
        <v>0</v>
      </c>
      <c r="AW868">
        <v>0</v>
      </c>
      <c r="AX868">
        <v>0</v>
      </c>
      <c r="AY868">
        <v>1</v>
      </c>
      <c r="AZ868">
        <v>0</v>
      </c>
      <c r="BA868">
        <v>1</v>
      </c>
      <c r="BB868">
        <v>0</v>
      </c>
      <c r="BC868">
        <v>1</v>
      </c>
      <c r="BD868">
        <v>0</v>
      </c>
      <c r="BE868">
        <v>1</v>
      </c>
      <c r="BF868">
        <v>0</v>
      </c>
      <c r="BG868">
        <v>0</v>
      </c>
      <c r="BH868">
        <v>0</v>
      </c>
      <c r="BI868">
        <v>1</v>
      </c>
      <c r="BJ868">
        <v>0</v>
      </c>
      <c r="BK868">
        <v>0</v>
      </c>
      <c r="BL868">
        <v>0</v>
      </c>
      <c r="BM868">
        <v>1</v>
      </c>
      <c r="BN868">
        <v>0</v>
      </c>
      <c r="BO868">
        <v>0</v>
      </c>
      <c r="BP868">
        <v>0</v>
      </c>
      <c r="BQ868">
        <v>1</v>
      </c>
      <c r="BR868">
        <v>0</v>
      </c>
      <c r="BS868">
        <v>0</v>
      </c>
      <c r="BT868" s="10">
        <v>0</v>
      </c>
      <c r="BU868">
        <v>-4.2648743800000002</v>
      </c>
      <c r="BV868">
        <v>0.17994256</v>
      </c>
      <c r="BW868">
        <v>2.5512239999999999E-2</v>
      </c>
      <c r="BX868">
        <v>1.7140852600000001</v>
      </c>
      <c r="BY868">
        <v>1.2451467300000001</v>
      </c>
      <c r="BZ868">
        <v>4.38303536</v>
      </c>
      <c r="CA868">
        <v>1.0542348399999999</v>
      </c>
      <c r="CB868">
        <v>2.36271349</v>
      </c>
      <c r="CC868">
        <v>0</v>
      </c>
      <c r="CD868">
        <v>1.26633956</v>
      </c>
      <c r="CE868">
        <v>1.2966537600000001</v>
      </c>
      <c r="CF868">
        <v>-0.34830556000000001</v>
      </c>
      <c r="CG868">
        <v>0.60595251999999999</v>
      </c>
      <c r="CH868">
        <v>-0.27080598</v>
      </c>
      <c r="CI868">
        <v>0.69837139000000004</v>
      </c>
      <c r="CJ868">
        <v>2.3914729999999999E-2</v>
      </c>
      <c r="CK868">
        <v>-0.35324707</v>
      </c>
      <c r="CL868">
        <v>-4.8291489999999999E-2</v>
      </c>
      <c r="CM868">
        <v>0.58076517999999999</v>
      </c>
      <c r="CN868">
        <v>0.72541518999999999</v>
      </c>
      <c r="CO868">
        <v>-0.20022939000000001</v>
      </c>
      <c r="CP868">
        <v>-0.43475793000000001</v>
      </c>
      <c r="CQ868">
        <v>0.34422587999999998</v>
      </c>
      <c r="CR868">
        <v>-0.48495226000000002</v>
      </c>
      <c r="CS868">
        <v>0.18250256000000001</v>
      </c>
      <c r="CT868">
        <v>-0.16623276000000001</v>
      </c>
      <c r="CU868">
        <v>-9.4743999999999995E-2</v>
      </c>
      <c r="CV868">
        <v>-1.1689752</v>
      </c>
      <c r="CW868">
        <v>-0.52188942000000005</v>
      </c>
      <c r="CX868">
        <v>0.65815442999999996</v>
      </c>
      <c r="CY868">
        <v>9.3649330000000003E-2</v>
      </c>
      <c r="CZ868">
        <v>-0.16819777</v>
      </c>
      <c r="DA868">
        <v>-0.25450494000000001</v>
      </c>
      <c r="DB868">
        <v>0.25513289</v>
      </c>
      <c r="DC868">
        <v>2.5920289999999999E-2</v>
      </c>
      <c r="DD868">
        <v>-2.5292350000000002E-2</v>
      </c>
      <c r="DE868">
        <v>0.26950531</v>
      </c>
      <c r="DF868">
        <v>-0.26887736000000001</v>
      </c>
      <c r="DG868">
        <v>0.1029841</v>
      </c>
      <c r="DH868">
        <v>-0.10235616</v>
      </c>
      <c r="DI868">
        <v>-0.19042195000000001</v>
      </c>
      <c r="DJ868">
        <v>7.7531719999999998E-2</v>
      </c>
      <c r="DK868">
        <v>-0.19522661999999999</v>
      </c>
      <c r="DL868">
        <v>-0.13095082</v>
      </c>
      <c r="DM868">
        <v>-6.0513240000000003E-2</v>
      </c>
      <c r="DN868">
        <v>0.50020885000000004</v>
      </c>
      <c r="DO868">
        <v>0.35778246000000002</v>
      </c>
      <c r="DP868">
        <v>-0.64273818000000005</v>
      </c>
      <c r="DQ868">
        <v>0.94671483000000001</v>
      </c>
      <c r="DR868">
        <v>-0.66113116000000005</v>
      </c>
      <c r="DS868">
        <v>7.7932630000000003E-2</v>
      </c>
      <c r="DT868">
        <v>-0.79014932000000004</v>
      </c>
      <c r="DU868">
        <v>1.3610861400000001</v>
      </c>
      <c r="DV868" s="10">
        <v>-0.64824150000000003</v>
      </c>
      <c r="DW868" s="8" t="s">
        <v>4473</v>
      </c>
      <c r="DX868" t="s">
        <v>4474</v>
      </c>
      <c r="DY868" t="s">
        <v>5154</v>
      </c>
      <c r="DZ868" t="s">
        <v>5154</v>
      </c>
      <c r="EA868" t="s">
        <v>5433</v>
      </c>
      <c r="EB868" t="s">
        <v>5287</v>
      </c>
      <c r="EC868" t="s">
        <v>5270</v>
      </c>
      <c r="ED868" s="10" t="s">
        <v>1888</v>
      </c>
      <c r="EE868" s="20">
        <v>38054</v>
      </c>
      <c r="EF868" s="21">
        <v>38152</v>
      </c>
      <c r="EG868" t="s">
        <v>4475</v>
      </c>
      <c r="EH868" t="s">
        <v>5142</v>
      </c>
      <c r="EI868" s="22">
        <v>45410</v>
      </c>
      <c r="EJ868" t="b">
        <f>F868=H868</f>
        <v>1</v>
      </c>
    </row>
    <row r="869" spans="1:140" x14ac:dyDescent="0.2">
      <c r="A869" s="8" t="s">
        <v>4476</v>
      </c>
      <c r="B869" s="8" t="s">
        <v>168</v>
      </c>
      <c r="C869" s="8" t="s">
        <v>245</v>
      </c>
      <c r="D869" s="2" t="s">
        <v>4477</v>
      </c>
      <c r="E869" s="4">
        <v>0.72822604986168304</v>
      </c>
      <c r="F869" s="28" t="b">
        <v>1</v>
      </c>
      <c r="G869" s="29">
        <f t="shared" si="27"/>
        <v>2.7210537186438642E-4</v>
      </c>
      <c r="H869" s="5" t="b">
        <f t="shared" si="26"/>
        <v>0</v>
      </c>
      <c r="I869" s="8">
        <v>65</v>
      </c>
      <c r="J869">
        <v>1</v>
      </c>
      <c r="K869">
        <v>39</v>
      </c>
      <c r="L869">
        <v>638</v>
      </c>
      <c r="M869">
        <v>0</v>
      </c>
      <c r="N869">
        <v>4</v>
      </c>
      <c r="O869">
        <v>7.0963582641748397</v>
      </c>
      <c r="P869">
        <v>4</v>
      </c>
      <c r="Q869">
        <v>5</v>
      </c>
      <c r="R869">
        <v>5</v>
      </c>
      <c r="S869" s="10">
        <v>72.8</v>
      </c>
      <c r="T869" s="8">
        <v>1.1047129369128199</v>
      </c>
      <c r="U869">
        <v>7.5957643648752104E-3</v>
      </c>
      <c r="V869">
        <v>1.5527186414958001</v>
      </c>
      <c r="W869">
        <v>-1.0029018666732299</v>
      </c>
      <c r="X869">
        <v>-1.5638459058765199</v>
      </c>
      <c r="Y869">
        <v>0.68524713920936597</v>
      </c>
      <c r="Z869">
        <v>-1.49265414282495</v>
      </c>
      <c r="AA869">
        <v>0.71867389489572897</v>
      </c>
      <c r="AB869">
        <v>1.4079858992310099</v>
      </c>
      <c r="AC869">
        <v>0.71996333890972197</v>
      </c>
      <c r="AD869" s="10">
        <v>-0.40942471984078899</v>
      </c>
      <c r="AE869" s="8">
        <v>0</v>
      </c>
      <c r="AF869">
        <v>0</v>
      </c>
      <c r="AG869">
        <v>0</v>
      </c>
      <c r="AH869">
        <v>0</v>
      </c>
      <c r="AI869">
        <v>1</v>
      </c>
      <c r="AJ869">
        <v>0</v>
      </c>
      <c r="AK869">
        <v>0</v>
      </c>
      <c r="AL869">
        <v>0</v>
      </c>
      <c r="AM869">
        <v>0</v>
      </c>
      <c r="AN869">
        <v>0</v>
      </c>
      <c r="AO869">
        <v>0</v>
      </c>
      <c r="AP869">
        <v>0</v>
      </c>
      <c r="AQ869">
        <v>0</v>
      </c>
      <c r="AR869">
        <v>0</v>
      </c>
      <c r="AS869">
        <v>0</v>
      </c>
      <c r="AT869">
        <v>0</v>
      </c>
      <c r="AU869">
        <v>0</v>
      </c>
      <c r="AV869">
        <v>0</v>
      </c>
      <c r="AW869">
        <v>0</v>
      </c>
      <c r="AX869">
        <v>0</v>
      </c>
      <c r="AY869">
        <v>1</v>
      </c>
      <c r="AZ869">
        <v>0</v>
      </c>
      <c r="BA869">
        <v>1</v>
      </c>
      <c r="BB869">
        <v>0</v>
      </c>
      <c r="BC869">
        <v>1</v>
      </c>
      <c r="BD869">
        <v>0</v>
      </c>
      <c r="BE869">
        <v>0</v>
      </c>
      <c r="BF869">
        <v>1</v>
      </c>
      <c r="BG869">
        <v>0</v>
      </c>
      <c r="BH869">
        <v>0</v>
      </c>
      <c r="BI869">
        <v>0</v>
      </c>
      <c r="BJ869">
        <v>0</v>
      </c>
      <c r="BK869">
        <v>1</v>
      </c>
      <c r="BL869">
        <v>0</v>
      </c>
      <c r="BM869">
        <v>1</v>
      </c>
      <c r="BN869">
        <v>0</v>
      </c>
      <c r="BO869">
        <v>0</v>
      </c>
      <c r="BP869">
        <v>0</v>
      </c>
      <c r="BQ869">
        <v>0</v>
      </c>
      <c r="BR869">
        <v>0</v>
      </c>
      <c r="BS869">
        <v>1</v>
      </c>
      <c r="BT869" s="10">
        <v>0</v>
      </c>
      <c r="BU869">
        <v>-4.2648743800000002</v>
      </c>
      <c r="BV869">
        <v>0.17994256</v>
      </c>
      <c r="BW869">
        <v>2.5512239999999999E-2</v>
      </c>
      <c r="BX869">
        <v>1.7140852600000001</v>
      </c>
      <c r="BY869">
        <v>1.2451467300000001</v>
      </c>
      <c r="BZ869">
        <v>4.38303536</v>
      </c>
      <c r="CA869">
        <v>1.0542348399999999</v>
      </c>
      <c r="CB869">
        <v>2.36271349</v>
      </c>
      <c r="CC869">
        <v>0</v>
      </c>
      <c r="CD869">
        <v>1.26633956</v>
      </c>
      <c r="CE869">
        <v>1.2966537600000001</v>
      </c>
      <c r="CF869">
        <v>-0.34830556000000001</v>
      </c>
      <c r="CG869">
        <v>0.60595251999999999</v>
      </c>
      <c r="CH869">
        <v>-0.27080598</v>
      </c>
      <c r="CI869">
        <v>0.69837139000000004</v>
      </c>
      <c r="CJ869">
        <v>2.3914729999999999E-2</v>
      </c>
      <c r="CK869">
        <v>-0.35324707</v>
      </c>
      <c r="CL869">
        <v>-4.8291489999999999E-2</v>
      </c>
      <c r="CM869">
        <v>0.58076517999999999</v>
      </c>
      <c r="CN869">
        <v>0.72541518999999999</v>
      </c>
      <c r="CO869">
        <v>-0.20022939000000001</v>
      </c>
      <c r="CP869">
        <v>-0.43475793000000001</v>
      </c>
      <c r="CQ869">
        <v>0.34422587999999998</v>
      </c>
      <c r="CR869">
        <v>-0.48495226000000002</v>
      </c>
      <c r="CS869">
        <v>0.18250256000000001</v>
      </c>
      <c r="CT869">
        <v>-0.16623276000000001</v>
      </c>
      <c r="CU869">
        <v>-9.4743999999999995E-2</v>
      </c>
      <c r="CV869">
        <v>-1.1689752</v>
      </c>
      <c r="CW869">
        <v>-0.52188942000000005</v>
      </c>
      <c r="CX869">
        <v>0.65815442999999996</v>
      </c>
      <c r="CY869">
        <v>9.3649330000000003E-2</v>
      </c>
      <c r="CZ869">
        <v>-0.16819777</v>
      </c>
      <c r="DA869">
        <v>-0.25450494000000001</v>
      </c>
      <c r="DB869">
        <v>0.25513289</v>
      </c>
      <c r="DC869">
        <v>2.5920289999999999E-2</v>
      </c>
      <c r="DD869">
        <v>-2.5292350000000002E-2</v>
      </c>
      <c r="DE869">
        <v>0.26950531</v>
      </c>
      <c r="DF869">
        <v>-0.26887736000000001</v>
      </c>
      <c r="DG869">
        <v>0.1029841</v>
      </c>
      <c r="DH869">
        <v>-0.10235616</v>
      </c>
      <c r="DI869">
        <v>-0.19042195000000001</v>
      </c>
      <c r="DJ869">
        <v>7.7531719999999998E-2</v>
      </c>
      <c r="DK869">
        <v>-0.19522661999999999</v>
      </c>
      <c r="DL869">
        <v>-0.13095082</v>
      </c>
      <c r="DM869">
        <v>-6.0513240000000003E-2</v>
      </c>
      <c r="DN869">
        <v>0.50020885000000004</v>
      </c>
      <c r="DO869">
        <v>0.35778246000000002</v>
      </c>
      <c r="DP869">
        <v>-0.64273818000000005</v>
      </c>
      <c r="DQ869">
        <v>0.94671483000000001</v>
      </c>
      <c r="DR869">
        <v>-0.66113116000000005</v>
      </c>
      <c r="DS869">
        <v>7.7932630000000003E-2</v>
      </c>
      <c r="DT869">
        <v>-0.79014932000000004</v>
      </c>
      <c r="DU869">
        <v>1.3610861400000001</v>
      </c>
      <c r="DV869" s="10">
        <v>-0.64824150000000003</v>
      </c>
      <c r="DW869" s="8" t="s">
        <v>4478</v>
      </c>
      <c r="DX869" t="s">
        <v>4479</v>
      </c>
      <c r="DY869" t="s">
        <v>5154</v>
      </c>
      <c r="DZ869" t="s">
        <v>5153</v>
      </c>
      <c r="EA869" t="s">
        <v>5280</v>
      </c>
      <c r="EB869" t="s">
        <v>5256</v>
      </c>
      <c r="EC869" t="s">
        <v>5199</v>
      </c>
      <c r="ED869" s="10" t="s">
        <v>290</v>
      </c>
      <c r="EE869" s="20">
        <v>35740</v>
      </c>
      <c r="EF869" s="21">
        <v>39487</v>
      </c>
      <c r="EG869" t="s">
        <v>4480</v>
      </c>
      <c r="EH869" t="s">
        <v>5146</v>
      </c>
      <c r="EI869" s="22">
        <v>45472</v>
      </c>
      <c r="EJ869" t="b">
        <f>F869=H869</f>
        <v>0</v>
      </c>
    </row>
    <row r="870" spans="1:140" x14ac:dyDescent="0.2">
      <c r="A870" s="8" t="s">
        <v>4481</v>
      </c>
      <c r="B870" s="8" t="s">
        <v>168</v>
      </c>
      <c r="C870" s="8" t="s">
        <v>154</v>
      </c>
      <c r="D870" s="2" t="s">
        <v>4482</v>
      </c>
      <c r="E870" s="4">
        <v>0.357993337697809</v>
      </c>
      <c r="F870" s="28" t="b">
        <v>0</v>
      </c>
      <c r="G870" s="29">
        <f t="shared" si="27"/>
        <v>0.26127709688070777</v>
      </c>
      <c r="H870" s="5" t="b">
        <f t="shared" si="26"/>
        <v>0</v>
      </c>
      <c r="I870" s="8">
        <v>41</v>
      </c>
      <c r="J870">
        <v>1</v>
      </c>
      <c r="K870">
        <v>27</v>
      </c>
      <c r="L870">
        <v>664</v>
      </c>
      <c r="M870">
        <v>8</v>
      </c>
      <c r="N870">
        <v>5</v>
      </c>
      <c r="O870">
        <v>28.363335515571301</v>
      </c>
      <c r="P870">
        <v>4</v>
      </c>
      <c r="Q870">
        <v>4</v>
      </c>
      <c r="R870">
        <v>5</v>
      </c>
      <c r="S870" s="10">
        <v>76.3</v>
      </c>
      <c r="T870" s="8">
        <v>-1.1498032608684501</v>
      </c>
      <c r="U870">
        <v>7.5957643648752104E-3</v>
      </c>
      <c r="V870">
        <v>2.2610839381047498E-3</v>
      </c>
      <c r="W870">
        <v>-0.972592326994279</v>
      </c>
      <c r="X870">
        <v>0.98157978018903103</v>
      </c>
      <c r="Y870">
        <v>1.38181348148064</v>
      </c>
      <c r="Z870">
        <v>-0.76084266551857505</v>
      </c>
      <c r="AA870">
        <v>-1.4107302381286499</v>
      </c>
      <c r="AB870">
        <v>0.68128349962791002</v>
      </c>
      <c r="AC870">
        <v>-0.68484317603607703</v>
      </c>
      <c r="AD870" s="10">
        <v>0.34577239185499797</v>
      </c>
      <c r="AE870" s="8">
        <v>0</v>
      </c>
      <c r="AF870">
        <v>0</v>
      </c>
      <c r="AG870">
        <v>1</v>
      </c>
      <c r="AH870">
        <v>0</v>
      </c>
      <c r="AI870">
        <v>0</v>
      </c>
      <c r="AJ870">
        <v>0</v>
      </c>
      <c r="AK870">
        <v>0</v>
      </c>
      <c r="AL870">
        <v>0</v>
      </c>
      <c r="AM870">
        <v>0</v>
      </c>
      <c r="AN870">
        <v>0</v>
      </c>
      <c r="AO870">
        <v>0</v>
      </c>
      <c r="AP870">
        <v>0</v>
      </c>
      <c r="AQ870">
        <v>0</v>
      </c>
      <c r="AR870">
        <v>0</v>
      </c>
      <c r="AS870">
        <v>0</v>
      </c>
      <c r="AT870">
        <v>0</v>
      </c>
      <c r="AU870">
        <v>0</v>
      </c>
      <c r="AV870">
        <v>0</v>
      </c>
      <c r="AW870">
        <v>0</v>
      </c>
      <c r="AX870">
        <v>0</v>
      </c>
      <c r="AY870">
        <v>1</v>
      </c>
      <c r="AZ870">
        <v>0</v>
      </c>
      <c r="BA870">
        <v>0</v>
      </c>
      <c r="BB870">
        <v>1</v>
      </c>
      <c r="BC870">
        <v>1</v>
      </c>
      <c r="BD870">
        <v>0</v>
      </c>
      <c r="BE870">
        <v>0</v>
      </c>
      <c r="BF870">
        <v>1</v>
      </c>
      <c r="BG870">
        <v>0</v>
      </c>
      <c r="BH870">
        <v>0</v>
      </c>
      <c r="BI870">
        <v>0</v>
      </c>
      <c r="BJ870">
        <v>0</v>
      </c>
      <c r="BK870">
        <v>1</v>
      </c>
      <c r="BL870">
        <v>0</v>
      </c>
      <c r="BM870">
        <v>0</v>
      </c>
      <c r="BN870">
        <v>0</v>
      </c>
      <c r="BO870">
        <v>1</v>
      </c>
      <c r="BP870">
        <v>0</v>
      </c>
      <c r="BQ870">
        <v>0</v>
      </c>
      <c r="BR870">
        <v>0</v>
      </c>
      <c r="BS870">
        <v>0</v>
      </c>
      <c r="BT870" s="10">
        <v>1</v>
      </c>
      <c r="BU870">
        <v>-4.2648743800000002</v>
      </c>
      <c r="BV870">
        <v>0.17994256</v>
      </c>
      <c r="BW870">
        <v>2.5512239999999999E-2</v>
      </c>
      <c r="BX870">
        <v>1.7140852600000001</v>
      </c>
      <c r="BY870">
        <v>1.2451467300000001</v>
      </c>
      <c r="BZ870">
        <v>4.38303536</v>
      </c>
      <c r="CA870">
        <v>1.0542348399999999</v>
      </c>
      <c r="CB870">
        <v>2.36271349</v>
      </c>
      <c r="CC870">
        <v>0</v>
      </c>
      <c r="CD870">
        <v>1.26633956</v>
      </c>
      <c r="CE870">
        <v>1.2966537600000001</v>
      </c>
      <c r="CF870">
        <v>-0.34830556000000001</v>
      </c>
      <c r="CG870">
        <v>0.60595251999999999</v>
      </c>
      <c r="CH870">
        <v>-0.27080598</v>
      </c>
      <c r="CI870">
        <v>0.69837139000000004</v>
      </c>
      <c r="CJ870">
        <v>2.3914729999999999E-2</v>
      </c>
      <c r="CK870">
        <v>-0.35324707</v>
      </c>
      <c r="CL870">
        <v>-4.8291489999999999E-2</v>
      </c>
      <c r="CM870">
        <v>0.58076517999999999</v>
      </c>
      <c r="CN870">
        <v>0.72541518999999999</v>
      </c>
      <c r="CO870">
        <v>-0.20022939000000001</v>
      </c>
      <c r="CP870">
        <v>-0.43475793000000001</v>
      </c>
      <c r="CQ870">
        <v>0.34422587999999998</v>
      </c>
      <c r="CR870">
        <v>-0.48495226000000002</v>
      </c>
      <c r="CS870">
        <v>0.18250256000000001</v>
      </c>
      <c r="CT870">
        <v>-0.16623276000000001</v>
      </c>
      <c r="CU870">
        <v>-9.4743999999999995E-2</v>
      </c>
      <c r="CV870">
        <v>-1.1689752</v>
      </c>
      <c r="CW870">
        <v>-0.52188942000000005</v>
      </c>
      <c r="CX870">
        <v>0.65815442999999996</v>
      </c>
      <c r="CY870">
        <v>9.3649330000000003E-2</v>
      </c>
      <c r="CZ870">
        <v>-0.16819777</v>
      </c>
      <c r="DA870">
        <v>-0.25450494000000001</v>
      </c>
      <c r="DB870">
        <v>0.25513289</v>
      </c>
      <c r="DC870">
        <v>2.5920289999999999E-2</v>
      </c>
      <c r="DD870">
        <v>-2.5292350000000002E-2</v>
      </c>
      <c r="DE870">
        <v>0.26950531</v>
      </c>
      <c r="DF870">
        <v>-0.26887736000000001</v>
      </c>
      <c r="DG870">
        <v>0.1029841</v>
      </c>
      <c r="DH870">
        <v>-0.10235616</v>
      </c>
      <c r="DI870">
        <v>-0.19042195000000001</v>
      </c>
      <c r="DJ870">
        <v>7.7531719999999998E-2</v>
      </c>
      <c r="DK870">
        <v>-0.19522661999999999</v>
      </c>
      <c r="DL870">
        <v>-0.13095082</v>
      </c>
      <c r="DM870">
        <v>-6.0513240000000003E-2</v>
      </c>
      <c r="DN870">
        <v>0.50020885000000004</v>
      </c>
      <c r="DO870">
        <v>0.35778246000000002</v>
      </c>
      <c r="DP870">
        <v>-0.64273818000000005</v>
      </c>
      <c r="DQ870">
        <v>0.94671483000000001</v>
      </c>
      <c r="DR870">
        <v>-0.66113116000000005</v>
      </c>
      <c r="DS870">
        <v>7.7932630000000003E-2</v>
      </c>
      <c r="DT870">
        <v>-0.79014932000000004</v>
      </c>
      <c r="DU870">
        <v>1.3610861400000001</v>
      </c>
      <c r="DV870" s="10">
        <v>-0.64824150000000003</v>
      </c>
      <c r="DW870" s="8" t="s">
        <v>4483</v>
      </c>
      <c r="DX870" t="s">
        <v>4484</v>
      </c>
      <c r="DY870" t="s">
        <v>5153</v>
      </c>
      <c r="DZ870" t="s">
        <v>5165</v>
      </c>
      <c r="EA870" t="s">
        <v>5168</v>
      </c>
      <c r="EB870" t="s">
        <v>5461</v>
      </c>
      <c r="EC870" t="s">
        <v>5378</v>
      </c>
      <c r="ED870" s="10" t="s">
        <v>396</v>
      </c>
      <c r="EE870" s="20">
        <v>36162</v>
      </c>
      <c r="EF870" s="21">
        <v>37853</v>
      </c>
      <c r="EG870" t="s">
        <v>4485</v>
      </c>
      <c r="EH870" t="s">
        <v>5146</v>
      </c>
      <c r="EI870" s="22">
        <v>45337</v>
      </c>
      <c r="EJ870" t="b">
        <f>F870=H870</f>
        <v>1</v>
      </c>
    </row>
    <row r="871" spans="1:140" x14ac:dyDescent="0.2">
      <c r="A871" s="8" t="s">
        <v>4486</v>
      </c>
      <c r="B871" s="8" t="s">
        <v>168</v>
      </c>
      <c r="C871" s="8" t="s">
        <v>181</v>
      </c>
      <c r="D871" s="2" t="s">
        <v>4487</v>
      </c>
      <c r="E871" s="4">
        <v>0.52391575851068095</v>
      </c>
      <c r="F871" s="28" t="b">
        <v>0</v>
      </c>
      <c r="G871" s="29">
        <f t="shared" si="27"/>
        <v>2.7227312290610474E-4</v>
      </c>
      <c r="H871" s="5" t="b">
        <f t="shared" si="26"/>
        <v>0</v>
      </c>
      <c r="I871" s="8">
        <v>40</v>
      </c>
      <c r="J871">
        <v>1</v>
      </c>
      <c r="K871">
        <v>21</v>
      </c>
      <c r="L871">
        <v>1222</v>
      </c>
      <c r="M871">
        <v>4</v>
      </c>
      <c r="N871">
        <v>2</v>
      </c>
      <c r="O871">
        <v>22.791212588674</v>
      </c>
      <c r="P871">
        <v>4</v>
      </c>
      <c r="Q871">
        <v>4</v>
      </c>
      <c r="R871">
        <v>1</v>
      </c>
      <c r="S871" s="10">
        <v>73.7</v>
      </c>
      <c r="T871" s="8">
        <v>-1.2437414357759999</v>
      </c>
      <c r="U871">
        <v>7.5957643648752104E-3</v>
      </c>
      <c r="V871">
        <v>-0.77296769484074401</v>
      </c>
      <c r="W871">
        <v>-0.322102975422842</v>
      </c>
      <c r="X871">
        <v>-0.29113306284374801</v>
      </c>
      <c r="Y871">
        <v>-0.70788554533318204</v>
      </c>
      <c r="Z871">
        <v>-0.95258329055722102</v>
      </c>
      <c r="AA871">
        <v>1.4284752725705201</v>
      </c>
      <c r="AB871">
        <v>-0.772121299578298</v>
      </c>
      <c r="AC871">
        <v>0.71996333890972197</v>
      </c>
      <c r="AD871" s="10">
        <v>-0.21523117683330001</v>
      </c>
      <c r="AE871" s="8">
        <v>0</v>
      </c>
      <c r="AF871">
        <v>0</v>
      </c>
      <c r="AG871">
        <v>0</v>
      </c>
      <c r="AH871">
        <v>0</v>
      </c>
      <c r="AI871">
        <v>0</v>
      </c>
      <c r="AJ871">
        <v>0</v>
      </c>
      <c r="AK871">
        <v>1</v>
      </c>
      <c r="AL871">
        <v>0</v>
      </c>
      <c r="AM871">
        <v>0</v>
      </c>
      <c r="AN871">
        <v>0</v>
      </c>
      <c r="AO871">
        <v>0</v>
      </c>
      <c r="AP871">
        <v>0</v>
      </c>
      <c r="AQ871">
        <v>0</v>
      </c>
      <c r="AR871">
        <v>0</v>
      </c>
      <c r="AS871">
        <v>0</v>
      </c>
      <c r="AT871">
        <v>0</v>
      </c>
      <c r="AU871">
        <v>0</v>
      </c>
      <c r="AV871">
        <v>0</v>
      </c>
      <c r="AW871">
        <v>0</v>
      </c>
      <c r="AX871">
        <v>0</v>
      </c>
      <c r="AY871">
        <v>1</v>
      </c>
      <c r="AZ871">
        <v>0</v>
      </c>
      <c r="BA871">
        <v>1</v>
      </c>
      <c r="BB871">
        <v>0</v>
      </c>
      <c r="BC871">
        <v>1</v>
      </c>
      <c r="BD871">
        <v>0</v>
      </c>
      <c r="BE871">
        <v>1</v>
      </c>
      <c r="BF871">
        <v>0</v>
      </c>
      <c r="BG871">
        <v>0</v>
      </c>
      <c r="BH871">
        <v>0</v>
      </c>
      <c r="BI871">
        <v>1</v>
      </c>
      <c r="BJ871">
        <v>0</v>
      </c>
      <c r="BK871">
        <v>0</v>
      </c>
      <c r="BL871">
        <v>0</v>
      </c>
      <c r="BM871">
        <v>1</v>
      </c>
      <c r="BN871">
        <v>0</v>
      </c>
      <c r="BO871">
        <v>0</v>
      </c>
      <c r="BP871">
        <v>0</v>
      </c>
      <c r="BQ871">
        <v>0</v>
      </c>
      <c r="BR871">
        <v>0</v>
      </c>
      <c r="BS871">
        <v>1</v>
      </c>
      <c r="BT871" s="10">
        <v>0</v>
      </c>
      <c r="BU871">
        <v>-4.2648743800000002</v>
      </c>
      <c r="BV871">
        <v>0.17994256</v>
      </c>
      <c r="BW871">
        <v>2.5512239999999999E-2</v>
      </c>
      <c r="BX871">
        <v>1.7140852600000001</v>
      </c>
      <c r="BY871">
        <v>1.2451467300000001</v>
      </c>
      <c r="BZ871">
        <v>4.38303536</v>
      </c>
      <c r="CA871">
        <v>1.0542348399999999</v>
      </c>
      <c r="CB871">
        <v>2.36271349</v>
      </c>
      <c r="CC871">
        <v>0</v>
      </c>
      <c r="CD871">
        <v>1.26633956</v>
      </c>
      <c r="CE871">
        <v>1.2966537600000001</v>
      </c>
      <c r="CF871">
        <v>-0.34830556000000001</v>
      </c>
      <c r="CG871">
        <v>0.60595251999999999</v>
      </c>
      <c r="CH871">
        <v>-0.27080598</v>
      </c>
      <c r="CI871">
        <v>0.69837139000000004</v>
      </c>
      <c r="CJ871">
        <v>2.3914729999999999E-2</v>
      </c>
      <c r="CK871">
        <v>-0.35324707</v>
      </c>
      <c r="CL871">
        <v>-4.8291489999999999E-2</v>
      </c>
      <c r="CM871">
        <v>0.58076517999999999</v>
      </c>
      <c r="CN871">
        <v>0.72541518999999999</v>
      </c>
      <c r="CO871">
        <v>-0.20022939000000001</v>
      </c>
      <c r="CP871">
        <v>-0.43475793000000001</v>
      </c>
      <c r="CQ871">
        <v>0.34422587999999998</v>
      </c>
      <c r="CR871">
        <v>-0.48495226000000002</v>
      </c>
      <c r="CS871">
        <v>0.18250256000000001</v>
      </c>
      <c r="CT871">
        <v>-0.16623276000000001</v>
      </c>
      <c r="CU871">
        <v>-9.4743999999999995E-2</v>
      </c>
      <c r="CV871">
        <v>-1.1689752</v>
      </c>
      <c r="CW871">
        <v>-0.52188942000000005</v>
      </c>
      <c r="CX871">
        <v>0.65815442999999996</v>
      </c>
      <c r="CY871">
        <v>9.3649330000000003E-2</v>
      </c>
      <c r="CZ871">
        <v>-0.16819777</v>
      </c>
      <c r="DA871">
        <v>-0.25450494000000001</v>
      </c>
      <c r="DB871">
        <v>0.25513289</v>
      </c>
      <c r="DC871">
        <v>2.5920289999999999E-2</v>
      </c>
      <c r="DD871">
        <v>-2.5292350000000002E-2</v>
      </c>
      <c r="DE871">
        <v>0.26950531</v>
      </c>
      <c r="DF871">
        <v>-0.26887736000000001</v>
      </c>
      <c r="DG871">
        <v>0.1029841</v>
      </c>
      <c r="DH871">
        <v>-0.10235616</v>
      </c>
      <c r="DI871">
        <v>-0.19042195000000001</v>
      </c>
      <c r="DJ871">
        <v>7.7531719999999998E-2</v>
      </c>
      <c r="DK871">
        <v>-0.19522661999999999</v>
      </c>
      <c r="DL871">
        <v>-0.13095082</v>
      </c>
      <c r="DM871">
        <v>-6.0513240000000003E-2</v>
      </c>
      <c r="DN871">
        <v>0.50020885000000004</v>
      </c>
      <c r="DO871">
        <v>0.35778246000000002</v>
      </c>
      <c r="DP871">
        <v>-0.64273818000000005</v>
      </c>
      <c r="DQ871">
        <v>0.94671483000000001</v>
      </c>
      <c r="DR871">
        <v>-0.66113116000000005</v>
      </c>
      <c r="DS871">
        <v>7.7932630000000003E-2</v>
      </c>
      <c r="DT871">
        <v>-0.79014932000000004</v>
      </c>
      <c r="DU871">
        <v>1.3610861400000001</v>
      </c>
      <c r="DV871" s="10">
        <v>-0.64824150000000003</v>
      </c>
      <c r="DW871" s="8" t="s">
        <v>4488</v>
      </c>
      <c r="DX871" t="s">
        <v>4489</v>
      </c>
      <c r="DY871" t="s">
        <v>5154</v>
      </c>
      <c r="DZ871" t="s">
        <v>5153</v>
      </c>
      <c r="EA871" t="s">
        <v>5489</v>
      </c>
      <c r="EB871" t="s">
        <v>5436</v>
      </c>
      <c r="EC871" t="s">
        <v>5431</v>
      </c>
      <c r="ED871" s="10" t="s">
        <v>1082</v>
      </c>
      <c r="EE871" s="20">
        <v>37503</v>
      </c>
      <c r="EF871" s="21">
        <v>39317</v>
      </c>
      <c r="EG871" t="s">
        <v>4490</v>
      </c>
      <c r="EH871" t="s">
        <v>5142</v>
      </c>
      <c r="EI871" s="22">
        <v>44431</v>
      </c>
      <c r="EJ871" t="b">
        <f>F871=H871</f>
        <v>1</v>
      </c>
    </row>
    <row r="872" spans="1:140" x14ac:dyDescent="0.2">
      <c r="A872" s="8" t="s">
        <v>4491</v>
      </c>
      <c r="B872" s="8" t="s">
        <v>119</v>
      </c>
      <c r="C872" s="8" t="s">
        <v>154</v>
      </c>
      <c r="D872" s="2" t="s">
        <v>4492</v>
      </c>
      <c r="E872" s="4">
        <v>0.48560224668051</v>
      </c>
      <c r="F872" s="28" t="b">
        <v>0</v>
      </c>
      <c r="G872" s="29">
        <f t="shared" si="27"/>
        <v>9.4038109928771874E-2</v>
      </c>
      <c r="H872" s="5" t="b">
        <f t="shared" si="26"/>
        <v>0</v>
      </c>
      <c r="I872" s="8">
        <v>66</v>
      </c>
      <c r="J872">
        <v>3</v>
      </c>
      <c r="K872">
        <v>25</v>
      </c>
      <c r="L872">
        <v>908</v>
      </c>
      <c r="M872">
        <v>6</v>
      </c>
      <c r="N872">
        <v>1</v>
      </c>
      <c r="O872">
        <v>57.2011233402553</v>
      </c>
      <c r="P872">
        <v>5</v>
      </c>
      <c r="Q872">
        <v>4</v>
      </c>
      <c r="R872">
        <v>4</v>
      </c>
      <c r="S872" s="10">
        <v>73.099999999999994</v>
      </c>
      <c r="T872" s="8">
        <v>1.19865111182038</v>
      </c>
      <c r="U872">
        <v>2.03313292833161</v>
      </c>
      <c r="V872">
        <v>-0.25614850898817798</v>
      </c>
      <c r="W872">
        <v>-0.68814895462254</v>
      </c>
      <c r="X872">
        <v>0.34522335867264098</v>
      </c>
      <c r="Y872">
        <v>-1.4044518876044501</v>
      </c>
      <c r="Z872">
        <v>0.23148566872290299</v>
      </c>
      <c r="AA872">
        <v>8.8725172209350497E-3</v>
      </c>
      <c r="AB872">
        <v>0.68128349962791002</v>
      </c>
      <c r="AC872">
        <v>0.71996333890972197</v>
      </c>
      <c r="AD872" s="10">
        <v>-0.34469353883829401</v>
      </c>
      <c r="AE872" s="8">
        <v>0</v>
      </c>
      <c r="AF872">
        <v>0</v>
      </c>
      <c r="AG872">
        <v>0</v>
      </c>
      <c r="AH872">
        <v>0</v>
      </c>
      <c r="AI872">
        <v>0</v>
      </c>
      <c r="AJ872">
        <v>0</v>
      </c>
      <c r="AK872">
        <v>0</v>
      </c>
      <c r="AL872">
        <v>0</v>
      </c>
      <c r="AM872">
        <v>0</v>
      </c>
      <c r="AN872">
        <v>0</v>
      </c>
      <c r="AO872">
        <v>0</v>
      </c>
      <c r="AP872">
        <v>0</v>
      </c>
      <c r="AQ872">
        <v>0</v>
      </c>
      <c r="AR872">
        <v>1</v>
      </c>
      <c r="AS872">
        <v>0</v>
      </c>
      <c r="AT872">
        <v>0</v>
      </c>
      <c r="AU872">
        <v>0</v>
      </c>
      <c r="AV872">
        <v>0</v>
      </c>
      <c r="AW872">
        <v>0</v>
      </c>
      <c r="AX872">
        <v>0</v>
      </c>
      <c r="AY872">
        <v>0</v>
      </c>
      <c r="AZ872">
        <v>1</v>
      </c>
      <c r="BA872">
        <v>0</v>
      </c>
      <c r="BB872">
        <v>1</v>
      </c>
      <c r="BC872">
        <v>1</v>
      </c>
      <c r="BD872">
        <v>0</v>
      </c>
      <c r="BE872">
        <v>1</v>
      </c>
      <c r="BF872">
        <v>0</v>
      </c>
      <c r="BG872">
        <v>0</v>
      </c>
      <c r="BH872">
        <v>0</v>
      </c>
      <c r="BI872">
        <v>0</v>
      </c>
      <c r="BJ872">
        <v>0</v>
      </c>
      <c r="BK872">
        <v>1</v>
      </c>
      <c r="BL872">
        <v>0</v>
      </c>
      <c r="BM872">
        <v>0</v>
      </c>
      <c r="BN872">
        <v>0</v>
      </c>
      <c r="BO872">
        <v>1</v>
      </c>
      <c r="BP872">
        <v>0</v>
      </c>
      <c r="BQ872">
        <v>0</v>
      </c>
      <c r="BR872">
        <v>1</v>
      </c>
      <c r="BS872">
        <v>0</v>
      </c>
      <c r="BT872" s="10">
        <v>0</v>
      </c>
      <c r="BU872">
        <v>-4.2648743800000002</v>
      </c>
      <c r="BV872">
        <v>0.17994256</v>
      </c>
      <c r="BW872">
        <v>2.5512239999999999E-2</v>
      </c>
      <c r="BX872">
        <v>1.7140852600000001</v>
      </c>
      <c r="BY872">
        <v>1.2451467300000001</v>
      </c>
      <c r="BZ872">
        <v>4.38303536</v>
      </c>
      <c r="CA872">
        <v>1.0542348399999999</v>
      </c>
      <c r="CB872">
        <v>2.36271349</v>
      </c>
      <c r="CC872">
        <v>0</v>
      </c>
      <c r="CD872">
        <v>1.26633956</v>
      </c>
      <c r="CE872">
        <v>1.2966537600000001</v>
      </c>
      <c r="CF872">
        <v>-0.34830556000000001</v>
      </c>
      <c r="CG872">
        <v>0.60595251999999999</v>
      </c>
      <c r="CH872">
        <v>-0.27080598</v>
      </c>
      <c r="CI872">
        <v>0.69837139000000004</v>
      </c>
      <c r="CJ872">
        <v>2.3914729999999999E-2</v>
      </c>
      <c r="CK872">
        <v>-0.35324707</v>
      </c>
      <c r="CL872">
        <v>-4.8291489999999999E-2</v>
      </c>
      <c r="CM872">
        <v>0.58076517999999999</v>
      </c>
      <c r="CN872">
        <v>0.72541518999999999</v>
      </c>
      <c r="CO872">
        <v>-0.20022939000000001</v>
      </c>
      <c r="CP872">
        <v>-0.43475793000000001</v>
      </c>
      <c r="CQ872">
        <v>0.34422587999999998</v>
      </c>
      <c r="CR872">
        <v>-0.48495226000000002</v>
      </c>
      <c r="CS872">
        <v>0.18250256000000001</v>
      </c>
      <c r="CT872">
        <v>-0.16623276000000001</v>
      </c>
      <c r="CU872">
        <v>-9.4743999999999995E-2</v>
      </c>
      <c r="CV872">
        <v>-1.1689752</v>
      </c>
      <c r="CW872">
        <v>-0.52188942000000005</v>
      </c>
      <c r="CX872">
        <v>0.65815442999999996</v>
      </c>
      <c r="CY872">
        <v>9.3649330000000003E-2</v>
      </c>
      <c r="CZ872">
        <v>-0.16819777</v>
      </c>
      <c r="DA872">
        <v>-0.25450494000000001</v>
      </c>
      <c r="DB872">
        <v>0.25513289</v>
      </c>
      <c r="DC872">
        <v>2.5920289999999999E-2</v>
      </c>
      <c r="DD872">
        <v>-2.5292350000000002E-2</v>
      </c>
      <c r="DE872">
        <v>0.26950531</v>
      </c>
      <c r="DF872">
        <v>-0.26887736000000001</v>
      </c>
      <c r="DG872">
        <v>0.1029841</v>
      </c>
      <c r="DH872">
        <v>-0.10235616</v>
      </c>
      <c r="DI872">
        <v>-0.19042195000000001</v>
      </c>
      <c r="DJ872">
        <v>7.7531719999999998E-2</v>
      </c>
      <c r="DK872">
        <v>-0.19522661999999999</v>
      </c>
      <c r="DL872">
        <v>-0.13095082</v>
      </c>
      <c r="DM872">
        <v>-6.0513240000000003E-2</v>
      </c>
      <c r="DN872">
        <v>0.50020885000000004</v>
      </c>
      <c r="DO872">
        <v>0.35778246000000002</v>
      </c>
      <c r="DP872">
        <v>-0.64273818000000005</v>
      </c>
      <c r="DQ872">
        <v>0.94671483000000001</v>
      </c>
      <c r="DR872">
        <v>-0.66113116000000005</v>
      </c>
      <c r="DS872">
        <v>7.7932630000000003E-2</v>
      </c>
      <c r="DT872">
        <v>-0.79014932000000004</v>
      </c>
      <c r="DU872">
        <v>1.3610861400000001</v>
      </c>
      <c r="DV872" s="10">
        <v>-0.64824150000000003</v>
      </c>
      <c r="DW872" s="8" t="s">
        <v>4493</v>
      </c>
      <c r="DX872" t="s">
        <v>4494</v>
      </c>
      <c r="DY872" t="s">
        <v>5153</v>
      </c>
      <c r="DZ872" t="s">
        <v>5158</v>
      </c>
      <c r="EA872" t="s">
        <v>5213</v>
      </c>
      <c r="EB872" t="s">
        <v>5356</v>
      </c>
      <c r="EC872" t="s">
        <v>5178</v>
      </c>
      <c r="ED872" s="10" t="s">
        <v>402</v>
      </c>
      <c r="EE872" s="20">
        <v>35586</v>
      </c>
      <c r="EF872" s="21">
        <v>36616</v>
      </c>
      <c r="EG872" t="s">
        <v>4495</v>
      </c>
      <c r="EH872" t="s">
        <v>5146</v>
      </c>
      <c r="EI872" s="22">
        <v>43793</v>
      </c>
      <c r="EJ872" t="b">
        <f>F872=H872</f>
        <v>1</v>
      </c>
    </row>
    <row r="873" spans="1:140" x14ac:dyDescent="0.2">
      <c r="A873" s="8" t="s">
        <v>4496</v>
      </c>
      <c r="B873" s="8" t="s">
        <v>119</v>
      </c>
      <c r="C873" s="8" t="s">
        <v>188</v>
      </c>
      <c r="D873" s="2" t="s">
        <v>4497</v>
      </c>
      <c r="E873" s="4">
        <v>0.58256502016200995</v>
      </c>
      <c r="F873" s="28" t="b">
        <v>0</v>
      </c>
      <c r="G873" s="29">
        <f t="shared" si="27"/>
        <v>1.1924641317540162E-3</v>
      </c>
      <c r="H873" s="5" t="b">
        <f t="shared" si="26"/>
        <v>0</v>
      </c>
      <c r="I873" s="8">
        <v>59</v>
      </c>
      <c r="J873">
        <v>0</v>
      </c>
      <c r="K873">
        <v>37</v>
      </c>
      <c r="L873">
        <v>2306</v>
      </c>
      <c r="M873">
        <v>2</v>
      </c>
      <c r="N873">
        <v>4</v>
      </c>
      <c r="O873">
        <v>38.782510081005199</v>
      </c>
      <c r="P873">
        <v>4</v>
      </c>
      <c r="Q873">
        <v>4</v>
      </c>
      <c r="R873">
        <v>1</v>
      </c>
      <c r="S873" s="10">
        <v>76.900000000000006</v>
      </c>
      <c r="T873" s="8">
        <v>0.54108388746750802</v>
      </c>
      <c r="U873">
        <v>-1.00517281761849</v>
      </c>
      <c r="V873">
        <v>1.2943090485695199</v>
      </c>
      <c r="W873">
        <v>0.94157167888439397</v>
      </c>
      <c r="X873">
        <v>-0.92748948436013701</v>
      </c>
      <c r="Y873">
        <v>0.68524713920936597</v>
      </c>
      <c r="Z873">
        <v>-0.40231162272346199</v>
      </c>
      <c r="AA873">
        <v>-1.4107302381286499</v>
      </c>
      <c r="AB873">
        <v>-4.5418899975194001E-2</v>
      </c>
      <c r="AC873">
        <v>-1.38724643350897</v>
      </c>
      <c r="AD873" s="10">
        <v>0.47523475385999198</v>
      </c>
      <c r="AE873" s="8">
        <v>0</v>
      </c>
      <c r="AF873">
        <v>0</v>
      </c>
      <c r="AG873">
        <v>0</v>
      </c>
      <c r="AH873">
        <v>0</v>
      </c>
      <c r="AI873">
        <v>0</v>
      </c>
      <c r="AJ873">
        <v>0</v>
      </c>
      <c r="AK873">
        <v>0</v>
      </c>
      <c r="AL873">
        <v>0</v>
      </c>
      <c r="AM873">
        <v>1</v>
      </c>
      <c r="AN873">
        <v>0</v>
      </c>
      <c r="AO873">
        <v>0</v>
      </c>
      <c r="AP873">
        <v>0</v>
      </c>
      <c r="AQ873">
        <v>0</v>
      </c>
      <c r="AR873">
        <v>0</v>
      </c>
      <c r="AS873">
        <v>0</v>
      </c>
      <c r="AT873">
        <v>0</v>
      </c>
      <c r="AU873">
        <v>0</v>
      </c>
      <c r="AV873">
        <v>0</v>
      </c>
      <c r="AW873">
        <v>0</v>
      </c>
      <c r="AX873">
        <v>0</v>
      </c>
      <c r="AY873">
        <v>0</v>
      </c>
      <c r="AZ873">
        <v>1</v>
      </c>
      <c r="BA873">
        <v>0</v>
      </c>
      <c r="BB873">
        <v>1</v>
      </c>
      <c r="BC873">
        <v>0</v>
      </c>
      <c r="BD873">
        <v>1</v>
      </c>
      <c r="BE873">
        <v>1</v>
      </c>
      <c r="BF873">
        <v>0</v>
      </c>
      <c r="BG873">
        <v>0</v>
      </c>
      <c r="BH873">
        <v>0</v>
      </c>
      <c r="BI873">
        <v>1</v>
      </c>
      <c r="BJ873">
        <v>0</v>
      </c>
      <c r="BK873">
        <v>0</v>
      </c>
      <c r="BL873">
        <v>0</v>
      </c>
      <c r="BM873">
        <v>0</v>
      </c>
      <c r="BN873">
        <v>1</v>
      </c>
      <c r="BO873">
        <v>0</v>
      </c>
      <c r="BP873">
        <v>0</v>
      </c>
      <c r="BQ873">
        <v>0</v>
      </c>
      <c r="BR873">
        <v>0</v>
      </c>
      <c r="BS873">
        <v>1</v>
      </c>
      <c r="BT873" s="10">
        <v>0</v>
      </c>
      <c r="BU873">
        <v>-4.2648743800000002</v>
      </c>
      <c r="BV873">
        <v>0.17994256</v>
      </c>
      <c r="BW873">
        <v>2.5512239999999999E-2</v>
      </c>
      <c r="BX873">
        <v>1.7140852600000001</v>
      </c>
      <c r="BY873">
        <v>1.2451467300000001</v>
      </c>
      <c r="BZ873">
        <v>4.38303536</v>
      </c>
      <c r="CA873">
        <v>1.0542348399999999</v>
      </c>
      <c r="CB873">
        <v>2.36271349</v>
      </c>
      <c r="CC873">
        <v>0</v>
      </c>
      <c r="CD873">
        <v>1.26633956</v>
      </c>
      <c r="CE873">
        <v>1.2966537600000001</v>
      </c>
      <c r="CF873">
        <v>-0.34830556000000001</v>
      </c>
      <c r="CG873">
        <v>0.60595251999999999</v>
      </c>
      <c r="CH873">
        <v>-0.27080598</v>
      </c>
      <c r="CI873">
        <v>0.69837139000000004</v>
      </c>
      <c r="CJ873">
        <v>2.3914729999999999E-2</v>
      </c>
      <c r="CK873">
        <v>-0.35324707</v>
      </c>
      <c r="CL873">
        <v>-4.8291489999999999E-2</v>
      </c>
      <c r="CM873">
        <v>0.58076517999999999</v>
      </c>
      <c r="CN873">
        <v>0.72541518999999999</v>
      </c>
      <c r="CO873">
        <v>-0.20022939000000001</v>
      </c>
      <c r="CP873">
        <v>-0.43475793000000001</v>
      </c>
      <c r="CQ873">
        <v>0.34422587999999998</v>
      </c>
      <c r="CR873">
        <v>-0.48495226000000002</v>
      </c>
      <c r="CS873">
        <v>0.18250256000000001</v>
      </c>
      <c r="CT873">
        <v>-0.16623276000000001</v>
      </c>
      <c r="CU873">
        <v>-9.4743999999999995E-2</v>
      </c>
      <c r="CV873">
        <v>-1.1689752</v>
      </c>
      <c r="CW873">
        <v>-0.52188942000000005</v>
      </c>
      <c r="CX873">
        <v>0.65815442999999996</v>
      </c>
      <c r="CY873">
        <v>9.3649330000000003E-2</v>
      </c>
      <c r="CZ873">
        <v>-0.16819777</v>
      </c>
      <c r="DA873">
        <v>-0.25450494000000001</v>
      </c>
      <c r="DB873">
        <v>0.25513289</v>
      </c>
      <c r="DC873">
        <v>2.5920289999999999E-2</v>
      </c>
      <c r="DD873">
        <v>-2.5292350000000002E-2</v>
      </c>
      <c r="DE873">
        <v>0.26950531</v>
      </c>
      <c r="DF873">
        <v>-0.26887736000000001</v>
      </c>
      <c r="DG873">
        <v>0.1029841</v>
      </c>
      <c r="DH873">
        <v>-0.10235616</v>
      </c>
      <c r="DI873">
        <v>-0.19042195000000001</v>
      </c>
      <c r="DJ873">
        <v>7.7531719999999998E-2</v>
      </c>
      <c r="DK873">
        <v>-0.19522661999999999</v>
      </c>
      <c r="DL873">
        <v>-0.13095082</v>
      </c>
      <c r="DM873">
        <v>-6.0513240000000003E-2</v>
      </c>
      <c r="DN873">
        <v>0.50020885000000004</v>
      </c>
      <c r="DO873">
        <v>0.35778246000000002</v>
      </c>
      <c r="DP873">
        <v>-0.64273818000000005</v>
      </c>
      <c r="DQ873">
        <v>0.94671483000000001</v>
      </c>
      <c r="DR873">
        <v>-0.66113116000000005</v>
      </c>
      <c r="DS873">
        <v>7.7932630000000003E-2</v>
      </c>
      <c r="DT873">
        <v>-0.79014932000000004</v>
      </c>
      <c r="DU873">
        <v>1.3610861400000001</v>
      </c>
      <c r="DV873" s="10">
        <v>-0.64824150000000003</v>
      </c>
      <c r="DW873" s="8" t="s">
        <v>4498</v>
      </c>
      <c r="DX873" t="s">
        <v>4499</v>
      </c>
      <c r="DY873" t="s">
        <v>5158</v>
      </c>
      <c r="DZ873" t="s">
        <v>5153</v>
      </c>
      <c r="EA873" t="s">
        <v>5452</v>
      </c>
      <c r="EB873" t="s">
        <v>5275</v>
      </c>
      <c r="EC873" t="s">
        <v>5299</v>
      </c>
      <c r="ED873" s="10" t="s">
        <v>585</v>
      </c>
      <c r="EE873" s="20">
        <v>35089</v>
      </c>
      <c r="EF873" s="21">
        <v>39823</v>
      </c>
      <c r="EG873" t="s">
        <v>4500</v>
      </c>
      <c r="EH873" t="s">
        <v>5142</v>
      </c>
      <c r="EI873" s="22">
        <v>44124</v>
      </c>
      <c r="EJ873" t="b">
        <f>F873=H873</f>
        <v>1</v>
      </c>
    </row>
    <row r="874" spans="1:140" x14ac:dyDescent="0.2">
      <c r="A874" s="8" t="s">
        <v>4501</v>
      </c>
      <c r="B874" s="8" t="s">
        <v>127</v>
      </c>
      <c r="C874" s="8" t="s">
        <v>188</v>
      </c>
      <c r="D874" s="2" t="s">
        <v>4502</v>
      </c>
      <c r="E874" s="4">
        <v>0.57750533497646395</v>
      </c>
      <c r="F874" s="28" t="b">
        <v>0</v>
      </c>
      <c r="G874" s="29">
        <f t="shared" si="27"/>
        <v>2.0348336906221381E-2</v>
      </c>
      <c r="H874" s="5" t="b">
        <f t="shared" si="26"/>
        <v>0</v>
      </c>
      <c r="I874" s="8">
        <v>64</v>
      </c>
      <c r="J874">
        <v>3</v>
      </c>
      <c r="K874">
        <v>29</v>
      </c>
      <c r="L874">
        <v>1757</v>
      </c>
      <c r="M874">
        <v>4</v>
      </c>
      <c r="N874">
        <v>3</v>
      </c>
      <c r="O874">
        <v>49.586000821565399</v>
      </c>
      <c r="P874">
        <v>3</v>
      </c>
      <c r="Q874">
        <v>2</v>
      </c>
      <c r="R874">
        <v>5</v>
      </c>
      <c r="S874" s="10">
        <v>77.7</v>
      </c>
      <c r="T874" s="8">
        <v>1.0107747620052701</v>
      </c>
      <c r="U874">
        <v>2.03313292833161</v>
      </c>
      <c r="V874">
        <v>0.260670676864387</v>
      </c>
      <c r="W874">
        <v>0.30157409104798</v>
      </c>
      <c r="X874">
        <v>-0.29113306284374801</v>
      </c>
      <c r="Y874">
        <v>-1.13192030619081E-2</v>
      </c>
      <c r="Z874">
        <v>-3.0555993070171199E-2</v>
      </c>
      <c r="AA874">
        <v>-0.70092886045385905</v>
      </c>
      <c r="AB874">
        <v>-1.4988236991813999</v>
      </c>
      <c r="AC874">
        <v>1.42236659638262</v>
      </c>
      <c r="AD874" s="10">
        <v>0.647851236533315</v>
      </c>
      <c r="AE874" s="8">
        <v>0</v>
      </c>
      <c r="AF874">
        <v>0</v>
      </c>
      <c r="AG874">
        <v>0</v>
      </c>
      <c r="AH874">
        <v>0</v>
      </c>
      <c r="AI874">
        <v>0</v>
      </c>
      <c r="AJ874">
        <v>0</v>
      </c>
      <c r="AK874">
        <v>0</v>
      </c>
      <c r="AL874">
        <v>0</v>
      </c>
      <c r="AM874">
        <v>0</v>
      </c>
      <c r="AN874">
        <v>0</v>
      </c>
      <c r="AO874">
        <v>0</v>
      </c>
      <c r="AP874">
        <v>0</v>
      </c>
      <c r="AQ874">
        <v>0</v>
      </c>
      <c r="AR874">
        <v>0</v>
      </c>
      <c r="AS874">
        <v>0</v>
      </c>
      <c r="AT874">
        <v>0</v>
      </c>
      <c r="AU874">
        <v>1</v>
      </c>
      <c r="AV874">
        <v>0</v>
      </c>
      <c r="AW874">
        <v>0</v>
      </c>
      <c r="AX874">
        <v>0</v>
      </c>
      <c r="AY874">
        <v>0</v>
      </c>
      <c r="AZ874">
        <v>1</v>
      </c>
      <c r="BA874">
        <v>0</v>
      </c>
      <c r="BB874">
        <v>1</v>
      </c>
      <c r="BC874">
        <v>1</v>
      </c>
      <c r="BD874">
        <v>0</v>
      </c>
      <c r="BE874">
        <v>1</v>
      </c>
      <c r="BF874">
        <v>0</v>
      </c>
      <c r="BG874">
        <v>0</v>
      </c>
      <c r="BH874">
        <v>0</v>
      </c>
      <c r="BI874">
        <v>0</v>
      </c>
      <c r="BJ874">
        <v>1</v>
      </c>
      <c r="BK874">
        <v>0</v>
      </c>
      <c r="BL874">
        <v>0</v>
      </c>
      <c r="BM874">
        <v>0</v>
      </c>
      <c r="BN874">
        <v>0</v>
      </c>
      <c r="BO874">
        <v>1</v>
      </c>
      <c r="BP874">
        <v>0</v>
      </c>
      <c r="BQ874">
        <v>1</v>
      </c>
      <c r="BR874">
        <v>0</v>
      </c>
      <c r="BS874">
        <v>0</v>
      </c>
      <c r="BT874" s="10">
        <v>0</v>
      </c>
      <c r="BU874">
        <v>-4.2648743800000002</v>
      </c>
      <c r="BV874">
        <v>0.17994256</v>
      </c>
      <c r="BW874">
        <v>2.5512239999999999E-2</v>
      </c>
      <c r="BX874">
        <v>1.7140852600000001</v>
      </c>
      <c r="BY874">
        <v>1.2451467300000001</v>
      </c>
      <c r="BZ874">
        <v>4.38303536</v>
      </c>
      <c r="CA874">
        <v>1.0542348399999999</v>
      </c>
      <c r="CB874">
        <v>2.36271349</v>
      </c>
      <c r="CC874">
        <v>0</v>
      </c>
      <c r="CD874">
        <v>1.26633956</v>
      </c>
      <c r="CE874">
        <v>1.2966537600000001</v>
      </c>
      <c r="CF874">
        <v>-0.34830556000000001</v>
      </c>
      <c r="CG874">
        <v>0.60595251999999999</v>
      </c>
      <c r="CH874">
        <v>-0.27080598</v>
      </c>
      <c r="CI874">
        <v>0.69837139000000004</v>
      </c>
      <c r="CJ874">
        <v>2.3914729999999999E-2</v>
      </c>
      <c r="CK874">
        <v>-0.35324707</v>
      </c>
      <c r="CL874">
        <v>-4.8291489999999999E-2</v>
      </c>
      <c r="CM874">
        <v>0.58076517999999999</v>
      </c>
      <c r="CN874">
        <v>0.72541518999999999</v>
      </c>
      <c r="CO874">
        <v>-0.20022939000000001</v>
      </c>
      <c r="CP874">
        <v>-0.43475793000000001</v>
      </c>
      <c r="CQ874">
        <v>0.34422587999999998</v>
      </c>
      <c r="CR874">
        <v>-0.48495226000000002</v>
      </c>
      <c r="CS874">
        <v>0.18250256000000001</v>
      </c>
      <c r="CT874">
        <v>-0.16623276000000001</v>
      </c>
      <c r="CU874">
        <v>-9.4743999999999995E-2</v>
      </c>
      <c r="CV874">
        <v>-1.1689752</v>
      </c>
      <c r="CW874">
        <v>-0.52188942000000005</v>
      </c>
      <c r="CX874">
        <v>0.65815442999999996</v>
      </c>
      <c r="CY874">
        <v>9.3649330000000003E-2</v>
      </c>
      <c r="CZ874">
        <v>-0.16819777</v>
      </c>
      <c r="DA874">
        <v>-0.25450494000000001</v>
      </c>
      <c r="DB874">
        <v>0.25513289</v>
      </c>
      <c r="DC874">
        <v>2.5920289999999999E-2</v>
      </c>
      <c r="DD874">
        <v>-2.5292350000000002E-2</v>
      </c>
      <c r="DE874">
        <v>0.26950531</v>
      </c>
      <c r="DF874">
        <v>-0.26887736000000001</v>
      </c>
      <c r="DG874">
        <v>0.1029841</v>
      </c>
      <c r="DH874">
        <v>-0.10235616</v>
      </c>
      <c r="DI874">
        <v>-0.19042195000000001</v>
      </c>
      <c r="DJ874">
        <v>7.7531719999999998E-2</v>
      </c>
      <c r="DK874">
        <v>-0.19522661999999999</v>
      </c>
      <c r="DL874">
        <v>-0.13095082</v>
      </c>
      <c r="DM874">
        <v>-6.0513240000000003E-2</v>
      </c>
      <c r="DN874">
        <v>0.50020885000000004</v>
      </c>
      <c r="DO874">
        <v>0.35778246000000002</v>
      </c>
      <c r="DP874">
        <v>-0.64273818000000005</v>
      </c>
      <c r="DQ874">
        <v>0.94671483000000001</v>
      </c>
      <c r="DR874">
        <v>-0.66113116000000005</v>
      </c>
      <c r="DS874">
        <v>7.7932630000000003E-2</v>
      </c>
      <c r="DT874">
        <v>-0.79014932000000004</v>
      </c>
      <c r="DU874">
        <v>1.3610861400000001</v>
      </c>
      <c r="DV874" s="10">
        <v>-0.64824150000000003</v>
      </c>
      <c r="DW874" s="8" t="s">
        <v>4503</v>
      </c>
      <c r="DX874" t="s">
        <v>4504</v>
      </c>
      <c r="DY874" t="s">
        <v>5153</v>
      </c>
      <c r="DZ874" t="s">
        <v>5154</v>
      </c>
      <c r="EA874" t="s">
        <v>5382</v>
      </c>
      <c r="EB874" t="s">
        <v>5485</v>
      </c>
      <c r="EC874" t="s">
        <v>5199</v>
      </c>
      <c r="ED874" s="10" t="s">
        <v>814</v>
      </c>
      <c r="EE874" s="20">
        <v>35334</v>
      </c>
      <c r="EF874" s="21">
        <v>38427</v>
      </c>
      <c r="EG874" t="s">
        <v>2746</v>
      </c>
      <c r="EH874" t="s">
        <v>5144</v>
      </c>
      <c r="EI874" s="22">
        <v>44355</v>
      </c>
      <c r="EJ874" t="b">
        <f>F874=H874</f>
        <v>1</v>
      </c>
    </row>
    <row r="875" spans="1:140" x14ac:dyDescent="0.2">
      <c r="A875" s="8" t="s">
        <v>4505</v>
      </c>
      <c r="B875" s="8" t="s">
        <v>127</v>
      </c>
      <c r="C875" s="8" t="s">
        <v>363</v>
      </c>
      <c r="D875" s="2" t="s">
        <v>4506</v>
      </c>
      <c r="E875" s="4">
        <v>0.54224542785694296</v>
      </c>
      <c r="F875" s="28" t="b">
        <v>0</v>
      </c>
      <c r="G875" s="29">
        <f t="shared" si="27"/>
        <v>0.37399285081748951</v>
      </c>
      <c r="H875" s="5" t="b">
        <f t="shared" si="26"/>
        <v>0</v>
      </c>
      <c r="I875" s="8">
        <v>44</v>
      </c>
      <c r="J875">
        <v>0</v>
      </c>
      <c r="K875">
        <v>24</v>
      </c>
      <c r="L875">
        <v>1212</v>
      </c>
      <c r="M875">
        <v>6</v>
      </c>
      <c r="N875">
        <v>4</v>
      </c>
      <c r="O875">
        <v>87.789380595138496</v>
      </c>
      <c r="P875">
        <v>3</v>
      </c>
      <c r="Q875">
        <v>4</v>
      </c>
      <c r="R875">
        <v>1</v>
      </c>
      <c r="S875" s="10">
        <v>81.7</v>
      </c>
      <c r="T875" s="8">
        <v>-0.86798873614579497</v>
      </c>
      <c r="U875">
        <v>-1.00517281761849</v>
      </c>
      <c r="V875">
        <v>-0.38535330545132002</v>
      </c>
      <c r="W875">
        <v>-0.33376049068397901</v>
      </c>
      <c r="X875">
        <v>0.34522335867264098</v>
      </c>
      <c r="Y875">
        <v>0.68524713920936597</v>
      </c>
      <c r="Z875">
        <v>1.2840488734187401</v>
      </c>
      <c r="AA875">
        <v>-1.4107302381286499</v>
      </c>
      <c r="AB875">
        <v>1.4079858992310099</v>
      </c>
      <c r="AC875">
        <v>1.7560081436822399E-2</v>
      </c>
      <c r="AD875" s="10">
        <v>1.51093364989993</v>
      </c>
      <c r="AE875" s="8">
        <v>0</v>
      </c>
      <c r="AF875">
        <v>0</v>
      </c>
      <c r="AG875">
        <v>0</v>
      </c>
      <c r="AH875">
        <v>0</v>
      </c>
      <c r="AI875">
        <v>0</v>
      </c>
      <c r="AJ875">
        <v>1</v>
      </c>
      <c r="AK875">
        <v>0</v>
      </c>
      <c r="AL875">
        <v>0</v>
      </c>
      <c r="AM875">
        <v>0</v>
      </c>
      <c r="AN875">
        <v>0</v>
      </c>
      <c r="AO875">
        <v>0</v>
      </c>
      <c r="AP875">
        <v>0</v>
      </c>
      <c r="AQ875">
        <v>0</v>
      </c>
      <c r="AR875">
        <v>0</v>
      </c>
      <c r="AS875">
        <v>0</v>
      </c>
      <c r="AT875">
        <v>0</v>
      </c>
      <c r="AU875">
        <v>0</v>
      </c>
      <c r="AV875">
        <v>0</v>
      </c>
      <c r="AW875">
        <v>0</v>
      </c>
      <c r="AX875">
        <v>0</v>
      </c>
      <c r="AY875">
        <v>0</v>
      </c>
      <c r="AZ875">
        <v>1</v>
      </c>
      <c r="BA875">
        <v>0</v>
      </c>
      <c r="BB875">
        <v>1</v>
      </c>
      <c r="BC875">
        <v>0</v>
      </c>
      <c r="BD875">
        <v>1</v>
      </c>
      <c r="BE875">
        <v>0</v>
      </c>
      <c r="BF875">
        <v>1</v>
      </c>
      <c r="BG875">
        <v>0</v>
      </c>
      <c r="BH875">
        <v>0</v>
      </c>
      <c r="BI875">
        <v>0</v>
      </c>
      <c r="BJ875">
        <v>0</v>
      </c>
      <c r="BK875">
        <v>1</v>
      </c>
      <c r="BL875">
        <v>0</v>
      </c>
      <c r="BM875">
        <v>0</v>
      </c>
      <c r="BN875">
        <v>1</v>
      </c>
      <c r="BO875">
        <v>0</v>
      </c>
      <c r="BP875">
        <v>0</v>
      </c>
      <c r="BQ875">
        <v>0</v>
      </c>
      <c r="BR875">
        <v>0</v>
      </c>
      <c r="BS875">
        <v>0</v>
      </c>
      <c r="BT875" s="10">
        <v>1</v>
      </c>
      <c r="BU875">
        <v>-4.2648743800000002</v>
      </c>
      <c r="BV875">
        <v>0.17994256</v>
      </c>
      <c r="BW875">
        <v>2.5512239999999999E-2</v>
      </c>
      <c r="BX875">
        <v>1.7140852600000001</v>
      </c>
      <c r="BY875">
        <v>1.2451467300000001</v>
      </c>
      <c r="BZ875">
        <v>4.38303536</v>
      </c>
      <c r="CA875">
        <v>1.0542348399999999</v>
      </c>
      <c r="CB875">
        <v>2.36271349</v>
      </c>
      <c r="CC875">
        <v>0</v>
      </c>
      <c r="CD875">
        <v>1.26633956</v>
      </c>
      <c r="CE875">
        <v>1.2966537600000001</v>
      </c>
      <c r="CF875">
        <v>-0.34830556000000001</v>
      </c>
      <c r="CG875">
        <v>0.60595251999999999</v>
      </c>
      <c r="CH875">
        <v>-0.27080598</v>
      </c>
      <c r="CI875">
        <v>0.69837139000000004</v>
      </c>
      <c r="CJ875">
        <v>2.3914729999999999E-2</v>
      </c>
      <c r="CK875">
        <v>-0.35324707</v>
      </c>
      <c r="CL875">
        <v>-4.8291489999999999E-2</v>
      </c>
      <c r="CM875">
        <v>0.58076517999999999</v>
      </c>
      <c r="CN875">
        <v>0.72541518999999999</v>
      </c>
      <c r="CO875">
        <v>-0.20022939000000001</v>
      </c>
      <c r="CP875">
        <v>-0.43475793000000001</v>
      </c>
      <c r="CQ875">
        <v>0.34422587999999998</v>
      </c>
      <c r="CR875">
        <v>-0.48495226000000002</v>
      </c>
      <c r="CS875">
        <v>0.18250256000000001</v>
      </c>
      <c r="CT875">
        <v>-0.16623276000000001</v>
      </c>
      <c r="CU875">
        <v>-9.4743999999999995E-2</v>
      </c>
      <c r="CV875">
        <v>-1.1689752</v>
      </c>
      <c r="CW875">
        <v>-0.52188942000000005</v>
      </c>
      <c r="CX875">
        <v>0.65815442999999996</v>
      </c>
      <c r="CY875">
        <v>9.3649330000000003E-2</v>
      </c>
      <c r="CZ875">
        <v>-0.16819777</v>
      </c>
      <c r="DA875">
        <v>-0.25450494000000001</v>
      </c>
      <c r="DB875">
        <v>0.25513289</v>
      </c>
      <c r="DC875">
        <v>2.5920289999999999E-2</v>
      </c>
      <c r="DD875">
        <v>-2.5292350000000002E-2</v>
      </c>
      <c r="DE875">
        <v>0.26950531</v>
      </c>
      <c r="DF875">
        <v>-0.26887736000000001</v>
      </c>
      <c r="DG875">
        <v>0.1029841</v>
      </c>
      <c r="DH875">
        <v>-0.10235616</v>
      </c>
      <c r="DI875">
        <v>-0.19042195000000001</v>
      </c>
      <c r="DJ875">
        <v>7.7531719999999998E-2</v>
      </c>
      <c r="DK875">
        <v>-0.19522661999999999</v>
      </c>
      <c r="DL875">
        <v>-0.13095082</v>
      </c>
      <c r="DM875">
        <v>-6.0513240000000003E-2</v>
      </c>
      <c r="DN875">
        <v>0.50020885000000004</v>
      </c>
      <c r="DO875">
        <v>0.35778246000000002</v>
      </c>
      <c r="DP875">
        <v>-0.64273818000000005</v>
      </c>
      <c r="DQ875">
        <v>0.94671483000000001</v>
      </c>
      <c r="DR875">
        <v>-0.66113116000000005</v>
      </c>
      <c r="DS875">
        <v>7.7932630000000003E-2</v>
      </c>
      <c r="DT875">
        <v>-0.79014932000000004</v>
      </c>
      <c r="DU875">
        <v>1.3610861400000001</v>
      </c>
      <c r="DV875" s="10">
        <v>-0.64824150000000003</v>
      </c>
      <c r="DW875" s="8" t="s">
        <v>4507</v>
      </c>
      <c r="DX875" t="s">
        <v>4508</v>
      </c>
      <c r="DY875" t="s">
        <v>5158</v>
      </c>
      <c r="DZ875" t="s">
        <v>5165</v>
      </c>
      <c r="EA875" t="s">
        <v>5265</v>
      </c>
      <c r="EB875" t="s">
        <v>5356</v>
      </c>
      <c r="EC875" t="s">
        <v>5370</v>
      </c>
      <c r="ED875" s="10" t="s">
        <v>661</v>
      </c>
      <c r="EE875" s="20">
        <v>34547</v>
      </c>
      <c r="EF875" s="21">
        <v>36129</v>
      </c>
      <c r="EG875" t="s">
        <v>4509</v>
      </c>
      <c r="EH875" t="s">
        <v>5146</v>
      </c>
      <c r="EI875" s="22">
        <v>44872</v>
      </c>
      <c r="EJ875" t="b">
        <f>F875=H875</f>
        <v>1</v>
      </c>
    </row>
    <row r="876" spans="1:140" x14ac:dyDescent="0.2">
      <c r="A876" s="8" t="s">
        <v>4510</v>
      </c>
      <c r="B876" s="8" t="s">
        <v>127</v>
      </c>
      <c r="C876" s="8" t="s">
        <v>188</v>
      </c>
      <c r="D876" s="2">
        <v>9286349681</v>
      </c>
      <c r="E876" s="4">
        <v>0.58405981436825805</v>
      </c>
      <c r="F876" s="28" t="b">
        <v>0</v>
      </c>
      <c r="G876" s="29">
        <f t="shared" si="27"/>
        <v>3.0504444418410575E-3</v>
      </c>
      <c r="H876" s="5" t="b">
        <f t="shared" si="26"/>
        <v>0</v>
      </c>
      <c r="I876" s="8">
        <v>49</v>
      </c>
      <c r="J876">
        <v>0</v>
      </c>
      <c r="K876">
        <v>35</v>
      </c>
      <c r="L876">
        <v>2436</v>
      </c>
      <c r="M876">
        <v>4</v>
      </c>
      <c r="N876">
        <v>3</v>
      </c>
      <c r="O876">
        <v>42.8632405174626</v>
      </c>
      <c r="P876">
        <v>3</v>
      </c>
      <c r="Q876">
        <v>3</v>
      </c>
      <c r="R876">
        <v>4</v>
      </c>
      <c r="S876" s="10">
        <v>69.8</v>
      </c>
      <c r="T876" s="8">
        <v>-0.39829786160802699</v>
      </c>
      <c r="U876">
        <v>-1.00517281761849</v>
      </c>
      <c r="V876">
        <v>1.0358994556432299</v>
      </c>
      <c r="W876">
        <v>1.0931193772791701</v>
      </c>
      <c r="X876">
        <v>-0.29113306284374801</v>
      </c>
      <c r="Y876">
        <v>-1.13192030619081E-2</v>
      </c>
      <c r="Z876">
        <v>-0.26189085046741001</v>
      </c>
      <c r="AA876">
        <v>1.4284752725705201</v>
      </c>
      <c r="AB876">
        <v>-4.5418899975194001E-2</v>
      </c>
      <c r="AC876">
        <v>-0.68484317603607703</v>
      </c>
      <c r="AD876" s="10">
        <v>-1.0567365298657501</v>
      </c>
      <c r="AE876" s="8">
        <v>0</v>
      </c>
      <c r="AF876">
        <v>0</v>
      </c>
      <c r="AG876">
        <v>0</v>
      </c>
      <c r="AH876">
        <v>0</v>
      </c>
      <c r="AI876">
        <v>0</v>
      </c>
      <c r="AJ876">
        <v>0</v>
      </c>
      <c r="AK876">
        <v>0</v>
      </c>
      <c r="AL876">
        <v>0</v>
      </c>
      <c r="AM876">
        <v>0</v>
      </c>
      <c r="AN876">
        <v>0</v>
      </c>
      <c r="AO876">
        <v>0</v>
      </c>
      <c r="AP876">
        <v>1</v>
      </c>
      <c r="AQ876">
        <v>0</v>
      </c>
      <c r="AR876">
        <v>0</v>
      </c>
      <c r="AS876">
        <v>0</v>
      </c>
      <c r="AT876">
        <v>0</v>
      </c>
      <c r="AU876">
        <v>0</v>
      </c>
      <c r="AV876">
        <v>0</v>
      </c>
      <c r="AW876">
        <v>0</v>
      </c>
      <c r="AX876">
        <v>0</v>
      </c>
      <c r="AY876">
        <v>0</v>
      </c>
      <c r="AZ876">
        <v>1</v>
      </c>
      <c r="BA876">
        <v>1</v>
      </c>
      <c r="BB876">
        <v>0</v>
      </c>
      <c r="BC876">
        <v>0</v>
      </c>
      <c r="BD876">
        <v>1</v>
      </c>
      <c r="BE876">
        <v>0</v>
      </c>
      <c r="BF876">
        <v>1</v>
      </c>
      <c r="BG876">
        <v>0</v>
      </c>
      <c r="BH876">
        <v>0</v>
      </c>
      <c r="BI876">
        <v>1</v>
      </c>
      <c r="BJ876">
        <v>0</v>
      </c>
      <c r="BK876">
        <v>0</v>
      </c>
      <c r="BL876">
        <v>0</v>
      </c>
      <c r="BM876">
        <v>0</v>
      </c>
      <c r="BN876">
        <v>0</v>
      </c>
      <c r="BO876">
        <v>0</v>
      </c>
      <c r="BP876">
        <v>1</v>
      </c>
      <c r="BQ876">
        <v>0</v>
      </c>
      <c r="BR876">
        <v>0</v>
      </c>
      <c r="BS876">
        <v>0</v>
      </c>
      <c r="BT876" s="10">
        <v>1</v>
      </c>
      <c r="BU876">
        <v>-4.2648743800000002</v>
      </c>
      <c r="BV876">
        <v>0.17994256</v>
      </c>
      <c r="BW876">
        <v>2.5512239999999999E-2</v>
      </c>
      <c r="BX876">
        <v>1.7140852600000001</v>
      </c>
      <c r="BY876">
        <v>1.2451467300000001</v>
      </c>
      <c r="BZ876">
        <v>4.38303536</v>
      </c>
      <c r="CA876">
        <v>1.0542348399999999</v>
      </c>
      <c r="CB876">
        <v>2.36271349</v>
      </c>
      <c r="CC876">
        <v>0</v>
      </c>
      <c r="CD876">
        <v>1.26633956</v>
      </c>
      <c r="CE876">
        <v>1.2966537600000001</v>
      </c>
      <c r="CF876">
        <v>-0.34830556000000001</v>
      </c>
      <c r="CG876">
        <v>0.60595251999999999</v>
      </c>
      <c r="CH876">
        <v>-0.27080598</v>
      </c>
      <c r="CI876">
        <v>0.69837139000000004</v>
      </c>
      <c r="CJ876">
        <v>2.3914729999999999E-2</v>
      </c>
      <c r="CK876">
        <v>-0.35324707</v>
      </c>
      <c r="CL876">
        <v>-4.8291489999999999E-2</v>
      </c>
      <c r="CM876">
        <v>0.58076517999999999</v>
      </c>
      <c r="CN876">
        <v>0.72541518999999999</v>
      </c>
      <c r="CO876">
        <v>-0.20022939000000001</v>
      </c>
      <c r="CP876">
        <v>-0.43475793000000001</v>
      </c>
      <c r="CQ876">
        <v>0.34422587999999998</v>
      </c>
      <c r="CR876">
        <v>-0.48495226000000002</v>
      </c>
      <c r="CS876">
        <v>0.18250256000000001</v>
      </c>
      <c r="CT876">
        <v>-0.16623276000000001</v>
      </c>
      <c r="CU876">
        <v>-9.4743999999999995E-2</v>
      </c>
      <c r="CV876">
        <v>-1.1689752</v>
      </c>
      <c r="CW876">
        <v>-0.52188942000000005</v>
      </c>
      <c r="CX876">
        <v>0.65815442999999996</v>
      </c>
      <c r="CY876">
        <v>9.3649330000000003E-2</v>
      </c>
      <c r="CZ876">
        <v>-0.16819777</v>
      </c>
      <c r="DA876">
        <v>-0.25450494000000001</v>
      </c>
      <c r="DB876">
        <v>0.25513289</v>
      </c>
      <c r="DC876">
        <v>2.5920289999999999E-2</v>
      </c>
      <c r="DD876">
        <v>-2.5292350000000002E-2</v>
      </c>
      <c r="DE876">
        <v>0.26950531</v>
      </c>
      <c r="DF876">
        <v>-0.26887736000000001</v>
      </c>
      <c r="DG876">
        <v>0.1029841</v>
      </c>
      <c r="DH876">
        <v>-0.10235616</v>
      </c>
      <c r="DI876">
        <v>-0.19042195000000001</v>
      </c>
      <c r="DJ876">
        <v>7.7531719999999998E-2</v>
      </c>
      <c r="DK876">
        <v>-0.19522661999999999</v>
      </c>
      <c r="DL876">
        <v>-0.13095082</v>
      </c>
      <c r="DM876">
        <v>-6.0513240000000003E-2</v>
      </c>
      <c r="DN876">
        <v>0.50020885000000004</v>
      </c>
      <c r="DO876">
        <v>0.35778246000000002</v>
      </c>
      <c r="DP876">
        <v>-0.64273818000000005</v>
      </c>
      <c r="DQ876">
        <v>0.94671483000000001</v>
      </c>
      <c r="DR876">
        <v>-0.66113116000000005</v>
      </c>
      <c r="DS876">
        <v>7.7932630000000003E-2</v>
      </c>
      <c r="DT876">
        <v>-0.79014932000000004</v>
      </c>
      <c r="DU876">
        <v>1.3610861400000001</v>
      </c>
      <c r="DV876" s="10">
        <v>-0.64824150000000003</v>
      </c>
      <c r="DW876" s="8" t="s">
        <v>4511</v>
      </c>
      <c r="DX876" t="s">
        <v>4512</v>
      </c>
      <c r="DY876" t="s">
        <v>5165</v>
      </c>
      <c r="DZ876" t="s">
        <v>5165</v>
      </c>
      <c r="EA876" t="s">
        <v>5257</v>
      </c>
      <c r="EB876" t="s">
        <v>5214</v>
      </c>
      <c r="EC876" t="s">
        <v>5228</v>
      </c>
      <c r="ED876" s="10" t="s">
        <v>613</v>
      </c>
      <c r="EE876" s="20">
        <v>35780</v>
      </c>
      <c r="EF876" s="21">
        <v>37303</v>
      </c>
      <c r="EG876" t="s">
        <v>4513</v>
      </c>
      <c r="EH876" t="s">
        <v>5142</v>
      </c>
      <c r="EI876" s="22">
        <v>45433</v>
      </c>
      <c r="EJ876" t="b">
        <f>F876=H876</f>
        <v>1</v>
      </c>
    </row>
    <row r="877" spans="1:140" x14ac:dyDescent="0.2">
      <c r="A877" s="8" t="s">
        <v>4514</v>
      </c>
      <c r="B877" s="8" t="s">
        <v>168</v>
      </c>
      <c r="C877" s="8" t="s">
        <v>332</v>
      </c>
      <c r="D877" s="2">
        <f>1-689-988-9758</f>
        <v>-11434</v>
      </c>
      <c r="E877" s="4">
        <v>0.43226545807804601</v>
      </c>
      <c r="F877" s="28" t="b">
        <v>0</v>
      </c>
      <c r="G877" s="29">
        <f t="shared" si="27"/>
        <v>2.9820953860888983E-5</v>
      </c>
      <c r="H877" s="5" t="b">
        <f t="shared" si="26"/>
        <v>0</v>
      </c>
      <c r="I877" s="8">
        <v>35</v>
      </c>
      <c r="J877">
        <v>0</v>
      </c>
      <c r="K877">
        <v>20</v>
      </c>
      <c r="L877">
        <v>1348</v>
      </c>
      <c r="M877">
        <v>4</v>
      </c>
      <c r="N877">
        <v>5</v>
      </c>
      <c r="O877">
        <v>36.132729039023097</v>
      </c>
      <c r="P877">
        <v>5</v>
      </c>
      <c r="Q877">
        <v>5</v>
      </c>
      <c r="R877">
        <v>5</v>
      </c>
      <c r="S877" s="10">
        <v>75.5</v>
      </c>
      <c r="T877" s="8">
        <v>-1.7134323103137701</v>
      </c>
      <c r="U877">
        <v>-1.00517281761849</v>
      </c>
      <c r="V877">
        <v>-0.90217249130388599</v>
      </c>
      <c r="W877">
        <v>-0.175218283132517</v>
      </c>
      <c r="X877">
        <v>-0.29113306284374801</v>
      </c>
      <c r="Y877">
        <v>1.38181348148064</v>
      </c>
      <c r="Z877">
        <v>-0.49349243116411601</v>
      </c>
      <c r="AA877">
        <v>-0.70092886045385905</v>
      </c>
      <c r="AB877">
        <v>-1.4988236991813999</v>
      </c>
      <c r="AC877">
        <v>-1.38724643350897</v>
      </c>
      <c r="AD877" s="10">
        <v>0.173155909181676</v>
      </c>
      <c r="AE877" s="8">
        <v>0</v>
      </c>
      <c r="AF877">
        <v>0</v>
      </c>
      <c r="AG877">
        <v>0</v>
      </c>
      <c r="AH877">
        <v>0</v>
      </c>
      <c r="AI877">
        <v>0</v>
      </c>
      <c r="AJ877">
        <v>0</v>
      </c>
      <c r="AK877">
        <v>0</v>
      </c>
      <c r="AL877">
        <v>0</v>
      </c>
      <c r="AM877">
        <v>0</v>
      </c>
      <c r="AN877">
        <v>0</v>
      </c>
      <c r="AO877">
        <v>0</v>
      </c>
      <c r="AP877">
        <v>0</v>
      </c>
      <c r="AQ877">
        <v>0</v>
      </c>
      <c r="AR877">
        <v>0</v>
      </c>
      <c r="AS877">
        <v>0</v>
      </c>
      <c r="AT877">
        <v>0</v>
      </c>
      <c r="AU877">
        <v>0</v>
      </c>
      <c r="AV877">
        <v>0</v>
      </c>
      <c r="AW877">
        <v>1</v>
      </c>
      <c r="AX877">
        <v>0</v>
      </c>
      <c r="AY877">
        <v>0</v>
      </c>
      <c r="AZ877">
        <v>1</v>
      </c>
      <c r="BA877">
        <v>0</v>
      </c>
      <c r="BB877">
        <v>1</v>
      </c>
      <c r="BC877">
        <v>0</v>
      </c>
      <c r="BD877">
        <v>1</v>
      </c>
      <c r="BE877">
        <v>1</v>
      </c>
      <c r="BF877">
        <v>0</v>
      </c>
      <c r="BG877">
        <v>1</v>
      </c>
      <c r="BH877">
        <v>0</v>
      </c>
      <c r="BI877">
        <v>0</v>
      </c>
      <c r="BJ877">
        <v>0</v>
      </c>
      <c r="BK877">
        <v>0</v>
      </c>
      <c r="BL877">
        <v>0</v>
      </c>
      <c r="BM877">
        <v>0</v>
      </c>
      <c r="BN877">
        <v>1</v>
      </c>
      <c r="BO877">
        <v>0</v>
      </c>
      <c r="BP877">
        <v>0</v>
      </c>
      <c r="BQ877">
        <v>0</v>
      </c>
      <c r="BR877">
        <v>0</v>
      </c>
      <c r="BS877">
        <v>1</v>
      </c>
      <c r="BT877" s="10">
        <v>0</v>
      </c>
      <c r="BU877">
        <v>-4.2648743800000002</v>
      </c>
      <c r="BV877">
        <v>0.17994256</v>
      </c>
      <c r="BW877">
        <v>2.5512239999999999E-2</v>
      </c>
      <c r="BX877">
        <v>1.7140852600000001</v>
      </c>
      <c r="BY877">
        <v>1.2451467300000001</v>
      </c>
      <c r="BZ877">
        <v>4.38303536</v>
      </c>
      <c r="CA877">
        <v>1.0542348399999999</v>
      </c>
      <c r="CB877">
        <v>2.36271349</v>
      </c>
      <c r="CC877">
        <v>0</v>
      </c>
      <c r="CD877">
        <v>1.26633956</v>
      </c>
      <c r="CE877">
        <v>1.2966537600000001</v>
      </c>
      <c r="CF877">
        <v>-0.34830556000000001</v>
      </c>
      <c r="CG877">
        <v>0.60595251999999999</v>
      </c>
      <c r="CH877">
        <v>-0.27080598</v>
      </c>
      <c r="CI877">
        <v>0.69837139000000004</v>
      </c>
      <c r="CJ877">
        <v>2.3914729999999999E-2</v>
      </c>
      <c r="CK877">
        <v>-0.35324707</v>
      </c>
      <c r="CL877">
        <v>-4.8291489999999999E-2</v>
      </c>
      <c r="CM877">
        <v>0.58076517999999999</v>
      </c>
      <c r="CN877">
        <v>0.72541518999999999</v>
      </c>
      <c r="CO877">
        <v>-0.20022939000000001</v>
      </c>
      <c r="CP877">
        <v>-0.43475793000000001</v>
      </c>
      <c r="CQ877">
        <v>0.34422587999999998</v>
      </c>
      <c r="CR877">
        <v>-0.48495226000000002</v>
      </c>
      <c r="CS877">
        <v>0.18250256000000001</v>
      </c>
      <c r="CT877">
        <v>-0.16623276000000001</v>
      </c>
      <c r="CU877">
        <v>-9.4743999999999995E-2</v>
      </c>
      <c r="CV877">
        <v>-1.1689752</v>
      </c>
      <c r="CW877">
        <v>-0.52188942000000005</v>
      </c>
      <c r="CX877">
        <v>0.65815442999999996</v>
      </c>
      <c r="CY877">
        <v>9.3649330000000003E-2</v>
      </c>
      <c r="CZ877">
        <v>-0.16819777</v>
      </c>
      <c r="DA877">
        <v>-0.25450494000000001</v>
      </c>
      <c r="DB877">
        <v>0.25513289</v>
      </c>
      <c r="DC877">
        <v>2.5920289999999999E-2</v>
      </c>
      <c r="DD877">
        <v>-2.5292350000000002E-2</v>
      </c>
      <c r="DE877">
        <v>0.26950531</v>
      </c>
      <c r="DF877">
        <v>-0.26887736000000001</v>
      </c>
      <c r="DG877">
        <v>0.1029841</v>
      </c>
      <c r="DH877">
        <v>-0.10235616</v>
      </c>
      <c r="DI877">
        <v>-0.19042195000000001</v>
      </c>
      <c r="DJ877">
        <v>7.7531719999999998E-2</v>
      </c>
      <c r="DK877">
        <v>-0.19522661999999999</v>
      </c>
      <c r="DL877">
        <v>-0.13095082</v>
      </c>
      <c r="DM877">
        <v>-6.0513240000000003E-2</v>
      </c>
      <c r="DN877">
        <v>0.50020885000000004</v>
      </c>
      <c r="DO877">
        <v>0.35778246000000002</v>
      </c>
      <c r="DP877">
        <v>-0.64273818000000005</v>
      </c>
      <c r="DQ877">
        <v>0.94671483000000001</v>
      </c>
      <c r="DR877">
        <v>-0.66113116000000005</v>
      </c>
      <c r="DS877">
        <v>7.7932630000000003E-2</v>
      </c>
      <c r="DT877">
        <v>-0.79014932000000004</v>
      </c>
      <c r="DU877">
        <v>1.3610861400000001</v>
      </c>
      <c r="DV877" s="10">
        <v>-0.64824150000000003</v>
      </c>
      <c r="DW877" s="8" t="s">
        <v>4515</v>
      </c>
      <c r="DX877" t="s">
        <v>4516</v>
      </c>
      <c r="DY877" t="s">
        <v>5158</v>
      </c>
      <c r="DZ877" t="s">
        <v>5153</v>
      </c>
      <c r="EA877" t="s">
        <v>5171</v>
      </c>
      <c r="EB877" t="s">
        <v>5349</v>
      </c>
      <c r="EC877" t="s">
        <v>5267</v>
      </c>
      <c r="ED877" s="10" t="s">
        <v>1781</v>
      </c>
      <c r="EE877" s="20">
        <v>36508</v>
      </c>
      <c r="EF877" s="21">
        <v>38903</v>
      </c>
      <c r="EG877" t="s">
        <v>4517</v>
      </c>
      <c r="EH877" t="s">
        <v>5145</v>
      </c>
      <c r="EI877" s="22">
        <v>44084</v>
      </c>
      <c r="EJ877" t="b">
        <f>F877=H877</f>
        <v>1</v>
      </c>
    </row>
    <row r="878" spans="1:140" x14ac:dyDescent="0.2">
      <c r="A878" s="8" t="s">
        <v>4518</v>
      </c>
      <c r="B878" s="8" t="s">
        <v>168</v>
      </c>
      <c r="C878" s="8" t="s">
        <v>181</v>
      </c>
      <c r="D878" s="2" t="s">
        <v>4519</v>
      </c>
      <c r="E878" s="4">
        <v>0.61756047158641703</v>
      </c>
      <c r="F878" s="28" t="b">
        <v>1</v>
      </c>
      <c r="G878" s="29">
        <f t="shared" si="27"/>
        <v>1.703617393488162E-4</v>
      </c>
      <c r="H878" s="5" t="b">
        <f t="shared" si="26"/>
        <v>0</v>
      </c>
      <c r="I878" s="8">
        <v>60</v>
      </c>
      <c r="J878">
        <v>1</v>
      </c>
      <c r="K878">
        <v>24</v>
      </c>
      <c r="L878">
        <v>1626</v>
      </c>
      <c r="M878">
        <v>2</v>
      </c>
      <c r="N878">
        <v>1</v>
      </c>
      <c r="O878">
        <v>88.780235793208703</v>
      </c>
      <c r="P878">
        <v>5</v>
      </c>
      <c r="Q878">
        <v>3</v>
      </c>
      <c r="R878">
        <v>3</v>
      </c>
      <c r="S878" s="10">
        <v>76</v>
      </c>
      <c r="T878" s="8">
        <v>0.63502206237506098</v>
      </c>
      <c r="U878">
        <v>7.5957643648752104E-3</v>
      </c>
      <c r="V878">
        <v>-0.38535330545132002</v>
      </c>
      <c r="W878">
        <v>0.148860641127087</v>
      </c>
      <c r="X878">
        <v>-0.92748948436013701</v>
      </c>
      <c r="Y878">
        <v>-1.4044518876044501</v>
      </c>
      <c r="Z878">
        <v>1.3181448898730199</v>
      </c>
      <c r="AA878">
        <v>8.8725172209350497E-3</v>
      </c>
      <c r="AB878">
        <v>0.68128349962791002</v>
      </c>
      <c r="AC878">
        <v>-1.38724643350897</v>
      </c>
      <c r="AD878" s="10">
        <v>0.281041210852502</v>
      </c>
      <c r="AE878" s="8">
        <v>0</v>
      </c>
      <c r="AF878">
        <v>0</v>
      </c>
      <c r="AG878">
        <v>0</v>
      </c>
      <c r="AH878">
        <v>0</v>
      </c>
      <c r="AI878">
        <v>0</v>
      </c>
      <c r="AJ878">
        <v>0</v>
      </c>
      <c r="AK878">
        <v>0</v>
      </c>
      <c r="AL878">
        <v>0</v>
      </c>
      <c r="AM878">
        <v>0</v>
      </c>
      <c r="AN878">
        <v>0</v>
      </c>
      <c r="AO878">
        <v>0</v>
      </c>
      <c r="AP878">
        <v>0</v>
      </c>
      <c r="AQ878">
        <v>0</v>
      </c>
      <c r="AR878">
        <v>0</v>
      </c>
      <c r="AS878">
        <v>0</v>
      </c>
      <c r="AT878">
        <v>0</v>
      </c>
      <c r="AU878">
        <v>1</v>
      </c>
      <c r="AV878">
        <v>0</v>
      </c>
      <c r="AW878">
        <v>0</v>
      </c>
      <c r="AX878">
        <v>0</v>
      </c>
      <c r="AY878">
        <v>0</v>
      </c>
      <c r="AZ878">
        <v>1</v>
      </c>
      <c r="BA878">
        <v>1</v>
      </c>
      <c r="BB878">
        <v>0</v>
      </c>
      <c r="BC878">
        <v>0</v>
      </c>
      <c r="BD878">
        <v>1</v>
      </c>
      <c r="BE878">
        <v>0</v>
      </c>
      <c r="BF878">
        <v>1</v>
      </c>
      <c r="BG878">
        <v>0</v>
      </c>
      <c r="BH878">
        <v>0</v>
      </c>
      <c r="BI878">
        <v>0</v>
      </c>
      <c r="BJ878">
        <v>1</v>
      </c>
      <c r="BK878">
        <v>0</v>
      </c>
      <c r="BL878">
        <v>0</v>
      </c>
      <c r="BM878">
        <v>0</v>
      </c>
      <c r="BN878">
        <v>0</v>
      </c>
      <c r="BO878">
        <v>1</v>
      </c>
      <c r="BP878">
        <v>0</v>
      </c>
      <c r="BQ878">
        <v>0</v>
      </c>
      <c r="BR878">
        <v>1</v>
      </c>
      <c r="BS878">
        <v>0</v>
      </c>
      <c r="BT878" s="10">
        <v>0</v>
      </c>
      <c r="BU878">
        <v>-4.2648743800000002</v>
      </c>
      <c r="BV878">
        <v>0.17994256</v>
      </c>
      <c r="BW878">
        <v>2.5512239999999999E-2</v>
      </c>
      <c r="BX878">
        <v>1.7140852600000001</v>
      </c>
      <c r="BY878">
        <v>1.2451467300000001</v>
      </c>
      <c r="BZ878">
        <v>4.38303536</v>
      </c>
      <c r="CA878">
        <v>1.0542348399999999</v>
      </c>
      <c r="CB878">
        <v>2.36271349</v>
      </c>
      <c r="CC878">
        <v>0</v>
      </c>
      <c r="CD878">
        <v>1.26633956</v>
      </c>
      <c r="CE878">
        <v>1.2966537600000001</v>
      </c>
      <c r="CF878">
        <v>-0.34830556000000001</v>
      </c>
      <c r="CG878">
        <v>0.60595251999999999</v>
      </c>
      <c r="CH878">
        <v>-0.27080598</v>
      </c>
      <c r="CI878">
        <v>0.69837139000000004</v>
      </c>
      <c r="CJ878">
        <v>2.3914729999999999E-2</v>
      </c>
      <c r="CK878">
        <v>-0.35324707</v>
      </c>
      <c r="CL878">
        <v>-4.8291489999999999E-2</v>
      </c>
      <c r="CM878">
        <v>0.58076517999999999</v>
      </c>
      <c r="CN878">
        <v>0.72541518999999999</v>
      </c>
      <c r="CO878">
        <v>-0.20022939000000001</v>
      </c>
      <c r="CP878">
        <v>-0.43475793000000001</v>
      </c>
      <c r="CQ878">
        <v>0.34422587999999998</v>
      </c>
      <c r="CR878">
        <v>-0.48495226000000002</v>
      </c>
      <c r="CS878">
        <v>0.18250256000000001</v>
      </c>
      <c r="CT878">
        <v>-0.16623276000000001</v>
      </c>
      <c r="CU878">
        <v>-9.4743999999999995E-2</v>
      </c>
      <c r="CV878">
        <v>-1.1689752</v>
      </c>
      <c r="CW878">
        <v>-0.52188942000000005</v>
      </c>
      <c r="CX878">
        <v>0.65815442999999996</v>
      </c>
      <c r="CY878">
        <v>9.3649330000000003E-2</v>
      </c>
      <c r="CZ878">
        <v>-0.16819777</v>
      </c>
      <c r="DA878">
        <v>-0.25450494000000001</v>
      </c>
      <c r="DB878">
        <v>0.25513289</v>
      </c>
      <c r="DC878">
        <v>2.5920289999999999E-2</v>
      </c>
      <c r="DD878">
        <v>-2.5292350000000002E-2</v>
      </c>
      <c r="DE878">
        <v>0.26950531</v>
      </c>
      <c r="DF878">
        <v>-0.26887736000000001</v>
      </c>
      <c r="DG878">
        <v>0.1029841</v>
      </c>
      <c r="DH878">
        <v>-0.10235616</v>
      </c>
      <c r="DI878">
        <v>-0.19042195000000001</v>
      </c>
      <c r="DJ878">
        <v>7.7531719999999998E-2</v>
      </c>
      <c r="DK878">
        <v>-0.19522661999999999</v>
      </c>
      <c r="DL878">
        <v>-0.13095082</v>
      </c>
      <c r="DM878">
        <v>-6.0513240000000003E-2</v>
      </c>
      <c r="DN878">
        <v>0.50020885000000004</v>
      </c>
      <c r="DO878">
        <v>0.35778246000000002</v>
      </c>
      <c r="DP878">
        <v>-0.64273818000000005</v>
      </c>
      <c r="DQ878">
        <v>0.94671483000000001</v>
      </c>
      <c r="DR878">
        <v>-0.66113116000000005</v>
      </c>
      <c r="DS878">
        <v>7.7932630000000003E-2</v>
      </c>
      <c r="DT878">
        <v>-0.79014932000000004</v>
      </c>
      <c r="DU878">
        <v>1.3610861400000001</v>
      </c>
      <c r="DV878" s="10">
        <v>-0.64824150000000003</v>
      </c>
      <c r="DW878" s="8" t="s">
        <v>4520</v>
      </c>
      <c r="DX878" t="s">
        <v>4521</v>
      </c>
      <c r="DY878" t="s">
        <v>5153</v>
      </c>
      <c r="DZ878" t="s">
        <v>5158</v>
      </c>
      <c r="EA878" t="s">
        <v>5215</v>
      </c>
      <c r="EB878" t="s">
        <v>5340</v>
      </c>
      <c r="EC878" t="s">
        <v>5159</v>
      </c>
      <c r="ED878" s="10" t="s">
        <v>618</v>
      </c>
      <c r="EE878" s="20">
        <v>35434</v>
      </c>
      <c r="EF878" s="21">
        <v>35435</v>
      </c>
      <c r="EG878" t="s">
        <v>4522</v>
      </c>
      <c r="EH878" t="s">
        <v>5144</v>
      </c>
      <c r="EI878" s="22">
        <v>44570</v>
      </c>
      <c r="EJ878" t="b">
        <f>F878=H878</f>
        <v>0</v>
      </c>
    </row>
    <row r="879" spans="1:140" x14ac:dyDescent="0.2">
      <c r="A879" s="8" t="s">
        <v>4523</v>
      </c>
      <c r="B879" s="8" t="s">
        <v>119</v>
      </c>
      <c r="C879" s="8" t="s">
        <v>363</v>
      </c>
      <c r="D879" s="2" t="s">
        <v>4524</v>
      </c>
      <c r="E879" s="4">
        <v>0.409208514035237</v>
      </c>
      <c r="F879" s="28" t="b">
        <v>0</v>
      </c>
      <c r="G879" s="29">
        <f t="shared" si="27"/>
        <v>0.781546422053363</v>
      </c>
      <c r="H879" s="5" t="b">
        <f t="shared" si="26"/>
        <v>1</v>
      </c>
      <c r="I879" s="8">
        <v>65</v>
      </c>
      <c r="J879">
        <v>1</v>
      </c>
      <c r="K879">
        <v>22</v>
      </c>
      <c r="L879">
        <v>548</v>
      </c>
      <c r="M879">
        <v>9</v>
      </c>
      <c r="N879">
        <v>1</v>
      </c>
      <c r="O879">
        <v>61.8375903509518</v>
      </c>
      <c r="P879">
        <v>3</v>
      </c>
      <c r="Q879">
        <v>5</v>
      </c>
      <c r="R879">
        <v>4</v>
      </c>
      <c r="S879" s="10">
        <v>77.5</v>
      </c>
      <c r="T879" s="8">
        <v>1.1047129369128199</v>
      </c>
      <c r="U879">
        <v>7.5957643648752104E-3</v>
      </c>
      <c r="V879">
        <v>-0.64376289837760303</v>
      </c>
      <c r="W879">
        <v>-1.10781950402346</v>
      </c>
      <c r="X879">
        <v>1.2997579909472201</v>
      </c>
      <c r="Y879">
        <v>-1.4044518876044501</v>
      </c>
      <c r="Z879">
        <v>0.391029722984647</v>
      </c>
      <c r="AA879">
        <v>1.4284752725705201</v>
      </c>
      <c r="AB879">
        <v>0.68128349962791002</v>
      </c>
      <c r="AC879">
        <v>0.71996333890972197</v>
      </c>
      <c r="AD879" s="10">
        <v>0.60469711586498298</v>
      </c>
      <c r="AE879" s="8">
        <v>0</v>
      </c>
      <c r="AF879">
        <v>0</v>
      </c>
      <c r="AG879">
        <v>0</v>
      </c>
      <c r="AH879">
        <v>0</v>
      </c>
      <c r="AI879">
        <v>0</v>
      </c>
      <c r="AJ879">
        <v>0</v>
      </c>
      <c r="AK879">
        <v>0</v>
      </c>
      <c r="AL879">
        <v>0</v>
      </c>
      <c r="AM879">
        <v>0</v>
      </c>
      <c r="AN879">
        <v>0</v>
      </c>
      <c r="AO879">
        <v>0</v>
      </c>
      <c r="AP879">
        <v>0</v>
      </c>
      <c r="AQ879">
        <v>0</v>
      </c>
      <c r="AR879">
        <v>1</v>
      </c>
      <c r="AS879">
        <v>0</v>
      </c>
      <c r="AT879">
        <v>0</v>
      </c>
      <c r="AU879">
        <v>0</v>
      </c>
      <c r="AV879">
        <v>0</v>
      </c>
      <c r="AW879">
        <v>0</v>
      </c>
      <c r="AX879">
        <v>0</v>
      </c>
      <c r="AY879">
        <v>1</v>
      </c>
      <c r="AZ879">
        <v>0</v>
      </c>
      <c r="BA879">
        <v>1</v>
      </c>
      <c r="BB879">
        <v>0</v>
      </c>
      <c r="BC879">
        <v>0</v>
      </c>
      <c r="BD879">
        <v>1</v>
      </c>
      <c r="BE879">
        <v>1</v>
      </c>
      <c r="BF879">
        <v>0</v>
      </c>
      <c r="BG879">
        <v>0</v>
      </c>
      <c r="BH879">
        <v>0</v>
      </c>
      <c r="BI879">
        <v>0</v>
      </c>
      <c r="BJ879">
        <v>0</v>
      </c>
      <c r="BK879">
        <v>1</v>
      </c>
      <c r="BL879">
        <v>0</v>
      </c>
      <c r="BM879">
        <v>1</v>
      </c>
      <c r="BN879">
        <v>0</v>
      </c>
      <c r="BO879">
        <v>0</v>
      </c>
      <c r="BP879">
        <v>0</v>
      </c>
      <c r="BQ879">
        <v>0</v>
      </c>
      <c r="BR879">
        <v>0</v>
      </c>
      <c r="BS879">
        <v>1</v>
      </c>
      <c r="BT879" s="10">
        <v>0</v>
      </c>
      <c r="BU879">
        <v>-4.2648743800000002</v>
      </c>
      <c r="BV879">
        <v>0.17994256</v>
      </c>
      <c r="BW879">
        <v>2.5512239999999999E-2</v>
      </c>
      <c r="BX879">
        <v>1.7140852600000001</v>
      </c>
      <c r="BY879">
        <v>1.2451467300000001</v>
      </c>
      <c r="BZ879">
        <v>4.38303536</v>
      </c>
      <c r="CA879">
        <v>1.0542348399999999</v>
      </c>
      <c r="CB879">
        <v>2.36271349</v>
      </c>
      <c r="CC879">
        <v>0</v>
      </c>
      <c r="CD879">
        <v>1.26633956</v>
      </c>
      <c r="CE879">
        <v>1.2966537600000001</v>
      </c>
      <c r="CF879">
        <v>-0.34830556000000001</v>
      </c>
      <c r="CG879">
        <v>0.60595251999999999</v>
      </c>
      <c r="CH879">
        <v>-0.27080598</v>
      </c>
      <c r="CI879">
        <v>0.69837139000000004</v>
      </c>
      <c r="CJ879">
        <v>2.3914729999999999E-2</v>
      </c>
      <c r="CK879">
        <v>-0.35324707</v>
      </c>
      <c r="CL879">
        <v>-4.8291489999999999E-2</v>
      </c>
      <c r="CM879">
        <v>0.58076517999999999</v>
      </c>
      <c r="CN879">
        <v>0.72541518999999999</v>
      </c>
      <c r="CO879">
        <v>-0.20022939000000001</v>
      </c>
      <c r="CP879">
        <v>-0.43475793000000001</v>
      </c>
      <c r="CQ879">
        <v>0.34422587999999998</v>
      </c>
      <c r="CR879">
        <v>-0.48495226000000002</v>
      </c>
      <c r="CS879">
        <v>0.18250256000000001</v>
      </c>
      <c r="CT879">
        <v>-0.16623276000000001</v>
      </c>
      <c r="CU879">
        <v>-9.4743999999999995E-2</v>
      </c>
      <c r="CV879">
        <v>-1.1689752</v>
      </c>
      <c r="CW879">
        <v>-0.52188942000000005</v>
      </c>
      <c r="CX879">
        <v>0.65815442999999996</v>
      </c>
      <c r="CY879">
        <v>9.3649330000000003E-2</v>
      </c>
      <c r="CZ879">
        <v>-0.16819777</v>
      </c>
      <c r="DA879">
        <v>-0.25450494000000001</v>
      </c>
      <c r="DB879">
        <v>0.25513289</v>
      </c>
      <c r="DC879">
        <v>2.5920289999999999E-2</v>
      </c>
      <c r="DD879">
        <v>-2.5292350000000002E-2</v>
      </c>
      <c r="DE879">
        <v>0.26950531</v>
      </c>
      <c r="DF879">
        <v>-0.26887736000000001</v>
      </c>
      <c r="DG879">
        <v>0.1029841</v>
      </c>
      <c r="DH879">
        <v>-0.10235616</v>
      </c>
      <c r="DI879">
        <v>-0.19042195000000001</v>
      </c>
      <c r="DJ879">
        <v>7.7531719999999998E-2</v>
      </c>
      <c r="DK879">
        <v>-0.19522661999999999</v>
      </c>
      <c r="DL879">
        <v>-0.13095082</v>
      </c>
      <c r="DM879">
        <v>-6.0513240000000003E-2</v>
      </c>
      <c r="DN879">
        <v>0.50020885000000004</v>
      </c>
      <c r="DO879">
        <v>0.35778246000000002</v>
      </c>
      <c r="DP879">
        <v>-0.64273818000000005</v>
      </c>
      <c r="DQ879">
        <v>0.94671483000000001</v>
      </c>
      <c r="DR879">
        <v>-0.66113116000000005</v>
      </c>
      <c r="DS879">
        <v>7.7932630000000003E-2</v>
      </c>
      <c r="DT879">
        <v>-0.79014932000000004</v>
      </c>
      <c r="DU879">
        <v>1.3610861400000001</v>
      </c>
      <c r="DV879" s="10">
        <v>-0.64824150000000003</v>
      </c>
      <c r="DW879" s="8" t="s">
        <v>4525</v>
      </c>
      <c r="DX879" t="s">
        <v>4526</v>
      </c>
      <c r="DY879" t="s">
        <v>5154</v>
      </c>
      <c r="DZ879" t="s">
        <v>5153</v>
      </c>
      <c r="EA879" t="s">
        <v>5327</v>
      </c>
      <c r="EB879" t="s">
        <v>5256</v>
      </c>
      <c r="EC879" t="s">
        <v>5162</v>
      </c>
      <c r="ED879" s="10" t="s">
        <v>673</v>
      </c>
      <c r="EE879" s="20">
        <v>37061</v>
      </c>
      <c r="EF879" s="21">
        <v>37134</v>
      </c>
      <c r="EG879" t="s">
        <v>4527</v>
      </c>
      <c r="EH879" t="s">
        <v>5146</v>
      </c>
      <c r="EI879" s="22">
        <v>44724</v>
      </c>
      <c r="EJ879" t="b">
        <f>F879=H879</f>
        <v>0</v>
      </c>
    </row>
    <row r="880" spans="1:140" x14ac:dyDescent="0.2">
      <c r="A880" s="8" t="s">
        <v>4528</v>
      </c>
      <c r="B880" s="8" t="s">
        <v>127</v>
      </c>
      <c r="C880" s="8" t="s">
        <v>332</v>
      </c>
      <c r="D880" s="2">
        <f>1-518-699-2161</f>
        <v>-3377</v>
      </c>
      <c r="E880" s="4">
        <v>0.379347859450127</v>
      </c>
      <c r="F880" s="28" t="b">
        <v>0</v>
      </c>
      <c r="G880" s="29">
        <f t="shared" si="27"/>
        <v>0.89353219322167354</v>
      </c>
      <c r="H880" s="5" t="b">
        <f t="shared" si="26"/>
        <v>1</v>
      </c>
      <c r="I880" s="8">
        <v>59</v>
      </c>
      <c r="J880">
        <v>1</v>
      </c>
      <c r="K880">
        <v>34</v>
      </c>
      <c r="L880">
        <v>1343</v>
      </c>
      <c r="M880">
        <v>9</v>
      </c>
      <c r="N880">
        <v>4</v>
      </c>
      <c r="O880">
        <v>29.673929725063498</v>
      </c>
      <c r="P880">
        <v>1</v>
      </c>
      <c r="Q880">
        <v>4</v>
      </c>
      <c r="R880">
        <v>2</v>
      </c>
      <c r="S880" s="10">
        <v>74.900000000000006</v>
      </c>
      <c r="T880" s="8">
        <v>0.54108388746750802</v>
      </c>
      <c r="U880">
        <v>7.5957643648752104E-3</v>
      </c>
      <c r="V880">
        <v>0.90669465918009495</v>
      </c>
      <c r="W880">
        <v>-0.181047040763086</v>
      </c>
      <c r="X880">
        <v>1.2997579909472201</v>
      </c>
      <c r="Y880">
        <v>0.68524713920936597</v>
      </c>
      <c r="Z880">
        <v>-0.71574420731927202</v>
      </c>
      <c r="AA880">
        <v>-1.4107302381286499</v>
      </c>
      <c r="AB880">
        <v>-1.4988236991813999</v>
      </c>
      <c r="AC880">
        <v>1.42236659638262</v>
      </c>
      <c r="AD880" s="10">
        <v>4.3693547176684999E-2</v>
      </c>
      <c r="AE880" s="8">
        <v>0</v>
      </c>
      <c r="AF880">
        <v>0</v>
      </c>
      <c r="AG880">
        <v>0</v>
      </c>
      <c r="AH880">
        <v>0</v>
      </c>
      <c r="AI880">
        <v>0</v>
      </c>
      <c r="AJ880">
        <v>0</v>
      </c>
      <c r="AK880">
        <v>0</v>
      </c>
      <c r="AL880">
        <v>0</v>
      </c>
      <c r="AM880">
        <v>0</v>
      </c>
      <c r="AN880">
        <v>0</v>
      </c>
      <c r="AO880">
        <v>0</v>
      </c>
      <c r="AP880">
        <v>0</v>
      </c>
      <c r="AQ880">
        <v>0</v>
      </c>
      <c r="AR880">
        <v>0</v>
      </c>
      <c r="AS880">
        <v>1</v>
      </c>
      <c r="AT880">
        <v>0</v>
      </c>
      <c r="AU880">
        <v>0</v>
      </c>
      <c r="AV880">
        <v>0</v>
      </c>
      <c r="AW880">
        <v>0</v>
      </c>
      <c r="AX880">
        <v>0</v>
      </c>
      <c r="AY880">
        <v>1</v>
      </c>
      <c r="AZ880">
        <v>0</v>
      </c>
      <c r="BA880">
        <v>1</v>
      </c>
      <c r="BB880">
        <v>0</v>
      </c>
      <c r="BC880">
        <v>0</v>
      </c>
      <c r="BD880">
        <v>1</v>
      </c>
      <c r="BE880">
        <v>1</v>
      </c>
      <c r="BF880">
        <v>0</v>
      </c>
      <c r="BG880">
        <v>0</v>
      </c>
      <c r="BH880">
        <v>1</v>
      </c>
      <c r="BI880">
        <v>0</v>
      </c>
      <c r="BJ880">
        <v>0</v>
      </c>
      <c r="BK880">
        <v>0</v>
      </c>
      <c r="BL880">
        <v>0</v>
      </c>
      <c r="BM880">
        <v>0</v>
      </c>
      <c r="BN880">
        <v>1</v>
      </c>
      <c r="BO880">
        <v>0</v>
      </c>
      <c r="BP880">
        <v>0</v>
      </c>
      <c r="BQ880">
        <v>0</v>
      </c>
      <c r="BR880">
        <v>0</v>
      </c>
      <c r="BS880">
        <v>1</v>
      </c>
      <c r="BT880" s="10">
        <v>0</v>
      </c>
      <c r="BU880">
        <v>-4.2648743800000002</v>
      </c>
      <c r="BV880">
        <v>0.17994256</v>
      </c>
      <c r="BW880">
        <v>2.5512239999999999E-2</v>
      </c>
      <c r="BX880">
        <v>1.7140852600000001</v>
      </c>
      <c r="BY880">
        <v>1.2451467300000001</v>
      </c>
      <c r="BZ880">
        <v>4.38303536</v>
      </c>
      <c r="CA880">
        <v>1.0542348399999999</v>
      </c>
      <c r="CB880">
        <v>2.36271349</v>
      </c>
      <c r="CC880">
        <v>0</v>
      </c>
      <c r="CD880">
        <v>1.26633956</v>
      </c>
      <c r="CE880">
        <v>1.2966537600000001</v>
      </c>
      <c r="CF880">
        <v>-0.34830556000000001</v>
      </c>
      <c r="CG880">
        <v>0.60595251999999999</v>
      </c>
      <c r="CH880">
        <v>-0.27080598</v>
      </c>
      <c r="CI880">
        <v>0.69837139000000004</v>
      </c>
      <c r="CJ880">
        <v>2.3914729999999999E-2</v>
      </c>
      <c r="CK880">
        <v>-0.35324707</v>
      </c>
      <c r="CL880">
        <v>-4.8291489999999999E-2</v>
      </c>
      <c r="CM880">
        <v>0.58076517999999999</v>
      </c>
      <c r="CN880">
        <v>0.72541518999999999</v>
      </c>
      <c r="CO880">
        <v>-0.20022939000000001</v>
      </c>
      <c r="CP880">
        <v>-0.43475793000000001</v>
      </c>
      <c r="CQ880">
        <v>0.34422587999999998</v>
      </c>
      <c r="CR880">
        <v>-0.48495226000000002</v>
      </c>
      <c r="CS880">
        <v>0.18250256000000001</v>
      </c>
      <c r="CT880">
        <v>-0.16623276000000001</v>
      </c>
      <c r="CU880">
        <v>-9.4743999999999995E-2</v>
      </c>
      <c r="CV880">
        <v>-1.1689752</v>
      </c>
      <c r="CW880">
        <v>-0.52188942000000005</v>
      </c>
      <c r="CX880">
        <v>0.65815442999999996</v>
      </c>
      <c r="CY880">
        <v>9.3649330000000003E-2</v>
      </c>
      <c r="CZ880">
        <v>-0.16819777</v>
      </c>
      <c r="DA880">
        <v>-0.25450494000000001</v>
      </c>
      <c r="DB880">
        <v>0.25513289</v>
      </c>
      <c r="DC880">
        <v>2.5920289999999999E-2</v>
      </c>
      <c r="DD880">
        <v>-2.5292350000000002E-2</v>
      </c>
      <c r="DE880">
        <v>0.26950531</v>
      </c>
      <c r="DF880">
        <v>-0.26887736000000001</v>
      </c>
      <c r="DG880">
        <v>0.1029841</v>
      </c>
      <c r="DH880">
        <v>-0.10235616</v>
      </c>
      <c r="DI880">
        <v>-0.19042195000000001</v>
      </c>
      <c r="DJ880">
        <v>7.7531719999999998E-2</v>
      </c>
      <c r="DK880">
        <v>-0.19522661999999999</v>
      </c>
      <c r="DL880">
        <v>-0.13095082</v>
      </c>
      <c r="DM880">
        <v>-6.0513240000000003E-2</v>
      </c>
      <c r="DN880">
        <v>0.50020885000000004</v>
      </c>
      <c r="DO880">
        <v>0.35778246000000002</v>
      </c>
      <c r="DP880">
        <v>-0.64273818000000005</v>
      </c>
      <c r="DQ880">
        <v>0.94671483000000001</v>
      </c>
      <c r="DR880">
        <v>-0.66113116000000005</v>
      </c>
      <c r="DS880">
        <v>7.7932630000000003E-2</v>
      </c>
      <c r="DT880">
        <v>-0.79014932000000004</v>
      </c>
      <c r="DU880">
        <v>1.3610861400000001</v>
      </c>
      <c r="DV880" s="10">
        <v>-0.64824150000000003</v>
      </c>
      <c r="DW880" s="8" t="s">
        <v>4529</v>
      </c>
      <c r="DX880" t="s">
        <v>4530</v>
      </c>
      <c r="DY880" t="s">
        <v>5158</v>
      </c>
      <c r="DZ880" t="s">
        <v>5153</v>
      </c>
      <c r="EA880" t="s">
        <v>5224</v>
      </c>
      <c r="EB880" t="s">
        <v>5379</v>
      </c>
      <c r="EC880" t="s">
        <v>5453</v>
      </c>
      <c r="ED880" s="10" t="s">
        <v>2200</v>
      </c>
      <c r="EE880" s="20">
        <v>37888</v>
      </c>
      <c r="EF880" s="21">
        <v>39969</v>
      </c>
      <c r="EG880" t="s">
        <v>4531</v>
      </c>
      <c r="EH880" t="s">
        <v>5147</v>
      </c>
      <c r="EI880" s="22">
        <v>45414</v>
      </c>
      <c r="EJ880" t="b">
        <f>F880=H880</f>
        <v>0</v>
      </c>
    </row>
    <row r="881" spans="1:140" x14ac:dyDescent="0.2">
      <c r="A881" s="8" t="s">
        <v>4532</v>
      </c>
      <c r="B881" s="8" t="s">
        <v>127</v>
      </c>
      <c r="C881" s="8" t="s">
        <v>275</v>
      </c>
      <c r="D881" s="2" t="s">
        <v>4533</v>
      </c>
      <c r="E881" s="4">
        <v>0.52111252550093901</v>
      </c>
      <c r="F881" s="28" t="b">
        <v>0</v>
      </c>
      <c r="G881" s="29">
        <f t="shared" si="27"/>
        <v>4.3073852510559459E-2</v>
      </c>
      <c r="H881" s="5" t="b">
        <f t="shared" si="26"/>
        <v>0</v>
      </c>
      <c r="I881" s="8">
        <v>69</v>
      </c>
      <c r="J881">
        <v>1</v>
      </c>
      <c r="K881">
        <v>25</v>
      </c>
      <c r="L881">
        <v>2707</v>
      </c>
      <c r="M881">
        <v>5</v>
      </c>
      <c r="N881">
        <v>4</v>
      </c>
      <c r="O881">
        <v>21.389596083802999</v>
      </c>
      <c r="P881">
        <v>2</v>
      </c>
      <c r="Q881">
        <v>2</v>
      </c>
      <c r="R881">
        <v>2</v>
      </c>
      <c r="S881" s="10">
        <v>77</v>
      </c>
      <c r="T881" s="8">
        <v>1.48046563654304</v>
      </c>
      <c r="U881">
        <v>7.5957643648752104E-3</v>
      </c>
      <c r="V881">
        <v>-0.25614850898817798</v>
      </c>
      <c r="W881">
        <v>1.4090380408559799</v>
      </c>
      <c r="X881">
        <v>2.70451479144465E-2</v>
      </c>
      <c r="Y881">
        <v>0.68524713920936597</v>
      </c>
      <c r="Z881">
        <v>-1.0008138892418199</v>
      </c>
      <c r="AA881">
        <v>8.8725172209350497E-3</v>
      </c>
      <c r="AB881">
        <v>1.4079858992310099</v>
      </c>
      <c r="AC881">
        <v>0.71996333890972197</v>
      </c>
      <c r="AD881" s="10">
        <v>0.49681181419415599</v>
      </c>
      <c r="AE881" s="8">
        <v>0</v>
      </c>
      <c r="AF881">
        <v>0</v>
      </c>
      <c r="AG881">
        <v>0</v>
      </c>
      <c r="AH881">
        <v>0</v>
      </c>
      <c r="AI881">
        <v>0</v>
      </c>
      <c r="AJ881">
        <v>1</v>
      </c>
      <c r="AK881">
        <v>0</v>
      </c>
      <c r="AL881">
        <v>0</v>
      </c>
      <c r="AM881">
        <v>0</v>
      </c>
      <c r="AN881">
        <v>0</v>
      </c>
      <c r="AO881">
        <v>0</v>
      </c>
      <c r="AP881">
        <v>0</v>
      </c>
      <c r="AQ881">
        <v>0</v>
      </c>
      <c r="AR881">
        <v>0</v>
      </c>
      <c r="AS881">
        <v>0</v>
      </c>
      <c r="AT881">
        <v>0</v>
      </c>
      <c r="AU881">
        <v>0</v>
      </c>
      <c r="AV881">
        <v>0</v>
      </c>
      <c r="AW881">
        <v>0</v>
      </c>
      <c r="AX881">
        <v>0</v>
      </c>
      <c r="AY881">
        <v>0</v>
      </c>
      <c r="AZ881">
        <v>1</v>
      </c>
      <c r="BA881">
        <v>1</v>
      </c>
      <c r="BB881">
        <v>0</v>
      </c>
      <c r="BC881">
        <v>0</v>
      </c>
      <c r="BD881">
        <v>1</v>
      </c>
      <c r="BE881">
        <v>1</v>
      </c>
      <c r="BF881">
        <v>0</v>
      </c>
      <c r="BG881">
        <v>0</v>
      </c>
      <c r="BH881">
        <v>0</v>
      </c>
      <c r="BI881">
        <v>1</v>
      </c>
      <c r="BJ881">
        <v>0</v>
      </c>
      <c r="BK881">
        <v>0</v>
      </c>
      <c r="BL881">
        <v>0</v>
      </c>
      <c r="BM881">
        <v>0</v>
      </c>
      <c r="BN881">
        <v>0</v>
      </c>
      <c r="BO881">
        <v>0</v>
      </c>
      <c r="BP881">
        <v>1</v>
      </c>
      <c r="BQ881">
        <v>0</v>
      </c>
      <c r="BR881">
        <v>0</v>
      </c>
      <c r="BS881">
        <v>0</v>
      </c>
      <c r="BT881" s="10">
        <v>1</v>
      </c>
      <c r="BU881">
        <v>-4.2648743800000002</v>
      </c>
      <c r="BV881">
        <v>0.17994256</v>
      </c>
      <c r="BW881">
        <v>2.5512239999999999E-2</v>
      </c>
      <c r="BX881">
        <v>1.7140852600000001</v>
      </c>
      <c r="BY881">
        <v>1.2451467300000001</v>
      </c>
      <c r="BZ881">
        <v>4.38303536</v>
      </c>
      <c r="CA881">
        <v>1.0542348399999999</v>
      </c>
      <c r="CB881">
        <v>2.36271349</v>
      </c>
      <c r="CC881">
        <v>0</v>
      </c>
      <c r="CD881">
        <v>1.26633956</v>
      </c>
      <c r="CE881">
        <v>1.2966537600000001</v>
      </c>
      <c r="CF881">
        <v>-0.34830556000000001</v>
      </c>
      <c r="CG881">
        <v>0.60595251999999999</v>
      </c>
      <c r="CH881">
        <v>-0.27080598</v>
      </c>
      <c r="CI881">
        <v>0.69837139000000004</v>
      </c>
      <c r="CJ881">
        <v>2.3914729999999999E-2</v>
      </c>
      <c r="CK881">
        <v>-0.35324707</v>
      </c>
      <c r="CL881">
        <v>-4.8291489999999999E-2</v>
      </c>
      <c r="CM881">
        <v>0.58076517999999999</v>
      </c>
      <c r="CN881">
        <v>0.72541518999999999</v>
      </c>
      <c r="CO881">
        <v>-0.20022939000000001</v>
      </c>
      <c r="CP881">
        <v>-0.43475793000000001</v>
      </c>
      <c r="CQ881">
        <v>0.34422587999999998</v>
      </c>
      <c r="CR881">
        <v>-0.48495226000000002</v>
      </c>
      <c r="CS881">
        <v>0.18250256000000001</v>
      </c>
      <c r="CT881">
        <v>-0.16623276000000001</v>
      </c>
      <c r="CU881">
        <v>-9.4743999999999995E-2</v>
      </c>
      <c r="CV881">
        <v>-1.1689752</v>
      </c>
      <c r="CW881">
        <v>-0.52188942000000005</v>
      </c>
      <c r="CX881">
        <v>0.65815442999999996</v>
      </c>
      <c r="CY881">
        <v>9.3649330000000003E-2</v>
      </c>
      <c r="CZ881">
        <v>-0.16819777</v>
      </c>
      <c r="DA881">
        <v>-0.25450494000000001</v>
      </c>
      <c r="DB881">
        <v>0.25513289</v>
      </c>
      <c r="DC881">
        <v>2.5920289999999999E-2</v>
      </c>
      <c r="DD881">
        <v>-2.5292350000000002E-2</v>
      </c>
      <c r="DE881">
        <v>0.26950531</v>
      </c>
      <c r="DF881">
        <v>-0.26887736000000001</v>
      </c>
      <c r="DG881">
        <v>0.1029841</v>
      </c>
      <c r="DH881">
        <v>-0.10235616</v>
      </c>
      <c r="DI881">
        <v>-0.19042195000000001</v>
      </c>
      <c r="DJ881">
        <v>7.7531719999999998E-2</v>
      </c>
      <c r="DK881">
        <v>-0.19522661999999999</v>
      </c>
      <c r="DL881">
        <v>-0.13095082</v>
      </c>
      <c r="DM881">
        <v>-6.0513240000000003E-2</v>
      </c>
      <c r="DN881">
        <v>0.50020885000000004</v>
      </c>
      <c r="DO881">
        <v>0.35778246000000002</v>
      </c>
      <c r="DP881">
        <v>-0.64273818000000005</v>
      </c>
      <c r="DQ881">
        <v>0.94671483000000001</v>
      </c>
      <c r="DR881">
        <v>-0.66113116000000005</v>
      </c>
      <c r="DS881">
        <v>7.7932630000000003E-2</v>
      </c>
      <c r="DT881">
        <v>-0.79014932000000004</v>
      </c>
      <c r="DU881">
        <v>1.3610861400000001</v>
      </c>
      <c r="DV881" s="10">
        <v>-0.64824150000000003</v>
      </c>
      <c r="DW881" s="8" t="s">
        <v>4534</v>
      </c>
      <c r="DX881" t="s">
        <v>4535</v>
      </c>
      <c r="DY881" t="s">
        <v>5165</v>
      </c>
      <c r="DZ881" t="s">
        <v>5165</v>
      </c>
      <c r="EA881" t="s">
        <v>5355</v>
      </c>
      <c r="EB881" t="s">
        <v>5443</v>
      </c>
      <c r="EC881" t="s">
        <v>5417</v>
      </c>
      <c r="ED881" s="10" t="s">
        <v>2167</v>
      </c>
      <c r="EE881" s="20">
        <v>35860</v>
      </c>
      <c r="EF881" s="21">
        <v>36633</v>
      </c>
      <c r="EG881" t="s">
        <v>4536</v>
      </c>
      <c r="EH881" t="s">
        <v>5142</v>
      </c>
      <c r="EI881" s="22">
        <v>45360</v>
      </c>
      <c r="EJ881" t="b">
        <f>F881=H881</f>
        <v>1</v>
      </c>
    </row>
    <row r="882" spans="1:140" x14ac:dyDescent="0.2">
      <c r="A882" s="8" t="s">
        <v>4537</v>
      </c>
      <c r="B882" s="8" t="s">
        <v>119</v>
      </c>
      <c r="C882" s="8" t="s">
        <v>363</v>
      </c>
      <c r="D882" s="2" t="s">
        <v>4538</v>
      </c>
      <c r="E882" s="4">
        <v>0.61649696306586099</v>
      </c>
      <c r="F882" s="28" t="b">
        <v>1</v>
      </c>
      <c r="G882" s="29">
        <f t="shared" si="27"/>
        <v>4.6565139619949617E-6</v>
      </c>
      <c r="H882" s="5" t="b">
        <f t="shared" si="26"/>
        <v>0</v>
      </c>
      <c r="I882" s="8">
        <v>59</v>
      </c>
      <c r="J882">
        <v>1</v>
      </c>
      <c r="K882">
        <v>34</v>
      </c>
      <c r="L882">
        <v>980</v>
      </c>
      <c r="M882">
        <v>1</v>
      </c>
      <c r="N882">
        <v>3</v>
      </c>
      <c r="O882">
        <v>38.081814866264203</v>
      </c>
      <c r="P882">
        <v>4</v>
      </c>
      <c r="Q882">
        <v>5</v>
      </c>
      <c r="R882">
        <v>3</v>
      </c>
      <c r="S882" s="10">
        <v>69.2</v>
      </c>
      <c r="T882" s="8">
        <v>0.54108388746750802</v>
      </c>
      <c r="U882">
        <v>7.5957643648752104E-3</v>
      </c>
      <c r="V882">
        <v>0.90669465918009495</v>
      </c>
      <c r="W882">
        <v>-0.60421484474235398</v>
      </c>
      <c r="X882">
        <v>-1.2456676951183301</v>
      </c>
      <c r="Y882">
        <v>-1.13192030619081E-2</v>
      </c>
      <c r="Z882">
        <v>-0.426423032360083</v>
      </c>
      <c r="AA882">
        <v>1.4284752725705201</v>
      </c>
      <c r="AB882">
        <v>-1.4988236991813999</v>
      </c>
      <c r="AC882">
        <v>-0.68484317603607703</v>
      </c>
      <c r="AD882" s="10">
        <v>-1.18619889187074</v>
      </c>
      <c r="AE882" s="8">
        <v>0</v>
      </c>
      <c r="AF882">
        <v>0</v>
      </c>
      <c r="AG882">
        <v>0</v>
      </c>
      <c r="AH882">
        <v>0</v>
      </c>
      <c r="AI882">
        <v>0</v>
      </c>
      <c r="AJ882">
        <v>0</v>
      </c>
      <c r="AK882">
        <v>0</v>
      </c>
      <c r="AL882">
        <v>0</v>
      </c>
      <c r="AM882">
        <v>0</v>
      </c>
      <c r="AN882">
        <v>0</v>
      </c>
      <c r="AO882">
        <v>0</v>
      </c>
      <c r="AP882">
        <v>0</v>
      </c>
      <c r="AQ882">
        <v>0</v>
      </c>
      <c r="AR882">
        <v>0</v>
      </c>
      <c r="AS882">
        <v>0</v>
      </c>
      <c r="AT882">
        <v>0</v>
      </c>
      <c r="AU882">
        <v>0</v>
      </c>
      <c r="AV882">
        <v>1</v>
      </c>
      <c r="AW882">
        <v>0</v>
      </c>
      <c r="AX882">
        <v>0</v>
      </c>
      <c r="AY882">
        <v>0</v>
      </c>
      <c r="AZ882">
        <v>1</v>
      </c>
      <c r="BA882">
        <v>1</v>
      </c>
      <c r="BB882">
        <v>0</v>
      </c>
      <c r="BC882">
        <v>0</v>
      </c>
      <c r="BD882">
        <v>1</v>
      </c>
      <c r="BE882">
        <v>0</v>
      </c>
      <c r="BF882">
        <v>1</v>
      </c>
      <c r="BG882">
        <v>0</v>
      </c>
      <c r="BH882">
        <v>0</v>
      </c>
      <c r="BI882">
        <v>1</v>
      </c>
      <c r="BJ882">
        <v>0</v>
      </c>
      <c r="BK882">
        <v>0</v>
      </c>
      <c r="BL882">
        <v>0</v>
      </c>
      <c r="BM882">
        <v>1</v>
      </c>
      <c r="BN882">
        <v>0</v>
      </c>
      <c r="BO882">
        <v>0</v>
      </c>
      <c r="BP882">
        <v>0</v>
      </c>
      <c r="BQ882">
        <v>0</v>
      </c>
      <c r="BR882">
        <v>1</v>
      </c>
      <c r="BS882">
        <v>0</v>
      </c>
      <c r="BT882" s="10">
        <v>0</v>
      </c>
      <c r="BU882">
        <v>-4.2648743800000002</v>
      </c>
      <c r="BV882">
        <v>0.17994256</v>
      </c>
      <c r="BW882">
        <v>2.5512239999999999E-2</v>
      </c>
      <c r="BX882">
        <v>1.7140852600000001</v>
      </c>
      <c r="BY882">
        <v>1.2451467300000001</v>
      </c>
      <c r="BZ882">
        <v>4.38303536</v>
      </c>
      <c r="CA882">
        <v>1.0542348399999999</v>
      </c>
      <c r="CB882">
        <v>2.36271349</v>
      </c>
      <c r="CC882">
        <v>0</v>
      </c>
      <c r="CD882">
        <v>1.26633956</v>
      </c>
      <c r="CE882">
        <v>1.2966537600000001</v>
      </c>
      <c r="CF882">
        <v>-0.34830556000000001</v>
      </c>
      <c r="CG882">
        <v>0.60595251999999999</v>
      </c>
      <c r="CH882">
        <v>-0.27080598</v>
      </c>
      <c r="CI882">
        <v>0.69837139000000004</v>
      </c>
      <c r="CJ882">
        <v>2.3914729999999999E-2</v>
      </c>
      <c r="CK882">
        <v>-0.35324707</v>
      </c>
      <c r="CL882">
        <v>-4.8291489999999999E-2</v>
      </c>
      <c r="CM882">
        <v>0.58076517999999999</v>
      </c>
      <c r="CN882">
        <v>0.72541518999999999</v>
      </c>
      <c r="CO882">
        <v>-0.20022939000000001</v>
      </c>
      <c r="CP882">
        <v>-0.43475793000000001</v>
      </c>
      <c r="CQ882">
        <v>0.34422587999999998</v>
      </c>
      <c r="CR882">
        <v>-0.48495226000000002</v>
      </c>
      <c r="CS882">
        <v>0.18250256000000001</v>
      </c>
      <c r="CT882">
        <v>-0.16623276000000001</v>
      </c>
      <c r="CU882">
        <v>-9.4743999999999995E-2</v>
      </c>
      <c r="CV882">
        <v>-1.1689752</v>
      </c>
      <c r="CW882">
        <v>-0.52188942000000005</v>
      </c>
      <c r="CX882">
        <v>0.65815442999999996</v>
      </c>
      <c r="CY882">
        <v>9.3649330000000003E-2</v>
      </c>
      <c r="CZ882">
        <v>-0.16819777</v>
      </c>
      <c r="DA882">
        <v>-0.25450494000000001</v>
      </c>
      <c r="DB882">
        <v>0.25513289</v>
      </c>
      <c r="DC882">
        <v>2.5920289999999999E-2</v>
      </c>
      <c r="DD882">
        <v>-2.5292350000000002E-2</v>
      </c>
      <c r="DE882">
        <v>0.26950531</v>
      </c>
      <c r="DF882">
        <v>-0.26887736000000001</v>
      </c>
      <c r="DG882">
        <v>0.1029841</v>
      </c>
      <c r="DH882">
        <v>-0.10235616</v>
      </c>
      <c r="DI882">
        <v>-0.19042195000000001</v>
      </c>
      <c r="DJ882">
        <v>7.7531719999999998E-2</v>
      </c>
      <c r="DK882">
        <v>-0.19522661999999999</v>
      </c>
      <c r="DL882">
        <v>-0.13095082</v>
      </c>
      <c r="DM882">
        <v>-6.0513240000000003E-2</v>
      </c>
      <c r="DN882">
        <v>0.50020885000000004</v>
      </c>
      <c r="DO882">
        <v>0.35778246000000002</v>
      </c>
      <c r="DP882">
        <v>-0.64273818000000005</v>
      </c>
      <c r="DQ882">
        <v>0.94671483000000001</v>
      </c>
      <c r="DR882">
        <v>-0.66113116000000005</v>
      </c>
      <c r="DS882">
        <v>7.7932630000000003E-2</v>
      </c>
      <c r="DT882">
        <v>-0.79014932000000004</v>
      </c>
      <c r="DU882">
        <v>1.3610861400000001</v>
      </c>
      <c r="DV882" s="10">
        <v>-0.64824150000000003</v>
      </c>
      <c r="DW882" s="8" t="s">
        <v>4539</v>
      </c>
      <c r="DX882" t="s">
        <v>4540</v>
      </c>
      <c r="DY882" t="s">
        <v>5154</v>
      </c>
      <c r="DZ882" t="s">
        <v>5158</v>
      </c>
      <c r="EA882" t="s">
        <v>5310</v>
      </c>
      <c r="EB882" t="s">
        <v>5250</v>
      </c>
      <c r="EC882" t="s">
        <v>5251</v>
      </c>
      <c r="ED882" s="10" t="s">
        <v>1651</v>
      </c>
      <c r="EE882" s="20">
        <v>36177</v>
      </c>
      <c r="EF882" s="21">
        <v>39208</v>
      </c>
      <c r="EG882" t="s">
        <v>4541</v>
      </c>
      <c r="EH882" t="s">
        <v>5142</v>
      </c>
      <c r="EI882" s="22">
        <v>44028</v>
      </c>
      <c r="EJ882" t="b">
        <f>F882=H882</f>
        <v>0</v>
      </c>
    </row>
    <row r="883" spans="1:140" x14ac:dyDescent="0.2">
      <c r="A883" s="8" t="s">
        <v>4542</v>
      </c>
      <c r="B883" s="8" t="s">
        <v>127</v>
      </c>
      <c r="C883" s="8" t="s">
        <v>147</v>
      </c>
      <c r="D883" s="2" t="s">
        <v>4543</v>
      </c>
      <c r="E883" s="4">
        <v>0.69760624768728796</v>
      </c>
      <c r="F883" s="28" t="b">
        <v>1</v>
      </c>
      <c r="G883" s="29">
        <f t="shared" si="27"/>
        <v>2.9421988136156757E-3</v>
      </c>
      <c r="H883" s="5" t="b">
        <f t="shared" si="26"/>
        <v>0</v>
      </c>
      <c r="I883" s="8">
        <v>48</v>
      </c>
      <c r="J883">
        <v>1</v>
      </c>
      <c r="K883">
        <v>33</v>
      </c>
      <c r="L883">
        <v>1567</v>
      </c>
      <c r="M883">
        <v>2</v>
      </c>
      <c r="N883">
        <v>1</v>
      </c>
      <c r="O883">
        <v>77.969790510311</v>
      </c>
      <c r="P883">
        <v>5</v>
      </c>
      <c r="Q883">
        <v>4</v>
      </c>
      <c r="R883">
        <v>5</v>
      </c>
      <c r="S883" s="10">
        <v>71.8</v>
      </c>
      <c r="T883" s="8">
        <v>-0.49223603651558001</v>
      </c>
      <c r="U883">
        <v>7.5957643648752104E-3</v>
      </c>
      <c r="V883">
        <v>0.77748986271695397</v>
      </c>
      <c r="W883">
        <v>8.0081301086379605E-2</v>
      </c>
      <c r="X883">
        <v>-0.92748948436013701</v>
      </c>
      <c r="Y883">
        <v>-1.4044518876044501</v>
      </c>
      <c r="Z883">
        <v>0.94614994958137999</v>
      </c>
      <c r="AA883">
        <v>8.8725172209350497E-3</v>
      </c>
      <c r="AB883">
        <v>-0.772121299578298</v>
      </c>
      <c r="AC883">
        <v>1.42236659638262</v>
      </c>
      <c r="AD883" s="10">
        <v>-0.62519532318244297</v>
      </c>
      <c r="AE883" s="8">
        <v>0</v>
      </c>
      <c r="AF883">
        <v>0</v>
      </c>
      <c r="AG883">
        <v>0</v>
      </c>
      <c r="AH883">
        <v>0</v>
      </c>
      <c r="AI883">
        <v>0</v>
      </c>
      <c r="AJ883">
        <v>0</v>
      </c>
      <c r="AK883">
        <v>0</v>
      </c>
      <c r="AL883">
        <v>0</v>
      </c>
      <c r="AM883">
        <v>0</v>
      </c>
      <c r="AN883">
        <v>0</v>
      </c>
      <c r="AO883">
        <v>0</v>
      </c>
      <c r="AP883">
        <v>0</v>
      </c>
      <c r="AQ883">
        <v>0</v>
      </c>
      <c r="AR883">
        <v>0</v>
      </c>
      <c r="AS883">
        <v>0</v>
      </c>
      <c r="AT883">
        <v>1</v>
      </c>
      <c r="AU883">
        <v>0</v>
      </c>
      <c r="AV883">
        <v>0</v>
      </c>
      <c r="AW883">
        <v>0</v>
      </c>
      <c r="AX883">
        <v>0</v>
      </c>
      <c r="AY883">
        <v>1</v>
      </c>
      <c r="AZ883">
        <v>0</v>
      </c>
      <c r="BA883">
        <v>0</v>
      </c>
      <c r="BB883">
        <v>1</v>
      </c>
      <c r="BC883">
        <v>0</v>
      </c>
      <c r="BD883">
        <v>1</v>
      </c>
      <c r="BE883">
        <v>1</v>
      </c>
      <c r="BF883">
        <v>0</v>
      </c>
      <c r="BG883">
        <v>0</v>
      </c>
      <c r="BH883">
        <v>0</v>
      </c>
      <c r="BI883">
        <v>0</v>
      </c>
      <c r="BJ883">
        <v>0</v>
      </c>
      <c r="BK883">
        <v>0</v>
      </c>
      <c r="BL883">
        <v>1</v>
      </c>
      <c r="BM883">
        <v>1</v>
      </c>
      <c r="BN883">
        <v>0</v>
      </c>
      <c r="BO883">
        <v>0</v>
      </c>
      <c r="BP883">
        <v>0</v>
      </c>
      <c r="BQ883">
        <v>1</v>
      </c>
      <c r="BR883">
        <v>0</v>
      </c>
      <c r="BS883">
        <v>0</v>
      </c>
      <c r="BT883" s="10">
        <v>0</v>
      </c>
      <c r="BU883">
        <v>-4.2648743800000002</v>
      </c>
      <c r="BV883">
        <v>0.17994256</v>
      </c>
      <c r="BW883">
        <v>2.5512239999999999E-2</v>
      </c>
      <c r="BX883">
        <v>1.7140852600000001</v>
      </c>
      <c r="BY883">
        <v>1.2451467300000001</v>
      </c>
      <c r="BZ883">
        <v>4.38303536</v>
      </c>
      <c r="CA883">
        <v>1.0542348399999999</v>
      </c>
      <c r="CB883">
        <v>2.36271349</v>
      </c>
      <c r="CC883">
        <v>0</v>
      </c>
      <c r="CD883">
        <v>1.26633956</v>
      </c>
      <c r="CE883">
        <v>1.2966537600000001</v>
      </c>
      <c r="CF883">
        <v>-0.34830556000000001</v>
      </c>
      <c r="CG883">
        <v>0.60595251999999999</v>
      </c>
      <c r="CH883">
        <v>-0.27080598</v>
      </c>
      <c r="CI883">
        <v>0.69837139000000004</v>
      </c>
      <c r="CJ883">
        <v>2.3914729999999999E-2</v>
      </c>
      <c r="CK883">
        <v>-0.35324707</v>
      </c>
      <c r="CL883">
        <v>-4.8291489999999999E-2</v>
      </c>
      <c r="CM883">
        <v>0.58076517999999999</v>
      </c>
      <c r="CN883">
        <v>0.72541518999999999</v>
      </c>
      <c r="CO883">
        <v>-0.20022939000000001</v>
      </c>
      <c r="CP883">
        <v>-0.43475793000000001</v>
      </c>
      <c r="CQ883">
        <v>0.34422587999999998</v>
      </c>
      <c r="CR883">
        <v>-0.48495226000000002</v>
      </c>
      <c r="CS883">
        <v>0.18250256000000001</v>
      </c>
      <c r="CT883">
        <v>-0.16623276000000001</v>
      </c>
      <c r="CU883">
        <v>-9.4743999999999995E-2</v>
      </c>
      <c r="CV883">
        <v>-1.1689752</v>
      </c>
      <c r="CW883">
        <v>-0.52188942000000005</v>
      </c>
      <c r="CX883">
        <v>0.65815442999999996</v>
      </c>
      <c r="CY883">
        <v>9.3649330000000003E-2</v>
      </c>
      <c r="CZ883">
        <v>-0.16819777</v>
      </c>
      <c r="DA883">
        <v>-0.25450494000000001</v>
      </c>
      <c r="DB883">
        <v>0.25513289</v>
      </c>
      <c r="DC883">
        <v>2.5920289999999999E-2</v>
      </c>
      <c r="DD883">
        <v>-2.5292350000000002E-2</v>
      </c>
      <c r="DE883">
        <v>0.26950531</v>
      </c>
      <c r="DF883">
        <v>-0.26887736000000001</v>
      </c>
      <c r="DG883">
        <v>0.1029841</v>
      </c>
      <c r="DH883">
        <v>-0.10235616</v>
      </c>
      <c r="DI883">
        <v>-0.19042195000000001</v>
      </c>
      <c r="DJ883">
        <v>7.7531719999999998E-2</v>
      </c>
      <c r="DK883">
        <v>-0.19522661999999999</v>
      </c>
      <c r="DL883">
        <v>-0.13095082</v>
      </c>
      <c r="DM883">
        <v>-6.0513240000000003E-2</v>
      </c>
      <c r="DN883">
        <v>0.50020885000000004</v>
      </c>
      <c r="DO883">
        <v>0.35778246000000002</v>
      </c>
      <c r="DP883">
        <v>-0.64273818000000005</v>
      </c>
      <c r="DQ883">
        <v>0.94671483000000001</v>
      </c>
      <c r="DR883">
        <v>-0.66113116000000005</v>
      </c>
      <c r="DS883">
        <v>7.7932630000000003E-2</v>
      </c>
      <c r="DT883">
        <v>-0.79014932000000004</v>
      </c>
      <c r="DU883">
        <v>1.3610861400000001</v>
      </c>
      <c r="DV883" s="10">
        <v>-0.64824150000000003</v>
      </c>
      <c r="DW883" s="8" t="s">
        <v>4544</v>
      </c>
      <c r="DX883" t="s">
        <v>4545</v>
      </c>
      <c r="DY883" t="s">
        <v>5154</v>
      </c>
      <c r="DZ883" t="s">
        <v>5154</v>
      </c>
      <c r="EA883" s="52" t="s">
        <v>5513</v>
      </c>
      <c r="EB883" t="s">
        <v>5472</v>
      </c>
      <c r="EC883" t="s">
        <v>5195</v>
      </c>
      <c r="ED883" s="10" t="s">
        <v>673</v>
      </c>
      <c r="EE883" s="20">
        <v>36586</v>
      </c>
      <c r="EF883" s="21">
        <v>38476</v>
      </c>
      <c r="EG883" s="52" t="s">
        <v>145</v>
      </c>
      <c r="EH883" t="s">
        <v>5143</v>
      </c>
      <c r="EI883" s="22">
        <v>44118</v>
      </c>
      <c r="EJ883" t="b">
        <f>F883=H883</f>
        <v>0</v>
      </c>
    </row>
    <row r="884" spans="1:140" x14ac:dyDescent="0.2">
      <c r="A884" s="8" t="s">
        <v>4546</v>
      </c>
      <c r="B884" s="8" t="s">
        <v>168</v>
      </c>
      <c r="C884" s="8" t="s">
        <v>245</v>
      </c>
      <c r="D884" s="2">
        <v>4956415984</v>
      </c>
      <c r="E884" s="4">
        <v>0.49600219685925101</v>
      </c>
      <c r="F884" s="28" t="b">
        <v>0</v>
      </c>
      <c r="G884" s="29">
        <f t="shared" si="27"/>
        <v>1.9034435855147226E-7</v>
      </c>
      <c r="H884" s="5" t="b">
        <f t="shared" si="26"/>
        <v>0</v>
      </c>
      <c r="I884" s="8">
        <v>45</v>
      </c>
      <c r="J884">
        <v>1</v>
      </c>
      <c r="K884">
        <v>17</v>
      </c>
      <c r="L884">
        <v>453</v>
      </c>
      <c r="M884">
        <v>0</v>
      </c>
      <c r="N884">
        <v>5</v>
      </c>
      <c r="O884">
        <v>28.192765096292401</v>
      </c>
      <c r="P884">
        <v>2</v>
      </c>
      <c r="Q884">
        <v>4</v>
      </c>
      <c r="R884">
        <v>5</v>
      </c>
      <c r="S884" s="10">
        <v>79.599999999999994</v>
      </c>
      <c r="T884" s="8">
        <v>-0.77405056123824101</v>
      </c>
      <c r="U884">
        <v>7.5957643648752104E-3</v>
      </c>
      <c r="V884">
        <v>-1.2897868806933099</v>
      </c>
      <c r="W884">
        <v>-1.21856589900426</v>
      </c>
      <c r="X884">
        <v>-1.5638459058765199</v>
      </c>
      <c r="Y884">
        <v>1.38181348148064</v>
      </c>
      <c r="Z884">
        <v>-0.76671211226889302</v>
      </c>
      <c r="AA884">
        <v>-1.4107302381286499</v>
      </c>
      <c r="AB884">
        <v>-1.4988236991813999</v>
      </c>
      <c r="AC884">
        <v>0.71996333890972197</v>
      </c>
      <c r="AD884" s="10">
        <v>1.0578153828824499</v>
      </c>
      <c r="AE884" s="8">
        <v>0</v>
      </c>
      <c r="AF884">
        <v>0</v>
      </c>
      <c r="AG884">
        <v>0</v>
      </c>
      <c r="AH884">
        <v>0</v>
      </c>
      <c r="AI884">
        <v>0</v>
      </c>
      <c r="AJ884">
        <v>0</v>
      </c>
      <c r="AK884">
        <v>0</v>
      </c>
      <c r="AL884">
        <v>0</v>
      </c>
      <c r="AM884">
        <v>0</v>
      </c>
      <c r="AN884">
        <v>0</v>
      </c>
      <c r="AO884">
        <v>0</v>
      </c>
      <c r="AP884">
        <v>0</v>
      </c>
      <c r="AQ884">
        <v>1</v>
      </c>
      <c r="AR884">
        <v>0</v>
      </c>
      <c r="AS884">
        <v>0</v>
      </c>
      <c r="AT884">
        <v>0</v>
      </c>
      <c r="AU884">
        <v>0</v>
      </c>
      <c r="AV884">
        <v>0</v>
      </c>
      <c r="AW884">
        <v>0</v>
      </c>
      <c r="AX884">
        <v>0</v>
      </c>
      <c r="AY884">
        <v>0</v>
      </c>
      <c r="AZ884">
        <v>1</v>
      </c>
      <c r="BA884">
        <v>1</v>
      </c>
      <c r="BB884">
        <v>0</v>
      </c>
      <c r="BC884">
        <v>1</v>
      </c>
      <c r="BD884">
        <v>0</v>
      </c>
      <c r="BE884">
        <v>0</v>
      </c>
      <c r="BF884">
        <v>1</v>
      </c>
      <c r="BG884">
        <v>0</v>
      </c>
      <c r="BH884">
        <v>0</v>
      </c>
      <c r="BI884">
        <v>0</v>
      </c>
      <c r="BJ884">
        <v>1</v>
      </c>
      <c r="BK884">
        <v>0</v>
      </c>
      <c r="BL884">
        <v>0</v>
      </c>
      <c r="BM884">
        <v>0</v>
      </c>
      <c r="BN884">
        <v>0</v>
      </c>
      <c r="BO884">
        <v>0</v>
      </c>
      <c r="BP884">
        <v>1</v>
      </c>
      <c r="BQ884">
        <v>0</v>
      </c>
      <c r="BR884">
        <v>0</v>
      </c>
      <c r="BS884">
        <v>1</v>
      </c>
      <c r="BT884" s="10">
        <v>0</v>
      </c>
      <c r="BU884">
        <v>-4.2648743800000002</v>
      </c>
      <c r="BV884">
        <v>0.17994256</v>
      </c>
      <c r="BW884">
        <v>2.5512239999999999E-2</v>
      </c>
      <c r="BX884">
        <v>1.7140852600000001</v>
      </c>
      <c r="BY884">
        <v>1.2451467300000001</v>
      </c>
      <c r="BZ884">
        <v>4.38303536</v>
      </c>
      <c r="CA884">
        <v>1.0542348399999999</v>
      </c>
      <c r="CB884">
        <v>2.36271349</v>
      </c>
      <c r="CC884">
        <v>0</v>
      </c>
      <c r="CD884">
        <v>1.26633956</v>
      </c>
      <c r="CE884">
        <v>1.2966537600000001</v>
      </c>
      <c r="CF884">
        <v>-0.34830556000000001</v>
      </c>
      <c r="CG884">
        <v>0.60595251999999999</v>
      </c>
      <c r="CH884">
        <v>-0.27080598</v>
      </c>
      <c r="CI884">
        <v>0.69837139000000004</v>
      </c>
      <c r="CJ884">
        <v>2.3914729999999999E-2</v>
      </c>
      <c r="CK884">
        <v>-0.35324707</v>
      </c>
      <c r="CL884">
        <v>-4.8291489999999999E-2</v>
      </c>
      <c r="CM884">
        <v>0.58076517999999999</v>
      </c>
      <c r="CN884">
        <v>0.72541518999999999</v>
      </c>
      <c r="CO884">
        <v>-0.20022939000000001</v>
      </c>
      <c r="CP884">
        <v>-0.43475793000000001</v>
      </c>
      <c r="CQ884">
        <v>0.34422587999999998</v>
      </c>
      <c r="CR884">
        <v>-0.48495226000000002</v>
      </c>
      <c r="CS884">
        <v>0.18250256000000001</v>
      </c>
      <c r="CT884">
        <v>-0.16623276000000001</v>
      </c>
      <c r="CU884">
        <v>-9.4743999999999995E-2</v>
      </c>
      <c r="CV884">
        <v>-1.1689752</v>
      </c>
      <c r="CW884">
        <v>-0.52188942000000005</v>
      </c>
      <c r="CX884">
        <v>0.65815442999999996</v>
      </c>
      <c r="CY884">
        <v>9.3649330000000003E-2</v>
      </c>
      <c r="CZ884">
        <v>-0.16819777</v>
      </c>
      <c r="DA884">
        <v>-0.25450494000000001</v>
      </c>
      <c r="DB884">
        <v>0.25513289</v>
      </c>
      <c r="DC884">
        <v>2.5920289999999999E-2</v>
      </c>
      <c r="DD884">
        <v>-2.5292350000000002E-2</v>
      </c>
      <c r="DE884">
        <v>0.26950531</v>
      </c>
      <c r="DF884">
        <v>-0.26887736000000001</v>
      </c>
      <c r="DG884">
        <v>0.1029841</v>
      </c>
      <c r="DH884">
        <v>-0.10235616</v>
      </c>
      <c r="DI884">
        <v>-0.19042195000000001</v>
      </c>
      <c r="DJ884">
        <v>7.7531719999999998E-2</v>
      </c>
      <c r="DK884">
        <v>-0.19522661999999999</v>
      </c>
      <c r="DL884">
        <v>-0.13095082</v>
      </c>
      <c r="DM884">
        <v>-6.0513240000000003E-2</v>
      </c>
      <c r="DN884">
        <v>0.50020885000000004</v>
      </c>
      <c r="DO884">
        <v>0.35778246000000002</v>
      </c>
      <c r="DP884">
        <v>-0.64273818000000005</v>
      </c>
      <c r="DQ884">
        <v>0.94671483000000001</v>
      </c>
      <c r="DR884">
        <v>-0.66113116000000005</v>
      </c>
      <c r="DS884">
        <v>7.7932630000000003E-2</v>
      </c>
      <c r="DT884">
        <v>-0.79014932000000004</v>
      </c>
      <c r="DU884">
        <v>1.3610861400000001</v>
      </c>
      <c r="DV884" s="10">
        <v>-0.64824150000000003</v>
      </c>
      <c r="DW884" s="8" t="s">
        <v>4547</v>
      </c>
      <c r="DX884" t="s">
        <v>4548</v>
      </c>
      <c r="DY884" t="s">
        <v>5165</v>
      </c>
      <c r="DZ884" t="s">
        <v>5153</v>
      </c>
      <c r="EA884" t="s">
        <v>5320</v>
      </c>
      <c r="EB884" t="s">
        <v>5436</v>
      </c>
      <c r="EC884" t="s">
        <v>5270</v>
      </c>
      <c r="ED884" s="10" t="s">
        <v>220</v>
      </c>
      <c r="EE884" s="20">
        <v>34823</v>
      </c>
      <c r="EF884" s="21">
        <v>39225</v>
      </c>
      <c r="EG884" t="s">
        <v>4549</v>
      </c>
      <c r="EH884" t="s">
        <v>5144</v>
      </c>
      <c r="EI884" s="22">
        <v>45081</v>
      </c>
      <c r="EJ884" t="b">
        <f>F884=H884</f>
        <v>1</v>
      </c>
    </row>
    <row r="885" spans="1:140" x14ac:dyDescent="0.2">
      <c r="A885" s="8" t="s">
        <v>4550</v>
      </c>
      <c r="B885" s="8" t="s">
        <v>127</v>
      </c>
      <c r="C885" s="8" t="s">
        <v>147</v>
      </c>
      <c r="D885" s="2" t="s">
        <v>4551</v>
      </c>
      <c r="E885" s="4">
        <v>0.23169375349569399</v>
      </c>
      <c r="F885" s="28" t="b">
        <v>0</v>
      </c>
      <c r="G885" s="29">
        <f t="shared" si="27"/>
        <v>3.985817828199105E-2</v>
      </c>
      <c r="H885" s="5" t="b">
        <f t="shared" si="26"/>
        <v>0</v>
      </c>
      <c r="I885" s="8">
        <v>60</v>
      </c>
      <c r="J885">
        <v>0</v>
      </c>
      <c r="K885">
        <v>24</v>
      </c>
      <c r="L885">
        <v>451</v>
      </c>
      <c r="M885">
        <v>9</v>
      </c>
      <c r="N885">
        <v>2</v>
      </c>
      <c r="O885">
        <v>43.688543414514001</v>
      </c>
      <c r="P885">
        <v>4</v>
      </c>
      <c r="Q885">
        <v>5</v>
      </c>
      <c r="R885">
        <v>1</v>
      </c>
      <c r="S885" s="10">
        <v>73.400000000000006</v>
      </c>
      <c r="T885" s="8">
        <v>0.63502206237506098</v>
      </c>
      <c r="U885">
        <v>-1.00517281761849</v>
      </c>
      <c r="V885">
        <v>-0.38535330545132002</v>
      </c>
      <c r="W885">
        <v>-1.22089740205649</v>
      </c>
      <c r="X885">
        <v>1.2997579909472201</v>
      </c>
      <c r="Y885">
        <v>-0.70788554533318204</v>
      </c>
      <c r="Z885">
        <v>-0.233491603824271</v>
      </c>
      <c r="AA885">
        <v>-1.4107302381286499</v>
      </c>
      <c r="AB885">
        <v>-1.4988236991813999</v>
      </c>
      <c r="AC885">
        <v>0.71996333890972197</v>
      </c>
      <c r="AD885" s="10">
        <v>-0.27996235783579498</v>
      </c>
      <c r="AE885" s="8">
        <v>0</v>
      </c>
      <c r="AF885">
        <v>0</v>
      </c>
      <c r="AG885">
        <v>0</v>
      </c>
      <c r="AH885">
        <v>0</v>
      </c>
      <c r="AI885">
        <v>0</v>
      </c>
      <c r="AJ885">
        <v>0</v>
      </c>
      <c r="AK885">
        <v>0</v>
      </c>
      <c r="AL885">
        <v>0</v>
      </c>
      <c r="AM885">
        <v>1</v>
      </c>
      <c r="AN885">
        <v>0</v>
      </c>
      <c r="AO885">
        <v>0</v>
      </c>
      <c r="AP885">
        <v>0</v>
      </c>
      <c r="AQ885">
        <v>0</v>
      </c>
      <c r="AR885">
        <v>0</v>
      </c>
      <c r="AS885">
        <v>0</v>
      </c>
      <c r="AT885">
        <v>0</v>
      </c>
      <c r="AU885">
        <v>0</v>
      </c>
      <c r="AV885">
        <v>0</v>
      </c>
      <c r="AW885">
        <v>0</v>
      </c>
      <c r="AX885">
        <v>0</v>
      </c>
      <c r="AY885">
        <v>1</v>
      </c>
      <c r="AZ885">
        <v>0</v>
      </c>
      <c r="BA885">
        <v>1</v>
      </c>
      <c r="BB885">
        <v>0</v>
      </c>
      <c r="BC885">
        <v>0</v>
      </c>
      <c r="BD885">
        <v>1</v>
      </c>
      <c r="BE885">
        <v>1</v>
      </c>
      <c r="BF885">
        <v>0</v>
      </c>
      <c r="BG885">
        <v>0</v>
      </c>
      <c r="BH885">
        <v>0</v>
      </c>
      <c r="BI885">
        <v>0</v>
      </c>
      <c r="BJ885">
        <v>0</v>
      </c>
      <c r="BK885">
        <v>1</v>
      </c>
      <c r="BL885">
        <v>0</v>
      </c>
      <c r="BM885">
        <v>0</v>
      </c>
      <c r="BN885">
        <v>0</v>
      </c>
      <c r="BO885">
        <v>1</v>
      </c>
      <c r="BP885">
        <v>0</v>
      </c>
      <c r="BQ885">
        <v>0</v>
      </c>
      <c r="BR885">
        <v>0</v>
      </c>
      <c r="BS885">
        <v>0</v>
      </c>
      <c r="BT885" s="10">
        <v>1</v>
      </c>
      <c r="BU885">
        <v>-4.2648743800000002</v>
      </c>
      <c r="BV885">
        <v>0.17994256</v>
      </c>
      <c r="BW885">
        <v>2.5512239999999999E-2</v>
      </c>
      <c r="BX885">
        <v>1.7140852600000001</v>
      </c>
      <c r="BY885">
        <v>1.2451467300000001</v>
      </c>
      <c r="BZ885">
        <v>4.38303536</v>
      </c>
      <c r="CA885">
        <v>1.0542348399999999</v>
      </c>
      <c r="CB885">
        <v>2.36271349</v>
      </c>
      <c r="CC885">
        <v>0</v>
      </c>
      <c r="CD885">
        <v>1.26633956</v>
      </c>
      <c r="CE885">
        <v>1.2966537600000001</v>
      </c>
      <c r="CF885">
        <v>-0.34830556000000001</v>
      </c>
      <c r="CG885">
        <v>0.60595251999999999</v>
      </c>
      <c r="CH885">
        <v>-0.27080598</v>
      </c>
      <c r="CI885">
        <v>0.69837139000000004</v>
      </c>
      <c r="CJ885">
        <v>2.3914729999999999E-2</v>
      </c>
      <c r="CK885">
        <v>-0.35324707</v>
      </c>
      <c r="CL885">
        <v>-4.8291489999999999E-2</v>
      </c>
      <c r="CM885">
        <v>0.58076517999999999</v>
      </c>
      <c r="CN885">
        <v>0.72541518999999999</v>
      </c>
      <c r="CO885">
        <v>-0.20022939000000001</v>
      </c>
      <c r="CP885">
        <v>-0.43475793000000001</v>
      </c>
      <c r="CQ885">
        <v>0.34422587999999998</v>
      </c>
      <c r="CR885">
        <v>-0.48495226000000002</v>
      </c>
      <c r="CS885">
        <v>0.18250256000000001</v>
      </c>
      <c r="CT885">
        <v>-0.16623276000000001</v>
      </c>
      <c r="CU885">
        <v>-9.4743999999999995E-2</v>
      </c>
      <c r="CV885">
        <v>-1.1689752</v>
      </c>
      <c r="CW885">
        <v>-0.52188942000000005</v>
      </c>
      <c r="CX885">
        <v>0.65815442999999996</v>
      </c>
      <c r="CY885">
        <v>9.3649330000000003E-2</v>
      </c>
      <c r="CZ885">
        <v>-0.16819777</v>
      </c>
      <c r="DA885">
        <v>-0.25450494000000001</v>
      </c>
      <c r="DB885">
        <v>0.25513289</v>
      </c>
      <c r="DC885">
        <v>2.5920289999999999E-2</v>
      </c>
      <c r="DD885">
        <v>-2.5292350000000002E-2</v>
      </c>
      <c r="DE885">
        <v>0.26950531</v>
      </c>
      <c r="DF885">
        <v>-0.26887736000000001</v>
      </c>
      <c r="DG885">
        <v>0.1029841</v>
      </c>
      <c r="DH885">
        <v>-0.10235616</v>
      </c>
      <c r="DI885">
        <v>-0.19042195000000001</v>
      </c>
      <c r="DJ885">
        <v>7.7531719999999998E-2</v>
      </c>
      <c r="DK885">
        <v>-0.19522661999999999</v>
      </c>
      <c r="DL885">
        <v>-0.13095082</v>
      </c>
      <c r="DM885">
        <v>-6.0513240000000003E-2</v>
      </c>
      <c r="DN885">
        <v>0.50020885000000004</v>
      </c>
      <c r="DO885">
        <v>0.35778246000000002</v>
      </c>
      <c r="DP885">
        <v>-0.64273818000000005</v>
      </c>
      <c r="DQ885">
        <v>0.94671483000000001</v>
      </c>
      <c r="DR885">
        <v>-0.66113116000000005</v>
      </c>
      <c r="DS885">
        <v>7.7932630000000003E-2</v>
      </c>
      <c r="DT885">
        <v>-0.79014932000000004</v>
      </c>
      <c r="DU885">
        <v>1.3610861400000001</v>
      </c>
      <c r="DV885" s="10">
        <v>-0.64824150000000003</v>
      </c>
      <c r="DW885" s="8" t="s">
        <v>4552</v>
      </c>
      <c r="DX885" t="s">
        <v>4553</v>
      </c>
      <c r="DY885" t="s">
        <v>5153</v>
      </c>
      <c r="DZ885" t="s">
        <v>5165</v>
      </c>
      <c r="EA885" t="s">
        <v>5295</v>
      </c>
      <c r="EB885" t="s">
        <v>5484</v>
      </c>
      <c r="EC885" t="s">
        <v>5226</v>
      </c>
      <c r="ED885" s="10" t="s">
        <v>684</v>
      </c>
      <c r="EE885" s="20">
        <v>36069</v>
      </c>
      <c r="EF885" s="21">
        <v>38913</v>
      </c>
      <c r="EG885" t="s">
        <v>4554</v>
      </c>
      <c r="EH885" t="s">
        <v>5146</v>
      </c>
      <c r="EI885" s="22">
        <v>44047</v>
      </c>
      <c r="EJ885" t="b">
        <f>F885=H885</f>
        <v>1</v>
      </c>
    </row>
    <row r="886" spans="1:140" x14ac:dyDescent="0.2">
      <c r="A886" s="8" t="s">
        <v>4555</v>
      </c>
      <c r="B886" s="8" t="s">
        <v>168</v>
      </c>
      <c r="C886" s="8" t="s">
        <v>1307</v>
      </c>
      <c r="D886" s="2" t="s">
        <v>4556</v>
      </c>
      <c r="E886" s="4">
        <v>0.205506679048925</v>
      </c>
      <c r="F886" s="28" t="b">
        <v>0</v>
      </c>
      <c r="G886" s="29">
        <f t="shared" si="27"/>
        <v>4.7927078767516854E-2</v>
      </c>
      <c r="H886" s="5" t="b">
        <f t="shared" si="26"/>
        <v>0</v>
      </c>
      <c r="I886" s="8">
        <v>51</v>
      </c>
      <c r="J886">
        <v>0</v>
      </c>
      <c r="K886">
        <v>14</v>
      </c>
      <c r="L886">
        <v>1769</v>
      </c>
      <c r="M886">
        <v>10</v>
      </c>
      <c r="N886">
        <v>5</v>
      </c>
      <c r="O886">
        <v>19.4200061911292</v>
      </c>
      <c r="P886">
        <v>2</v>
      </c>
      <c r="Q886">
        <v>5</v>
      </c>
      <c r="R886">
        <v>5</v>
      </c>
      <c r="S886" s="10">
        <v>72.900000000000006</v>
      </c>
      <c r="T886" s="8">
        <v>-0.21042151179292001</v>
      </c>
      <c r="U886">
        <v>-1.00517281761849</v>
      </c>
      <c r="V886">
        <v>-1.6774012700827301</v>
      </c>
      <c r="W886">
        <v>0.31556310936134402</v>
      </c>
      <c r="X886">
        <v>1.61793620170542</v>
      </c>
      <c r="Y886">
        <v>1.38181348148064</v>
      </c>
      <c r="Z886">
        <v>-1.0685888471969101</v>
      </c>
      <c r="AA886">
        <v>-1.4107302381286499</v>
      </c>
      <c r="AB886">
        <v>-0.772121299578298</v>
      </c>
      <c r="AC886">
        <v>-1.38724643350897</v>
      </c>
      <c r="AD886" s="10">
        <v>-0.38784765950662198</v>
      </c>
      <c r="AE886" s="8">
        <v>0</v>
      </c>
      <c r="AF886">
        <v>0</v>
      </c>
      <c r="AG886">
        <v>0</v>
      </c>
      <c r="AH886">
        <v>0</v>
      </c>
      <c r="AI886">
        <v>0</v>
      </c>
      <c r="AJ886">
        <v>0</v>
      </c>
      <c r="AK886">
        <v>0</v>
      </c>
      <c r="AL886">
        <v>0</v>
      </c>
      <c r="AM886">
        <v>0</v>
      </c>
      <c r="AN886">
        <v>0</v>
      </c>
      <c r="AO886">
        <v>0</v>
      </c>
      <c r="AP886">
        <v>0</v>
      </c>
      <c r="AQ886">
        <v>0</v>
      </c>
      <c r="AR886">
        <v>1</v>
      </c>
      <c r="AS886">
        <v>0</v>
      </c>
      <c r="AT886">
        <v>0</v>
      </c>
      <c r="AU886">
        <v>0</v>
      </c>
      <c r="AV886">
        <v>0</v>
      </c>
      <c r="AW886">
        <v>0</v>
      </c>
      <c r="AX886">
        <v>0</v>
      </c>
      <c r="AY886">
        <v>1</v>
      </c>
      <c r="AZ886">
        <v>0</v>
      </c>
      <c r="BA886">
        <v>0</v>
      </c>
      <c r="BB886">
        <v>1</v>
      </c>
      <c r="BC886">
        <v>1</v>
      </c>
      <c r="BD886">
        <v>0</v>
      </c>
      <c r="BE886">
        <v>1</v>
      </c>
      <c r="BF886">
        <v>0</v>
      </c>
      <c r="BG886">
        <v>0</v>
      </c>
      <c r="BH886">
        <v>1</v>
      </c>
      <c r="BI886">
        <v>0</v>
      </c>
      <c r="BJ886">
        <v>0</v>
      </c>
      <c r="BK886">
        <v>0</v>
      </c>
      <c r="BL886">
        <v>0</v>
      </c>
      <c r="BM886">
        <v>1</v>
      </c>
      <c r="BN886">
        <v>0</v>
      </c>
      <c r="BO886">
        <v>0</v>
      </c>
      <c r="BP886">
        <v>0</v>
      </c>
      <c r="BQ886">
        <v>1</v>
      </c>
      <c r="BR886">
        <v>0</v>
      </c>
      <c r="BS886">
        <v>0</v>
      </c>
      <c r="BT886" s="10">
        <v>0</v>
      </c>
      <c r="BU886">
        <v>-4.2648743800000002</v>
      </c>
      <c r="BV886">
        <v>0.17994256</v>
      </c>
      <c r="BW886">
        <v>2.5512239999999999E-2</v>
      </c>
      <c r="BX886">
        <v>1.7140852600000001</v>
      </c>
      <c r="BY886">
        <v>1.2451467300000001</v>
      </c>
      <c r="BZ886">
        <v>4.38303536</v>
      </c>
      <c r="CA886">
        <v>1.0542348399999999</v>
      </c>
      <c r="CB886">
        <v>2.36271349</v>
      </c>
      <c r="CC886">
        <v>0</v>
      </c>
      <c r="CD886">
        <v>1.26633956</v>
      </c>
      <c r="CE886">
        <v>1.2966537600000001</v>
      </c>
      <c r="CF886">
        <v>-0.34830556000000001</v>
      </c>
      <c r="CG886">
        <v>0.60595251999999999</v>
      </c>
      <c r="CH886">
        <v>-0.27080598</v>
      </c>
      <c r="CI886">
        <v>0.69837139000000004</v>
      </c>
      <c r="CJ886">
        <v>2.3914729999999999E-2</v>
      </c>
      <c r="CK886">
        <v>-0.35324707</v>
      </c>
      <c r="CL886">
        <v>-4.8291489999999999E-2</v>
      </c>
      <c r="CM886">
        <v>0.58076517999999999</v>
      </c>
      <c r="CN886">
        <v>0.72541518999999999</v>
      </c>
      <c r="CO886">
        <v>-0.20022939000000001</v>
      </c>
      <c r="CP886">
        <v>-0.43475793000000001</v>
      </c>
      <c r="CQ886">
        <v>0.34422587999999998</v>
      </c>
      <c r="CR886">
        <v>-0.48495226000000002</v>
      </c>
      <c r="CS886">
        <v>0.18250256000000001</v>
      </c>
      <c r="CT886">
        <v>-0.16623276000000001</v>
      </c>
      <c r="CU886">
        <v>-9.4743999999999995E-2</v>
      </c>
      <c r="CV886">
        <v>-1.1689752</v>
      </c>
      <c r="CW886">
        <v>-0.52188942000000005</v>
      </c>
      <c r="CX886">
        <v>0.65815442999999996</v>
      </c>
      <c r="CY886">
        <v>9.3649330000000003E-2</v>
      </c>
      <c r="CZ886">
        <v>-0.16819777</v>
      </c>
      <c r="DA886">
        <v>-0.25450494000000001</v>
      </c>
      <c r="DB886">
        <v>0.25513289</v>
      </c>
      <c r="DC886">
        <v>2.5920289999999999E-2</v>
      </c>
      <c r="DD886">
        <v>-2.5292350000000002E-2</v>
      </c>
      <c r="DE886">
        <v>0.26950531</v>
      </c>
      <c r="DF886">
        <v>-0.26887736000000001</v>
      </c>
      <c r="DG886">
        <v>0.1029841</v>
      </c>
      <c r="DH886">
        <v>-0.10235616</v>
      </c>
      <c r="DI886">
        <v>-0.19042195000000001</v>
      </c>
      <c r="DJ886">
        <v>7.7531719999999998E-2</v>
      </c>
      <c r="DK886">
        <v>-0.19522661999999999</v>
      </c>
      <c r="DL886">
        <v>-0.13095082</v>
      </c>
      <c r="DM886">
        <v>-6.0513240000000003E-2</v>
      </c>
      <c r="DN886">
        <v>0.50020885000000004</v>
      </c>
      <c r="DO886">
        <v>0.35778246000000002</v>
      </c>
      <c r="DP886">
        <v>-0.64273818000000005</v>
      </c>
      <c r="DQ886">
        <v>0.94671483000000001</v>
      </c>
      <c r="DR886">
        <v>-0.66113116000000005</v>
      </c>
      <c r="DS886">
        <v>7.7932630000000003E-2</v>
      </c>
      <c r="DT886">
        <v>-0.79014932000000004</v>
      </c>
      <c r="DU886">
        <v>1.3610861400000001</v>
      </c>
      <c r="DV886" s="10">
        <v>-0.64824150000000003</v>
      </c>
      <c r="DW886" s="8" t="s">
        <v>4557</v>
      </c>
      <c r="DX886" t="s">
        <v>4558</v>
      </c>
      <c r="DY886" t="s">
        <v>5154</v>
      </c>
      <c r="DZ886" t="s">
        <v>5154</v>
      </c>
      <c r="EA886" t="s">
        <v>5229</v>
      </c>
      <c r="EB886" t="s">
        <v>5349</v>
      </c>
      <c r="EC886" t="s">
        <v>5328</v>
      </c>
      <c r="ED886" s="10" t="s">
        <v>624</v>
      </c>
      <c r="EE886" s="20">
        <v>35383</v>
      </c>
      <c r="EF886" s="21">
        <v>36595</v>
      </c>
      <c r="EG886" t="s">
        <v>4559</v>
      </c>
      <c r="EH886" t="s">
        <v>5147</v>
      </c>
      <c r="EI886" s="22">
        <v>43976</v>
      </c>
      <c r="EJ886" t="b">
        <f>F886=H886</f>
        <v>1</v>
      </c>
    </row>
    <row r="887" spans="1:140" x14ac:dyDescent="0.2">
      <c r="A887" s="8" t="s">
        <v>4560</v>
      </c>
      <c r="B887" s="8" t="s">
        <v>119</v>
      </c>
      <c r="C887" s="8" t="s">
        <v>491</v>
      </c>
      <c r="D887" s="2" t="s">
        <v>4561</v>
      </c>
      <c r="E887" s="4">
        <v>0.469899522037454</v>
      </c>
      <c r="F887" s="28" t="b">
        <v>0</v>
      </c>
      <c r="G887" s="29">
        <f t="shared" si="27"/>
        <v>8.5518147205604494E-3</v>
      </c>
      <c r="H887" s="5" t="b">
        <f t="shared" si="26"/>
        <v>0</v>
      </c>
      <c r="I887" s="8">
        <v>70</v>
      </c>
      <c r="J887">
        <v>0</v>
      </c>
      <c r="K887">
        <v>20</v>
      </c>
      <c r="L887">
        <v>640</v>
      </c>
      <c r="M887">
        <v>6</v>
      </c>
      <c r="N887">
        <v>5</v>
      </c>
      <c r="O887">
        <v>91.949761018727401</v>
      </c>
      <c r="P887">
        <v>5</v>
      </c>
      <c r="Q887">
        <v>3</v>
      </c>
      <c r="R887">
        <v>5</v>
      </c>
      <c r="S887" s="10">
        <v>77.599999999999994</v>
      </c>
      <c r="T887" s="8">
        <v>1.5744038114505901</v>
      </c>
      <c r="U887">
        <v>-1.00517281761849</v>
      </c>
      <c r="V887">
        <v>-0.90217249130388599</v>
      </c>
      <c r="W887">
        <v>-1.0005703636209999</v>
      </c>
      <c r="X887">
        <v>0.34522335867264098</v>
      </c>
      <c r="Y887">
        <v>1.38181348148064</v>
      </c>
      <c r="Z887">
        <v>1.4272104571244499</v>
      </c>
      <c r="AA887">
        <v>8.8725172209350497E-3</v>
      </c>
      <c r="AB887">
        <v>-0.772121299578298</v>
      </c>
      <c r="AC887">
        <v>-1.38724643350897</v>
      </c>
      <c r="AD887" s="10">
        <v>0.62627417619914705</v>
      </c>
      <c r="AE887" s="8">
        <v>0</v>
      </c>
      <c r="AF887">
        <v>0</v>
      </c>
      <c r="AG887">
        <v>0</v>
      </c>
      <c r="AH887">
        <v>0</v>
      </c>
      <c r="AI887">
        <v>0</v>
      </c>
      <c r="AJ887">
        <v>0</v>
      </c>
      <c r="AK887">
        <v>0</v>
      </c>
      <c r="AL887">
        <v>0</v>
      </c>
      <c r="AM887">
        <v>0</v>
      </c>
      <c r="AN887">
        <v>0</v>
      </c>
      <c r="AO887">
        <v>0</v>
      </c>
      <c r="AP887">
        <v>1</v>
      </c>
      <c r="AQ887">
        <v>0</v>
      </c>
      <c r="AR887">
        <v>0</v>
      </c>
      <c r="AS887">
        <v>0</v>
      </c>
      <c r="AT887">
        <v>0</v>
      </c>
      <c r="AU887">
        <v>0</v>
      </c>
      <c r="AV887">
        <v>0</v>
      </c>
      <c r="AW887">
        <v>0</v>
      </c>
      <c r="AX887">
        <v>0</v>
      </c>
      <c r="AY887">
        <v>1</v>
      </c>
      <c r="AZ887">
        <v>0</v>
      </c>
      <c r="BA887">
        <v>1</v>
      </c>
      <c r="BB887">
        <v>0</v>
      </c>
      <c r="BC887">
        <v>0</v>
      </c>
      <c r="BD887">
        <v>1</v>
      </c>
      <c r="BE887">
        <v>1</v>
      </c>
      <c r="BF887">
        <v>0</v>
      </c>
      <c r="BG887">
        <v>0</v>
      </c>
      <c r="BH887">
        <v>0</v>
      </c>
      <c r="BI887">
        <v>0</v>
      </c>
      <c r="BJ887">
        <v>1</v>
      </c>
      <c r="BK887">
        <v>0</v>
      </c>
      <c r="BL887">
        <v>0</v>
      </c>
      <c r="BM887">
        <v>1</v>
      </c>
      <c r="BN887">
        <v>0</v>
      </c>
      <c r="BO887">
        <v>0</v>
      </c>
      <c r="BP887">
        <v>0</v>
      </c>
      <c r="BQ887">
        <v>0</v>
      </c>
      <c r="BR887">
        <v>0</v>
      </c>
      <c r="BS887">
        <v>0</v>
      </c>
      <c r="BT887" s="10">
        <v>1</v>
      </c>
      <c r="BU887">
        <v>-4.2648743800000002</v>
      </c>
      <c r="BV887">
        <v>0.17994256</v>
      </c>
      <c r="BW887">
        <v>2.5512239999999999E-2</v>
      </c>
      <c r="BX887">
        <v>1.7140852600000001</v>
      </c>
      <c r="BY887">
        <v>1.2451467300000001</v>
      </c>
      <c r="BZ887">
        <v>4.38303536</v>
      </c>
      <c r="CA887">
        <v>1.0542348399999999</v>
      </c>
      <c r="CB887">
        <v>2.36271349</v>
      </c>
      <c r="CC887">
        <v>0</v>
      </c>
      <c r="CD887">
        <v>1.26633956</v>
      </c>
      <c r="CE887">
        <v>1.2966537600000001</v>
      </c>
      <c r="CF887">
        <v>-0.34830556000000001</v>
      </c>
      <c r="CG887">
        <v>0.60595251999999999</v>
      </c>
      <c r="CH887">
        <v>-0.27080598</v>
      </c>
      <c r="CI887">
        <v>0.69837139000000004</v>
      </c>
      <c r="CJ887">
        <v>2.3914729999999999E-2</v>
      </c>
      <c r="CK887">
        <v>-0.35324707</v>
      </c>
      <c r="CL887">
        <v>-4.8291489999999999E-2</v>
      </c>
      <c r="CM887">
        <v>0.58076517999999999</v>
      </c>
      <c r="CN887">
        <v>0.72541518999999999</v>
      </c>
      <c r="CO887">
        <v>-0.20022939000000001</v>
      </c>
      <c r="CP887">
        <v>-0.43475793000000001</v>
      </c>
      <c r="CQ887">
        <v>0.34422587999999998</v>
      </c>
      <c r="CR887">
        <v>-0.48495226000000002</v>
      </c>
      <c r="CS887">
        <v>0.18250256000000001</v>
      </c>
      <c r="CT887">
        <v>-0.16623276000000001</v>
      </c>
      <c r="CU887">
        <v>-9.4743999999999995E-2</v>
      </c>
      <c r="CV887">
        <v>-1.1689752</v>
      </c>
      <c r="CW887">
        <v>-0.52188942000000005</v>
      </c>
      <c r="CX887">
        <v>0.65815442999999996</v>
      </c>
      <c r="CY887">
        <v>9.3649330000000003E-2</v>
      </c>
      <c r="CZ887">
        <v>-0.16819777</v>
      </c>
      <c r="DA887">
        <v>-0.25450494000000001</v>
      </c>
      <c r="DB887">
        <v>0.25513289</v>
      </c>
      <c r="DC887">
        <v>2.5920289999999999E-2</v>
      </c>
      <c r="DD887">
        <v>-2.5292350000000002E-2</v>
      </c>
      <c r="DE887">
        <v>0.26950531</v>
      </c>
      <c r="DF887">
        <v>-0.26887736000000001</v>
      </c>
      <c r="DG887">
        <v>0.1029841</v>
      </c>
      <c r="DH887">
        <v>-0.10235616</v>
      </c>
      <c r="DI887">
        <v>-0.19042195000000001</v>
      </c>
      <c r="DJ887">
        <v>7.7531719999999998E-2</v>
      </c>
      <c r="DK887">
        <v>-0.19522661999999999</v>
      </c>
      <c r="DL887">
        <v>-0.13095082</v>
      </c>
      <c r="DM887">
        <v>-6.0513240000000003E-2</v>
      </c>
      <c r="DN887">
        <v>0.50020885000000004</v>
      </c>
      <c r="DO887">
        <v>0.35778246000000002</v>
      </c>
      <c r="DP887">
        <v>-0.64273818000000005</v>
      </c>
      <c r="DQ887">
        <v>0.94671483000000001</v>
      </c>
      <c r="DR887">
        <v>-0.66113116000000005</v>
      </c>
      <c r="DS887">
        <v>7.7932630000000003E-2</v>
      </c>
      <c r="DT887">
        <v>-0.79014932000000004</v>
      </c>
      <c r="DU887">
        <v>1.3610861400000001</v>
      </c>
      <c r="DV887" s="10">
        <v>-0.64824150000000003</v>
      </c>
      <c r="DW887" s="8" t="s">
        <v>4562</v>
      </c>
      <c r="DX887" t="s">
        <v>4563</v>
      </c>
      <c r="DY887" t="s">
        <v>5154</v>
      </c>
      <c r="DZ887" t="s">
        <v>5165</v>
      </c>
      <c r="EA887" t="s">
        <v>5183</v>
      </c>
      <c r="EB887" t="s">
        <v>5373</v>
      </c>
      <c r="EC887" t="s">
        <v>5199</v>
      </c>
      <c r="ED887" s="10" t="s">
        <v>514</v>
      </c>
      <c r="EE887" s="20">
        <v>35372</v>
      </c>
      <c r="EF887" s="21">
        <v>36260</v>
      </c>
      <c r="EG887" t="s">
        <v>4564</v>
      </c>
      <c r="EH887" t="s">
        <v>5144</v>
      </c>
      <c r="EI887" s="22">
        <v>44323</v>
      </c>
      <c r="EJ887" t="b">
        <f>F887=H887</f>
        <v>1</v>
      </c>
    </row>
    <row r="888" spans="1:140" x14ac:dyDescent="0.2">
      <c r="A888" s="8" t="s">
        <v>4565</v>
      </c>
      <c r="B888" s="8" t="s">
        <v>168</v>
      </c>
      <c r="C888" s="8" t="s">
        <v>216</v>
      </c>
      <c r="D888" s="2" t="s">
        <v>4566</v>
      </c>
      <c r="E888" s="4">
        <v>0.34957714713186899</v>
      </c>
      <c r="F888" s="28" t="b">
        <v>0</v>
      </c>
      <c r="G888" s="29">
        <f t="shared" si="27"/>
        <v>1.0183238421232712E-5</v>
      </c>
      <c r="H888" s="5" t="b">
        <f t="shared" si="26"/>
        <v>0</v>
      </c>
      <c r="I888" s="8">
        <v>49</v>
      </c>
      <c r="J888">
        <v>3</v>
      </c>
      <c r="K888">
        <v>23</v>
      </c>
      <c r="L888">
        <v>1659</v>
      </c>
      <c r="M888">
        <v>4</v>
      </c>
      <c r="N888">
        <v>1</v>
      </c>
      <c r="O888">
        <v>12.288573565934399</v>
      </c>
      <c r="P888">
        <v>2</v>
      </c>
      <c r="Q888">
        <v>2</v>
      </c>
      <c r="R888">
        <v>2</v>
      </c>
      <c r="S888" s="10">
        <v>75.5</v>
      </c>
      <c r="T888" s="8">
        <v>-0.39829786160802699</v>
      </c>
      <c r="U888">
        <v>2.03313292833161</v>
      </c>
      <c r="V888">
        <v>-0.51455810191446105</v>
      </c>
      <c r="W888">
        <v>0.18733044148883801</v>
      </c>
      <c r="X888">
        <v>-0.29113306284374801</v>
      </c>
      <c r="Y888">
        <v>-1.4044518876044501</v>
      </c>
      <c r="Z888">
        <v>-1.3139864033734501</v>
      </c>
      <c r="AA888">
        <v>-0.70092886045385905</v>
      </c>
      <c r="AB888">
        <v>-1.4988236991813999</v>
      </c>
      <c r="AC888">
        <v>1.42236659638262</v>
      </c>
      <c r="AD888" s="10">
        <v>0.173155909181676</v>
      </c>
      <c r="AE888" s="8">
        <v>0</v>
      </c>
      <c r="AF888">
        <v>0</v>
      </c>
      <c r="AG888">
        <v>0</v>
      </c>
      <c r="AH888">
        <v>0</v>
      </c>
      <c r="AI888">
        <v>0</v>
      </c>
      <c r="AJ888">
        <v>0</v>
      </c>
      <c r="AK888">
        <v>1</v>
      </c>
      <c r="AL888">
        <v>0</v>
      </c>
      <c r="AM888">
        <v>0</v>
      </c>
      <c r="AN888">
        <v>0</v>
      </c>
      <c r="AO888">
        <v>0</v>
      </c>
      <c r="AP888">
        <v>0</v>
      </c>
      <c r="AQ888">
        <v>0</v>
      </c>
      <c r="AR888">
        <v>0</v>
      </c>
      <c r="AS888">
        <v>0</v>
      </c>
      <c r="AT888">
        <v>0</v>
      </c>
      <c r="AU888">
        <v>0</v>
      </c>
      <c r="AV888">
        <v>0</v>
      </c>
      <c r="AW888">
        <v>0</v>
      </c>
      <c r="AX888">
        <v>0</v>
      </c>
      <c r="AY888">
        <v>0</v>
      </c>
      <c r="AZ888">
        <v>1</v>
      </c>
      <c r="BA888">
        <v>0</v>
      </c>
      <c r="BB888">
        <v>1</v>
      </c>
      <c r="BC888">
        <v>1</v>
      </c>
      <c r="BD888">
        <v>0</v>
      </c>
      <c r="BE888">
        <v>0</v>
      </c>
      <c r="BF888">
        <v>1</v>
      </c>
      <c r="BG888">
        <v>0</v>
      </c>
      <c r="BH888">
        <v>0</v>
      </c>
      <c r="BI888">
        <v>0</v>
      </c>
      <c r="BJ888">
        <v>1</v>
      </c>
      <c r="BK888">
        <v>0</v>
      </c>
      <c r="BL888">
        <v>0</v>
      </c>
      <c r="BM888">
        <v>0</v>
      </c>
      <c r="BN888">
        <v>1</v>
      </c>
      <c r="BO888">
        <v>0</v>
      </c>
      <c r="BP888">
        <v>0</v>
      </c>
      <c r="BQ888">
        <v>0</v>
      </c>
      <c r="BR888">
        <v>1</v>
      </c>
      <c r="BS888">
        <v>0</v>
      </c>
      <c r="BT888" s="10">
        <v>0</v>
      </c>
      <c r="BU888">
        <v>-4.2648743800000002</v>
      </c>
      <c r="BV888">
        <v>0.17994256</v>
      </c>
      <c r="BW888">
        <v>2.5512239999999999E-2</v>
      </c>
      <c r="BX888">
        <v>1.7140852600000001</v>
      </c>
      <c r="BY888">
        <v>1.2451467300000001</v>
      </c>
      <c r="BZ888">
        <v>4.38303536</v>
      </c>
      <c r="CA888">
        <v>1.0542348399999999</v>
      </c>
      <c r="CB888">
        <v>2.36271349</v>
      </c>
      <c r="CC888">
        <v>0</v>
      </c>
      <c r="CD888">
        <v>1.26633956</v>
      </c>
      <c r="CE888">
        <v>1.2966537600000001</v>
      </c>
      <c r="CF888">
        <v>-0.34830556000000001</v>
      </c>
      <c r="CG888">
        <v>0.60595251999999999</v>
      </c>
      <c r="CH888">
        <v>-0.27080598</v>
      </c>
      <c r="CI888">
        <v>0.69837139000000004</v>
      </c>
      <c r="CJ888">
        <v>2.3914729999999999E-2</v>
      </c>
      <c r="CK888">
        <v>-0.35324707</v>
      </c>
      <c r="CL888">
        <v>-4.8291489999999999E-2</v>
      </c>
      <c r="CM888">
        <v>0.58076517999999999</v>
      </c>
      <c r="CN888">
        <v>0.72541518999999999</v>
      </c>
      <c r="CO888">
        <v>-0.20022939000000001</v>
      </c>
      <c r="CP888">
        <v>-0.43475793000000001</v>
      </c>
      <c r="CQ888">
        <v>0.34422587999999998</v>
      </c>
      <c r="CR888">
        <v>-0.48495226000000002</v>
      </c>
      <c r="CS888">
        <v>0.18250256000000001</v>
      </c>
      <c r="CT888">
        <v>-0.16623276000000001</v>
      </c>
      <c r="CU888">
        <v>-9.4743999999999995E-2</v>
      </c>
      <c r="CV888">
        <v>-1.1689752</v>
      </c>
      <c r="CW888">
        <v>-0.52188942000000005</v>
      </c>
      <c r="CX888">
        <v>0.65815442999999996</v>
      </c>
      <c r="CY888">
        <v>9.3649330000000003E-2</v>
      </c>
      <c r="CZ888">
        <v>-0.16819777</v>
      </c>
      <c r="DA888">
        <v>-0.25450494000000001</v>
      </c>
      <c r="DB888">
        <v>0.25513289</v>
      </c>
      <c r="DC888">
        <v>2.5920289999999999E-2</v>
      </c>
      <c r="DD888">
        <v>-2.5292350000000002E-2</v>
      </c>
      <c r="DE888">
        <v>0.26950531</v>
      </c>
      <c r="DF888">
        <v>-0.26887736000000001</v>
      </c>
      <c r="DG888">
        <v>0.1029841</v>
      </c>
      <c r="DH888">
        <v>-0.10235616</v>
      </c>
      <c r="DI888">
        <v>-0.19042195000000001</v>
      </c>
      <c r="DJ888">
        <v>7.7531719999999998E-2</v>
      </c>
      <c r="DK888">
        <v>-0.19522661999999999</v>
      </c>
      <c r="DL888">
        <v>-0.13095082</v>
      </c>
      <c r="DM888">
        <v>-6.0513240000000003E-2</v>
      </c>
      <c r="DN888">
        <v>0.50020885000000004</v>
      </c>
      <c r="DO888">
        <v>0.35778246000000002</v>
      </c>
      <c r="DP888">
        <v>-0.64273818000000005</v>
      </c>
      <c r="DQ888">
        <v>0.94671483000000001</v>
      </c>
      <c r="DR888">
        <v>-0.66113116000000005</v>
      </c>
      <c r="DS888">
        <v>7.7932630000000003E-2</v>
      </c>
      <c r="DT888">
        <v>-0.79014932000000004</v>
      </c>
      <c r="DU888">
        <v>1.3610861400000001</v>
      </c>
      <c r="DV888" s="10">
        <v>-0.64824150000000003</v>
      </c>
      <c r="DW888" s="8" t="s">
        <v>4567</v>
      </c>
      <c r="DX888" t="s">
        <v>4568</v>
      </c>
      <c r="DY888" t="s">
        <v>5158</v>
      </c>
      <c r="DZ888" t="s">
        <v>5158</v>
      </c>
      <c r="EA888" t="s">
        <v>5387</v>
      </c>
      <c r="EB888" t="s">
        <v>5439</v>
      </c>
      <c r="EC888" t="s">
        <v>5492</v>
      </c>
      <c r="ED888" s="10" t="s">
        <v>402</v>
      </c>
      <c r="EE888" s="20">
        <v>37226</v>
      </c>
      <c r="EF888" s="21">
        <v>38894</v>
      </c>
      <c r="EG888" t="s">
        <v>4569</v>
      </c>
      <c r="EH888" t="s">
        <v>5144</v>
      </c>
      <c r="EI888" s="22">
        <v>44539</v>
      </c>
      <c r="EJ888" t="b">
        <f>F888=H888</f>
        <v>1</v>
      </c>
    </row>
    <row r="889" spans="1:140" x14ac:dyDescent="0.2">
      <c r="A889" s="8" t="s">
        <v>4570</v>
      </c>
      <c r="B889" s="8" t="s">
        <v>119</v>
      </c>
      <c r="C889" s="8" t="s">
        <v>188</v>
      </c>
      <c r="D889" s="2" t="s">
        <v>4571</v>
      </c>
      <c r="E889" s="4">
        <v>0.43634106911813902</v>
      </c>
      <c r="F889" s="28" t="b">
        <v>0</v>
      </c>
      <c r="G889" s="29">
        <f t="shared" si="27"/>
        <v>0.9967097490296416</v>
      </c>
      <c r="H889" s="5" t="b">
        <f t="shared" si="26"/>
        <v>1</v>
      </c>
      <c r="I889" s="8">
        <v>68</v>
      </c>
      <c r="J889">
        <v>1</v>
      </c>
      <c r="K889">
        <v>26</v>
      </c>
      <c r="L889">
        <v>1770</v>
      </c>
      <c r="M889">
        <v>10</v>
      </c>
      <c r="N889">
        <v>3</v>
      </c>
      <c r="O889">
        <v>64.837201225736393</v>
      </c>
      <c r="P889">
        <v>3</v>
      </c>
      <c r="Q889">
        <v>5</v>
      </c>
      <c r="R889">
        <v>4</v>
      </c>
      <c r="S889" s="10">
        <v>71.8</v>
      </c>
      <c r="T889" s="8">
        <v>1.3865274616354899</v>
      </c>
      <c r="U889">
        <v>7.5957643648752104E-3</v>
      </c>
      <c r="V889">
        <v>-0.126943712525036</v>
      </c>
      <c r="W889">
        <v>0.316728860887458</v>
      </c>
      <c r="X889">
        <v>1.61793620170542</v>
      </c>
      <c r="Y889">
        <v>-1.13192030619081E-2</v>
      </c>
      <c r="Z889">
        <v>0.49424841926064</v>
      </c>
      <c r="AA889">
        <v>8.8725172209350497E-3</v>
      </c>
      <c r="AB889">
        <v>1.4079858992310099</v>
      </c>
      <c r="AC889">
        <v>-0.68484317603607703</v>
      </c>
      <c r="AD889" s="10">
        <v>-0.62519532318244297</v>
      </c>
      <c r="AE889" s="8">
        <v>0</v>
      </c>
      <c r="AF889">
        <v>0</v>
      </c>
      <c r="AG889">
        <v>0</v>
      </c>
      <c r="AH889">
        <v>0</v>
      </c>
      <c r="AI889">
        <v>0</v>
      </c>
      <c r="AJ889">
        <v>0</v>
      </c>
      <c r="AK889">
        <v>0</v>
      </c>
      <c r="AL889">
        <v>0</v>
      </c>
      <c r="AM889">
        <v>1</v>
      </c>
      <c r="AN889">
        <v>0</v>
      </c>
      <c r="AO889">
        <v>0</v>
      </c>
      <c r="AP889">
        <v>0</v>
      </c>
      <c r="AQ889">
        <v>0</v>
      </c>
      <c r="AR889">
        <v>0</v>
      </c>
      <c r="AS889">
        <v>0</v>
      </c>
      <c r="AT889">
        <v>0</v>
      </c>
      <c r="AU889">
        <v>0</v>
      </c>
      <c r="AV889">
        <v>0</v>
      </c>
      <c r="AW889">
        <v>0</v>
      </c>
      <c r="AX889">
        <v>0</v>
      </c>
      <c r="AY889">
        <v>1</v>
      </c>
      <c r="AZ889">
        <v>0</v>
      </c>
      <c r="BA889">
        <v>0</v>
      </c>
      <c r="BB889">
        <v>1</v>
      </c>
      <c r="BC889">
        <v>1</v>
      </c>
      <c r="BD889">
        <v>0</v>
      </c>
      <c r="BE889">
        <v>0</v>
      </c>
      <c r="BF889">
        <v>1</v>
      </c>
      <c r="BG889">
        <v>0</v>
      </c>
      <c r="BH889">
        <v>0</v>
      </c>
      <c r="BI889">
        <v>1</v>
      </c>
      <c r="BJ889">
        <v>0</v>
      </c>
      <c r="BK889">
        <v>0</v>
      </c>
      <c r="BL889">
        <v>0</v>
      </c>
      <c r="BM889">
        <v>0</v>
      </c>
      <c r="BN889">
        <v>0</v>
      </c>
      <c r="BO889">
        <v>0</v>
      </c>
      <c r="BP889">
        <v>1</v>
      </c>
      <c r="BQ889">
        <v>0</v>
      </c>
      <c r="BR889">
        <v>0</v>
      </c>
      <c r="BS889">
        <v>1</v>
      </c>
      <c r="BT889" s="10">
        <v>0</v>
      </c>
      <c r="BU889">
        <v>-4.2648743800000002</v>
      </c>
      <c r="BV889">
        <v>0.17994256</v>
      </c>
      <c r="BW889">
        <v>2.5512239999999999E-2</v>
      </c>
      <c r="BX889">
        <v>1.7140852600000001</v>
      </c>
      <c r="BY889">
        <v>1.2451467300000001</v>
      </c>
      <c r="BZ889">
        <v>4.38303536</v>
      </c>
      <c r="CA889">
        <v>1.0542348399999999</v>
      </c>
      <c r="CB889">
        <v>2.36271349</v>
      </c>
      <c r="CC889">
        <v>0</v>
      </c>
      <c r="CD889">
        <v>1.26633956</v>
      </c>
      <c r="CE889">
        <v>1.2966537600000001</v>
      </c>
      <c r="CF889">
        <v>-0.34830556000000001</v>
      </c>
      <c r="CG889">
        <v>0.60595251999999999</v>
      </c>
      <c r="CH889">
        <v>-0.27080598</v>
      </c>
      <c r="CI889">
        <v>0.69837139000000004</v>
      </c>
      <c r="CJ889">
        <v>2.3914729999999999E-2</v>
      </c>
      <c r="CK889">
        <v>-0.35324707</v>
      </c>
      <c r="CL889">
        <v>-4.8291489999999999E-2</v>
      </c>
      <c r="CM889">
        <v>0.58076517999999999</v>
      </c>
      <c r="CN889">
        <v>0.72541518999999999</v>
      </c>
      <c r="CO889">
        <v>-0.20022939000000001</v>
      </c>
      <c r="CP889">
        <v>-0.43475793000000001</v>
      </c>
      <c r="CQ889">
        <v>0.34422587999999998</v>
      </c>
      <c r="CR889">
        <v>-0.48495226000000002</v>
      </c>
      <c r="CS889">
        <v>0.18250256000000001</v>
      </c>
      <c r="CT889">
        <v>-0.16623276000000001</v>
      </c>
      <c r="CU889">
        <v>-9.4743999999999995E-2</v>
      </c>
      <c r="CV889">
        <v>-1.1689752</v>
      </c>
      <c r="CW889">
        <v>-0.52188942000000005</v>
      </c>
      <c r="CX889">
        <v>0.65815442999999996</v>
      </c>
      <c r="CY889">
        <v>9.3649330000000003E-2</v>
      </c>
      <c r="CZ889">
        <v>-0.16819777</v>
      </c>
      <c r="DA889">
        <v>-0.25450494000000001</v>
      </c>
      <c r="DB889">
        <v>0.25513289</v>
      </c>
      <c r="DC889">
        <v>2.5920289999999999E-2</v>
      </c>
      <c r="DD889">
        <v>-2.5292350000000002E-2</v>
      </c>
      <c r="DE889">
        <v>0.26950531</v>
      </c>
      <c r="DF889">
        <v>-0.26887736000000001</v>
      </c>
      <c r="DG889">
        <v>0.1029841</v>
      </c>
      <c r="DH889">
        <v>-0.10235616</v>
      </c>
      <c r="DI889">
        <v>-0.19042195000000001</v>
      </c>
      <c r="DJ889">
        <v>7.7531719999999998E-2</v>
      </c>
      <c r="DK889">
        <v>-0.19522661999999999</v>
      </c>
      <c r="DL889">
        <v>-0.13095082</v>
      </c>
      <c r="DM889">
        <v>-6.0513240000000003E-2</v>
      </c>
      <c r="DN889">
        <v>0.50020885000000004</v>
      </c>
      <c r="DO889">
        <v>0.35778246000000002</v>
      </c>
      <c r="DP889">
        <v>-0.64273818000000005</v>
      </c>
      <c r="DQ889">
        <v>0.94671483000000001</v>
      </c>
      <c r="DR889">
        <v>-0.66113116000000005</v>
      </c>
      <c r="DS889">
        <v>7.7932630000000003E-2</v>
      </c>
      <c r="DT889">
        <v>-0.79014932000000004</v>
      </c>
      <c r="DU889">
        <v>1.3610861400000001</v>
      </c>
      <c r="DV889" s="10">
        <v>-0.64824150000000003</v>
      </c>
      <c r="DW889" s="8" t="s">
        <v>4572</v>
      </c>
      <c r="DX889" t="s">
        <v>4573</v>
      </c>
      <c r="DY889" t="s">
        <v>5165</v>
      </c>
      <c r="DZ889" t="s">
        <v>5153</v>
      </c>
      <c r="EA889" t="s">
        <v>5236</v>
      </c>
      <c r="EB889" t="s">
        <v>5459</v>
      </c>
      <c r="EC889" t="s">
        <v>5483</v>
      </c>
      <c r="ED889" s="10" t="s">
        <v>1393</v>
      </c>
      <c r="EE889" s="20">
        <v>34755</v>
      </c>
      <c r="EF889" s="21">
        <v>38507</v>
      </c>
      <c r="EG889" t="s">
        <v>4574</v>
      </c>
      <c r="EH889" t="s">
        <v>5142</v>
      </c>
      <c r="EI889" s="22">
        <v>44833</v>
      </c>
      <c r="EJ889" t="b">
        <f>F889=H889</f>
        <v>0</v>
      </c>
    </row>
    <row r="890" spans="1:140" x14ac:dyDescent="0.2">
      <c r="A890" s="8" t="s">
        <v>4575</v>
      </c>
      <c r="B890" s="8" t="s">
        <v>127</v>
      </c>
      <c r="C890" s="8" t="s">
        <v>181</v>
      </c>
      <c r="D890" s="2">
        <v>4136456982</v>
      </c>
      <c r="E890" s="4">
        <v>0.54978723445726696</v>
      </c>
      <c r="F890" s="28" t="b">
        <v>0</v>
      </c>
      <c r="G890" s="29">
        <f t="shared" si="27"/>
        <v>8.6375525496613188E-4</v>
      </c>
      <c r="H890" s="5" t="b">
        <f t="shared" si="26"/>
        <v>0</v>
      </c>
      <c r="I890" s="8">
        <v>58</v>
      </c>
      <c r="J890">
        <v>0</v>
      </c>
      <c r="K890">
        <v>26</v>
      </c>
      <c r="L890">
        <v>1747</v>
      </c>
      <c r="M890">
        <v>4</v>
      </c>
      <c r="N890">
        <v>5</v>
      </c>
      <c r="O890">
        <v>6.5602838953004099</v>
      </c>
      <c r="P890">
        <v>5</v>
      </c>
      <c r="Q890">
        <v>1</v>
      </c>
      <c r="R890">
        <v>2</v>
      </c>
      <c r="S890" s="10">
        <v>71.900000000000006</v>
      </c>
      <c r="T890" s="8">
        <v>0.447145712559954</v>
      </c>
      <c r="U890">
        <v>-1.00517281761849</v>
      </c>
      <c r="V890">
        <v>-0.126943712525036</v>
      </c>
      <c r="W890">
        <v>0.28991657578684299</v>
      </c>
      <c r="X890">
        <v>-0.29113306284374801</v>
      </c>
      <c r="Y890">
        <v>1.38181348148064</v>
      </c>
      <c r="Z890">
        <v>-1.5111008346699899</v>
      </c>
      <c r="AA890">
        <v>1.4284752725705201</v>
      </c>
      <c r="AB890">
        <v>1.4079858992310099</v>
      </c>
      <c r="AC890">
        <v>1.7560081436822399E-2</v>
      </c>
      <c r="AD890" s="10">
        <v>-0.60361826284827602</v>
      </c>
      <c r="AE890" s="8">
        <v>0</v>
      </c>
      <c r="AF890">
        <v>1</v>
      </c>
      <c r="AG890">
        <v>0</v>
      </c>
      <c r="AH890">
        <v>0</v>
      </c>
      <c r="AI890">
        <v>0</v>
      </c>
      <c r="AJ890">
        <v>0</v>
      </c>
      <c r="AK890">
        <v>0</v>
      </c>
      <c r="AL890">
        <v>0</v>
      </c>
      <c r="AM890">
        <v>0</v>
      </c>
      <c r="AN890">
        <v>0</v>
      </c>
      <c r="AO890">
        <v>0</v>
      </c>
      <c r="AP890">
        <v>0</v>
      </c>
      <c r="AQ890">
        <v>0</v>
      </c>
      <c r="AR890">
        <v>0</v>
      </c>
      <c r="AS890">
        <v>0</v>
      </c>
      <c r="AT890">
        <v>0</v>
      </c>
      <c r="AU890">
        <v>0</v>
      </c>
      <c r="AV890">
        <v>0</v>
      </c>
      <c r="AW890">
        <v>0</v>
      </c>
      <c r="AX890">
        <v>0</v>
      </c>
      <c r="AY890">
        <v>1</v>
      </c>
      <c r="AZ890">
        <v>0</v>
      </c>
      <c r="BA890">
        <v>1</v>
      </c>
      <c r="BB890">
        <v>0</v>
      </c>
      <c r="BC890">
        <v>1</v>
      </c>
      <c r="BD890">
        <v>0</v>
      </c>
      <c r="BE890">
        <v>1</v>
      </c>
      <c r="BF890">
        <v>0</v>
      </c>
      <c r="BG890">
        <v>0</v>
      </c>
      <c r="BH890">
        <v>0</v>
      </c>
      <c r="BI890">
        <v>1</v>
      </c>
      <c r="BJ890">
        <v>0</v>
      </c>
      <c r="BK890">
        <v>0</v>
      </c>
      <c r="BL890">
        <v>0</v>
      </c>
      <c r="BM890">
        <v>0</v>
      </c>
      <c r="BN890">
        <v>1</v>
      </c>
      <c r="BO890">
        <v>0</v>
      </c>
      <c r="BP890">
        <v>0</v>
      </c>
      <c r="BQ890">
        <v>0</v>
      </c>
      <c r="BR890">
        <v>0</v>
      </c>
      <c r="BS890">
        <v>0</v>
      </c>
      <c r="BT890" s="10">
        <v>1</v>
      </c>
      <c r="BU890">
        <v>-4.2648743800000002</v>
      </c>
      <c r="BV890">
        <v>0.17994256</v>
      </c>
      <c r="BW890">
        <v>2.5512239999999999E-2</v>
      </c>
      <c r="BX890">
        <v>1.7140852600000001</v>
      </c>
      <c r="BY890">
        <v>1.2451467300000001</v>
      </c>
      <c r="BZ890">
        <v>4.38303536</v>
      </c>
      <c r="CA890">
        <v>1.0542348399999999</v>
      </c>
      <c r="CB890">
        <v>2.36271349</v>
      </c>
      <c r="CC890">
        <v>0</v>
      </c>
      <c r="CD890">
        <v>1.26633956</v>
      </c>
      <c r="CE890">
        <v>1.2966537600000001</v>
      </c>
      <c r="CF890">
        <v>-0.34830556000000001</v>
      </c>
      <c r="CG890">
        <v>0.60595251999999999</v>
      </c>
      <c r="CH890">
        <v>-0.27080598</v>
      </c>
      <c r="CI890">
        <v>0.69837139000000004</v>
      </c>
      <c r="CJ890">
        <v>2.3914729999999999E-2</v>
      </c>
      <c r="CK890">
        <v>-0.35324707</v>
      </c>
      <c r="CL890">
        <v>-4.8291489999999999E-2</v>
      </c>
      <c r="CM890">
        <v>0.58076517999999999</v>
      </c>
      <c r="CN890">
        <v>0.72541518999999999</v>
      </c>
      <c r="CO890">
        <v>-0.20022939000000001</v>
      </c>
      <c r="CP890">
        <v>-0.43475793000000001</v>
      </c>
      <c r="CQ890">
        <v>0.34422587999999998</v>
      </c>
      <c r="CR890">
        <v>-0.48495226000000002</v>
      </c>
      <c r="CS890">
        <v>0.18250256000000001</v>
      </c>
      <c r="CT890">
        <v>-0.16623276000000001</v>
      </c>
      <c r="CU890">
        <v>-9.4743999999999995E-2</v>
      </c>
      <c r="CV890">
        <v>-1.1689752</v>
      </c>
      <c r="CW890">
        <v>-0.52188942000000005</v>
      </c>
      <c r="CX890">
        <v>0.65815442999999996</v>
      </c>
      <c r="CY890">
        <v>9.3649330000000003E-2</v>
      </c>
      <c r="CZ890">
        <v>-0.16819777</v>
      </c>
      <c r="DA890">
        <v>-0.25450494000000001</v>
      </c>
      <c r="DB890">
        <v>0.25513289</v>
      </c>
      <c r="DC890">
        <v>2.5920289999999999E-2</v>
      </c>
      <c r="DD890">
        <v>-2.5292350000000002E-2</v>
      </c>
      <c r="DE890">
        <v>0.26950531</v>
      </c>
      <c r="DF890">
        <v>-0.26887736000000001</v>
      </c>
      <c r="DG890">
        <v>0.1029841</v>
      </c>
      <c r="DH890">
        <v>-0.10235616</v>
      </c>
      <c r="DI890">
        <v>-0.19042195000000001</v>
      </c>
      <c r="DJ890">
        <v>7.7531719999999998E-2</v>
      </c>
      <c r="DK890">
        <v>-0.19522661999999999</v>
      </c>
      <c r="DL890">
        <v>-0.13095082</v>
      </c>
      <c r="DM890">
        <v>-6.0513240000000003E-2</v>
      </c>
      <c r="DN890">
        <v>0.50020885000000004</v>
      </c>
      <c r="DO890">
        <v>0.35778246000000002</v>
      </c>
      <c r="DP890">
        <v>-0.64273818000000005</v>
      </c>
      <c r="DQ890">
        <v>0.94671483000000001</v>
      </c>
      <c r="DR890">
        <v>-0.66113116000000005</v>
      </c>
      <c r="DS890">
        <v>7.7932630000000003E-2</v>
      </c>
      <c r="DT890">
        <v>-0.79014932000000004</v>
      </c>
      <c r="DU890">
        <v>1.3610861400000001</v>
      </c>
      <c r="DV890" s="10">
        <v>-0.64824150000000003</v>
      </c>
      <c r="DW890" s="8" t="s">
        <v>4576</v>
      </c>
      <c r="DX890" t="s">
        <v>4577</v>
      </c>
      <c r="DY890" t="s">
        <v>5158</v>
      </c>
      <c r="DZ890" t="s">
        <v>5165</v>
      </c>
      <c r="EA890" t="s">
        <v>5171</v>
      </c>
      <c r="EB890" t="s">
        <v>5350</v>
      </c>
      <c r="EC890" t="s">
        <v>5460</v>
      </c>
      <c r="ED890" s="10" t="s">
        <v>165</v>
      </c>
      <c r="EE890" s="20">
        <v>37320</v>
      </c>
      <c r="EF890" s="21">
        <v>37495</v>
      </c>
      <c r="EG890" t="s">
        <v>3281</v>
      </c>
      <c r="EH890" t="s">
        <v>5142</v>
      </c>
      <c r="EI890" s="22">
        <v>44998</v>
      </c>
      <c r="EJ890" t="b">
        <f>F890=H890</f>
        <v>1</v>
      </c>
    </row>
    <row r="891" spans="1:140" x14ac:dyDescent="0.2">
      <c r="A891" s="8" t="s">
        <v>4578</v>
      </c>
      <c r="B891" s="8" t="s">
        <v>168</v>
      </c>
      <c r="C891" s="8" t="s">
        <v>128</v>
      </c>
      <c r="D891" s="2" t="s">
        <v>4579</v>
      </c>
      <c r="E891" s="4">
        <v>0.64295844318253503</v>
      </c>
      <c r="F891" s="28" t="b">
        <v>1</v>
      </c>
      <c r="G891" s="29">
        <f t="shared" si="27"/>
        <v>1.4887794492251019E-5</v>
      </c>
      <c r="H891" s="5" t="b">
        <f t="shared" si="26"/>
        <v>0</v>
      </c>
      <c r="I891" s="8">
        <v>70</v>
      </c>
      <c r="J891">
        <v>0</v>
      </c>
      <c r="K891">
        <v>28</v>
      </c>
      <c r="L891">
        <v>1518</v>
      </c>
      <c r="M891">
        <v>0</v>
      </c>
      <c r="N891">
        <v>1</v>
      </c>
      <c r="O891">
        <v>73.145888257934402</v>
      </c>
      <c r="P891">
        <v>1</v>
      </c>
      <c r="Q891">
        <v>3</v>
      </c>
      <c r="R891">
        <v>4</v>
      </c>
      <c r="S891" s="10">
        <v>73.2</v>
      </c>
      <c r="T891" s="8">
        <v>1.5744038114505901</v>
      </c>
      <c r="U891">
        <v>-1.00517281761849</v>
      </c>
      <c r="V891">
        <v>0.13146588040124599</v>
      </c>
      <c r="W891">
        <v>2.2959476306808901E-2</v>
      </c>
      <c r="X891">
        <v>-1.5638459058765199</v>
      </c>
      <c r="Y891">
        <v>-1.4044518876044501</v>
      </c>
      <c r="Z891">
        <v>0.78015611830188003</v>
      </c>
      <c r="AA891">
        <v>-0.70092886045385905</v>
      </c>
      <c r="AB891">
        <v>-1.4988236991813999</v>
      </c>
      <c r="AC891">
        <v>1.7560081436822399E-2</v>
      </c>
      <c r="AD891" s="10">
        <v>-0.323116478504127</v>
      </c>
      <c r="AE891" s="8">
        <v>0</v>
      </c>
      <c r="AF891">
        <v>0</v>
      </c>
      <c r="AG891">
        <v>0</v>
      </c>
      <c r="AH891">
        <v>0</v>
      </c>
      <c r="AI891">
        <v>0</v>
      </c>
      <c r="AJ891">
        <v>0</v>
      </c>
      <c r="AK891">
        <v>0</v>
      </c>
      <c r="AL891">
        <v>0</v>
      </c>
      <c r="AM891">
        <v>0</v>
      </c>
      <c r="AN891">
        <v>0</v>
      </c>
      <c r="AO891">
        <v>0</v>
      </c>
      <c r="AP891">
        <v>0</v>
      </c>
      <c r="AQ891">
        <v>0</v>
      </c>
      <c r="AR891">
        <v>0</v>
      </c>
      <c r="AS891">
        <v>0</v>
      </c>
      <c r="AT891">
        <v>0</v>
      </c>
      <c r="AU891">
        <v>0</v>
      </c>
      <c r="AV891">
        <v>1</v>
      </c>
      <c r="AW891">
        <v>0</v>
      </c>
      <c r="AX891">
        <v>0</v>
      </c>
      <c r="AY891">
        <v>0</v>
      </c>
      <c r="AZ891">
        <v>1</v>
      </c>
      <c r="BA891">
        <v>0</v>
      </c>
      <c r="BB891">
        <v>1</v>
      </c>
      <c r="BC891">
        <v>0</v>
      </c>
      <c r="BD891">
        <v>1</v>
      </c>
      <c r="BE891">
        <v>0</v>
      </c>
      <c r="BF891">
        <v>1</v>
      </c>
      <c r="BG891">
        <v>0</v>
      </c>
      <c r="BH891">
        <v>1</v>
      </c>
      <c r="BI891">
        <v>0</v>
      </c>
      <c r="BJ891">
        <v>0</v>
      </c>
      <c r="BK891">
        <v>0</v>
      </c>
      <c r="BL891">
        <v>0</v>
      </c>
      <c r="BM891">
        <v>0</v>
      </c>
      <c r="BN891">
        <v>0</v>
      </c>
      <c r="BO891">
        <v>1</v>
      </c>
      <c r="BP891">
        <v>0</v>
      </c>
      <c r="BQ891">
        <v>0</v>
      </c>
      <c r="BR891">
        <v>0</v>
      </c>
      <c r="BS891">
        <v>0</v>
      </c>
      <c r="BT891" s="10">
        <v>1</v>
      </c>
      <c r="BU891">
        <v>-4.2648743800000002</v>
      </c>
      <c r="BV891">
        <v>0.17994256</v>
      </c>
      <c r="BW891">
        <v>2.5512239999999999E-2</v>
      </c>
      <c r="BX891">
        <v>1.7140852600000001</v>
      </c>
      <c r="BY891">
        <v>1.2451467300000001</v>
      </c>
      <c r="BZ891">
        <v>4.38303536</v>
      </c>
      <c r="CA891">
        <v>1.0542348399999999</v>
      </c>
      <c r="CB891">
        <v>2.36271349</v>
      </c>
      <c r="CC891">
        <v>0</v>
      </c>
      <c r="CD891">
        <v>1.26633956</v>
      </c>
      <c r="CE891">
        <v>1.2966537600000001</v>
      </c>
      <c r="CF891">
        <v>-0.34830556000000001</v>
      </c>
      <c r="CG891">
        <v>0.60595251999999999</v>
      </c>
      <c r="CH891">
        <v>-0.27080598</v>
      </c>
      <c r="CI891">
        <v>0.69837139000000004</v>
      </c>
      <c r="CJ891">
        <v>2.3914729999999999E-2</v>
      </c>
      <c r="CK891">
        <v>-0.35324707</v>
      </c>
      <c r="CL891">
        <v>-4.8291489999999999E-2</v>
      </c>
      <c r="CM891">
        <v>0.58076517999999999</v>
      </c>
      <c r="CN891">
        <v>0.72541518999999999</v>
      </c>
      <c r="CO891">
        <v>-0.20022939000000001</v>
      </c>
      <c r="CP891">
        <v>-0.43475793000000001</v>
      </c>
      <c r="CQ891">
        <v>0.34422587999999998</v>
      </c>
      <c r="CR891">
        <v>-0.48495226000000002</v>
      </c>
      <c r="CS891">
        <v>0.18250256000000001</v>
      </c>
      <c r="CT891">
        <v>-0.16623276000000001</v>
      </c>
      <c r="CU891">
        <v>-9.4743999999999995E-2</v>
      </c>
      <c r="CV891">
        <v>-1.1689752</v>
      </c>
      <c r="CW891">
        <v>-0.52188942000000005</v>
      </c>
      <c r="CX891">
        <v>0.65815442999999996</v>
      </c>
      <c r="CY891">
        <v>9.3649330000000003E-2</v>
      </c>
      <c r="CZ891">
        <v>-0.16819777</v>
      </c>
      <c r="DA891">
        <v>-0.25450494000000001</v>
      </c>
      <c r="DB891">
        <v>0.25513289</v>
      </c>
      <c r="DC891">
        <v>2.5920289999999999E-2</v>
      </c>
      <c r="DD891">
        <v>-2.5292350000000002E-2</v>
      </c>
      <c r="DE891">
        <v>0.26950531</v>
      </c>
      <c r="DF891">
        <v>-0.26887736000000001</v>
      </c>
      <c r="DG891">
        <v>0.1029841</v>
      </c>
      <c r="DH891">
        <v>-0.10235616</v>
      </c>
      <c r="DI891">
        <v>-0.19042195000000001</v>
      </c>
      <c r="DJ891">
        <v>7.7531719999999998E-2</v>
      </c>
      <c r="DK891">
        <v>-0.19522661999999999</v>
      </c>
      <c r="DL891">
        <v>-0.13095082</v>
      </c>
      <c r="DM891">
        <v>-6.0513240000000003E-2</v>
      </c>
      <c r="DN891">
        <v>0.50020885000000004</v>
      </c>
      <c r="DO891">
        <v>0.35778246000000002</v>
      </c>
      <c r="DP891">
        <v>-0.64273818000000005</v>
      </c>
      <c r="DQ891">
        <v>0.94671483000000001</v>
      </c>
      <c r="DR891">
        <v>-0.66113116000000005</v>
      </c>
      <c r="DS891">
        <v>7.7932630000000003E-2</v>
      </c>
      <c r="DT891">
        <v>-0.79014932000000004</v>
      </c>
      <c r="DU891">
        <v>1.3610861400000001</v>
      </c>
      <c r="DV891" s="10">
        <v>-0.64824150000000003</v>
      </c>
      <c r="DW891" s="8" t="s">
        <v>4580</v>
      </c>
      <c r="DX891" t="s">
        <v>4581</v>
      </c>
      <c r="DY891" t="s">
        <v>5153</v>
      </c>
      <c r="DZ891" t="s">
        <v>5165</v>
      </c>
      <c r="EA891" t="s">
        <v>5325</v>
      </c>
      <c r="EB891" t="s">
        <v>5487</v>
      </c>
      <c r="EC891" t="s">
        <v>5194</v>
      </c>
      <c r="ED891" s="10" t="s">
        <v>172</v>
      </c>
      <c r="EE891" s="20">
        <v>35427</v>
      </c>
      <c r="EF891" s="21">
        <v>35801</v>
      </c>
      <c r="EG891" t="s">
        <v>4582</v>
      </c>
      <c r="EH891" t="s">
        <v>5147</v>
      </c>
      <c r="EI891" s="22">
        <v>44308</v>
      </c>
      <c r="EJ891" t="b">
        <f>F891=H891</f>
        <v>0</v>
      </c>
    </row>
    <row r="892" spans="1:140" x14ac:dyDescent="0.2">
      <c r="A892" s="8" t="s">
        <v>4583</v>
      </c>
      <c r="B892" s="8" t="s">
        <v>119</v>
      </c>
      <c r="C892" s="8" t="s">
        <v>188</v>
      </c>
      <c r="D892" s="2" t="s">
        <v>4584</v>
      </c>
      <c r="E892" s="4">
        <v>0.42273016493256199</v>
      </c>
      <c r="F892" s="28" t="b">
        <v>0</v>
      </c>
      <c r="G892" s="29">
        <f t="shared" si="27"/>
        <v>3.4012562599966252E-4</v>
      </c>
      <c r="H892" s="5" t="b">
        <f t="shared" si="26"/>
        <v>0</v>
      </c>
      <c r="I892" s="8">
        <v>57</v>
      </c>
      <c r="J892">
        <v>1</v>
      </c>
      <c r="K892">
        <v>27</v>
      </c>
      <c r="L892">
        <v>765</v>
      </c>
      <c r="M892">
        <v>4</v>
      </c>
      <c r="N892">
        <v>1</v>
      </c>
      <c r="O892">
        <v>14.8234157996145</v>
      </c>
      <c r="P892">
        <v>2</v>
      </c>
      <c r="Q892">
        <v>2</v>
      </c>
      <c r="R892">
        <v>4</v>
      </c>
      <c r="S892" s="10">
        <v>74.2</v>
      </c>
      <c r="T892" s="8">
        <v>0.35320753765240098</v>
      </c>
      <c r="U892">
        <v>7.5957643648752104E-3</v>
      </c>
      <c r="V892">
        <v>2.2610839381047498E-3</v>
      </c>
      <c r="W892">
        <v>-0.85485142285679705</v>
      </c>
      <c r="X892">
        <v>-0.29113306284374801</v>
      </c>
      <c r="Y892">
        <v>-1.4044518876044501</v>
      </c>
      <c r="Z892">
        <v>-1.2267607192604799</v>
      </c>
      <c r="AA892">
        <v>-0.70092886045385905</v>
      </c>
      <c r="AB892">
        <v>0.68128349962791002</v>
      </c>
      <c r="AC892">
        <v>-0.68484317603607703</v>
      </c>
      <c r="AD892" s="10">
        <v>-0.107345875162473</v>
      </c>
      <c r="AE892" s="8">
        <v>0</v>
      </c>
      <c r="AF892">
        <v>0</v>
      </c>
      <c r="AG892">
        <v>0</v>
      </c>
      <c r="AH892">
        <v>0</v>
      </c>
      <c r="AI892">
        <v>0</v>
      </c>
      <c r="AJ892">
        <v>0</v>
      </c>
      <c r="AK892">
        <v>0</v>
      </c>
      <c r="AL892">
        <v>0</v>
      </c>
      <c r="AM892">
        <v>0</v>
      </c>
      <c r="AN892">
        <v>0</v>
      </c>
      <c r="AO892">
        <v>0</v>
      </c>
      <c r="AP892">
        <v>0</v>
      </c>
      <c r="AQ892">
        <v>0</v>
      </c>
      <c r="AR892">
        <v>0</v>
      </c>
      <c r="AS892">
        <v>0</v>
      </c>
      <c r="AT892">
        <v>0</v>
      </c>
      <c r="AU892">
        <v>0</v>
      </c>
      <c r="AV892">
        <v>1</v>
      </c>
      <c r="AW892">
        <v>0</v>
      </c>
      <c r="AX892">
        <v>0</v>
      </c>
      <c r="AY892">
        <v>0</v>
      </c>
      <c r="AZ892">
        <v>1</v>
      </c>
      <c r="BA892">
        <v>0</v>
      </c>
      <c r="BB892">
        <v>1</v>
      </c>
      <c r="BC892">
        <v>1</v>
      </c>
      <c r="BD892">
        <v>0</v>
      </c>
      <c r="BE892">
        <v>1</v>
      </c>
      <c r="BF892">
        <v>0</v>
      </c>
      <c r="BG892">
        <v>0</v>
      </c>
      <c r="BH892">
        <v>0</v>
      </c>
      <c r="BI892">
        <v>0</v>
      </c>
      <c r="BJ892">
        <v>0</v>
      </c>
      <c r="BK892">
        <v>1</v>
      </c>
      <c r="BL892">
        <v>0</v>
      </c>
      <c r="BM892">
        <v>1</v>
      </c>
      <c r="BN892">
        <v>0</v>
      </c>
      <c r="BO892">
        <v>0</v>
      </c>
      <c r="BP892">
        <v>0</v>
      </c>
      <c r="BQ892">
        <v>0</v>
      </c>
      <c r="BR892">
        <v>0</v>
      </c>
      <c r="BS892">
        <v>1</v>
      </c>
      <c r="BT892" s="10">
        <v>0</v>
      </c>
      <c r="BU892">
        <v>-4.2648743800000002</v>
      </c>
      <c r="BV892">
        <v>0.17994256</v>
      </c>
      <c r="BW892">
        <v>2.5512239999999999E-2</v>
      </c>
      <c r="BX892">
        <v>1.7140852600000001</v>
      </c>
      <c r="BY892">
        <v>1.2451467300000001</v>
      </c>
      <c r="BZ892">
        <v>4.38303536</v>
      </c>
      <c r="CA892">
        <v>1.0542348399999999</v>
      </c>
      <c r="CB892">
        <v>2.36271349</v>
      </c>
      <c r="CC892">
        <v>0</v>
      </c>
      <c r="CD892">
        <v>1.26633956</v>
      </c>
      <c r="CE892">
        <v>1.2966537600000001</v>
      </c>
      <c r="CF892">
        <v>-0.34830556000000001</v>
      </c>
      <c r="CG892">
        <v>0.60595251999999999</v>
      </c>
      <c r="CH892">
        <v>-0.27080598</v>
      </c>
      <c r="CI892">
        <v>0.69837139000000004</v>
      </c>
      <c r="CJ892">
        <v>2.3914729999999999E-2</v>
      </c>
      <c r="CK892">
        <v>-0.35324707</v>
      </c>
      <c r="CL892">
        <v>-4.8291489999999999E-2</v>
      </c>
      <c r="CM892">
        <v>0.58076517999999999</v>
      </c>
      <c r="CN892">
        <v>0.72541518999999999</v>
      </c>
      <c r="CO892">
        <v>-0.20022939000000001</v>
      </c>
      <c r="CP892">
        <v>-0.43475793000000001</v>
      </c>
      <c r="CQ892">
        <v>0.34422587999999998</v>
      </c>
      <c r="CR892">
        <v>-0.48495226000000002</v>
      </c>
      <c r="CS892">
        <v>0.18250256000000001</v>
      </c>
      <c r="CT892">
        <v>-0.16623276000000001</v>
      </c>
      <c r="CU892">
        <v>-9.4743999999999995E-2</v>
      </c>
      <c r="CV892">
        <v>-1.1689752</v>
      </c>
      <c r="CW892">
        <v>-0.52188942000000005</v>
      </c>
      <c r="CX892">
        <v>0.65815442999999996</v>
      </c>
      <c r="CY892">
        <v>9.3649330000000003E-2</v>
      </c>
      <c r="CZ892">
        <v>-0.16819777</v>
      </c>
      <c r="DA892">
        <v>-0.25450494000000001</v>
      </c>
      <c r="DB892">
        <v>0.25513289</v>
      </c>
      <c r="DC892">
        <v>2.5920289999999999E-2</v>
      </c>
      <c r="DD892">
        <v>-2.5292350000000002E-2</v>
      </c>
      <c r="DE892">
        <v>0.26950531</v>
      </c>
      <c r="DF892">
        <v>-0.26887736000000001</v>
      </c>
      <c r="DG892">
        <v>0.1029841</v>
      </c>
      <c r="DH892">
        <v>-0.10235616</v>
      </c>
      <c r="DI892">
        <v>-0.19042195000000001</v>
      </c>
      <c r="DJ892">
        <v>7.7531719999999998E-2</v>
      </c>
      <c r="DK892">
        <v>-0.19522661999999999</v>
      </c>
      <c r="DL892">
        <v>-0.13095082</v>
      </c>
      <c r="DM892">
        <v>-6.0513240000000003E-2</v>
      </c>
      <c r="DN892">
        <v>0.50020885000000004</v>
      </c>
      <c r="DO892">
        <v>0.35778246000000002</v>
      </c>
      <c r="DP892">
        <v>-0.64273818000000005</v>
      </c>
      <c r="DQ892">
        <v>0.94671483000000001</v>
      </c>
      <c r="DR892">
        <v>-0.66113116000000005</v>
      </c>
      <c r="DS892">
        <v>7.7932630000000003E-2</v>
      </c>
      <c r="DT892">
        <v>-0.79014932000000004</v>
      </c>
      <c r="DU892">
        <v>1.3610861400000001</v>
      </c>
      <c r="DV892" s="10">
        <v>-0.64824150000000003</v>
      </c>
      <c r="DW892" s="8" t="s">
        <v>4585</v>
      </c>
      <c r="DX892" t="s">
        <v>4586</v>
      </c>
      <c r="DY892" t="s">
        <v>5154</v>
      </c>
      <c r="DZ892" t="s">
        <v>5153</v>
      </c>
      <c r="EA892" t="s">
        <v>5314</v>
      </c>
      <c r="EB892" t="s">
        <v>5294</v>
      </c>
      <c r="EC892" t="s">
        <v>5209</v>
      </c>
      <c r="ED892" s="10" t="s">
        <v>1195</v>
      </c>
      <c r="EE892" s="20">
        <v>37838</v>
      </c>
      <c r="EF892" s="21">
        <v>39675</v>
      </c>
      <c r="EG892" t="s">
        <v>4587</v>
      </c>
      <c r="EH892" t="s">
        <v>5146</v>
      </c>
      <c r="EI892" s="22">
        <v>44759</v>
      </c>
      <c r="EJ892" t="b">
        <f>F892=H892</f>
        <v>1</v>
      </c>
    </row>
    <row r="893" spans="1:140" x14ac:dyDescent="0.2">
      <c r="A893" s="8" t="s">
        <v>4588</v>
      </c>
      <c r="B893" s="8" t="s">
        <v>168</v>
      </c>
      <c r="C893" s="8" t="s">
        <v>216</v>
      </c>
      <c r="D893" s="2" t="s">
        <v>4589</v>
      </c>
      <c r="E893" s="4">
        <v>0.29895148128219201</v>
      </c>
      <c r="F893" s="28" t="b">
        <v>0</v>
      </c>
      <c r="G893" s="29">
        <f t="shared" si="27"/>
        <v>1.0530371059392525E-3</v>
      </c>
      <c r="H893" s="5" t="b">
        <f t="shared" si="26"/>
        <v>0</v>
      </c>
      <c r="I893" s="8">
        <v>36</v>
      </c>
      <c r="J893">
        <v>1</v>
      </c>
      <c r="K893">
        <v>17</v>
      </c>
      <c r="L893">
        <v>1317</v>
      </c>
      <c r="M893">
        <v>7</v>
      </c>
      <c r="N893">
        <v>1</v>
      </c>
      <c r="O893">
        <v>41.975740641096003</v>
      </c>
      <c r="P893">
        <v>1</v>
      </c>
      <c r="Q893">
        <v>1</v>
      </c>
      <c r="R893">
        <v>5</v>
      </c>
      <c r="S893" s="10">
        <v>73</v>
      </c>
      <c r="T893" s="8">
        <v>-1.61949413540622</v>
      </c>
      <c r="U893">
        <v>7.5957643648752104E-3</v>
      </c>
      <c r="V893">
        <v>-1.2897868806933099</v>
      </c>
      <c r="W893">
        <v>-0.211356580442042</v>
      </c>
      <c r="X893">
        <v>0.66340156943083595</v>
      </c>
      <c r="Y893">
        <v>-1.4044518876044501</v>
      </c>
      <c r="Z893">
        <v>-0.29243033842357602</v>
      </c>
      <c r="AA893">
        <v>-1.4107302381286499</v>
      </c>
      <c r="AB893">
        <v>-0.772121299578298</v>
      </c>
      <c r="AC893">
        <v>1.7560081436822399E-2</v>
      </c>
      <c r="AD893" s="10">
        <v>-0.36627059917245802</v>
      </c>
      <c r="AE893" s="8">
        <v>0</v>
      </c>
      <c r="AF893">
        <v>0</v>
      </c>
      <c r="AG893">
        <v>0</v>
      </c>
      <c r="AH893">
        <v>0</v>
      </c>
      <c r="AI893">
        <v>0</v>
      </c>
      <c r="AJ893">
        <v>0</v>
      </c>
      <c r="AK893">
        <v>0</v>
      </c>
      <c r="AL893">
        <v>0</v>
      </c>
      <c r="AM893">
        <v>0</v>
      </c>
      <c r="AN893">
        <v>0</v>
      </c>
      <c r="AO893">
        <v>0</v>
      </c>
      <c r="AP893">
        <v>0</v>
      </c>
      <c r="AQ893">
        <v>0</v>
      </c>
      <c r="AR893">
        <v>0</v>
      </c>
      <c r="AS893">
        <v>0</v>
      </c>
      <c r="AT893">
        <v>0</v>
      </c>
      <c r="AU893">
        <v>0</v>
      </c>
      <c r="AV893">
        <v>0</v>
      </c>
      <c r="AW893">
        <v>1</v>
      </c>
      <c r="AX893">
        <v>0</v>
      </c>
      <c r="AY893">
        <v>0</v>
      </c>
      <c r="AZ893">
        <v>1</v>
      </c>
      <c r="BA893">
        <v>1</v>
      </c>
      <c r="BB893">
        <v>0</v>
      </c>
      <c r="BC893">
        <v>1</v>
      </c>
      <c r="BD893">
        <v>0</v>
      </c>
      <c r="BE893">
        <v>1</v>
      </c>
      <c r="BF893">
        <v>0</v>
      </c>
      <c r="BG893">
        <v>1</v>
      </c>
      <c r="BH893">
        <v>0</v>
      </c>
      <c r="BI893">
        <v>0</v>
      </c>
      <c r="BJ893">
        <v>0</v>
      </c>
      <c r="BK893">
        <v>0</v>
      </c>
      <c r="BL893">
        <v>0</v>
      </c>
      <c r="BM893">
        <v>1</v>
      </c>
      <c r="BN893">
        <v>0</v>
      </c>
      <c r="BO893">
        <v>0</v>
      </c>
      <c r="BP893">
        <v>0</v>
      </c>
      <c r="BQ893">
        <v>0</v>
      </c>
      <c r="BR893">
        <v>0</v>
      </c>
      <c r="BS893">
        <v>0</v>
      </c>
      <c r="BT893" s="10">
        <v>1</v>
      </c>
      <c r="BU893">
        <v>-4.2648743800000002</v>
      </c>
      <c r="BV893">
        <v>0.17994256</v>
      </c>
      <c r="BW893">
        <v>2.5512239999999999E-2</v>
      </c>
      <c r="BX893">
        <v>1.7140852600000001</v>
      </c>
      <c r="BY893">
        <v>1.2451467300000001</v>
      </c>
      <c r="BZ893">
        <v>4.38303536</v>
      </c>
      <c r="CA893">
        <v>1.0542348399999999</v>
      </c>
      <c r="CB893">
        <v>2.36271349</v>
      </c>
      <c r="CC893">
        <v>0</v>
      </c>
      <c r="CD893">
        <v>1.26633956</v>
      </c>
      <c r="CE893">
        <v>1.2966537600000001</v>
      </c>
      <c r="CF893">
        <v>-0.34830556000000001</v>
      </c>
      <c r="CG893">
        <v>0.60595251999999999</v>
      </c>
      <c r="CH893">
        <v>-0.27080598</v>
      </c>
      <c r="CI893">
        <v>0.69837139000000004</v>
      </c>
      <c r="CJ893">
        <v>2.3914729999999999E-2</v>
      </c>
      <c r="CK893">
        <v>-0.35324707</v>
      </c>
      <c r="CL893">
        <v>-4.8291489999999999E-2</v>
      </c>
      <c r="CM893">
        <v>0.58076517999999999</v>
      </c>
      <c r="CN893">
        <v>0.72541518999999999</v>
      </c>
      <c r="CO893">
        <v>-0.20022939000000001</v>
      </c>
      <c r="CP893">
        <v>-0.43475793000000001</v>
      </c>
      <c r="CQ893">
        <v>0.34422587999999998</v>
      </c>
      <c r="CR893">
        <v>-0.48495226000000002</v>
      </c>
      <c r="CS893">
        <v>0.18250256000000001</v>
      </c>
      <c r="CT893">
        <v>-0.16623276000000001</v>
      </c>
      <c r="CU893">
        <v>-9.4743999999999995E-2</v>
      </c>
      <c r="CV893">
        <v>-1.1689752</v>
      </c>
      <c r="CW893">
        <v>-0.52188942000000005</v>
      </c>
      <c r="CX893">
        <v>0.65815442999999996</v>
      </c>
      <c r="CY893">
        <v>9.3649330000000003E-2</v>
      </c>
      <c r="CZ893">
        <v>-0.16819777</v>
      </c>
      <c r="DA893">
        <v>-0.25450494000000001</v>
      </c>
      <c r="DB893">
        <v>0.25513289</v>
      </c>
      <c r="DC893">
        <v>2.5920289999999999E-2</v>
      </c>
      <c r="DD893">
        <v>-2.5292350000000002E-2</v>
      </c>
      <c r="DE893">
        <v>0.26950531</v>
      </c>
      <c r="DF893">
        <v>-0.26887736000000001</v>
      </c>
      <c r="DG893">
        <v>0.1029841</v>
      </c>
      <c r="DH893">
        <v>-0.10235616</v>
      </c>
      <c r="DI893">
        <v>-0.19042195000000001</v>
      </c>
      <c r="DJ893">
        <v>7.7531719999999998E-2</v>
      </c>
      <c r="DK893">
        <v>-0.19522661999999999</v>
      </c>
      <c r="DL893">
        <v>-0.13095082</v>
      </c>
      <c r="DM893">
        <v>-6.0513240000000003E-2</v>
      </c>
      <c r="DN893">
        <v>0.50020885000000004</v>
      </c>
      <c r="DO893">
        <v>0.35778246000000002</v>
      </c>
      <c r="DP893">
        <v>-0.64273818000000005</v>
      </c>
      <c r="DQ893">
        <v>0.94671483000000001</v>
      </c>
      <c r="DR893">
        <v>-0.66113116000000005</v>
      </c>
      <c r="DS893">
        <v>7.7932630000000003E-2</v>
      </c>
      <c r="DT893">
        <v>-0.79014932000000004</v>
      </c>
      <c r="DU893">
        <v>1.3610861400000001</v>
      </c>
      <c r="DV893" s="10">
        <v>-0.64824150000000003</v>
      </c>
      <c r="DW893" s="8" t="s">
        <v>4590</v>
      </c>
      <c r="DX893" t="s">
        <v>4591</v>
      </c>
      <c r="DY893" t="s">
        <v>5154</v>
      </c>
      <c r="DZ893" t="s">
        <v>5165</v>
      </c>
      <c r="EA893" t="s">
        <v>5254</v>
      </c>
      <c r="EB893" t="s">
        <v>5403</v>
      </c>
      <c r="EC893" t="s">
        <v>5155</v>
      </c>
      <c r="ED893" s="10" t="s">
        <v>673</v>
      </c>
      <c r="EE893" s="20">
        <v>34623</v>
      </c>
      <c r="EF893" s="21">
        <v>37884</v>
      </c>
      <c r="EG893" t="s">
        <v>4592</v>
      </c>
      <c r="EH893" t="s">
        <v>5145</v>
      </c>
      <c r="EI893" s="22">
        <v>44314</v>
      </c>
      <c r="EJ893" t="b">
        <f>F893=H893</f>
        <v>1</v>
      </c>
    </row>
    <row r="894" spans="1:140" x14ac:dyDescent="0.2">
      <c r="A894" s="8" t="s">
        <v>4593</v>
      </c>
      <c r="B894" s="8" t="s">
        <v>119</v>
      </c>
      <c r="C894" s="8" t="s">
        <v>147</v>
      </c>
      <c r="D894" s="2" t="s">
        <v>4594</v>
      </c>
      <c r="E894" s="4">
        <v>0.42097507332311401</v>
      </c>
      <c r="F894" s="28" t="b">
        <v>0</v>
      </c>
      <c r="G894" s="29">
        <f t="shared" si="27"/>
        <v>2.5901712933275024E-2</v>
      </c>
      <c r="H894" s="5" t="b">
        <f t="shared" si="26"/>
        <v>0</v>
      </c>
      <c r="I894" s="8">
        <v>64</v>
      </c>
      <c r="J894">
        <v>1</v>
      </c>
      <c r="K894">
        <v>14</v>
      </c>
      <c r="L894">
        <v>2185</v>
      </c>
      <c r="M894">
        <v>7</v>
      </c>
      <c r="N894">
        <v>4</v>
      </c>
      <c r="O894">
        <v>78.820869994890501</v>
      </c>
      <c r="P894">
        <v>4</v>
      </c>
      <c r="Q894">
        <v>4</v>
      </c>
      <c r="R894">
        <v>4</v>
      </c>
      <c r="S894" s="10">
        <v>71.099999999999994</v>
      </c>
      <c r="T894" s="8">
        <v>1.0107747620052701</v>
      </c>
      <c r="U894">
        <v>7.5957643648752104E-3</v>
      </c>
      <c r="V894">
        <v>-1.6774012700827301</v>
      </c>
      <c r="W894">
        <v>0.800515744224638</v>
      </c>
      <c r="X894">
        <v>0.66340156943083595</v>
      </c>
      <c r="Y894">
        <v>0.68524713920936597</v>
      </c>
      <c r="Z894">
        <v>0.97543618652764497</v>
      </c>
      <c r="AA894">
        <v>1.4284752725705201</v>
      </c>
      <c r="AB894">
        <v>-1.4988236991813999</v>
      </c>
      <c r="AC894">
        <v>-1.38724643350897</v>
      </c>
      <c r="AD894" s="10">
        <v>-0.77623474552160099</v>
      </c>
      <c r="AE894" s="8">
        <v>0</v>
      </c>
      <c r="AF894">
        <v>0</v>
      </c>
      <c r="AG894">
        <v>0</v>
      </c>
      <c r="AH894">
        <v>0</v>
      </c>
      <c r="AI894">
        <v>0</v>
      </c>
      <c r="AJ894">
        <v>1</v>
      </c>
      <c r="AK894">
        <v>0</v>
      </c>
      <c r="AL894">
        <v>0</v>
      </c>
      <c r="AM894">
        <v>0</v>
      </c>
      <c r="AN894">
        <v>0</v>
      </c>
      <c r="AO894">
        <v>0</v>
      </c>
      <c r="AP894">
        <v>0</v>
      </c>
      <c r="AQ894">
        <v>0</v>
      </c>
      <c r="AR894">
        <v>0</v>
      </c>
      <c r="AS894">
        <v>0</v>
      </c>
      <c r="AT894">
        <v>0</v>
      </c>
      <c r="AU894">
        <v>0</v>
      </c>
      <c r="AV894">
        <v>0</v>
      </c>
      <c r="AW894">
        <v>0</v>
      </c>
      <c r="AX894">
        <v>0</v>
      </c>
      <c r="AY894">
        <v>1</v>
      </c>
      <c r="AZ894">
        <v>0</v>
      </c>
      <c r="BA894">
        <v>1</v>
      </c>
      <c r="BB894">
        <v>0</v>
      </c>
      <c r="BC894">
        <v>1</v>
      </c>
      <c r="BD894">
        <v>0</v>
      </c>
      <c r="BE894">
        <v>0</v>
      </c>
      <c r="BF894">
        <v>1</v>
      </c>
      <c r="BG894">
        <v>0</v>
      </c>
      <c r="BH894">
        <v>0</v>
      </c>
      <c r="BI894">
        <v>0</v>
      </c>
      <c r="BJ894">
        <v>0</v>
      </c>
      <c r="BK894">
        <v>0</v>
      </c>
      <c r="BL894">
        <v>1</v>
      </c>
      <c r="BM894">
        <v>0</v>
      </c>
      <c r="BN894">
        <v>1</v>
      </c>
      <c r="BO894">
        <v>0</v>
      </c>
      <c r="BP894">
        <v>0</v>
      </c>
      <c r="BQ894">
        <v>1</v>
      </c>
      <c r="BR894">
        <v>0</v>
      </c>
      <c r="BS894">
        <v>0</v>
      </c>
      <c r="BT894" s="10">
        <v>0</v>
      </c>
      <c r="BU894">
        <v>-4.2648743800000002</v>
      </c>
      <c r="BV894">
        <v>0.17994256</v>
      </c>
      <c r="BW894">
        <v>2.5512239999999999E-2</v>
      </c>
      <c r="BX894">
        <v>1.7140852600000001</v>
      </c>
      <c r="BY894">
        <v>1.2451467300000001</v>
      </c>
      <c r="BZ894">
        <v>4.38303536</v>
      </c>
      <c r="CA894">
        <v>1.0542348399999999</v>
      </c>
      <c r="CB894">
        <v>2.36271349</v>
      </c>
      <c r="CC894">
        <v>0</v>
      </c>
      <c r="CD894">
        <v>1.26633956</v>
      </c>
      <c r="CE894">
        <v>1.2966537600000001</v>
      </c>
      <c r="CF894">
        <v>-0.34830556000000001</v>
      </c>
      <c r="CG894">
        <v>0.60595251999999999</v>
      </c>
      <c r="CH894">
        <v>-0.27080598</v>
      </c>
      <c r="CI894">
        <v>0.69837139000000004</v>
      </c>
      <c r="CJ894">
        <v>2.3914729999999999E-2</v>
      </c>
      <c r="CK894">
        <v>-0.35324707</v>
      </c>
      <c r="CL894">
        <v>-4.8291489999999999E-2</v>
      </c>
      <c r="CM894">
        <v>0.58076517999999999</v>
      </c>
      <c r="CN894">
        <v>0.72541518999999999</v>
      </c>
      <c r="CO894">
        <v>-0.20022939000000001</v>
      </c>
      <c r="CP894">
        <v>-0.43475793000000001</v>
      </c>
      <c r="CQ894">
        <v>0.34422587999999998</v>
      </c>
      <c r="CR894">
        <v>-0.48495226000000002</v>
      </c>
      <c r="CS894">
        <v>0.18250256000000001</v>
      </c>
      <c r="CT894">
        <v>-0.16623276000000001</v>
      </c>
      <c r="CU894">
        <v>-9.4743999999999995E-2</v>
      </c>
      <c r="CV894">
        <v>-1.1689752</v>
      </c>
      <c r="CW894">
        <v>-0.52188942000000005</v>
      </c>
      <c r="CX894">
        <v>0.65815442999999996</v>
      </c>
      <c r="CY894">
        <v>9.3649330000000003E-2</v>
      </c>
      <c r="CZ894">
        <v>-0.16819777</v>
      </c>
      <c r="DA894">
        <v>-0.25450494000000001</v>
      </c>
      <c r="DB894">
        <v>0.25513289</v>
      </c>
      <c r="DC894">
        <v>2.5920289999999999E-2</v>
      </c>
      <c r="DD894">
        <v>-2.5292350000000002E-2</v>
      </c>
      <c r="DE894">
        <v>0.26950531</v>
      </c>
      <c r="DF894">
        <v>-0.26887736000000001</v>
      </c>
      <c r="DG894">
        <v>0.1029841</v>
      </c>
      <c r="DH894">
        <v>-0.10235616</v>
      </c>
      <c r="DI894">
        <v>-0.19042195000000001</v>
      </c>
      <c r="DJ894">
        <v>7.7531719999999998E-2</v>
      </c>
      <c r="DK894">
        <v>-0.19522661999999999</v>
      </c>
      <c r="DL894">
        <v>-0.13095082</v>
      </c>
      <c r="DM894">
        <v>-6.0513240000000003E-2</v>
      </c>
      <c r="DN894">
        <v>0.50020885000000004</v>
      </c>
      <c r="DO894">
        <v>0.35778246000000002</v>
      </c>
      <c r="DP894">
        <v>-0.64273818000000005</v>
      </c>
      <c r="DQ894">
        <v>0.94671483000000001</v>
      </c>
      <c r="DR894">
        <v>-0.66113116000000005</v>
      </c>
      <c r="DS894">
        <v>7.7932630000000003E-2</v>
      </c>
      <c r="DT894">
        <v>-0.79014932000000004</v>
      </c>
      <c r="DU894">
        <v>1.3610861400000001</v>
      </c>
      <c r="DV894" s="10">
        <v>-0.64824150000000003</v>
      </c>
      <c r="DW894" s="8" t="s">
        <v>4595</v>
      </c>
      <c r="DX894" t="s">
        <v>4596</v>
      </c>
      <c r="DY894" t="s">
        <v>5158</v>
      </c>
      <c r="DZ894" t="s">
        <v>5154</v>
      </c>
      <c r="EA894" t="s">
        <v>5280</v>
      </c>
      <c r="EB894" t="s">
        <v>5182</v>
      </c>
      <c r="EC894" t="s">
        <v>5172</v>
      </c>
      <c r="ED894" s="10" t="s">
        <v>798</v>
      </c>
      <c r="EE894" s="20">
        <v>37596</v>
      </c>
      <c r="EF894" s="21">
        <v>39652</v>
      </c>
      <c r="EG894" t="s">
        <v>3372</v>
      </c>
      <c r="EH894" t="s">
        <v>5143</v>
      </c>
      <c r="EI894" s="22">
        <v>45354</v>
      </c>
      <c r="EJ894" t="b">
        <f>F894=H894</f>
        <v>1</v>
      </c>
    </row>
    <row r="895" spans="1:140" x14ac:dyDescent="0.2">
      <c r="A895" s="8" t="s">
        <v>4597</v>
      </c>
      <c r="B895" s="8" t="s">
        <v>127</v>
      </c>
      <c r="C895" s="8" t="s">
        <v>216</v>
      </c>
      <c r="D895" s="2" t="s">
        <v>4598</v>
      </c>
      <c r="E895" s="4">
        <v>0.48728663836619501</v>
      </c>
      <c r="F895" s="28" t="b">
        <v>0</v>
      </c>
      <c r="G895" s="29">
        <f t="shared" si="27"/>
        <v>0.10448755291395599</v>
      </c>
      <c r="H895" s="5" t="b">
        <f t="shared" si="26"/>
        <v>0</v>
      </c>
      <c r="I895" s="8">
        <v>54</v>
      </c>
      <c r="J895">
        <v>2</v>
      </c>
      <c r="K895">
        <v>16</v>
      </c>
      <c r="L895">
        <v>1282</v>
      </c>
      <c r="M895">
        <v>7</v>
      </c>
      <c r="N895">
        <v>1</v>
      </c>
      <c r="O895">
        <v>66.976652516431002</v>
      </c>
      <c r="P895">
        <v>1</v>
      </c>
      <c r="Q895">
        <v>3</v>
      </c>
      <c r="R895">
        <v>2</v>
      </c>
      <c r="S895" s="10">
        <v>75.2</v>
      </c>
      <c r="T895" s="8">
        <v>7.1393012929740499E-2</v>
      </c>
      <c r="U895">
        <v>1.0203643463482399</v>
      </c>
      <c r="V895">
        <v>-1.4189916771564499</v>
      </c>
      <c r="W895">
        <v>-0.252157883856021</v>
      </c>
      <c r="X895">
        <v>0.66340156943083595</v>
      </c>
      <c r="Y895">
        <v>-1.4044518876044501</v>
      </c>
      <c r="Z895">
        <v>0.56786842605147203</v>
      </c>
      <c r="AA895">
        <v>1.4284752725705201</v>
      </c>
      <c r="AB895">
        <v>0.68128349962791002</v>
      </c>
      <c r="AC895">
        <v>1.42236659638262</v>
      </c>
      <c r="AD895" s="10">
        <v>0.10842472817918</v>
      </c>
      <c r="AE895" s="8">
        <v>0</v>
      </c>
      <c r="AF895">
        <v>1</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1</v>
      </c>
      <c r="AZ895">
        <v>0</v>
      </c>
      <c r="BA895">
        <v>1</v>
      </c>
      <c r="BB895">
        <v>0</v>
      </c>
      <c r="BC895">
        <v>1</v>
      </c>
      <c r="BD895">
        <v>0</v>
      </c>
      <c r="BE895">
        <v>1</v>
      </c>
      <c r="BF895">
        <v>0</v>
      </c>
      <c r="BG895">
        <v>0</v>
      </c>
      <c r="BH895">
        <v>1</v>
      </c>
      <c r="BI895">
        <v>0</v>
      </c>
      <c r="BJ895">
        <v>0</v>
      </c>
      <c r="BK895">
        <v>0</v>
      </c>
      <c r="BL895">
        <v>0</v>
      </c>
      <c r="BM895">
        <v>0</v>
      </c>
      <c r="BN895">
        <v>1</v>
      </c>
      <c r="BO895">
        <v>0</v>
      </c>
      <c r="BP895">
        <v>0</v>
      </c>
      <c r="BQ895">
        <v>1</v>
      </c>
      <c r="BR895">
        <v>0</v>
      </c>
      <c r="BS895">
        <v>0</v>
      </c>
      <c r="BT895" s="10">
        <v>0</v>
      </c>
      <c r="BU895">
        <v>-4.2648743800000002</v>
      </c>
      <c r="BV895">
        <v>0.17994256</v>
      </c>
      <c r="BW895">
        <v>2.5512239999999999E-2</v>
      </c>
      <c r="BX895">
        <v>1.7140852600000001</v>
      </c>
      <c r="BY895">
        <v>1.2451467300000001</v>
      </c>
      <c r="BZ895">
        <v>4.38303536</v>
      </c>
      <c r="CA895">
        <v>1.0542348399999999</v>
      </c>
      <c r="CB895">
        <v>2.36271349</v>
      </c>
      <c r="CC895">
        <v>0</v>
      </c>
      <c r="CD895">
        <v>1.26633956</v>
      </c>
      <c r="CE895">
        <v>1.2966537600000001</v>
      </c>
      <c r="CF895">
        <v>-0.34830556000000001</v>
      </c>
      <c r="CG895">
        <v>0.60595251999999999</v>
      </c>
      <c r="CH895">
        <v>-0.27080598</v>
      </c>
      <c r="CI895">
        <v>0.69837139000000004</v>
      </c>
      <c r="CJ895">
        <v>2.3914729999999999E-2</v>
      </c>
      <c r="CK895">
        <v>-0.35324707</v>
      </c>
      <c r="CL895">
        <v>-4.8291489999999999E-2</v>
      </c>
      <c r="CM895">
        <v>0.58076517999999999</v>
      </c>
      <c r="CN895">
        <v>0.72541518999999999</v>
      </c>
      <c r="CO895">
        <v>-0.20022939000000001</v>
      </c>
      <c r="CP895">
        <v>-0.43475793000000001</v>
      </c>
      <c r="CQ895">
        <v>0.34422587999999998</v>
      </c>
      <c r="CR895">
        <v>-0.48495226000000002</v>
      </c>
      <c r="CS895">
        <v>0.18250256000000001</v>
      </c>
      <c r="CT895">
        <v>-0.16623276000000001</v>
      </c>
      <c r="CU895">
        <v>-9.4743999999999995E-2</v>
      </c>
      <c r="CV895">
        <v>-1.1689752</v>
      </c>
      <c r="CW895">
        <v>-0.52188942000000005</v>
      </c>
      <c r="CX895">
        <v>0.65815442999999996</v>
      </c>
      <c r="CY895">
        <v>9.3649330000000003E-2</v>
      </c>
      <c r="CZ895">
        <v>-0.16819777</v>
      </c>
      <c r="DA895">
        <v>-0.25450494000000001</v>
      </c>
      <c r="DB895">
        <v>0.25513289</v>
      </c>
      <c r="DC895">
        <v>2.5920289999999999E-2</v>
      </c>
      <c r="DD895">
        <v>-2.5292350000000002E-2</v>
      </c>
      <c r="DE895">
        <v>0.26950531</v>
      </c>
      <c r="DF895">
        <v>-0.26887736000000001</v>
      </c>
      <c r="DG895">
        <v>0.1029841</v>
      </c>
      <c r="DH895">
        <v>-0.10235616</v>
      </c>
      <c r="DI895">
        <v>-0.19042195000000001</v>
      </c>
      <c r="DJ895">
        <v>7.7531719999999998E-2</v>
      </c>
      <c r="DK895">
        <v>-0.19522661999999999</v>
      </c>
      <c r="DL895">
        <v>-0.13095082</v>
      </c>
      <c r="DM895">
        <v>-6.0513240000000003E-2</v>
      </c>
      <c r="DN895">
        <v>0.50020885000000004</v>
      </c>
      <c r="DO895">
        <v>0.35778246000000002</v>
      </c>
      <c r="DP895">
        <v>-0.64273818000000005</v>
      </c>
      <c r="DQ895">
        <v>0.94671483000000001</v>
      </c>
      <c r="DR895">
        <v>-0.66113116000000005</v>
      </c>
      <c r="DS895">
        <v>7.7932630000000003E-2</v>
      </c>
      <c r="DT895">
        <v>-0.79014932000000004</v>
      </c>
      <c r="DU895">
        <v>1.3610861400000001</v>
      </c>
      <c r="DV895" s="10">
        <v>-0.64824150000000003</v>
      </c>
      <c r="DW895" s="8" t="s">
        <v>4599</v>
      </c>
      <c r="DX895" t="s">
        <v>4600</v>
      </c>
      <c r="DY895" t="s">
        <v>5158</v>
      </c>
      <c r="DZ895" t="s">
        <v>5154</v>
      </c>
      <c r="EA895" t="s">
        <v>5325</v>
      </c>
      <c r="EB895" t="s">
        <v>5505</v>
      </c>
      <c r="EC895" t="s">
        <v>5442</v>
      </c>
      <c r="ED895" s="10" t="s">
        <v>695</v>
      </c>
      <c r="EE895" s="20">
        <v>34920</v>
      </c>
      <c r="EF895" s="21">
        <v>37853</v>
      </c>
      <c r="EG895" t="s">
        <v>4601</v>
      </c>
      <c r="EH895" t="s">
        <v>5147</v>
      </c>
      <c r="EI895" s="22">
        <v>43771</v>
      </c>
      <c r="EJ895" t="b">
        <f>F895=H895</f>
        <v>1</v>
      </c>
    </row>
    <row r="896" spans="1:140" x14ac:dyDescent="0.2">
      <c r="A896" s="8" t="s">
        <v>4602</v>
      </c>
      <c r="B896" s="8" t="s">
        <v>127</v>
      </c>
      <c r="C896" s="8" t="s">
        <v>209</v>
      </c>
      <c r="D896" s="2" t="s">
        <v>4603</v>
      </c>
      <c r="E896" s="4">
        <v>0.47464525109011302</v>
      </c>
      <c r="F896" s="28" t="b">
        <v>0</v>
      </c>
      <c r="G896" s="29">
        <f t="shared" si="27"/>
        <v>0.99738104451285603</v>
      </c>
      <c r="H896" s="5" t="b">
        <f t="shared" si="26"/>
        <v>1</v>
      </c>
      <c r="I896" s="8">
        <v>68</v>
      </c>
      <c r="J896">
        <v>0</v>
      </c>
      <c r="K896">
        <v>36</v>
      </c>
      <c r="L896">
        <v>732</v>
      </c>
      <c r="M896">
        <v>9</v>
      </c>
      <c r="N896">
        <v>3</v>
      </c>
      <c r="O896">
        <v>74.089292211723304</v>
      </c>
      <c r="P896">
        <v>5</v>
      </c>
      <c r="Q896">
        <v>2</v>
      </c>
      <c r="R896">
        <v>5</v>
      </c>
      <c r="S896" s="10">
        <v>74.900000000000006</v>
      </c>
      <c r="T896" s="8">
        <v>1.3865274616354899</v>
      </c>
      <c r="U896">
        <v>-1.00517281761849</v>
      </c>
      <c r="V896">
        <v>1.1651042521063699</v>
      </c>
      <c r="W896">
        <v>-0.89332122321854901</v>
      </c>
      <c r="X896">
        <v>1.2997579909472201</v>
      </c>
      <c r="Y896">
        <v>-1.13192030619081E-2</v>
      </c>
      <c r="Z896">
        <v>0.81261930444054997</v>
      </c>
      <c r="AA896">
        <v>8.8725172209350497E-3</v>
      </c>
      <c r="AB896">
        <v>1.4079858992310099</v>
      </c>
      <c r="AC896">
        <v>-1.38724643350897</v>
      </c>
      <c r="AD896" s="10">
        <v>4.3693547176684999E-2</v>
      </c>
      <c r="AE896" s="8">
        <v>0</v>
      </c>
      <c r="AF896">
        <v>0</v>
      </c>
      <c r="AG896">
        <v>0</v>
      </c>
      <c r="AH896">
        <v>0</v>
      </c>
      <c r="AI896">
        <v>0</v>
      </c>
      <c r="AJ896">
        <v>0</v>
      </c>
      <c r="AK896">
        <v>0</v>
      </c>
      <c r="AL896">
        <v>0</v>
      </c>
      <c r="AM896">
        <v>0</v>
      </c>
      <c r="AN896">
        <v>0</v>
      </c>
      <c r="AO896">
        <v>0</v>
      </c>
      <c r="AP896">
        <v>0</v>
      </c>
      <c r="AQ896">
        <v>0</v>
      </c>
      <c r="AR896">
        <v>0</v>
      </c>
      <c r="AS896">
        <v>0</v>
      </c>
      <c r="AT896">
        <v>0</v>
      </c>
      <c r="AU896">
        <v>0</v>
      </c>
      <c r="AV896">
        <v>0</v>
      </c>
      <c r="AW896">
        <v>1</v>
      </c>
      <c r="AX896">
        <v>0</v>
      </c>
      <c r="AY896">
        <v>0</v>
      </c>
      <c r="AZ896">
        <v>1</v>
      </c>
      <c r="BA896">
        <v>1</v>
      </c>
      <c r="BB896">
        <v>0</v>
      </c>
      <c r="BC896">
        <v>1</v>
      </c>
      <c r="BD896">
        <v>0</v>
      </c>
      <c r="BE896">
        <v>1</v>
      </c>
      <c r="BF896">
        <v>0</v>
      </c>
      <c r="BG896">
        <v>0</v>
      </c>
      <c r="BH896">
        <v>1</v>
      </c>
      <c r="BI896">
        <v>0</v>
      </c>
      <c r="BJ896">
        <v>0</v>
      </c>
      <c r="BK896">
        <v>0</v>
      </c>
      <c r="BL896">
        <v>0</v>
      </c>
      <c r="BM896">
        <v>0</v>
      </c>
      <c r="BN896">
        <v>0</v>
      </c>
      <c r="BO896">
        <v>0</v>
      </c>
      <c r="BP896">
        <v>1</v>
      </c>
      <c r="BQ896">
        <v>0</v>
      </c>
      <c r="BR896">
        <v>0</v>
      </c>
      <c r="BS896">
        <v>1</v>
      </c>
      <c r="BT896" s="10">
        <v>0</v>
      </c>
      <c r="BU896">
        <v>-4.2648743800000002</v>
      </c>
      <c r="BV896">
        <v>0.17994256</v>
      </c>
      <c r="BW896">
        <v>2.5512239999999999E-2</v>
      </c>
      <c r="BX896">
        <v>1.7140852600000001</v>
      </c>
      <c r="BY896">
        <v>1.2451467300000001</v>
      </c>
      <c r="BZ896">
        <v>4.38303536</v>
      </c>
      <c r="CA896">
        <v>1.0542348399999999</v>
      </c>
      <c r="CB896">
        <v>2.36271349</v>
      </c>
      <c r="CC896">
        <v>0</v>
      </c>
      <c r="CD896">
        <v>1.26633956</v>
      </c>
      <c r="CE896">
        <v>1.2966537600000001</v>
      </c>
      <c r="CF896">
        <v>-0.34830556000000001</v>
      </c>
      <c r="CG896">
        <v>0.60595251999999999</v>
      </c>
      <c r="CH896">
        <v>-0.27080598</v>
      </c>
      <c r="CI896">
        <v>0.69837139000000004</v>
      </c>
      <c r="CJ896">
        <v>2.3914729999999999E-2</v>
      </c>
      <c r="CK896">
        <v>-0.35324707</v>
      </c>
      <c r="CL896">
        <v>-4.8291489999999999E-2</v>
      </c>
      <c r="CM896">
        <v>0.58076517999999999</v>
      </c>
      <c r="CN896">
        <v>0.72541518999999999</v>
      </c>
      <c r="CO896">
        <v>-0.20022939000000001</v>
      </c>
      <c r="CP896">
        <v>-0.43475793000000001</v>
      </c>
      <c r="CQ896">
        <v>0.34422587999999998</v>
      </c>
      <c r="CR896">
        <v>-0.48495226000000002</v>
      </c>
      <c r="CS896">
        <v>0.18250256000000001</v>
      </c>
      <c r="CT896">
        <v>-0.16623276000000001</v>
      </c>
      <c r="CU896">
        <v>-9.4743999999999995E-2</v>
      </c>
      <c r="CV896">
        <v>-1.1689752</v>
      </c>
      <c r="CW896">
        <v>-0.52188942000000005</v>
      </c>
      <c r="CX896">
        <v>0.65815442999999996</v>
      </c>
      <c r="CY896">
        <v>9.3649330000000003E-2</v>
      </c>
      <c r="CZ896">
        <v>-0.16819777</v>
      </c>
      <c r="DA896">
        <v>-0.25450494000000001</v>
      </c>
      <c r="DB896">
        <v>0.25513289</v>
      </c>
      <c r="DC896">
        <v>2.5920289999999999E-2</v>
      </c>
      <c r="DD896">
        <v>-2.5292350000000002E-2</v>
      </c>
      <c r="DE896">
        <v>0.26950531</v>
      </c>
      <c r="DF896">
        <v>-0.26887736000000001</v>
      </c>
      <c r="DG896">
        <v>0.1029841</v>
      </c>
      <c r="DH896">
        <v>-0.10235616</v>
      </c>
      <c r="DI896">
        <v>-0.19042195000000001</v>
      </c>
      <c r="DJ896">
        <v>7.7531719999999998E-2</v>
      </c>
      <c r="DK896">
        <v>-0.19522661999999999</v>
      </c>
      <c r="DL896">
        <v>-0.13095082</v>
      </c>
      <c r="DM896">
        <v>-6.0513240000000003E-2</v>
      </c>
      <c r="DN896">
        <v>0.50020885000000004</v>
      </c>
      <c r="DO896">
        <v>0.35778246000000002</v>
      </c>
      <c r="DP896">
        <v>-0.64273818000000005</v>
      </c>
      <c r="DQ896">
        <v>0.94671483000000001</v>
      </c>
      <c r="DR896">
        <v>-0.66113116000000005</v>
      </c>
      <c r="DS896">
        <v>7.7932630000000003E-2</v>
      </c>
      <c r="DT896">
        <v>-0.79014932000000004</v>
      </c>
      <c r="DU896">
        <v>1.3610861400000001</v>
      </c>
      <c r="DV896" s="10">
        <v>-0.64824150000000003</v>
      </c>
      <c r="DW896" s="8" t="s">
        <v>4604</v>
      </c>
      <c r="DX896" t="s">
        <v>4605</v>
      </c>
      <c r="DY896" t="s">
        <v>5165</v>
      </c>
      <c r="DZ896" t="s">
        <v>5153</v>
      </c>
      <c r="EA896" t="s">
        <v>5219</v>
      </c>
      <c r="EB896" t="s">
        <v>5293</v>
      </c>
      <c r="EC896" t="s">
        <v>5192</v>
      </c>
      <c r="ED896" s="10" t="s">
        <v>1332</v>
      </c>
      <c r="EE896" s="20">
        <v>36913</v>
      </c>
      <c r="EF896" s="21">
        <v>39067</v>
      </c>
      <c r="EG896" t="s">
        <v>4606</v>
      </c>
      <c r="EH896" t="s">
        <v>5147</v>
      </c>
      <c r="EI896" s="22">
        <v>44517</v>
      </c>
      <c r="EJ896" t="b">
        <f>F896=H896</f>
        <v>0</v>
      </c>
    </row>
    <row r="897" spans="1:140" x14ac:dyDescent="0.2">
      <c r="A897" s="8" t="s">
        <v>4607</v>
      </c>
      <c r="B897" s="8" t="s">
        <v>127</v>
      </c>
      <c r="C897" s="8" t="s">
        <v>1307</v>
      </c>
      <c r="D897" s="2">
        <v>8739516828</v>
      </c>
      <c r="E897" s="4">
        <v>0.735686020553599</v>
      </c>
      <c r="F897" s="28" t="b">
        <v>1</v>
      </c>
      <c r="G897" s="29">
        <f t="shared" si="27"/>
        <v>1.4135810747300378E-3</v>
      </c>
      <c r="H897" s="5" t="b">
        <f t="shared" si="26"/>
        <v>0</v>
      </c>
      <c r="I897" s="8">
        <v>44</v>
      </c>
      <c r="J897">
        <v>1</v>
      </c>
      <c r="K897">
        <v>38</v>
      </c>
      <c r="L897">
        <v>1981</v>
      </c>
      <c r="M897">
        <v>1</v>
      </c>
      <c r="N897">
        <v>4</v>
      </c>
      <c r="O897">
        <v>67.843010276799703</v>
      </c>
      <c r="P897">
        <v>4</v>
      </c>
      <c r="Q897">
        <v>3</v>
      </c>
      <c r="R897">
        <v>4</v>
      </c>
      <c r="S897" s="10">
        <v>67.7</v>
      </c>
      <c r="T897" s="8">
        <v>-0.86798873614579497</v>
      </c>
      <c r="U897">
        <v>7.5957643648752104E-3</v>
      </c>
      <c r="V897">
        <v>1.4235138450326601</v>
      </c>
      <c r="W897">
        <v>0.56270243289744604</v>
      </c>
      <c r="X897">
        <v>-1.2456676951183301</v>
      </c>
      <c r="Y897">
        <v>0.68524713920936597</v>
      </c>
      <c r="Z897">
        <v>0.59768039909289705</v>
      </c>
      <c r="AA897">
        <v>1.4284752725705201</v>
      </c>
      <c r="AB897">
        <v>-1.4988236991813999</v>
      </c>
      <c r="AC897">
        <v>-0.68484317603607703</v>
      </c>
      <c r="AD897" s="10">
        <v>-1.5098547968832201</v>
      </c>
      <c r="AE897" s="8">
        <v>0</v>
      </c>
      <c r="AF897">
        <v>0</v>
      </c>
      <c r="AG897">
        <v>0</v>
      </c>
      <c r="AH897">
        <v>0</v>
      </c>
      <c r="AI897">
        <v>0</v>
      </c>
      <c r="AJ897">
        <v>1</v>
      </c>
      <c r="AK897">
        <v>0</v>
      </c>
      <c r="AL897">
        <v>0</v>
      </c>
      <c r="AM897">
        <v>0</v>
      </c>
      <c r="AN897">
        <v>0</v>
      </c>
      <c r="AO897">
        <v>0</v>
      </c>
      <c r="AP897">
        <v>0</v>
      </c>
      <c r="AQ897">
        <v>0</v>
      </c>
      <c r="AR897">
        <v>0</v>
      </c>
      <c r="AS897">
        <v>0</v>
      </c>
      <c r="AT897">
        <v>0</v>
      </c>
      <c r="AU897">
        <v>0</v>
      </c>
      <c r="AV897">
        <v>0</v>
      </c>
      <c r="AW897">
        <v>0</v>
      </c>
      <c r="AX897">
        <v>0</v>
      </c>
      <c r="AY897">
        <v>1</v>
      </c>
      <c r="AZ897">
        <v>0</v>
      </c>
      <c r="BA897">
        <v>1</v>
      </c>
      <c r="BB897">
        <v>0</v>
      </c>
      <c r="BC897">
        <v>1</v>
      </c>
      <c r="BD897">
        <v>0</v>
      </c>
      <c r="BE897">
        <v>1</v>
      </c>
      <c r="BF897">
        <v>0</v>
      </c>
      <c r="BG897">
        <v>0</v>
      </c>
      <c r="BH897">
        <v>0</v>
      </c>
      <c r="BI897">
        <v>0</v>
      </c>
      <c r="BJ897">
        <v>0</v>
      </c>
      <c r="BK897">
        <v>0</v>
      </c>
      <c r="BL897">
        <v>1</v>
      </c>
      <c r="BM897">
        <v>1</v>
      </c>
      <c r="BN897">
        <v>0</v>
      </c>
      <c r="BO897">
        <v>0</v>
      </c>
      <c r="BP897">
        <v>0</v>
      </c>
      <c r="BQ897">
        <v>0</v>
      </c>
      <c r="BR897">
        <v>0</v>
      </c>
      <c r="BS897">
        <v>0</v>
      </c>
      <c r="BT897" s="10">
        <v>1</v>
      </c>
      <c r="BU897">
        <v>-4.2648743800000002</v>
      </c>
      <c r="BV897">
        <v>0.17994256</v>
      </c>
      <c r="BW897">
        <v>2.5512239999999999E-2</v>
      </c>
      <c r="BX897">
        <v>1.7140852600000001</v>
      </c>
      <c r="BY897">
        <v>1.2451467300000001</v>
      </c>
      <c r="BZ897">
        <v>4.38303536</v>
      </c>
      <c r="CA897">
        <v>1.0542348399999999</v>
      </c>
      <c r="CB897">
        <v>2.36271349</v>
      </c>
      <c r="CC897">
        <v>0</v>
      </c>
      <c r="CD897">
        <v>1.26633956</v>
      </c>
      <c r="CE897">
        <v>1.2966537600000001</v>
      </c>
      <c r="CF897">
        <v>-0.34830556000000001</v>
      </c>
      <c r="CG897">
        <v>0.60595251999999999</v>
      </c>
      <c r="CH897">
        <v>-0.27080598</v>
      </c>
      <c r="CI897">
        <v>0.69837139000000004</v>
      </c>
      <c r="CJ897">
        <v>2.3914729999999999E-2</v>
      </c>
      <c r="CK897">
        <v>-0.35324707</v>
      </c>
      <c r="CL897">
        <v>-4.8291489999999999E-2</v>
      </c>
      <c r="CM897">
        <v>0.58076517999999999</v>
      </c>
      <c r="CN897">
        <v>0.72541518999999999</v>
      </c>
      <c r="CO897">
        <v>-0.20022939000000001</v>
      </c>
      <c r="CP897">
        <v>-0.43475793000000001</v>
      </c>
      <c r="CQ897">
        <v>0.34422587999999998</v>
      </c>
      <c r="CR897">
        <v>-0.48495226000000002</v>
      </c>
      <c r="CS897">
        <v>0.18250256000000001</v>
      </c>
      <c r="CT897">
        <v>-0.16623276000000001</v>
      </c>
      <c r="CU897">
        <v>-9.4743999999999995E-2</v>
      </c>
      <c r="CV897">
        <v>-1.1689752</v>
      </c>
      <c r="CW897">
        <v>-0.52188942000000005</v>
      </c>
      <c r="CX897">
        <v>0.65815442999999996</v>
      </c>
      <c r="CY897">
        <v>9.3649330000000003E-2</v>
      </c>
      <c r="CZ897">
        <v>-0.16819777</v>
      </c>
      <c r="DA897">
        <v>-0.25450494000000001</v>
      </c>
      <c r="DB897">
        <v>0.25513289</v>
      </c>
      <c r="DC897">
        <v>2.5920289999999999E-2</v>
      </c>
      <c r="DD897">
        <v>-2.5292350000000002E-2</v>
      </c>
      <c r="DE897">
        <v>0.26950531</v>
      </c>
      <c r="DF897">
        <v>-0.26887736000000001</v>
      </c>
      <c r="DG897">
        <v>0.1029841</v>
      </c>
      <c r="DH897">
        <v>-0.10235616</v>
      </c>
      <c r="DI897">
        <v>-0.19042195000000001</v>
      </c>
      <c r="DJ897">
        <v>7.7531719999999998E-2</v>
      </c>
      <c r="DK897">
        <v>-0.19522661999999999</v>
      </c>
      <c r="DL897">
        <v>-0.13095082</v>
      </c>
      <c r="DM897">
        <v>-6.0513240000000003E-2</v>
      </c>
      <c r="DN897">
        <v>0.50020885000000004</v>
      </c>
      <c r="DO897">
        <v>0.35778246000000002</v>
      </c>
      <c r="DP897">
        <v>-0.64273818000000005</v>
      </c>
      <c r="DQ897">
        <v>0.94671483000000001</v>
      </c>
      <c r="DR897">
        <v>-0.66113116000000005</v>
      </c>
      <c r="DS897">
        <v>7.7932630000000003E-2</v>
      </c>
      <c r="DT897">
        <v>-0.79014932000000004</v>
      </c>
      <c r="DU897">
        <v>1.3610861400000001</v>
      </c>
      <c r="DV897" s="10">
        <v>-0.64824150000000003</v>
      </c>
      <c r="DW897" s="8" t="s">
        <v>4608</v>
      </c>
      <c r="DX897" t="s">
        <v>4609</v>
      </c>
      <c r="DY897" t="s">
        <v>5154</v>
      </c>
      <c r="DZ897" t="s">
        <v>5165</v>
      </c>
      <c r="EA897" t="s">
        <v>5280</v>
      </c>
      <c r="EB897" t="s">
        <v>5206</v>
      </c>
      <c r="EC897" t="s">
        <v>5410</v>
      </c>
      <c r="ED897" s="10" t="s">
        <v>192</v>
      </c>
      <c r="EE897" s="20">
        <v>37359</v>
      </c>
      <c r="EF897" s="21">
        <v>39691</v>
      </c>
      <c r="EG897" t="s">
        <v>4610</v>
      </c>
      <c r="EH897" t="s">
        <v>5143</v>
      </c>
      <c r="EI897" s="22">
        <v>43789</v>
      </c>
      <c r="EJ897" t="b">
        <f>F897=H897</f>
        <v>0</v>
      </c>
    </row>
    <row r="898" spans="1:140" x14ac:dyDescent="0.2">
      <c r="A898" s="8" t="s">
        <v>4611</v>
      </c>
      <c r="B898" s="8" t="s">
        <v>127</v>
      </c>
      <c r="C898" s="8" t="s">
        <v>181</v>
      </c>
      <c r="D898" s="2" t="s">
        <v>4612</v>
      </c>
      <c r="E898" s="4">
        <v>0.41745635478406501</v>
      </c>
      <c r="F898" s="28" t="b">
        <v>0</v>
      </c>
      <c r="G898" s="29">
        <f t="shared" si="27"/>
        <v>6.6324049205999805E-3</v>
      </c>
      <c r="H898" s="5" t="b">
        <f t="shared" si="26"/>
        <v>0</v>
      </c>
      <c r="I898" s="8">
        <v>53</v>
      </c>
      <c r="J898">
        <v>0</v>
      </c>
      <c r="K898">
        <v>23</v>
      </c>
      <c r="L898">
        <v>812</v>
      </c>
      <c r="M898">
        <v>7</v>
      </c>
      <c r="N898">
        <v>3</v>
      </c>
      <c r="O898">
        <v>26.9948440586993</v>
      </c>
      <c r="P898">
        <v>5</v>
      </c>
      <c r="Q898">
        <v>1</v>
      </c>
      <c r="R898">
        <v>1</v>
      </c>
      <c r="S898" s="10">
        <v>75</v>
      </c>
      <c r="T898" s="8">
        <v>-2.2545161977812998E-2</v>
      </c>
      <c r="U898">
        <v>-1.00517281761849</v>
      </c>
      <c r="V898">
        <v>-0.51455810191446105</v>
      </c>
      <c r="W898">
        <v>-0.80006110112945406</v>
      </c>
      <c r="X898">
        <v>0.66340156943083595</v>
      </c>
      <c r="Y898">
        <v>-1.13192030619081E-2</v>
      </c>
      <c r="Z898">
        <v>-0.807933408264768</v>
      </c>
      <c r="AA898">
        <v>1.4284752725705201</v>
      </c>
      <c r="AB898">
        <v>-4.5418899975194001E-2</v>
      </c>
      <c r="AC898">
        <v>1.42236659638262</v>
      </c>
      <c r="AD898" s="10">
        <v>6.5270607510849094E-2</v>
      </c>
      <c r="AE898" s="8">
        <v>0</v>
      </c>
      <c r="AF898">
        <v>0</v>
      </c>
      <c r="AG898">
        <v>0</v>
      </c>
      <c r="AH898">
        <v>0</v>
      </c>
      <c r="AI898">
        <v>0</v>
      </c>
      <c r="AJ898">
        <v>0</v>
      </c>
      <c r="AK898">
        <v>0</v>
      </c>
      <c r="AL898">
        <v>0</v>
      </c>
      <c r="AM898">
        <v>0</v>
      </c>
      <c r="AN898">
        <v>0</v>
      </c>
      <c r="AO898">
        <v>0</v>
      </c>
      <c r="AP898">
        <v>0</v>
      </c>
      <c r="AQ898">
        <v>0</v>
      </c>
      <c r="AR898">
        <v>0</v>
      </c>
      <c r="AS898">
        <v>0</v>
      </c>
      <c r="AT898">
        <v>0</v>
      </c>
      <c r="AU898">
        <v>0</v>
      </c>
      <c r="AV898">
        <v>0</v>
      </c>
      <c r="AW898">
        <v>0</v>
      </c>
      <c r="AX898">
        <v>1</v>
      </c>
      <c r="AY898">
        <v>1</v>
      </c>
      <c r="AZ898">
        <v>0</v>
      </c>
      <c r="BA898">
        <v>0</v>
      </c>
      <c r="BB898">
        <v>1</v>
      </c>
      <c r="BC898">
        <v>1</v>
      </c>
      <c r="BD898">
        <v>0</v>
      </c>
      <c r="BE898">
        <v>1</v>
      </c>
      <c r="BF898">
        <v>0</v>
      </c>
      <c r="BG898">
        <v>0</v>
      </c>
      <c r="BH898">
        <v>0</v>
      </c>
      <c r="BI898">
        <v>0</v>
      </c>
      <c r="BJ898">
        <v>0</v>
      </c>
      <c r="BK898">
        <v>1</v>
      </c>
      <c r="BL898">
        <v>0</v>
      </c>
      <c r="BM898">
        <v>0</v>
      </c>
      <c r="BN898">
        <v>0</v>
      </c>
      <c r="BO898">
        <v>0</v>
      </c>
      <c r="BP898">
        <v>1</v>
      </c>
      <c r="BQ898">
        <v>0</v>
      </c>
      <c r="BR898">
        <v>1</v>
      </c>
      <c r="BS898">
        <v>0</v>
      </c>
      <c r="BT898" s="10">
        <v>0</v>
      </c>
      <c r="BU898">
        <v>-4.2648743800000002</v>
      </c>
      <c r="BV898">
        <v>0.17994256</v>
      </c>
      <c r="BW898">
        <v>2.5512239999999999E-2</v>
      </c>
      <c r="BX898">
        <v>1.7140852600000001</v>
      </c>
      <c r="BY898">
        <v>1.2451467300000001</v>
      </c>
      <c r="BZ898">
        <v>4.38303536</v>
      </c>
      <c r="CA898">
        <v>1.0542348399999999</v>
      </c>
      <c r="CB898">
        <v>2.36271349</v>
      </c>
      <c r="CC898">
        <v>0</v>
      </c>
      <c r="CD898">
        <v>1.26633956</v>
      </c>
      <c r="CE898">
        <v>1.2966537600000001</v>
      </c>
      <c r="CF898">
        <v>-0.34830556000000001</v>
      </c>
      <c r="CG898">
        <v>0.60595251999999999</v>
      </c>
      <c r="CH898">
        <v>-0.27080598</v>
      </c>
      <c r="CI898">
        <v>0.69837139000000004</v>
      </c>
      <c r="CJ898">
        <v>2.3914729999999999E-2</v>
      </c>
      <c r="CK898">
        <v>-0.35324707</v>
      </c>
      <c r="CL898">
        <v>-4.8291489999999999E-2</v>
      </c>
      <c r="CM898">
        <v>0.58076517999999999</v>
      </c>
      <c r="CN898">
        <v>0.72541518999999999</v>
      </c>
      <c r="CO898">
        <v>-0.20022939000000001</v>
      </c>
      <c r="CP898">
        <v>-0.43475793000000001</v>
      </c>
      <c r="CQ898">
        <v>0.34422587999999998</v>
      </c>
      <c r="CR898">
        <v>-0.48495226000000002</v>
      </c>
      <c r="CS898">
        <v>0.18250256000000001</v>
      </c>
      <c r="CT898">
        <v>-0.16623276000000001</v>
      </c>
      <c r="CU898">
        <v>-9.4743999999999995E-2</v>
      </c>
      <c r="CV898">
        <v>-1.1689752</v>
      </c>
      <c r="CW898">
        <v>-0.52188942000000005</v>
      </c>
      <c r="CX898">
        <v>0.65815442999999996</v>
      </c>
      <c r="CY898">
        <v>9.3649330000000003E-2</v>
      </c>
      <c r="CZ898">
        <v>-0.16819777</v>
      </c>
      <c r="DA898">
        <v>-0.25450494000000001</v>
      </c>
      <c r="DB898">
        <v>0.25513289</v>
      </c>
      <c r="DC898">
        <v>2.5920289999999999E-2</v>
      </c>
      <c r="DD898">
        <v>-2.5292350000000002E-2</v>
      </c>
      <c r="DE898">
        <v>0.26950531</v>
      </c>
      <c r="DF898">
        <v>-0.26887736000000001</v>
      </c>
      <c r="DG898">
        <v>0.1029841</v>
      </c>
      <c r="DH898">
        <v>-0.10235616</v>
      </c>
      <c r="DI898">
        <v>-0.19042195000000001</v>
      </c>
      <c r="DJ898">
        <v>7.7531719999999998E-2</v>
      </c>
      <c r="DK898">
        <v>-0.19522661999999999</v>
      </c>
      <c r="DL898">
        <v>-0.13095082</v>
      </c>
      <c r="DM898">
        <v>-6.0513240000000003E-2</v>
      </c>
      <c r="DN898">
        <v>0.50020885000000004</v>
      </c>
      <c r="DO898">
        <v>0.35778246000000002</v>
      </c>
      <c r="DP898">
        <v>-0.64273818000000005</v>
      </c>
      <c r="DQ898">
        <v>0.94671483000000001</v>
      </c>
      <c r="DR898">
        <v>-0.66113116000000005</v>
      </c>
      <c r="DS898">
        <v>7.7932630000000003E-2</v>
      </c>
      <c r="DT898">
        <v>-0.79014932000000004</v>
      </c>
      <c r="DU898">
        <v>1.3610861400000001</v>
      </c>
      <c r="DV898" s="10">
        <v>-0.64824150000000003</v>
      </c>
      <c r="DW898" s="8" t="s">
        <v>4613</v>
      </c>
      <c r="DX898" t="s">
        <v>4614</v>
      </c>
      <c r="DY898" t="s">
        <v>5165</v>
      </c>
      <c r="DZ898" t="s">
        <v>5158</v>
      </c>
      <c r="EA898" t="s">
        <v>5366</v>
      </c>
      <c r="EB898" t="s">
        <v>5403</v>
      </c>
      <c r="EC898" t="s">
        <v>5239</v>
      </c>
      <c r="ED898" s="10" t="s">
        <v>272</v>
      </c>
      <c r="EE898" s="20">
        <v>35036</v>
      </c>
      <c r="EF898" s="21">
        <v>39607</v>
      </c>
      <c r="EG898" t="s">
        <v>4615</v>
      </c>
      <c r="EH898" t="s">
        <v>5146</v>
      </c>
      <c r="EI898" s="22">
        <v>44424</v>
      </c>
      <c r="EJ898" t="b">
        <f>F898=H898</f>
        <v>1</v>
      </c>
    </row>
    <row r="899" spans="1:140" x14ac:dyDescent="0.2">
      <c r="A899" s="8" t="s">
        <v>4616</v>
      </c>
      <c r="B899" s="8" t="s">
        <v>119</v>
      </c>
      <c r="C899" s="8" t="s">
        <v>147</v>
      </c>
      <c r="D899" s="2" t="s">
        <v>4617</v>
      </c>
      <c r="E899" s="4">
        <v>0.29069614413163603</v>
      </c>
      <c r="F899" s="28" t="b">
        <v>0</v>
      </c>
      <c r="G899" s="29">
        <f t="shared" si="27"/>
        <v>0.85119935657112056</v>
      </c>
      <c r="H899" s="5" t="b">
        <f t="shared" ref="H899:H962" si="28">IF(G899&gt;threshold,TRUE,FALSE)</f>
        <v>1</v>
      </c>
      <c r="I899" s="8">
        <v>37</v>
      </c>
      <c r="J899">
        <v>1</v>
      </c>
      <c r="K899">
        <v>15</v>
      </c>
      <c r="L899">
        <v>1600</v>
      </c>
      <c r="M899">
        <v>10</v>
      </c>
      <c r="N899">
        <v>2</v>
      </c>
      <c r="O899">
        <v>67.848072065818201</v>
      </c>
      <c r="P899">
        <v>2</v>
      </c>
      <c r="Q899">
        <v>3</v>
      </c>
      <c r="R899">
        <v>1</v>
      </c>
      <c r="S899" s="10">
        <v>69.8</v>
      </c>
      <c r="T899" s="8">
        <v>-1.5255559604986699</v>
      </c>
      <c r="U899">
        <v>7.5957643648752104E-3</v>
      </c>
      <c r="V899">
        <v>-1.5481964736195899</v>
      </c>
      <c r="W899">
        <v>0.118551101448131</v>
      </c>
      <c r="X899">
        <v>1.61793620170542</v>
      </c>
      <c r="Y899">
        <v>-0.70788554533318204</v>
      </c>
      <c r="Z899">
        <v>0.597854578773239</v>
      </c>
      <c r="AA899">
        <v>-1.4107302381286499</v>
      </c>
      <c r="AB899">
        <v>1.4079858992310099</v>
      </c>
      <c r="AC899">
        <v>-1.38724643350897</v>
      </c>
      <c r="AD899" s="10">
        <v>-1.0567365298657501</v>
      </c>
      <c r="AE899" s="8">
        <v>0</v>
      </c>
      <c r="AF899">
        <v>0</v>
      </c>
      <c r="AG899">
        <v>1</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1</v>
      </c>
      <c r="BA899">
        <v>0</v>
      </c>
      <c r="BB899">
        <v>1</v>
      </c>
      <c r="BC899">
        <v>0</v>
      </c>
      <c r="BD899">
        <v>1</v>
      </c>
      <c r="BE899">
        <v>1</v>
      </c>
      <c r="BF899">
        <v>0</v>
      </c>
      <c r="BG899">
        <v>0</v>
      </c>
      <c r="BH899">
        <v>0</v>
      </c>
      <c r="BI899">
        <v>0</v>
      </c>
      <c r="BJ899">
        <v>0</v>
      </c>
      <c r="BK899">
        <v>0</v>
      </c>
      <c r="BL899">
        <v>1</v>
      </c>
      <c r="BM899">
        <v>0</v>
      </c>
      <c r="BN899">
        <v>0</v>
      </c>
      <c r="BO899">
        <v>0</v>
      </c>
      <c r="BP899">
        <v>1</v>
      </c>
      <c r="BQ899">
        <v>1</v>
      </c>
      <c r="BR899">
        <v>0</v>
      </c>
      <c r="BS899">
        <v>0</v>
      </c>
      <c r="BT899" s="10">
        <v>0</v>
      </c>
      <c r="BU899">
        <v>-4.2648743800000002</v>
      </c>
      <c r="BV899">
        <v>0.17994256</v>
      </c>
      <c r="BW899">
        <v>2.5512239999999999E-2</v>
      </c>
      <c r="BX899">
        <v>1.7140852600000001</v>
      </c>
      <c r="BY899">
        <v>1.2451467300000001</v>
      </c>
      <c r="BZ899">
        <v>4.38303536</v>
      </c>
      <c r="CA899">
        <v>1.0542348399999999</v>
      </c>
      <c r="CB899">
        <v>2.36271349</v>
      </c>
      <c r="CC899">
        <v>0</v>
      </c>
      <c r="CD899">
        <v>1.26633956</v>
      </c>
      <c r="CE899">
        <v>1.2966537600000001</v>
      </c>
      <c r="CF899">
        <v>-0.34830556000000001</v>
      </c>
      <c r="CG899">
        <v>0.60595251999999999</v>
      </c>
      <c r="CH899">
        <v>-0.27080598</v>
      </c>
      <c r="CI899">
        <v>0.69837139000000004</v>
      </c>
      <c r="CJ899">
        <v>2.3914729999999999E-2</v>
      </c>
      <c r="CK899">
        <v>-0.35324707</v>
      </c>
      <c r="CL899">
        <v>-4.8291489999999999E-2</v>
      </c>
      <c r="CM899">
        <v>0.58076517999999999</v>
      </c>
      <c r="CN899">
        <v>0.72541518999999999</v>
      </c>
      <c r="CO899">
        <v>-0.20022939000000001</v>
      </c>
      <c r="CP899">
        <v>-0.43475793000000001</v>
      </c>
      <c r="CQ899">
        <v>0.34422587999999998</v>
      </c>
      <c r="CR899">
        <v>-0.48495226000000002</v>
      </c>
      <c r="CS899">
        <v>0.18250256000000001</v>
      </c>
      <c r="CT899">
        <v>-0.16623276000000001</v>
      </c>
      <c r="CU899">
        <v>-9.4743999999999995E-2</v>
      </c>
      <c r="CV899">
        <v>-1.1689752</v>
      </c>
      <c r="CW899">
        <v>-0.52188942000000005</v>
      </c>
      <c r="CX899">
        <v>0.65815442999999996</v>
      </c>
      <c r="CY899">
        <v>9.3649330000000003E-2</v>
      </c>
      <c r="CZ899">
        <v>-0.16819777</v>
      </c>
      <c r="DA899">
        <v>-0.25450494000000001</v>
      </c>
      <c r="DB899">
        <v>0.25513289</v>
      </c>
      <c r="DC899">
        <v>2.5920289999999999E-2</v>
      </c>
      <c r="DD899">
        <v>-2.5292350000000002E-2</v>
      </c>
      <c r="DE899">
        <v>0.26950531</v>
      </c>
      <c r="DF899">
        <v>-0.26887736000000001</v>
      </c>
      <c r="DG899">
        <v>0.1029841</v>
      </c>
      <c r="DH899">
        <v>-0.10235616</v>
      </c>
      <c r="DI899">
        <v>-0.19042195000000001</v>
      </c>
      <c r="DJ899">
        <v>7.7531719999999998E-2</v>
      </c>
      <c r="DK899">
        <v>-0.19522661999999999</v>
      </c>
      <c r="DL899">
        <v>-0.13095082</v>
      </c>
      <c r="DM899">
        <v>-6.0513240000000003E-2</v>
      </c>
      <c r="DN899">
        <v>0.50020885000000004</v>
      </c>
      <c r="DO899">
        <v>0.35778246000000002</v>
      </c>
      <c r="DP899">
        <v>-0.64273818000000005</v>
      </c>
      <c r="DQ899">
        <v>0.94671483000000001</v>
      </c>
      <c r="DR899">
        <v>-0.66113116000000005</v>
      </c>
      <c r="DS899">
        <v>7.7932630000000003E-2</v>
      </c>
      <c r="DT899">
        <v>-0.79014932000000004</v>
      </c>
      <c r="DU899">
        <v>1.3610861400000001</v>
      </c>
      <c r="DV899" s="10">
        <v>-0.64824150000000003</v>
      </c>
      <c r="DW899" s="8" t="s">
        <v>4618</v>
      </c>
      <c r="DX899" t="s">
        <v>4619</v>
      </c>
      <c r="DY899" t="s">
        <v>5165</v>
      </c>
      <c r="DZ899" t="s">
        <v>5154</v>
      </c>
      <c r="EA899" t="s">
        <v>5306</v>
      </c>
      <c r="EB899" t="s">
        <v>5450</v>
      </c>
      <c r="EC899" t="s">
        <v>5223</v>
      </c>
      <c r="ED899" s="10" t="s">
        <v>1765</v>
      </c>
      <c r="EE899" s="20">
        <v>35357</v>
      </c>
      <c r="EF899" s="21">
        <v>38953</v>
      </c>
      <c r="EG899" t="s">
        <v>4620</v>
      </c>
      <c r="EH899" t="s">
        <v>5143</v>
      </c>
      <c r="EI899" s="22">
        <v>44341</v>
      </c>
      <c r="EJ899" t="b">
        <f>F899=H899</f>
        <v>0</v>
      </c>
    </row>
    <row r="900" spans="1:140" x14ac:dyDescent="0.2">
      <c r="A900" s="8" t="s">
        <v>4621</v>
      </c>
      <c r="B900" s="8" t="s">
        <v>119</v>
      </c>
      <c r="C900" s="8" t="s">
        <v>188</v>
      </c>
      <c r="D900" s="2" t="s">
        <v>4622</v>
      </c>
      <c r="E900" s="4">
        <v>0.47125926610462898</v>
      </c>
      <c r="F900" s="28" t="b">
        <v>0</v>
      </c>
      <c r="G900" s="29">
        <f t="shared" si="27"/>
        <v>7.5471276554241526E-5</v>
      </c>
      <c r="H900" s="5" t="b">
        <f t="shared" si="28"/>
        <v>0</v>
      </c>
      <c r="I900" s="8">
        <v>44</v>
      </c>
      <c r="J900">
        <v>0</v>
      </c>
      <c r="K900">
        <v>31</v>
      </c>
      <c r="L900">
        <v>450</v>
      </c>
      <c r="M900">
        <v>3</v>
      </c>
      <c r="N900">
        <v>2</v>
      </c>
      <c r="O900">
        <v>51.046299718981203</v>
      </c>
      <c r="P900">
        <v>4</v>
      </c>
      <c r="Q900">
        <v>5</v>
      </c>
      <c r="R900">
        <v>1</v>
      </c>
      <c r="S900" s="10">
        <v>70.8</v>
      </c>
      <c r="T900" s="8">
        <v>-0.86798873614579497</v>
      </c>
      <c r="U900">
        <v>-1.00517281761849</v>
      </c>
      <c r="V900">
        <v>0.51908026979067101</v>
      </c>
      <c r="W900">
        <v>-1.2220631535826001</v>
      </c>
      <c r="X900">
        <v>-0.60931127360194304</v>
      </c>
      <c r="Y900">
        <v>-0.70788554533318204</v>
      </c>
      <c r="Z900">
        <v>1.9693907552472498E-2</v>
      </c>
      <c r="AA900">
        <v>8.8725172209350497E-3</v>
      </c>
      <c r="AB900">
        <v>-4.5418899975194001E-2</v>
      </c>
      <c r="AC900">
        <v>1.7560081436822399E-2</v>
      </c>
      <c r="AD900" s="10">
        <v>-0.84096592652409696</v>
      </c>
      <c r="AE900" s="8">
        <v>0</v>
      </c>
      <c r="AF900">
        <v>0</v>
      </c>
      <c r="AG900">
        <v>0</v>
      </c>
      <c r="AH900">
        <v>0</v>
      </c>
      <c r="AI900">
        <v>0</v>
      </c>
      <c r="AJ900">
        <v>0</v>
      </c>
      <c r="AK900">
        <v>0</v>
      </c>
      <c r="AL900">
        <v>0</v>
      </c>
      <c r="AM900">
        <v>0</v>
      </c>
      <c r="AN900">
        <v>0</v>
      </c>
      <c r="AO900">
        <v>0</v>
      </c>
      <c r="AP900">
        <v>0</v>
      </c>
      <c r="AQ900">
        <v>1</v>
      </c>
      <c r="AR900">
        <v>0</v>
      </c>
      <c r="AS900">
        <v>0</v>
      </c>
      <c r="AT900">
        <v>0</v>
      </c>
      <c r="AU900">
        <v>0</v>
      </c>
      <c r="AV900">
        <v>0</v>
      </c>
      <c r="AW900">
        <v>0</v>
      </c>
      <c r="AX900">
        <v>0</v>
      </c>
      <c r="AY900">
        <v>1</v>
      </c>
      <c r="AZ900">
        <v>0</v>
      </c>
      <c r="BA900">
        <v>1</v>
      </c>
      <c r="BB900">
        <v>0</v>
      </c>
      <c r="BC900">
        <v>1</v>
      </c>
      <c r="BD900">
        <v>0</v>
      </c>
      <c r="BE900">
        <v>0</v>
      </c>
      <c r="BF900">
        <v>1</v>
      </c>
      <c r="BG900">
        <v>0</v>
      </c>
      <c r="BH900">
        <v>0</v>
      </c>
      <c r="BI900">
        <v>0</v>
      </c>
      <c r="BJ900">
        <v>1</v>
      </c>
      <c r="BK900">
        <v>0</v>
      </c>
      <c r="BL900">
        <v>0</v>
      </c>
      <c r="BM900">
        <v>0</v>
      </c>
      <c r="BN900">
        <v>1</v>
      </c>
      <c r="BO900">
        <v>0</v>
      </c>
      <c r="BP900">
        <v>0</v>
      </c>
      <c r="BQ900">
        <v>0</v>
      </c>
      <c r="BR900">
        <v>0</v>
      </c>
      <c r="BS900">
        <v>0</v>
      </c>
      <c r="BT900" s="10">
        <v>1</v>
      </c>
      <c r="BU900">
        <v>-4.2648743800000002</v>
      </c>
      <c r="BV900">
        <v>0.17994256</v>
      </c>
      <c r="BW900">
        <v>2.5512239999999999E-2</v>
      </c>
      <c r="BX900">
        <v>1.7140852600000001</v>
      </c>
      <c r="BY900">
        <v>1.2451467300000001</v>
      </c>
      <c r="BZ900">
        <v>4.38303536</v>
      </c>
      <c r="CA900">
        <v>1.0542348399999999</v>
      </c>
      <c r="CB900">
        <v>2.36271349</v>
      </c>
      <c r="CC900">
        <v>0</v>
      </c>
      <c r="CD900">
        <v>1.26633956</v>
      </c>
      <c r="CE900">
        <v>1.2966537600000001</v>
      </c>
      <c r="CF900">
        <v>-0.34830556000000001</v>
      </c>
      <c r="CG900">
        <v>0.60595251999999999</v>
      </c>
      <c r="CH900">
        <v>-0.27080598</v>
      </c>
      <c r="CI900">
        <v>0.69837139000000004</v>
      </c>
      <c r="CJ900">
        <v>2.3914729999999999E-2</v>
      </c>
      <c r="CK900">
        <v>-0.35324707</v>
      </c>
      <c r="CL900">
        <v>-4.8291489999999999E-2</v>
      </c>
      <c r="CM900">
        <v>0.58076517999999999</v>
      </c>
      <c r="CN900">
        <v>0.72541518999999999</v>
      </c>
      <c r="CO900">
        <v>-0.20022939000000001</v>
      </c>
      <c r="CP900">
        <v>-0.43475793000000001</v>
      </c>
      <c r="CQ900">
        <v>0.34422587999999998</v>
      </c>
      <c r="CR900">
        <v>-0.48495226000000002</v>
      </c>
      <c r="CS900">
        <v>0.18250256000000001</v>
      </c>
      <c r="CT900">
        <v>-0.16623276000000001</v>
      </c>
      <c r="CU900">
        <v>-9.4743999999999995E-2</v>
      </c>
      <c r="CV900">
        <v>-1.1689752</v>
      </c>
      <c r="CW900">
        <v>-0.52188942000000005</v>
      </c>
      <c r="CX900">
        <v>0.65815442999999996</v>
      </c>
      <c r="CY900">
        <v>9.3649330000000003E-2</v>
      </c>
      <c r="CZ900">
        <v>-0.16819777</v>
      </c>
      <c r="DA900">
        <v>-0.25450494000000001</v>
      </c>
      <c r="DB900">
        <v>0.25513289</v>
      </c>
      <c r="DC900">
        <v>2.5920289999999999E-2</v>
      </c>
      <c r="DD900">
        <v>-2.5292350000000002E-2</v>
      </c>
      <c r="DE900">
        <v>0.26950531</v>
      </c>
      <c r="DF900">
        <v>-0.26887736000000001</v>
      </c>
      <c r="DG900">
        <v>0.1029841</v>
      </c>
      <c r="DH900">
        <v>-0.10235616</v>
      </c>
      <c r="DI900">
        <v>-0.19042195000000001</v>
      </c>
      <c r="DJ900">
        <v>7.7531719999999998E-2</v>
      </c>
      <c r="DK900">
        <v>-0.19522661999999999</v>
      </c>
      <c r="DL900">
        <v>-0.13095082</v>
      </c>
      <c r="DM900">
        <v>-6.0513240000000003E-2</v>
      </c>
      <c r="DN900">
        <v>0.50020885000000004</v>
      </c>
      <c r="DO900">
        <v>0.35778246000000002</v>
      </c>
      <c r="DP900">
        <v>-0.64273818000000005</v>
      </c>
      <c r="DQ900">
        <v>0.94671483000000001</v>
      </c>
      <c r="DR900">
        <v>-0.66113116000000005</v>
      </c>
      <c r="DS900">
        <v>7.7932630000000003E-2</v>
      </c>
      <c r="DT900">
        <v>-0.79014932000000004</v>
      </c>
      <c r="DU900">
        <v>1.3610861400000001</v>
      </c>
      <c r="DV900" s="10">
        <v>-0.64824150000000003</v>
      </c>
      <c r="DW900" s="8" t="s">
        <v>4623</v>
      </c>
      <c r="DX900" t="s">
        <v>4624</v>
      </c>
      <c r="DY900" t="s">
        <v>5158</v>
      </c>
      <c r="DZ900" t="s">
        <v>5165</v>
      </c>
      <c r="EA900" t="s">
        <v>5207</v>
      </c>
      <c r="EB900" t="s">
        <v>5354</v>
      </c>
      <c r="EC900" t="s">
        <v>5370</v>
      </c>
      <c r="ED900" s="10" t="s">
        <v>301</v>
      </c>
      <c r="EE900" s="20">
        <v>34763</v>
      </c>
      <c r="EF900" s="21">
        <v>37160</v>
      </c>
      <c r="EG900" t="s">
        <v>4625</v>
      </c>
      <c r="EH900" t="s">
        <v>5144</v>
      </c>
      <c r="EI900" s="22">
        <v>45124</v>
      </c>
      <c r="EJ900" t="b">
        <f>F900=H900</f>
        <v>1</v>
      </c>
    </row>
    <row r="901" spans="1:140" x14ac:dyDescent="0.2">
      <c r="A901" s="8" t="s">
        <v>4626</v>
      </c>
      <c r="B901" s="8" t="s">
        <v>168</v>
      </c>
      <c r="C901" s="8" t="s">
        <v>161</v>
      </c>
      <c r="D901" s="2">
        <v>7927467187</v>
      </c>
      <c r="E901" s="4">
        <v>0.27165036505982698</v>
      </c>
      <c r="F901" s="28" t="b">
        <v>0</v>
      </c>
      <c r="G901" s="29">
        <f t="shared" si="27"/>
        <v>1.9075918953007118E-2</v>
      </c>
      <c r="H901" s="5" t="b">
        <f t="shared" si="28"/>
        <v>0</v>
      </c>
      <c r="I901" s="8">
        <v>35</v>
      </c>
      <c r="J901">
        <v>0</v>
      </c>
      <c r="K901">
        <v>15</v>
      </c>
      <c r="L901">
        <v>1692</v>
      </c>
      <c r="M901">
        <v>9</v>
      </c>
      <c r="N901">
        <v>5</v>
      </c>
      <c r="O901">
        <v>34.991849196580297</v>
      </c>
      <c r="P901">
        <v>2</v>
      </c>
      <c r="Q901">
        <v>5</v>
      </c>
      <c r="R901">
        <v>1</v>
      </c>
      <c r="S901" s="10">
        <v>73.099999999999994</v>
      </c>
      <c r="T901" s="8">
        <v>-1.7134323103137701</v>
      </c>
      <c r="U901">
        <v>-1.00517281761849</v>
      </c>
      <c r="V901">
        <v>-1.5481964736195899</v>
      </c>
      <c r="W901">
        <v>0.22580024185059</v>
      </c>
      <c r="X901">
        <v>1.2997579909472201</v>
      </c>
      <c r="Y901">
        <v>1.38181348148064</v>
      </c>
      <c r="Z901">
        <v>-0.53275089996566005</v>
      </c>
      <c r="AA901">
        <v>-1.4107302381286499</v>
      </c>
      <c r="AB901">
        <v>-1.4988236991813999</v>
      </c>
      <c r="AC901">
        <v>-0.68484317603607703</v>
      </c>
      <c r="AD901" s="10">
        <v>-0.34469353883829401</v>
      </c>
      <c r="AE901" s="8">
        <v>0</v>
      </c>
      <c r="AF901">
        <v>0</v>
      </c>
      <c r="AG901">
        <v>0</v>
      </c>
      <c r="AH901">
        <v>0</v>
      </c>
      <c r="AI901">
        <v>0</v>
      </c>
      <c r="AJ901">
        <v>0</v>
      </c>
      <c r="AK901">
        <v>0</v>
      </c>
      <c r="AL901">
        <v>0</v>
      </c>
      <c r="AM901">
        <v>0</v>
      </c>
      <c r="AN901">
        <v>0</v>
      </c>
      <c r="AO901">
        <v>0</v>
      </c>
      <c r="AP901">
        <v>0</v>
      </c>
      <c r="AQ901">
        <v>0</v>
      </c>
      <c r="AR901">
        <v>0</v>
      </c>
      <c r="AS901">
        <v>0</v>
      </c>
      <c r="AT901">
        <v>0</v>
      </c>
      <c r="AU901">
        <v>0</v>
      </c>
      <c r="AV901">
        <v>0</v>
      </c>
      <c r="AW901">
        <v>1</v>
      </c>
      <c r="AX901">
        <v>0</v>
      </c>
      <c r="AY901">
        <v>1</v>
      </c>
      <c r="AZ901">
        <v>0</v>
      </c>
      <c r="BA901">
        <v>1</v>
      </c>
      <c r="BB901">
        <v>0</v>
      </c>
      <c r="BC901">
        <v>0</v>
      </c>
      <c r="BD901">
        <v>1</v>
      </c>
      <c r="BE901">
        <v>1</v>
      </c>
      <c r="BF901">
        <v>0</v>
      </c>
      <c r="BG901">
        <v>0</v>
      </c>
      <c r="BH901">
        <v>0</v>
      </c>
      <c r="BI901">
        <v>1</v>
      </c>
      <c r="BJ901">
        <v>0</v>
      </c>
      <c r="BK901">
        <v>0</v>
      </c>
      <c r="BL901">
        <v>0</v>
      </c>
      <c r="BM901">
        <v>0</v>
      </c>
      <c r="BN901">
        <v>0</v>
      </c>
      <c r="BO901">
        <v>1</v>
      </c>
      <c r="BP901">
        <v>0</v>
      </c>
      <c r="BQ901">
        <v>0</v>
      </c>
      <c r="BR901">
        <v>0</v>
      </c>
      <c r="BS901">
        <v>0</v>
      </c>
      <c r="BT901" s="10">
        <v>1</v>
      </c>
      <c r="BU901">
        <v>-4.2648743800000002</v>
      </c>
      <c r="BV901">
        <v>0.17994256</v>
      </c>
      <c r="BW901">
        <v>2.5512239999999999E-2</v>
      </c>
      <c r="BX901">
        <v>1.7140852600000001</v>
      </c>
      <c r="BY901">
        <v>1.2451467300000001</v>
      </c>
      <c r="BZ901">
        <v>4.38303536</v>
      </c>
      <c r="CA901">
        <v>1.0542348399999999</v>
      </c>
      <c r="CB901">
        <v>2.36271349</v>
      </c>
      <c r="CC901">
        <v>0</v>
      </c>
      <c r="CD901">
        <v>1.26633956</v>
      </c>
      <c r="CE901">
        <v>1.2966537600000001</v>
      </c>
      <c r="CF901">
        <v>-0.34830556000000001</v>
      </c>
      <c r="CG901">
        <v>0.60595251999999999</v>
      </c>
      <c r="CH901">
        <v>-0.27080598</v>
      </c>
      <c r="CI901">
        <v>0.69837139000000004</v>
      </c>
      <c r="CJ901">
        <v>2.3914729999999999E-2</v>
      </c>
      <c r="CK901">
        <v>-0.35324707</v>
      </c>
      <c r="CL901">
        <v>-4.8291489999999999E-2</v>
      </c>
      <c r="CM901">
        <v>0.58076517999999999</v>
      </c>
      <c r="CN901">
        <v>0.72541518999999999</v>
      </c>
      <c r="CO901">
        <v>-0.20022939000000001</v>
      </c>
      <c r="CP901">
        <v>-0.43475793000000001</v>
      </c>
      <c r="CQ901">
        <v>0.34422587999999998</v>
      </c>
      <c r="CR901">
        <v>-0.48495226000000002</v>
      </c>
      <c r="CS901">
        <v>0.18250256000000001</v>
      </c>
      <c r="CT901">
        <v>-0.16623276000000001</v>
      </c>
      <c r="CU901">
        <v>-9.4743999999999995E-2</v>
      </c>
      <c r="CV901">
        <v>-1.1689752</v>
      </c>
      <c r="CW901">
        <v>-0.52188942000000005</v>
      </c>
      <c r="CX901">
        <v>0.65815442999999996</v>
      </c>
      <c r="CY901">
        <v>9.3649330000000003E-2</v>
      </c>
      <c r="CZ901">
        <v>-0.16819777</v>
      </c>
      <c r="DA901">
        <v>-0.25450494000000001</v>
      </c>
      <c r="DB901">
        <v>0.25513289</v>
      </c>
      <c r="DC901">
        <v>2.5920289999999999E-2</v>
      </c>
      <c r="DD901">
        <v>-2.5292350000000002E-2</v>
      </c>
      <c r="DE901">
        <v>0.26950531</v>
      </c>
      <c r="DF901">
        <v>-0.26887736000000001</v>
      </c>
      <c r="DG901">
        <v>0.1029841</v>
      </c>
      <c r="DH901">
        <v>-0.10235616</v>
      </c>
      <c r="DI901">
        <v>-0.19042195000000001</v>
      </c>
      <c r="DJ901">
        <v>7.7531719999999998E-2</v>
      </c>
      <c r="DK901">
        <v>-0.19522661999999999</v>
      </c>
      <c r="DL901">
        <v>-0.13095082</v>
      </c>
      <c r="DM901">
        <v>-6.0513240000000003E-2</v>
      </c>
      <c r="DN901">
        <v>0.50020885000000004</v>
      </c>
      <c r="DO901">
        <v>0.35778246000000002</v>
      </c>
      <c r="DP901">
        <v>-0.64273818000000005</v>
      </c>
      <c r="DQ901">
        <v>0.94671483000000001</v>
      </c>
      <c r="DR901">
        <v>-0.66113116000000005</v>
      </c>
      <c r="DS901">
        <v>7.7932630000000003E-2</v>
      </c>
      <c r="DT901">
        <v>-0.79014932000000004</v>
      </c>
      <c r="DU901">
        <v>1.3610861400000001</v>
      </c>
      <c r="DV901" s="10">
        <v>-0.64824150000000003</v>
      </c>
      <c r="DW901" s="8" t="s">
        <v>4627</v>
      </c>
      <c r="DX901" t="s">
        <v>4628</v>
      </c>
      <c r="DY901" t="s">
        <v>5153</v>
      </c>
      <c r="DZ901" t="s">
        <v>5165</v>
      </c>
      <c r="EA901" t="s">
        <v>5331</v>
      </c>
      <c r="EB901" t="s">
        <v>5385</v>
      </c>
      <c r="EC901" t="s">
        <v>5437</v>
      </c>
      <c r="ED901" s="10" t="s">
        <v>554</v>
      </c>
      <c r="EE901" s="20">
        <v>37422</v>
      </c>
      <c r="EF901" s="21">
        <v>39754</v>
      </c>
      <c r="EG901" t="s">
        <v>4629</v>
      </c>
      <c r="EH901" t="s">
        <v>5142</v>
      </c>
      <c r="EI901" s="22">
        <v>44678</v>
      </c>
      <c r="EJ901" t="b">
        <f>F901=H901</f>
        <v>1</v>
      </c>
    </row>
    <row r="902" spans="1:140" x14ac:dyDescent="0.2">
      <c r="A902" s="8" t="s">
        <v>4630</v>
      </c>
      <c r="B902" s="8" t="s">
        <v>127</v>
      </c>
      <c r="C902" s="8" t="s">
        <v>188</v>
      </c>
      <c r="D902" s="2" t="s">
        <v>4631</v>
      </c>
      <c r="E902" s="4">
        <v>0.457917791955749</v>
      </c>
      <c r="F902" s="28" t="b">
        <v>0</v>
      </c>
      <c r="G902" s="29">
        <f t="shared" ref="G902:G965" si="29">1/(1+EXP(-(SUMPRODUCT(T902:BT902,BV902:DV902)+BU902)))</f>
        <v>6.0996846918026879E-7</v>
      </c>
      <c r="H902" s="5" t="b">
        <f t="shared" si="28"/>
        <v>0</v>
      </c>
      <c r="I902" s="8">
        <v>52</v>
      </c>
      <c r="J902">
        <v>1</v>
      </c>
      <c r="K902">
        <v>23</v>
      </c>
      <c r="L902">
        <v>168</v>
      </c>
      <c r="M902">
        <v>2</v>
      </c>
      <c r="N902">
        <v>3</v>
      </c>
      <c r="O902">
        <v>13.8588959778748</v>
      </c>
      <c r="P902">
        <v>2</v>
      </c>
      <c r="Q902">
        <v>5</v>
      </c>
      <c r="R902">
        <v>1</v>
      </c>
      <c r="S902" s="10">
        <v>73.400000000000006</v>
      </c>
      <c r="T902" s="8">
        <v>-0.116483336885366</v>
      </c>
      <c r="U902">
        <v>7.5957643648752104E-3</v>
      </c>
      <c r="V902">
        <v>-0.51455810191446105</v>
      </c>
      <c r="W902">
        <v>-1.5508050839466601</v>
      </c>
      <c r="X902">
        <v>-0.92748948436013701</v>
      </c>
      <c r="Y902">
        <v>-1.13192030619081E-2</v>
      </c>
      <c r="Z902">
        <v>-1.25995051710033</v>
      </c>
      <c r="AA902">
        <v>1.4284752725705201</v>
      </c>
      <c r="AB902">
        <v>0.68128349962791002</v>
      </c>
      <c r="AC902">
        <v>1.7560081436822399E-2</v>
      </c>
      <c r="AD902" s="10">
        <v>-0.27996235783579498</v>
      </c>
      <c r="AE902" s="8">
        <v>0</v>
      </c>
      <c r="AF902">
        <v>0</v>
      </c>
      <c r="AG902">
        <v>0</v>
      </c>
      <c r="AH902">
        <v>0</v>
      </c>
      <c r="AI902">
        <v>0</v>
      </c>
      <c r="AJ902">
        <v>0</v>
      </c>
      <c r="AK902">
        <v>0</v>
      </c>
      <c r="AL902">
        <v>0</v>
      </c>
      <c r="AM902">
        <v>0</v>
      </c>
      <c r="AN902">
        <v>0</v>
      </c>
      <c r="AO902">
        <v>0</v>
      </c>
      <c r="AP902">
        <v>0</v>
      </c>
      <c r="AQ902">
        <v>0</v>
      </c>
      <c r="AR902">
        <v>0</v>
      </c>
      <c r="AS902">
        <v>0</v>
      </c>
      <c r="AT902">
        <v>0</v>
      </c>
      <c r="AU902">
        <v>1</v>
      </c>
      <c r="AV902">
        <v>0</v>
      </c>
      <c r="AW902">
        <v>0</v>
      </c>
      <c r="AX902">
        <v>0</v>
      </c>
      <c r="AY902">
        <v>1</v>
      </c>
      <c r="AZ902">
        <v>0</v>
      </c>
      <c r="BA902">
        <v>0</v>
      </c>
      <c r="BB902">
        <v>1</v>
      </c>
      <c r="BC902">
        <v>1</v>
      </c>
      <c r="BD902">
        <v>0</v>
      </c>
      <c r="BE902">
        <v>0</v>
      </c>
      <c r="BF902">
        <v>1</v>
      </c>
      <c r="BG902">
        <v>0</v>
      </c>
      <c r="BH902">
        <v>1</v>
      </c>
      <c r="BI902">
        <v>0</v>
      </c>
      <c r="BJ902">
        <v>0</v>
      </c>
      <c r="BK902">
        <v>0</v>
      </c>
      <c r="BL902">
        <v>0</v>
      </c>
      <c r="BM902">
        <v>0</v>
      </c>
      <c r="BN902">
        <v>0</v>
      </c>
      <c r="BO902">
        <v>0</v>
      </c>
      <c r="BP902">
        <v>1</v>
      </c>
      <c r="BQ902">
        <v>1</v>
      </c>
      <c r="BR902">
        <v>0</v>
      </c>
      <c r="BS902">
        <v>0</v>
      </c>
      <c r="BT902" s="10">
        <v>0</v>
      </c>
      <c r="BU902">
        <v>-4.2648743800000002</v>
      </c>
      <c r="BV902">
        <v>0.17994256</v>
      </c>
      <c r="BW902">
        <v>2.5512239999999999E-2</v>
      </c>
      <c r="BX902">
        <v>1.7140852600000001</v>
      </c>
      <c r="BY902">
        <v>1.2451467300000001</v>
      </c>
      <c r="BZ902">
        <v>4.38303536</v>
      </c>
      <c r="CA902">
        <v>1.0542348399999999</v>
      </c>
      <c r="CB902">
        <v>2.36271349</v>
      </c>
      <c r="CC902">
        <v>0</v>
      </c>
      <c r="CD902">
        <v>1.26633956</v>
      </c>
      <c r="CE902">
        <v>1.2966537600000001</v>
      </c>
      <c r="CF902">
        <v>-0.34830556000000001</v>
      </c>
      <c r="CG902">
        <v>0.60595251999999999</v>
      </c>
      <c r="CH902">
        <v>-0.27080598</v>
      </c>
      <c r="CI902">
        <v>0.69837139000000004</v>
      </c>
      <c r="CJ902">
        <v>2.3914729999999999E-2</v>
      </c>
      <c r="CK902">
        <v>-0.35324707</v>
      </c>
      <c r="CL902">
        <v>-4.8291489999999999E-2</v>
      </c>
      <c r="CM902">
        <v>0.58076517999999999</v>
      </c>
      <c r="CN902">
        <v>0.72541518999999999</v>
      </c>
      <c r="CO902">
        <v>-0.20022939000000001</v>
      </c>
      <c r="CP902">
        <v>-0.43475793000000001</v>
      </c>
      <c r="CQ902">
        <v>0.34422587999999998</v>
      </c>
      <c r="CR902">
        <v>-0.48495226000000002</v>
      </c>
      <c r="CS902">
        <v>0.18250256000000001</v>
      </c>
      <c r="CT902">
        <v>-0.16623276000000001</v>
      </c>
      <c r="CU902">
        <v>-9.4743999999999995E-2</v>
      </c>
      <c r="CV902">
        <v>-1.1689752</v>
      </c>
      <c r="CW902">
        <v>-0.52188942000000005</v>
      </c>
      <c r="CX902">
        <v>0.65815442999999996</v>
      </c>
      <c r="CY902">
        <v>9.3649330000000003E-2</v>
      </c>
      <c r="CZ902">
        <v>-0.16819777</v>
      </c>
      <c r="DA902">
        <v>-0.25450494000000001</v>
      </c>
      <c r="DB902">
        <v>0.25513289</v>
      </c>
      <c r="DC902">
        <v>2.5920289999999999E-2</v>
      </c>
      <c r="DD902">
        <v>-2.5292350000000002E-2</v>
      </c>
      <c r="DE902">
        <v>0.26950531</v>
      </c>
      <c r="DF902">
        <v>-0.26887736000000001</v>
      </c>
      <c r="DG902">
        <v>0.1029841</v>
      </c>
      <c r="DH902">
        <v>-0.10235616</v>
      </c>
      <c r="DI902">
        <v>-0.19042195000000001</v>
      </c>
      <c r="DJ902">
        <v>7.7531719999999998E-2</v>
      </c>
      <c r="DK902">
        <v>-0.19522661999999999</v>
      </c>
      <c r="DL902">
        <v>-0.13095082</v>
      </c>
      <c r="DM902">
        <v>-6.0513240000000003E-2</v>
      </c>
      <c r="DN902">
        <v>0.50020885000000004</v>
      </c>
      <c r="DO902">
        <v>0.35778246000000002</v>
      </c>
      <c r="DP902">
        <v>-0.64273818000000005</v>
      </c>
      <c r="DQ902">
        <v>0.94671483000000001</v>
      </c>
      <c r="DR902">
        <v>-0.66113116000000005</v>
      </c>
      <c r="DS902">
        <v>7.7932630000000003E-2</v>
      </c>
      <c r="DT902">
        <v>-0.79014932000000004</v>
      </c>
      <c r="DU902">
        <v>1.3610861400000001</v>
      </c>
      <c r="DV902" s="10">
        <v>-0.64824150000000003</v>
      </c>
      <c r="DW902" s="8" t="s">
        <v>4632</v>
      </c>
      <c r="DX902" t="s">
        <v>4633</v>
      </c>
      <c r="DY902" t="s">
        <v>5165</v>
      </c>
      <c r="DZ902" t="s">
        <v>5154</v>
      </c>
      <c r="EA902" t="s">
        <v>5292</v>
      </c>
      <c r="EB902" t="s">
        <v>5415</v>
      </c>
      <c r="EC902" t="s">
        <v>5457</v>
      </c>
      <c r="ED902" s="10" t="s">
        <v>1511</v>
      </c>
      <c r="EE902" s="20">
        <v>37866</v>
      </c>
      <c r="EF902" s="21">
        <v>38852</v>
      </c>
      <c r="EG902" t="s">
        <v>4634</v>
      </c>
      <c r="EH902" t="s">
        <v>5147</v>
      </c>
      <c r="EI902" s="22">
        <v>45460</v>
      </c>
      <c r="EJ902" t="b">
        <f>F902=H902</f>
        <v>1</v>
      </c>
    </row>
    <row r="903" spans="1:140" x14ac:dyDescent="0.2">
      <c r="A903" s="8" t="s">
        <v>4635</v>
      </c>
      <c r="B903" s="8" t="s">
        <v>168</v>
      </c>
      <c r="C903" s="8" t="s">
        <v>202</v>
      </c>
      <c r="D903" s="2" t="s">
        <v>4636</v>
      </c>
      <c r="E903" s="4">
        <v>0.420897202142205</v>
      </c>
      <c r="F903" s="28" t="b">
        <v>0</v>
      </c>
      <c r="G903" s="29">
        <f t="shared" si="29"/>
        <v>0.44148985258539841</v>
      </c>
      <c r="H903" s="5" t="b">
        <f t="shared" si="28"/>
        <v>0</v>
      </c>
      <c r="I903" s="8">
        <v>61</v>
      </c>
      <c r="J903">
        <v>0</v>
      </c>
      <c r="K903">
        <v>19</v>
      </c>
      <c r="L903">
        <v>2908</v>
      </c>
      <c r="M903">
        <v>7</v>
      </c>
      <c r="N903">
        <v>4</v>
      </c>
      <c r="O903">
        <v>24.6152677377695</v>
      </c>
      <c r="P903">
        <v>5</v>
      </c>
      <c r="Q903">
        <v>1</v>
      </c>
      <c r="R903">
        <v>2</v>
      </c>
      <c r="S903" s="10">
        <v>71.599999999999994</v>
      </c>
      <c r="T903" s="8">
        <v>0.72896023728261505</v>
      </c>
      <c r="U903">
        <v>-1.00517281761849</v>
      </c>
      <c r="V903">
        <v>-1.03137728776702</v>
      </c>
      <c r="W903">
        <v>1.64335409760483</v>
      </c>
      <c r="X903">
        <v>0.66340156943083595</v>
      </c>
      <c r="Y903">
        <v>0.68524713920936597</v>
      </c>
      <c r="Z903">
        <v>-0.88981628434056603</v>
      </c>
      <c r="AA903">
        <v>-0.70092886045385905</v>
      </c>
      <c r="AB903">
        <v>1.4079858992310099</v>
      </c>
      <c r="AC903">
        <v>1.42236659638262</v>
      </c>
      <c r="AD903" s="10">
        <v>-0.66834944385077399</v>
      </c>
      <c r="AE903" s="8">
        <v>0</v>
      </c>
      <c r="AF903">
        <v>0</v>
      </c>
      <c r="AG903">
        <v>0</v>
      </c>
      <c r="AH903">
        <v>0</v>
      </c>
      <c r="AI903">
        <v>1</v>
      </c>
      <c r="AJ903">
        <v>0</v>
      </c>
      <c r="AK903">
        <v>0</v>
      </c>
      <c r="AL903">
        <v>0</v>
      </c>
      <c r="AM903">
        <v>0</v>
      </c>
      <c r="AN903">
        <v>0</v>
      </c>
      <c r="AO903">
        <v>0</v>
      </c>
      <c r="AP903">
        <v>0</v>
      </c>
      <c r="AQ903">
        <v>0</v>
      </c>
      <c r="AR903">
        <v>0</v>
      </c>
      <c r="AS903">
        <v>0</v>
      </c>
      <c r="AT903">
        <v>0</v>
      </c>
      <c r="AU903">
        <v>0</v>
      </c>
      <c r="AV903">
        <v>0</v>
      </c>
      <c r="AW903">
        <v>0</v>
      </c>
      <c r="AX903">
        <v>0</v>
      </c>
      <c r="AY903">
        <v>1</v>
      </c>
      <c r="AZ903">
        <v>0</v>
      </c>
      <c r="BA903">
        <v>0</v>
      </c>
      <c r="BB903">
        <v>1</v>
      </c>
      <c r="BC903">
        <v>1</v>
      </c>
      <c r="BD903">
        <v>0</v>
      </c>
      <c r="BE903">
        <v>1</v>
      </c>
      <c r="BF903">
        <v>0</v>
      </c>
      <c r="BG903">
        <v>1</v>
      </c>
      <c r="BH903">
        <v>0</v>
      </c>
      <c r="BI903">
        <v>0</v>
      </c>
      <c r="BJ903">
        <v>0</v>
      </c>
      <c r="BK903">
        <v>0</v>
      </c>
      <c r="BL903">
        <v>0</v>
      </c>
      <c r="BM903">
        <v>0</v>
      </c>
      <c r="BN903">
        <v>1</v>
      </c>
      <c r="BO903">
        <v>0</v>
      </c>
      <c r="BP903">
        <v>0</v>
      </c>
      <c r="BQ903">
        <v>0</v>
      </c>
      <c r="BR903">
        <v>0</v>
      </c>
      <c r="BS903">
        <v>0</v>
      </c>
      <c r="BT903" s="10">
        <v>1</v>
      </c>
      <c r="BU903">
        <v>-4.2648743800000002</v>
      </c>
      <c r="BV903">
        <v>0.17994256</v>
      </c>
      <c r="BW903">
        <v>2.5512239999999999E-2</v>
      </c>
      <c r="BX903">
        <v>1.7140852600000001</v>
      </c>
      <c r="BY903">
        <v>1.2451467300000001</v>
      </c>
      <c r="BZ903">
        <v>4.38303536</v>
      </c>
      <c r="CA903">
        <v>1.0542348399999999</v>
      </c>
      <c r="CB903">
        <v>2.36271349</v>
      </c>
      <c r="CC903">
        <v>0</v>
      </c>
      <c r="CD903">
        <v>1.26633956</v>
      </c>
      <c r="CE903">
        <v>1.2966537600000001</v>
      </c>
      <c r="CF903">
        <v>-0.34830556000000001</v>
      </c>
      <c r="CG903">
        <v>0.60595251999999999</v>
      </c>
      <c r="CH903">
        <v>-0.27080598</v>
      </c>
      <c r="CI903">
        <v>0.69837139000000004</v>
      </c>
      <c r="CJ903">
        <v>2.3914729999999999E-2</v>
      </c>
      <c r="CK903">
        <v>-0.35324707</v>
      </c>
      <c r="CL903">
        <v>-4.8291489999999999E-2</v>
      </c>
      <c r="CM903">
        <v>0.58076517999999999</v>
      </c>
      <c r="CN903">
        <v>0.72541518999999999</v>
      </c>
      <c r="CO903">
        <v>-0.20022939000000001</v>
      </c>
      <c r="CP903">
        <v>-0.43475793000000001</v>
      </c>
      <c r="CQ903">
        <v>0.34422587999999998</v>
      </c>
      <c r="CR903">
        <v>-0.48495226000000002</v>
      </c>
      <c r="CS903">
        <v>0.18250256000000001</v>
      </c>
      <c r="CT903">
        <v>-0.16623276000000001</v>
      </c>
      <c r="CU903">
        <v>-9.4743999999999995E-2</v>
      </c>
      <c r="CV903">
        <v>-1.1689752</v>
      </c>
      <c r="CW903">
        <v>-0.52188942000000005</v>
      </c>
      <c r="CX903">
        <v>0.65815442999999996</v>
      </c>
      <c r="CY903">
        <v>9.3649330000000003E-2</v>
      </c>
      <c r="CZ903">
        <v>-0.16819777</v>
      </c>
      <c r="DA903">
        <v>-0.25450494000000001</v>
      </c>
      <c r="DB903">
        <v>0.25513289</v>
      </c>
      <c r="DC903">
        <v>2.5920289999999999E-2</v>
      </c>
      <c r="DD903">
        <v>-2.5292350000000002E-2</v>
      </c>
      <c r="DE903">
        <v>0.26950531</v>
      </c>
      <c r="DF903">
        <v>-0.26887736000000001</v>
      </c>
      <c r="DG903">
        <v>0.1029841</v>
      </c>
      <c r="DH903">
        <v>-0.10235616</v>
      </c>
      <c r="DI903">
        <v>-0.19042195000000001</v>
      </c>
      <c r="DJ903">
        <v>7.7531719999999998E-2</v>
      </c>
      <c r="DK903">
        <v>-0.19522661999999999</v>
      </c>
      <c r="DL903">
        <v>-0.13095082</v>
      </c>
      <c r="DM903">
        <v>-6.0513240000000003E-2</v>
      </c>
      <c r="DN903">
        <v>0.50020885000000004</v>
      </c>
      <c r="DO903">
        <v>0.35778246000000002</v>
      </c>
      <c r="DP903">
        <v>-0.64273818000000005</v>
      </c>
      <c r="DQ903">
        <v>0.94671483000000001</v>
      </c>
      <c r="DR903">
        <v>-0.66113116000000005</v>
      </c>
      <c r="DS903">
        <v>7.7932630000000003E-2</v>
      </c>
      <c r="DT903">
        <v>-0.79014932000000004</v>
      </c>
      <c r="DU903">
        <v>1.3610861400000001</v>
      </c>
      <c r="DV903" s="10">
        <v>-0.64824150000000003</v>
      </c>
      <c r="DW903" s="8" t="s">
        <v>4637</v>
      </c>
      <c r="DX903" t="s">
        <v>4638</v>
      </c>
      <c r="DY903" t="s">
        <v>5158</v>
      </c>
      <c r="DZ903" t="s">
        <v>5165</v>
      </c>
      <c r="EA903" s="52" t="s">
        <v>5513</v>
      </c>
      <c r="EB903" t="s">
        <v>5478</v>
      </c>
      <c r="EC903" t="s">
        <v>5453</v>
      </c>
      <c r="ED903" s="10" t="s">
        <v>767</v>
      </c>
      <c r="EE903" s="20">
        <v>37553</v>
      </c>
      <c r="EF903" s="21">
        <v>38690</v>
      </c>
      <c r="EG903" s="52" t="s">
        <v>145</v>
      </c>
      <c r="EH903" t="s">
        <v>5145</v>
      </c>
      <c r="EI903" s="22">
        <v>44642</v>
      </c>
      <c r="EJ903" t="b">
        <f>F903=H903</f>
        <v>1</v>
      </c>
    </row>
    <row r="904" spans="1:140" x14ac:dyDescent="0.2">
      <c r="A904" s="8" t="s">
        <v>4639</v>
      </c>
      <c r="B904" s="8" t="s">
        <v>168</v>
      </c>
      <c r="C904" s="8" t="s">
        <v>491</v>
      </c>
      <c r="D904" s="2" t="s">
        <v>4640</v>
      </c>
      <c r="E904" s="4">
        <v>0.58101756566886797</v>
      </c>
      <c r="F904" s="28" t="b">
        <v>0</v>
      </c>
      <c r="G904" s="29">
        <f t="shared" si="29"/>
        <v>0.21728805625859401</v>
      </c>
      <c r="H904" s="5" t="b">
        <f t="shared" si="28"/>
        <v>0</v>
      </c>
      <c r="I904" s="8">
        <v>49</v>
      </c>
      <c r="J904">
        <v>3</v>
      </c>
      <c r="K904">
        <v>39</v>
      </c>
      <c r="L904">
        <v>1898</v>
      </c>
      <c r="M904">
        <v>4</v>
      </c>
      <c r="N904">
        <v>2</v>
      </c>
      <c r="O904">
        <v>6.3421161677674602</v>
      </c>
      <c r="P904">
        <v>3</v>
      </c>
      <c r="Q904">
        <v>2</v>
      </c>
      <c r="R904">
        <v>1</v>
      </c>
      <c r="S904" s="10">
        <v>71</v>
      </c>
      <c r="T904" s="8">
        <v>-0.39829786160802699</v>
      </c>
      <c r="U904">
        <v>2.03313292833161</v>
      </c>
      <c r="V904">
        <v>1.5527186414958001</v>
      </c>
      <c r="W904">
        <v>0.46594505623000998</v>
      </c>
      <c r="X904">
        <v>-0.29113306284374801</v>
      </c>
      <c r="Y904">
        <v>-0.70788554533318204</v>
      </c>
      <c r="Z904">
        <v>-1.5186081378987999</v>
      </c>
      <c r="AA904">
        <v>-0.70092886045385905</v>
      </c>
      <c r="AB904">
        <v>0.68128349962791002</v>
      </c>
      <c r="AC904">
        <v>1.42236659638262</v>
      </c>
      <c r="AD904" s="10">
        <v>-0.79781180585576505</v>
      </c>
      <c r="AE904" s="8">
        <v>0</v>
      </c>
      <c r="AF904">
        <v>0</v>
      </c>
      <c r="AG904">
        <v>0</v>
      </c>
      <c r="AH904">
        <v>1</v>
      </c>
      <c r="AI904">
        <v>0</v>
      </c>
      <c r="AJ904">
        <v>0</v>
      </c>
      <c r="AK904">
        <v>0</v>
      </c>
      <c r="AL904">
        <v>0</v>
      </c>
      <c r="AM904">
        <v>0</v>
      </c>
      <c r="AN904">
        <v>0</v>
      </c>
      <c r="AO904">
        <v>0</v>
      </c>
      <c r="AP904">
        <v>0</v>
      </c>
      <c r="AQ904">
        <v>0</v>
      </c>
      <c r="AR904">
        <v>0</v>
      </c>
      <c r="AS904">
        <v>0</v>
      </c>
      <c r="AT904">
        <v>0</v>
      </c>
      <c r="AU904">
        <v>0</v>
      </c>
      <c r="AV904">
        <v>0</v>
      </c>
      <c r="AW904">
        <v>0</v>
      </c>
      <c r="AX904">
        <v>0</v>
      </c>
      <c r="AY904">
        <v>1</v>
      </c>
      <c r="AZ904">
        <v>0</v>
      </c>
      <c r="BA904">
        <v>1</v>
      </c>
      <c r="BB904">
        <v>0</v>
      </c>
      <c r="BC904">
        <v>1</v>
      </c>
      <c r="BD904">
        <v>0</v>
      </c>
      <c r="BE904">
        <v>1</v>
      </c>
      <c r="BF904">
        <v>0</v>
      </c>
      <c r="BG904">
        <v>0</v>
      </c>
      <c r="BH904">
        <v>0</v>
      </c>
      <c r="BI904">
        <v>0</v>
      </c>
      <c r="BJ904">
        <v>0</v>
      </c>
      <c r="BK904">
        <v>0</v>
      </c>
      <c r="BL904">
        <v>1</v>
      </c>
      <c r="BM904">
        <v>1</v>
      </c>
      <c r="BN904">
        <v>0</v>
      </c>
      <c r="BO904">
        <v>0</v>
      </c>
      <c r="BP904">
        <v>0</v>
      </c>
      <c r="BQ904">
        <v>0</v>
      </c>
      <c r="BR904">
        <v>0</v>
      </c>
      <c r="BS904">
        <v>1</v>
      </c>
      <c r="BT904" s="10">
        <v>0</v>
      </c>
      <c r="BU904">
        <v>-4.2648743800000002</v>
      </c>
      <c r="BV904">
        <v>0.17994256</v>
      </c>
      <c r="BW904">
        <v>2.5512239999999999E-2</v>
      </c>
      <c r="BX904">
        <v>1.7140852600000001</v>
      </c>
      <c r="BY904">
        <v>1.2451467300000001</v>
      </c>
      <c r="BZ904">
        <v>4.38303536</v>
      </c>
      <c r="CA904">
        <v>1.0542348399999999</v>
      </c>
      <c r="CB904">
        <v>2.36271349</v>
      </c>
      <c r="CC904">
        <v>0</v>
      </c>
      <c r="CD904">
        <v>1.26633956</v>
      </c>
      <c r="CE904">
        <v>1.2966537600000001</v>
      </c>
      <c r="CF904">
        <v>-0.34830556000000001</v>
      </c>
      <c r="CG904">
        <v>0.60595251999999999</v>
      </c>
      <c r="CH904">
        <v>-0.27080598</v>
      </c>
      <c r="CI904">
        <v>0.69837139000000004</v>
      </c>
      <c r="CJ904">
        <v>2.3914729999999999E-2</v>
      </c>
      <c r="CK904">
        <v>-0.35324707</v>
      </c>
      <c r="CL904">
        <v>-4.8291489999999999E-2</v>
      </c>
      <c r="CM904">
        <v>0.58076517999999999</v>
      </c>
      <c r="CN904">
        <v>0.72541518999999999</v>
      </c>
      <c r="CO904">
        <v>-0.20022939000000001</v>
      </c>
      <c r="CP904">
        <v>-0.43475793000000001</v>
      </c>
      <c r="CQ904">
        <v>0.34422587999999998</v>
      </c>
      <c r="CR904">
        <v>-0.48495226000000002</v>
      </c>
      <c r="CS904">
        <v>0.18250256000000001</v>
      </c>
      <c r="CT904">
        <v>-0.16623276000000001</v>
      </c>
      <c r="CU904">
        <v>-9.4743999999999995E-2</v>
      </c>
      <c r="CV904">
        <v>-1.1689752</v>
      </c>
      <c r="CW904">
        <v>-0.52188942000000005</v>
      </c>
      <c r="CX904">
        <v>0.65815442999999996</v>
      </c>
      <c r="CY904">
        <v>9.3649330000000003E-2</v>
      </c>
      <c r="CZ904">
        <v>-0.16819777</v>
      </c>
      <c r="DA904">
        <v>-0.25450494000000001</v>
      </c>
      <c r="DB904">
        <v>0.25513289</v>
      </c>
      <c r="DC904">
        <v>2.5920289999999999E-2</v>
      </c>
      <c r="DD904">
        <v>-2.5292350000000002E-2</v>
      </c>
      <c r="DE904">
        <v>0.26950531</v>
      </c>
      <c r="DF904">
        <v>-0.26887736000000001</v>
      </c>
      <c r="DG904">
        <v>0.1029841</v>
      </c>
      <c r="DH904">
        <v>-0.10235616</v>
      </c>
      <c r="DI904">
        <v>-0.19042195000000001</v>
      </c>
      <c r="DJ904">
        <v>7.7531719999999998E-2</v>
      </c>
      <c r="DK904">
        <v>-0.19522661999999999</v>
      </c>
      <c r="DL904">
        <v>-0.13095082</v>
      </c>
      <c r="DM904">
        <v>-6.0513240000000003E-2</v>
      </c>
      <c r="DN904">
        <v>0.50020885000000004</v>
      </c>
      <c r="DO904">
        <v>0.35778246000000002</v>
      </c>
      <c r="DP904">
        <v>-0.64273818000000005</v>
      </c>
      <c r="DQ904">
        <v>0.94671483000000001</v>
      </c>
      <c r="DR904">
        <v>-0.66113116000000005</v>
      </c>
      <c r="DS904">
        <v>7.7932630000000003E-2</v>
      </c>
      <c r="DT904">
        <v>-0.79014932000000004</v>
      </c>
      <c r="DU904">
        <v>1.3610861400000001</v>
      </c>
      <c r="DV904" s="10">
        <v>-0.64824150000000003</v>
      </c>
      <c r="DW904" s="8" t="s">
        <v>4641</v>
      </c>
      <c r="DX904" t="s">
        <v>4642</v>
      </c>
      <c r="DY904" t="s">
        <v>5154</v>
      </c>
      <c r="DZ904" t="s">
        <v>5153</v>
      </c>
      <c r="EA904" t="s">
        <v>5265</v>
      </c>
      <c r="EB904" t="s">
        <v>5485</v>
      </c>
      <c r="EC904" t="s">
        <v>5226</v>
      </c>
      <c r="ED904" s="10" t="s">
        <v>1237</v>
      </c>
      <c r="EE904" s="20">
        <v>35346</v>
      </c>
      <c r="EF904" s="21">
        <v>39269</v>
      </c>
      <c r="EG904" t="s">
        <v>1496</v>
      </c>
      <c r="EH904" t="s">
        <v>5143</v>
      </c>
      <c r="EI904" s="22">
        <v>44299</v>
      </c>
      <c r="EJ904" t="b">
        <f>F904=H904</f>
        <v>1</v>
      </c>
    </row>
    <row r="905" spans="1:140" x14ac:dyDescent="0.2">
      <c r="A905" s="8" t="s">
        <v>4643</v>
      </c>
      <c r="B905" s="8" t="s">
        <v>168</v>
      </c>
      <c r="C905" s="8" t="s">
        <v>491</v>
      </c>
      <c r="D905" s="2">
        <f>1-870-647-1789</f>
        <v>-3305</v>
      </c>
      <c r="E905" s="4">
        <v>0.41334173580880401</v>
      </c>
      <c r="F905" s="28" t="b">
        <v>0</v>
      </c>
      <c r="G905" s="29">
        <f t="shared" si="29"/>
        <v>1.5580872619784543E-5</v>
      </c>
      <c r="H905" s="5" t="b">
        <f t="shared" si="28"/>
        <v>0</v>
      </c>
      <c r="I905" s="8">
        <v>35</v>
      </c>
      <c r="J905">
        <v>2</v>
      </c>
      <c r="K905">
        <v>27</v>
      </c>
      <c r="L905">
        <v>1114</v>
      </c>
      <c r="M905">
        <v>4</v>
      </c>
      <c r="N905">
        <v>3</v>
      </c>
      <c r="O905">
        <v>9.1708679044022503</v>
      </c>
      <c r="P905">
        <v>2</v>
      </c>
      <c r="Q905">
        <v>3</v>
      </c>
      <c r="R905">
        <v>4</v>
      </c>
      <c r="S905" s="10">
        <v>69.900000000000006</v>
      </c>
      <c r="T905" s="8">
        <v>-1.7134323103137701</v>
      </c>
      <c r="U905">
        <v>1.0203643463482399</v>
      </c>
      <c r="V905">
        <v>2.2610839381047498E-3</v>
      </c>
      <c r="W905">
        <v>-0.44800414024312002</v>
      </c>
      <c r="X905">
        <v>-0.29113306284374801</v>
      </c>
      <c r="Y905">
        <v>-1.13192030619081E-2</v>
      </c>
      <c r="Z905">
        <v>-1.4212688233902599</v>
      </c>
      <c r="AA905">
        <v>8.8725172209350497E-3</v>
      </c>
      <c r="AB905">
        <v>-1.4988236991813999</v>
      </c>
      <c r="AC905">
        <v>-0.68484317603607703</v>
      </c>
      <c r="AD905" s="10">
        <v>-1.03515946953158</v>
      </c>
      <c r="AE905" s="8">
        <v>1</v>
      </c>
      <c r="AF905">
        <v>0</v>
      </c>
      <c r="AG905">
        <v>0</v>
      </c>
      <c r="AH905">
        <v>0</v>
      </c>
      <c r="AI905">
        <v>0</v>
      </c>
      <c r="AJ905">
        <v>0</v>
      </c>
      <c r="AK905">
        <v>0</v>
      </c>
      <c r="AL905">
        <v>0</v>
      </c>
      <c r="AM905">
        <v>0</v>
      </c>
      <c r="AN905">
        <v>0</v>
      </c>
      <c r="AO905">
        <v>0</v>
      </c>
      <c r="AP905">
        <v>0</v>
      </c>
      <c r="AQ905">
        <v>0</v>
      </c>
      <c r="AR905">
        <v>0</v>
      </c>
      <c r="AS905">
        <v>0</v>
      </c>
      <c r="AT905">
        <v>0</v>
      </c>
      <c r="AU905">
        <v>0</v>
      </c>
      <c r="AV905">
        <v>0</v>
      </c>
      <c r="AW905">
        <v>0</v>
      </c>
      <c r="AX905">
        <v>0</v>
      </c>
      <c r="AY905">
        <v>0</v>
      </c>
      <c r="AZ905">
        <v>1</v>
      </c>
      <c r="BA905">
        <v>1</v>
      </c>
      <c r="BB905">
        <v>0</v>
      </c>
      <c r="BC905">
        <v>0</v>
      </c>
      <c r="BD905">
        <v>1</v>
      </c>
      <c r="BE905">
        <v>0</v>
      </c>
      <c r="BF905">
        <v>1</v>
      </c>
      <c r="BG905">
        <v>0</v>
      </c>
      <c r="BH905">
        <v>0</v>
      </c>
      <c r="BI905">
        <v>0</v>
      </c>
      <c r="BJ905">
        <v>1</v>
      </c>
      <c r="BK905">
        <v>0</v>
      </c>
      <c r="BL905">
        <v>0</v>
      </c>
      <c r="BM905">
        <v>0</v>
      </c>
      <c r="BN905">
        <v>1</v>
      </c>
      <c r="BO905">
        <v>0</v>
      </c>
      <c r="BP905">
        <v>0</v>
      </c>
      <c r="BQ905">
        <v>0</v>
      </c>
      <c r="BR905">
        <v>0</v>
      </c>
      <c r="BS905">
        <v>1</v>
      </c>
      <c r="BT905" s="10">
        <v>0</v>
      </c>
      <c r="BU905">
        <v>-4.2648743800000002</v>
      </c>
      <c r="BV905">
        <v>0.17994256</v>
      </c>
      <c r="BW905">
        <v>2.5512239999999999E-2</v>
      </c>
      <c r="BX905">
        <v>1.7140852600000001</v>
      </c>
      <c r="BY905">
        <v>1.2451467300000001</v>
      </c>
      <c r="BZ905">
        <v>4.38303536</v>
      </c>
      <c r="CA905">
        <v>1.0542348399999999</v>
      </c>
      <c r="CB905">
        <v>2.36271349</v>
      </c>
      <c r="CC905">
        <v>0</v>
      </c>
      <c r="CD905">
        <v>1.26633956</v>
      </c>
      <c r="CE905">
        <v>1.2966537600000001</v>
      </c>
      <c r="CF905">
        <v>-0.34830556000000001</v>
      </c>
      <c r="CG905">
        <v>0.60595251999999999</v>
      </c>
      <c r="CH905">
        <v>-0.27080598</v>
      </c>
      <c r="CI905">
        <v>0.69837139000000004</v>
      </c>
      <c r="CJ905">
        <v>2.3914729999999999E-2</v>
      </c>
      <c r="CK905">
        <v>-0.35324707</v>
      </c>
      <c r="CL905">
        <v>-4.8291489999999999E-2</v>
      </c>
      <c r="CM905">
        <v>0.58076517999999999</v>
      </c>
      <c r="CN905">
        <v>0.72541518999999999</v>
      </c>
      <c r="CO905">
        <v>-0.20022939000000001</v>
      </c>
      <c r="CP905">
        <v>-0.43475793000000001</v>
      </c>
      <c r="CQ905">
        <v>0.34422587999999998</v>
      </c>
      <c r="CR905">
        <v>-0.48495226000000002</v>
      </c>
      <c r="CS905">
        <v>0.18250256000000001</v>
      </c>
      <c r="CT905">
        <v>-0.16623276000000001</v>
      </c>
      <c r="CU905">
        <v>-9.4743999999999995E-2</v>
      </c>
      <c r="CV905">
        <v>-1.1689752</v>
      </c>
      <c r="CW905">
        <v>-0.52188942000000005</v>
      </c>
      <c r="CX905">
        <v>0.65815442999999996</v>
      </c>
      <c r="CY905">
        <v>9.3649330000000003E-2</v>
      </c>
      <c r="CZ905">
        <v>-0.16819777</v>
      </c>
      <c r="DA905">
        <v>-0.25450494000000001</v>
      </c>
      <c r="DB905">
        <v>0.25513289</v>
      </c>
      <c r="DC905">
        <v>2.5920289999999999E-2</v>
      </c>
      <c r="DD905">
        <v>-2.5292350000000002E-2</v>
      </c>
      <c r="DE905">
        <v>0.26950531</v>
      </c>
      <c r="DF905">
        <v>-0.26887736000000001</v>
      </c>
      <c r="DG905">
        <v>0.1029841</v>
      </c>
      <c r="DH905">
        <v>-0.10235616</v>
      </c>
      <c r="DI905">
        <v>-0.19042195000000001</v>
      </c>
      <c r="DJ905">
        <v>7.7531719999999998E-2</v>
      </c>
      <c r="DK905">
        <v>-0.19522661999999999</v>
      </c>
      <c r="DL905">
        <v>-0.13095082</v>
      </c>
      <c r="DM905">
        <v>-6.0513240000000003E-2</v>
      </c>
      <c r="DN905">
        <v>0.50020885000000004</v>
      </c>
      <c r="DO905">
        <v>0.35778246000000002</v>
      </c>
      <c r="DP905">
        <v>-0.64273818000000005</v>
      </c>
      <c r="DQ905">
        <v>0.94671483000000001</v>
      </c>
      <c r="DR905">
        <v>-0.66113116000000005</v>
      </c>
      <c r="DS905">
        <v>7.7932630000000003E-2</v>
      </c>
      <c r="DT905">
        <v>-0.79014932000000004</v>
      </c>
      <c r="DU905">
        <v>1.3610861400000001</v>
      </c>
      <c r="DV905" s="10">
        <v>-0.64824150000000003</v>
      </c>
      <c r="DW905" s="8" t="s">
        <v>4644</v>
      </c>
      <c r="DX905" t="s">
        <v>4645</v>
      </c>
      <c r="DY905" t="s">
        <v>5158</v>
      </c>
      <c r="DZ905" t="s">
        <v>5153</v>
      </c>
      <c r="EA905" t="s">
        <v>5230</v>
      </c>
      <c r="EB905" t="s">
        <v>5259</v>
      </c>
      <c r="EC905" t="s">
        <v>5310</v>
      </c>
      <c r="ED905" s="10" t="s">
        <v>728</v>
      </c>
      <c r="EE905" s="20">
        <v>35257</v>
      </c>
      <c r="EF905" s="21">
        <v>38267</v>
      </c>
      <c r="EG905" t="s">
        <v>4646</v>
      </c>
      <c r="EH905" t="s">
        <v>5144</v>
      </c>
      <c r="EI905" s="22">
        <v>43691</v>
      </c>
      <c r="EJ905" t="b">
        <f>F905=H905</f>
        <v>1</v>
      </c>
    </row>
    <row r="906" spans="1:140" x14ac:dyDescent="0.2">
      <c r="A906" s="8" t="s">
        <v>4647</v>
      </c>
      <c r="B906" s="8" t="s">
        <v>127</v>
      </c>
      <c r="C906" s="8" t="s">
        <v>202</v>
      </c>
      <c r="D906" s="2" t="s">
        <v>4648</v>
      </c>
      <c r="E906" s="4">
        <v>0.671147871379974</v>
      </c>
      <c r="F906" s="28" t="b">
        <v>1</v>
      </c>
      <c r="G906" s="29">
        <f t="shared" si="29"/>
        <v>0.52297434846413449</v>
      </c>
      <c r="H906" s="5" t="b">
        <f t="shared" si="28"/>
        <v>1</v>
      </c>
      <c r="I906" s="8">
        <v>70</v>
      </c>
      <c r="J906">
        <v>0</v>
      </c>
      <c r="K906">
        <v>28</v>
      </c>
      <c r="L906">
        <v>1724</v>
      </c>
      <c r="M906">
        <v>4</v>
      </c>
      <c r="N906">
        <v>4</v>
      </c>
      <c r="O906">
        <v>93.907269023320396</v>
      </c>
      <c r="P906">
        <v>1</v>
      </c>
      <c r="Q906">
        <v>4</v>
      </c>
      <c r="R906">
        <v>1</v>
      </c>
      <c r="S906" s="10">
        <v>80.5</v>
      </c>
      <c r="T906" s="8">
        <v>1.5744038114505901</v>
      </c>
      <c r="U906">
        <v>-1.00517281761849</v>
      </c>
      <c r="V906">
        <v>0.13146588040124599</v>
      </c>
      <c r="W906">
        <v>0.26310429068622798</v>
      </c>
      <c r="X906">
        <v>-0.29113306284374801</v>
      </c>
      <c r="Y906">
        <v>0.68524713920936597</v>
      </c>
      <c r="Z906">
        <v>1.4945696689083501</v>
      </c>
      <c r="AA906">
        <v>8.8725172209350497E-3</v>
      </c>
      <c r="AB906">
        <v>1.4079858992310099</v>
      </c>
      <c r="AC906">
        <v>-0.68484317603607703</v>
      </c>
      <c r="AD906" s="10">
        <v>1.2520089258899401</v>
      </c>
      <c r="AE906" s="8">
        <v>1</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0</v>
      </c>
      <c r="AZ906">
        <v>1</v>
      </c>
      <c r="BA906">
        <v>0</v>
      </c>
      <c r="BB906">
        <v>1</v>
      </c>
      <c r="BC906">
        <v>0</v>
      </c>
      <c r="BD906">
        <v>1</v>
      </c>
      <c r="BE906">
        <v>0</v>
      </c>
      <c r="BF906">
        <v>1</v>
      </c>
      <c r="BG906">
        <v>0</v>
      </c>
      <c r="BH906">
        <v>1</v>
      </c>
      <c r="BI906">
        <v>0</v>
      </c>
      <c r="BJ906">
        <v>0</v>
      </c>
      <c r="BK906">
        <v>0</v>
      </c>
      <c r="BL906">
        <v>0</v>
      </c>
      <c r="BM906">
        <v>1</v>
      </c>
      <c r="BN906">
        <v>0</v>
      </c>
      <c r="BO906">
        <v>0</v>
      </c>
      <c r="BP906">
        <v>0</v>
      </c>
      <c r="BQ906">
        <v>0</v>
      </c>
      <c r="BR906">
        <v>1</v>
      </c>
      <c r="BS906">
        <v>0</v>
      </c>
      <c r="BT906" s="10">
        <v>0</v>
      </c>
      <c r="BU906">
        <v>-4.2648743800000002</v>
      </c>
      <c r="BV906">
        <v>0.17994256</v>
      </c>
      <c r="BW906">
        <v>2.5512239999999999E-2</v>
      </c>
      <c r="BX906">
        <v>1.7140852600000001</v>
      </c>
      <c r="BY906">
        <v>1.2451467300000001</v>
      </c>
      <c r="BZ906">
        <v>4.38303536</v>
      </c>
      <c r="CA906">
        <v>1.0542348399999999</v>
      </c>
      <c r="CB906">
        <v>2.36271349</v>
      </c>
      <c r="CC906">
        <v>0</v>
      </c>
      <c r="CD906">
        <v>1.26633956</v>
      </c>
      <c r="CE906">
        <v>1.2966537600000001</v>
      </c>
      <c r="CF906">
        <v>-0.34830556000000001</v>
      </c>
      <c r="CG906">
        <v>0.60595251999999999</v>
      </c>
      <c r="CH906">
        <v>-0.27080598</v>
      </c>
      <c r="CI906">
        <v>0.69837139000000004</v>
      </c>
      <c r="CJ906">
        <v>2.3914729999999999E-2</v>
      </c>
      <c r="CK906">
        <v>-0.35324707</v>
      </c>
      <c r="CL906">
        <v>-4.8291489999999999E-2</v>
      </c>
      <c r="CM906">
        <v>0.58076517999999999</v>
      </c>
      <c r="CN906">
        <v>0.72541518999999999</v>
      </c>
      <c r="CO906">
        <v>-0.20022939000000001</v>
      </c>
      <c r="CP906">
        <v>-0.43475793000000001</v>
      </c>
      <c r="CQ906">
        <v>0.34422587999999998</v>
      </c>
      <c r="CR906">
        <v>-0.48495226000000002</v>
      </c>
      <c r="CS906">
        <v>0.18250256000000001</v>
      </c>
      <c r="CT906">
        <v>-0.16623276000000001</v>
      </c>
      <c r="CU906">
        <v>-9.4743999999999995E-2</v>
      </c>
      <c r="CV906">
        <v>-1.1689752</v>
      </c>
      <c r="CW906">
        <v>-0.52188942000000005</v>
      </c>
      <c r="CX906">
        <v>0.65815442999999996</v>
      </c>
      <c r="CY906">
        <v>9.3649330000000003E-2</v>
      </c>
      <c r="CZ906">
        <v>-0.16819777</v>
      </c>
      <c r="DA906">
        <v>-0.25450494000000001</v>
      </c>
      <c r="DB906">
        <v>0.25513289</v>
      </c>
      <c r="DC906">
        <v>2.5920289999999999E-2</v>
      </c>
      <c r="DD906">
        <v>-2.5292350000000002E-2</v>
      </c>
      <c r="DE906">
        <v>0.26950531</v>
      </c>
      <c r="DF906">
        <v>-0.26887736000000001</v>
      </c>
      <c r="DG906">
        <v>0.1029841</v>
      </c>
      <c r="DH906">
        <v>-0.10235616</v>
      </c>
      <c r="DI906">
        <v>-0.19042195000000001</v>
      </c>
      <c r="DJ906">
        <v>7.7531719999999998E-2</v>
      </c>
      <c r="DK906">
        <v>-0.19522661999999999</v>
      </c>
      <c r="DL906">
        <v>-0.13095082</v>
      </c>
      <c r="DM906">
        <v>-6.0513240000000003E-2</v>
      </c>
      <c r="DN906">
        <v>0.50020885000000004</v>
      </c>
      <c r="DO906">
        <v>0.35778246000000002</v>
      </c>
      <c r="DP906">
        <v>-0.64273818000000005</v>
      </c>
      <c r="DQ906">
        <v>0.94671483000000001</v>
      </c>
      <c r="DR906">
        <v>-0.66113116000000005</v>
      </c>
      <c r="DS906">
        <v>7.7932630000000003E-2</v>
      </c>
      <c r="DT906">
        <v>-0.79014932000000004</v>
      </c>
      <c r="DU906">
        <v>1.3610861400000001</v>
      </c>
      <c r="DV906" s="10">
        <v>-0.64824150000000003</v>
      </c>
      <c r="DW906" s="8" t="s">
        <v>4649</v>
      </c>
      <c r="DX906" t="s">
        <v>4650</v>
      </c>
      <c r="DY906" t="s">
        <v>5154</v>
      </c>
      <c r="DZ906" t="s">
        <v>5158</v>
      </c>
      <c r="EA906" t="s">
        <v>5333</v>
      </c>
      <c r="EB906" t="s">
        <v>5190</v>
      </c>
      <c r="EC906" t="s">
        <v>5409</v>
      </c>
      <c r="ED906" s="10" t="s">
        <v>2167</v>
      </c>
      <c r="EE906" s="20">
        <v>35704</v>
      </c>
      <c r="EF906" s="21">
        <v>38460</v>
      </c>
      <c r="EG906" t="s">
        <v>4651</v>
      </c>
      <c r="EH906" t="s">
        <v>5147</v>
      </c>
      <c r="EI906" s="22">
        <v>44649</v>
      </c>
      <c r="EJ906" t="b">
        <f>F906=H906</f>
        <v>1</v>
      </c>
    </row>
    <row r="907" spans="1:140" x14ac:dyDescent="0.2">
      <c r="A907" s="8" t="s">
        <v>4652</v>
      </c>
      <c r="B907" s="8" t="s">
        <v>127</v>
      </c>
      <c r="C907" s="8" t="s">
        <v>161</v>
      </c>
      <c r="D907" s="2" t="s">
        <v>4653</v>
      </c>
      <c r="E907" s="4">
        <v>0.46497666782906699</v>
      </c>
      <c r="F907" s="28" t="b">
        <v>0</v>
      </c>
      <c r="G907" s="29">
        <f t="shared" si="29"/>
        <v>6.1728056485818323E-4</v>
      </c>
      <c r="H907" s="5" t="b">
        <f t="shared" si="28"/>
        <v>0</v>
      </c>
      <c r="I907" s="8">
        <v>47</v>
      </c>
      <c r="J907">
        <v>0</v>
      </c>
      <c r="K907">
        <v>25</v>
      </c>
      <c r="L907">
        <v>1463</v>
      </c>
      <c r="M907">
        <v>4</v>
      </c>
      <c r="N907">
        <v>3</v>
      </c>
      <c r="O907">
        <v>26.6550005812006</v>
      </c>
      <c r="P907">
        <v>2</v>
      </c>
      <c r="Q907">
        <v>5</v>
      </c>
      <c r="R907">
        <v>2</v>
      </c>
      <c r="S907" s="10">
        <v>75.3</v>
      </c>
      <c r="T907" s="8">
        <v>-0.58617421142313397</v>
      </c>
      <c r="U907">
        <v>-1.00517281761849</v>
      </c>
      <c r="V907">
        <v>-0.25614850898817798</v>
      </c>
      <c r="W907">
        <v>-4.1156857629443801E-2</v>
      </c>
      <c r="X907">
        <v>-0.29113306284374801</v>
      </c>
      <c r="Y907">
        <v>-1.13192030619081E-2</v>
      </c>
      <c r="Z907">
        <v>-0.81962765866911202</v>
      </c>
      <c r="AA907">
        <v>-1.4107302381286499</v>
      </c>
      <c r="AB907">
        <v>-4.5418899975194001E-2</v>
      </c>
      <c r="AC907">
        <v>1.42236659638262</v>
      </c>
      <c r="AD907" s="10">
        <v>0.13000178851334401</v>
      </c>
      <c r="AE907" s="8">
        <v>0</v>
      </c>
      <c r="AF907">
        <v>0</v>
      </c>
      <c r="AG907">
        <v>0</v>
      </c>
      <c r="AH907">
        <v>1</v>
      </c>
      <c r="AI907">
        <v>0</v>
      </c>
      <c r="AJ907">
        <v>0</v>
      </c>
      <c r="AK907">
        <v>0</v>
      </c>
      <c r="AL907">
        <v>0</v>
      </c>
      <c r="AM907">
        <v>0</v>
      </c>
      <c r="AN907">
        <v>0</v>
      </c>
      <c r="AO907">
        <v>0</v>
      </c>
      <c r="AP907">
        <v>0</v>
      </c>
      <c r="AQ907">
        <v>0</v>
      </c>
      <c r="AR907">
        <v>0</v>
      </c>
      <c r="AS907">
        <v>0</v>
      </c>
      <c r="AT907">
        <v>0</v>
      </c>
      <c r="AU907">
        <v>0</v>
      </c>
      <c r="AV907">
        <v>0</v>
      </c>
      <c r="AW907">
        <v>0</v>
      </c>
      <c r="AX907">
        <v>0</v>
      </c>
      <c r="AY907">
        <v>0</v>
      </c>
      <c r="AZ907">
        <v>1</v>
      </c>
      <c r="BA907">
        <v>0</v>
      </c>
      <c r="BB907">
        <v>1</v>
      </c>
      <c r="BC907">
        <v>1</v>
      </c>
      <c r="BD907">
        <v>0</v>
      </c>
      <c r="BE907">
        <v>1</v>
      </c>
      <c r="BF907">
        <v>0</v>
      </c>
      <c r="BG907">
        <v>0</v>
      </c>
      <c r="BH907">
        <v>0</v>
      </c>
      <c r="BI907">
        <v>1</v>
      </c>
      <c r="BJ907">
        <v>0</v>
      </c>
      <c r="BK907">
        <v>0</v>
      </c>
      <c r="BL907">
        <v>0</v>
      </c>
      <c r="BM907">
        <v>0</v>
      </c>
      <c r="BN907">
        <v>0</v>
      </c>
      <c r="BO907">
        <v>0</v>
      </c>
      <c r="BP907">
        <v>1</v>
      </c>
      <c r="BQ907">
        <v>0</v>
      </c>
      <c r="BR907">
        <v>1</v>
      </c>
      <c r="BS907">
        <v>0</v>
      </c>
      <c r="BT907" s="10">
        <v>0</v>
      </c>
      <c r="BU907">
        <v>-4.2648743800000002</v>
      </c>
      <c r="BV907">
        <v>0.17994256</v>
      </c>
      <c r="BW907">
        <v>2.5512239999999999E-2</v>
      </c>
      <c r="BX907">
        <v>1.7140852600000001</v>
      </c>
      <c r="BY907">
        <v>1.2451467300000001</v>
      </c>
      <c r="BZ907">
        <v>4.38303536</v>
      </c>
      <c r="CA907">
        <v>1.0542348399999999</v>
      </c>
      <c r="CB907">
        <v>2.36271349</v>
      </c>
      <c r="CC907">
        <v>0</v>
      </c>
      <c r="CD907">
        <v>1.26633956</v>
      </c>
      <c r="CE907">
        <v>1.2966537600000001</v>
      </c>
      <c r="CF907">
        <v>-0.34830556000000001</v>
      </c>
      <c r="CG907">
        <v>0.60595251999999999</v>
      </c>
      <c r="CH907">
        <v>-0.27080598</v>
      </c>
      <c r="CI907">
        <v>0.69837139000000004</v>
      </c>
      <c r="CJ907">
        <v>2.3914729999999999E-2</v>
      </c>
      <c r="CK907">
        <v>-0.35324707</v>
      </c>
      <c r="CL907">
        <v>-4.8291489999999999E-2</v>
      </c>
      <c r="CM907">
        <v>0.58076517999999999</v>
      </c>
      <c r="CN907">
        <v>0.72541518999999999</v>
      </c>
      <c r="CO907">
        <v>-0.20022939000000001</v>
      </c>
      <c r="CP907">
        <v>-0.43475793000000001</v>
      </c>
      <c r="CQ907">
        <v>0.34422587999999998</v>
      </c>
      <c r="CR907">
        <v>-0.48495226000000002</v>
      </c>
      <c r="CS907">
        <v>0.18250256000000001</v>
      </c>
      <c r="CT907">
        <v>-0.16623276000000001</v>
      </c>
      <c r="CU907">
        <v>-9.4743999999999995E-2</v>
      </c>
      <c r="CV907">
        <v>-1.1689752</v>
      </c>
      <c r="CW907">
        <v>-0.52188942000000005</v>
      </c>
      <c r="CX907">
        <v>0.65815442999999996</v>
      </c>
      <c r="CY907">
        <v>9.3649330000000003E-2</v>
      </c>
      <c r="CZ907">
        <v>-0.16819777</v>
      </c>
      <c r="DA907">
        <v>-0.25450494000000001</v>
      </c>
      <c r="DB907">
        <v>0.25513289</v>
      </c>
      <c r="DC907">
        <v>2.5920289999999999E-2</v>
      </c>
      <c r="DD907">
        <v>-2.5292350000000002E-2</v>
      </c>
      <c r="DE907">
        <v>0.26950531</v>
      </c>
      <c r="DF907">
        <v>-0.26887736000000001</v>
      </c>
      <c r="DG907">
        <v>0.1029841</v>
      </c>
      <c r="DH907">
        <v>-0.10235616</v>
      </c>
      <c r="DI907">
        <v>-0.19042195000000001</v>
      </c>
      <c r="DJ907">
        <v>7.7531719999999998E-2</v>
      </c>
      <c r="DK907">
        <v>-0.19522661999999999</v>
      </c>
      <c r="DL907">
        <v>-0.13095082</v>
      </c>
      <c r="DM907">
        <v>-6.0513240000000003E-2</v>
      </c>
      <c r="DN907">
        <v>0.50020885000000004</v>
      </c>
      <c r="DO907">
        <v>0.35778246000000002</v>
      </c>
      <c r="DP907">
        <v>-0.64273818000000005</v>
      </c>
      <c r="DQ907">
        <v>0.94671483000000001</v>
      </c>
      <c r="DR907">
        <v>-0.66113116000000005</v>
      </c>
      <c r="DS907">
        <v>7.7932630000000003E-2</v>
      </c>
      <c r="DT907">
        <v>-0.79014932000000004</v>
      </c>
      <c r="DU907">
        <v>1.3610861400000001</v>
      </c>
      <c r="DV907" s="10">
        <v>-0.64824150000000003</v>
      </c>
      <c r="DW907" s="8" t="s">
        <v>4654</v>
      </c>
      <c r="DX907" t="s">
        <v>4655</v>
      </c>
      <c r="DY907" t="s">
        <v>5165</v>
      </c>
      <c r="DZ907" t="s">
        <v>5158</v>
      </c>
      <c r="EA907" t="s">
        <v>5232</v>
      </c>
      <c r="EB907" t="s">
        <v>5354</v>
      </c>
      <c r="EC907" t="s">
        <v>5221</v>
      </c>
      <c r="ED907" s="10" t="s">
        <v>1651</v>
      </c>
      <c r="EE907" s="20">
        <v>35763</v>
      </c>
      <c r="EF907" s="21">
        <v>39098</v>
      </c>
      <c r="EG907" t="s">
        <v>4656</v>
      </c>
      <c r="EH907" t="s">
        <v>5142</v>
      </c>
      <c r="EI907" s="22">
        <v>45304</v>
      </c>
      <c r="EJ907" t="b">
        <f>F907=H907</f>
        <v>1</v>
      </c>
    </row>
    <row r="908" spans="1:140" x14ac:dyDescent="0.2">
      <c r="A908" s="8" t="s">
        <v>4657</v>
      </c>
      <c r="B908" s="8" t="s">
        <v>119</v>
      </c>
      <c r="C908" s="8" t="s">
        <v>135</v>
      </c>
      <c r="D908" s="2">
        <v>5655658341</v>
      </c>
      <c r="E908" s="4">
        <v>0.43170135003250998</v>
      </c>
      <c r="F908" s="28" t="b">
        <v>0</v>
      </c>
      <c r="G908" s="29">
        <f t="shared" si="29"/>
        <v>5.9805166350030071E-8</v>
      </c>
      <c r="H908" s="5" t="b">
        <f t="shared" si="28"/>
        <v>0</v>
      </c>
      <c r="I908" s="8">
        <v>66</v>
      </c>
      <c r="J908">
        <v>2</v>
      </c>
      <c r="K908">
        <v>23</v>
      </c>
      <c r="L908">
        <v>317</v>
      </c>
      <c r="M908">
        <v>1</v>
      </c>
      <c r="N908">
        <v>2</v>
      </c>
      <c r="O908">
        <v>12.909008349588399</v>
      </c>
      <c r="P908">
        <v>5</v>
      </c>
      <c r="Q908">
        <v>1</v>
      </c>
      <c r="R908">
        <v>4</v>
      </c>
      <c r="S908" s="10">
        <v>72.7</v>
      </c>
      <c r="T908" s="8">
        <v>1.19865111182038</v>
      </c>
      <c r="U908">
        <v>1.0203643463482399</v>
      </c>
      <c r="V908">
        <v>-0.51455810191446105</v>
      </c>
      <c r="W908">
        <v>-1.37710810655572</v>
      </c>
      <c r="X908">
        <v>-1.2456676951183301</v>
      </c>
      <c r="Y908">
        <v>-0.70788554533318204</v>
      </c>
      <c r="Z908">
        <v>-1.2926368109875199</v>
      </c>
      <c r="AA908">
        <v>0.71867389489572897</v>
      </c>
      <c r="AB908">
        <v>-1.4988236991813999</v>
      </c>
      <c r="AC908">
        <v>1.42236659638262</v>
      </c>
      <c r="AD908" s="10">
        <v>-0.431001780174953</v>
      </c>
      <c r="AE908" s="8">
        <v>0</v>
      </c>
      <c r="AF908">
        <v>0</v>
      </c>
      <c r="AG908">
        <v>0</v>
      </c>
      <c r="AH908">
        <v>0</v>
      </c>
      <c r="AI908">
        <v>0</v>
      </c>
      <c r="AJ908">
        <v>0</v>
      </c>
      <c r="AK908">
        <v>0</v>
      </c>
      <c r="AL908">
        <v>0</v>
      </c>
      <c r="AM908">
        <v>0</v>
      </c>
      <c r="AN908">
        <v>0</v>
      </c>
      <c r="AO908">
        <v>0</v>
      </c>
      <c r="AP908">
        <v>0</v>
      </c>
      <c r="AQ908">
        <v>0</v>
      </c>
      <c r="AR908">
        <v>0</v>
      </c>
      <c r="AS908">
        <v>0</v>
      </c>
      <c r="AT908">
        <v>0</v>
      </c>
      <c r="AU908">
        <v>1</v>
      </c>
      <c r="AV908">
        <v>0</v>
      </c>
      <c r="AW908">
        <v>0</v>
      </c>
      <c r="AX908">
        <v>0</v>
      </c>
      <c r="AY908">
        <v>1</v>
      </c>
      <c r="AZ908">
        <v>0</v>
      </c>
      <c r="BA908">
        <v>1</v>
      </c>
      <c r="BB908">
        <v>0</v>
      </c>
      <c r="BC908">
        <v>0</v>
      </c>
      <c r="BD908">
        <v>1</v>
      </c>
      <c r="BE908">
        <v>1</v>
      </c>
      <c r="BF908">
        <v>0</v>
      </c>
      <c r="BG908">
        <v>0</v>
      </c>
      <c r="BH908">
        <v>0</v>
      </c>
      <c r="BI908">
        <v>0</v>
      </c>
      <c r="BJ908">
        <v>0</v>
      </c>
      <c r="BK908">
        <v>0</v>
      </c>
      <c r="BL908">
        <v>1</v>
      </c>
      <c r="BM908">
        <v>1</v>
      </c>
      <c r="BN908">
        <v>0</v>
      </c>
      <c r="BO908">
        <v>0</v>
      </c>
      <c r="BP908">
        <v>0</v>
      </c>
      <c r="BQ908">
        <v>0</v>
      </c>
      <c r="BR908">
        <v>1</v>
      </c>
      <c r="BS908">
        <v>0</v>
      </c>
      <c r="BT908" s="10">
        <v>0</v>
      </c>
      <c r="BU908">
        <v>-4.2648743800000002</v>
      </c>
      <c r="BV908">
        <v>0.17994256</v>
      </c>
      <c r="BW908">
        <v>2.5512239999999999E-2</v>
      </c>
      <c r="BX908">
        <v>1.7140852600000001</v>
      </c>
      <c r="BY908">
        <v>1.2451467300000001</v>
      </c>
      <c r="BZ908">
        <v>4.38303536</v>
      </c>
      <c r="CA908">
        <v>1.0542348399999999</v>
      </c>
      <c r="CB908">
        <v>2.36271349</v>
      </c>
      <c r="CC908">
        <v>0</v>
      </c>
      <c r="CD908">
        <v>1.26633956</v>
      </c>
      <c r="CE908">
        <v>1.2966537600000001</v>
      </c>
      <c r="CF908">
        <v>-0.34830556000000001</v>
      </c>
      <c r="CG908">
        <v>0.60595251999999999</v>
      </c>
      <c r="CH908">
        <v>-0.27080598</v>
      </c>
      <c r="CI908">
        <v>0.69837139000000004</v>
      </c>
      <c r="CJ908">
        <v>2.3914729999999999E-2</v>
      </c>
      <c r="CK908">
        <v>-0.35324707</v>
      </c>
      <c r="CL908">
        <v>-4.8291489999999999E-2</v>
      </c>
      <c r="CM908">
        <v>0.58076517999999999</v>
      </c>
      <c r="CN908">
        <v>0.72541518999999999</v>
      </c>
      <c r="CO908">
        <v>-0.20022939000000001</v>
      </c>
      <c r="CP908">
        <v>-0.43475793000000001</v>
      </c>
      <c r="CQ908">
        <v>0.34422587999999998</v>
      </c>
      <c r="CR908">
        <v>-0.48495226000000002</v>
      </c>
      <c r="CS908">
        <v>0.18250256000000001</v>
      </c>
      <c r="CT908">
        <v>-0.16623276000000001</v>
      </c>
      <c r="CU908">
        <v>-9.4743999999999995E-2</v>
      </c>
      <c r="CV908">
        <v>-1.1689752</v>
      </c>
      <c r="CW908">
        <v>-0.52188942000000005</v>
      </c>
      <c r="CX908">
        <v>0.65815442999999996</v>
      </c>
      <c r="CY908">
        <v>9.3649330000000003E-2</v>
      </c>
      <c r="CZ908">
        <v>-0.16819777</v>
      </c>
      <c r="DA908">
        <v>-0.25450494000000001</v>
      </c>
      <c r="DB908">
        <v>0.25513289</v>
      </c>
      <c r="DC908">
        <v>2.5920289999999999E-2</v>
      </c>
      <c r="DD908">
        <v>-2.5292350000000002E-2</v>
      </c>
      <c r="DE908">
        <v>0.26950531</v>
      </c>
      <c r="DF908">
        <v>-0.26887736000000001</v>
      </c>
      <c r="DG908">
        <v>0.1029841</v>
      </c>
      <c r="DH908">
        <v>-0.10235616</v>
      </c>
      <c r="DI908">
        <v>-0.19042195000000001</v>
      </c>
      <c r="DJ908">
        <v>7.7531719999999998E-2</v>
      </c>
      <c r="DK908">
        <v>-0.19522661999999999</v>
      </c>
      <c r="DL908">
        <v>-0.13095082</v>
      </c>
      <c r="DM908">
        <v>-6.0513240000000003E-2</v>
      </c>
      <c r="DN908">
        <v>0.50020885000000004</v>
      </c>
      <c r="DO908">
        <v>0.35778246000000002</v>
      </c>
      <c r="DP908">
        <v>-0.64273818000000005</v>
      </c>
      <c r="DQ908">
        <v>0.94671483000000001</v>
      </c>
      <c r="DR908">
        <v>-0.66113116000000005</v>
      </c>
      <c r="DS908">
        <v>7.7932630000000003E-2</v>
      </c>
      <c r="DT908">
        <v>-0.79014932000000004</v>
      </c>
      <c r="DU908">
        <v>1.3610861400000001</v>
      </c>
      <c r="DV908" s="10">
        <v>-0.64824150000000003</v>
      </c>
      <c r="DW908" s="8" t="s">
        <v>4658</v>
      </c>
      <c r="DX908" t="s">
        <v>4659</v>
      </c>
      <c r="DY908" t="s">
        <v>5154</v>
      </c>
      <c r="DZ908" t="s">
        <v>5158</v>
      </c>
      <c r="EA908" s="52" t="s">
        <v>5513</v>
      </c>
      <c r="EB908" t="s">
        <v>5449</v>
      </c>
      <c r="EC908" t="s">
        <v>5168</v>
      </c>
      <c r="ED908" s="10" t="s">
        <v>787</v>
      </c>
      <c r="EE908" s="20">
        <v>35835</v>
      </c>
      <c r="EF908" s="21">
        <v>37396</v>
      </c>
      <c r="EG908" s="52" t="s">
        <v>145</v>
      </c>
      <c r="EH908" t="s">
        <v>5143</v>
      </c>
      <c r="EI908" s="22">
        <v>45477</v>
      </c>
      <c r="EJ908" t="b">
        <f>F908=H908</f>
        <v>1</v>
      </c>
    </row>
    <row r="909" spans="1:140" x14ac:dyDescent="0.2">
      <c r="A909" s="8" t="s">
        <v>4660</v>
      </c>
      <c r="B909" s="8" t="s">
        <v>127</v>
      </c>
      <c r="C909" s="8" t="s">
        <v>188</v>
      </c>
      <c r="D909" s="2" t="s">
        <v>4661</v>
      </c>
      <c r="E909" s="4">
        <v>0.66188400138497605</v>
      </c>
      <c r="F909" s="28" t="b">
        <v>1</v>
      </c>
      <c r="G909" s="29">
        <f t="shared" si="29"/>
        <v>0.34895791132989712</v>
      </c>
      <c r="H909" s="5" t="b">
        <f t="shared" si="28"/>
        <v>0</v>
      </c>
      <c r="I909" s="8">
        <v>56</v>
      </c>
      <c r="J909">
        <v>1</v>
      </c>
      <c r="K909">
        <v>40</v>
      </c>
      <c r="L909">
        <v>3416</v>
      </c>
      <c r="M909">
        <v>3</v>
      </c>
      <c r="N909">
        <v>3</v>
      </c>
      <c r="O909">
        <v>25.942000692487898</v>
      </c>
      <c r="P909">
        <v>3</v>
      </c>
      <c r="Q909">
        <v>4</v>
      </c>
      <c r="R909">
        <v>4</v>
      </c>
      <c r="S909" s="10">
        <v>71.5</v>
      </c>
      <c r="T909" s="8">
        <v>0.25926936274484702</v>
      </c>
      <c r="U909">
        <v>7.5957643648752104E-3</v>
      </c>
      <c r="V909">
        <v>1.6819234379589401</v>
      </c>
      <c r="W909">
        <v>2.23555587287058</v>
      </c>
      <c r="X909">
        <v>-0.60931127360194304</v>
      </c>
      <c r="Y909">
        <v>-1.13192030619081E-2</v>
      </c>
      <c r="Z909">
        <v>-0.84416248069436295</v>
      </c>
      <c r="AA909">
        <v>0.71867389489572897</v>
      </c>
      <c r="AB909">
        <v>0.68128349962791002</v>
      </c>
      <c r="AC909">
        <v>0.71996333890972197</v>
      </c>
      <c r="AD909" s="10">
        <v>-0.68992650418493895</v>
      </c>
      <c r="AE909" s="8">
        <v>0</v>
      </c>
      <c r="AF909">
        <v>0</v>
      </c>
      <c r="AG909">
        <v>0</v>
      </c>
      <c r="AH909">
        <v>0</v>
      </c>
      <c r="AI909">
        <v>0</v>
      </c>
      <c r="AJ909">
        <v>0</v>
      </c>
      <c r="AK909">
        <v>1</v>
      </c>
      <c r="AL909">
        <v>0</v>
      </c>
      <c r="AM909">
        <v>0</v>
      </c>
      <c r="AN909">
        <v>0</v>
      </c>
      <c r="AO909">
        <v>0</v>
      </c>
      <c r="AP909">
        <v>0</v>
      </c>
      <c r="AQ909">
        <v>0</v>
      </c>
      <c r="AR909">
        <v>0</v>
      </c>
      <c r="AS909">
        <v>0</v>
      </c>
      <c r="AT909">
        <v>0</v>
      </c>
      <c r="AU909">
        <v>0</v>
      </c>
      <c r="AV909">
        <v>0</v>
      </c>
      <c r="AW909">
        <v>0</v>
      </c>
      <c r="AX909">
        <v>0</v>
      </c>
      <c r="AY909">
        <v>1</v>
      </c>
      <c r="AZ909">
        <v>0</v>
      </c>
      <c r="BA909">
        <v>1</v>
      </c>
      <c r="BB909">
        <v>0</v>
      </c>
      <c r="BC909">
        <v>0</v>
      </c>
      <c r="BD909">
        <v>1</v>
      </c>
      <c r="BE909">
        <v>0</v>
      </c>
      <c r="BF909">
        <v>1</v>
      </c>
      <c r="BG909">
        <v>0</v>
      </c>
      <c r="BH909">
        <v>0</v>
      </c>
      <c r="BI909">
        <v>0</v>
      </c>
      <c r="BJ909">
        <v>1</v>
      </c>
      <c r="BK909">
        <v>0</v>
      </c>
      <c r="BL909">
        <v>0</v>
      </c>
      <c r="BM909">
        <v>0</v>
      </c>
      <c r="BN909">
        <v>1</v>
      </c>
      <c r="BO909">
        <v>0</v>
      </c>
      <c r="BP909">
        <v>0</v>
      </c>
      <c r="BQ909">
        <v>0</v>
      </c>
      <c r="BR909">
        <v>0</v>
      </c>
      <c r="BS909">
        <v>1</v>
      </c>
      <c r="BT909" s="10">
        <v>0</v>
      </c>
      <c r="BU909">
        <v>-4.2648743800000002</v>
      </c>
      <c r="BV909">
        <v>0.17994256</v>
      </c>
      <c r="BW909">
        <v>2.5512239999999999E-2</v>
      </c>
      <c r="BX909">
        <v>1.7140852600000001</v>
      </c>
      <c r="BY909">
        <v>1.2451467300000001</v>
      </c>
      <c r="BZ909">
        <v>4.38303536</v>
      </c>
      <c r="CA909">
        <v>1.0542348399999999</v>
      </c>
      <c r="CB909">
        <v>2.36271349</v>
      </c>
      <c r="CC909">
        <v>0</v>
      </c>
      <c r="CD909">
        <v>1.26633956</v>
      </c>
      <c r="CE909">
        <v>1.2966537600000001</v>
      </c>
      <c r="CF909">
        <v>-0.34830556000000001</v>
      </c>
      <c r="CG909">
        <v>0.60595251999999999</v>
      </c>
      <c r="CH909">
        <v>-0.27080598</v>
      </c>
      <c r="CI909">
        <v>0.69837139000000004</v>
      </c>
      <c r="CJ909">
        <v>2.3914729999999999E-2</v>
      </c>
      <c r="CK909">
        <v>-0.35324707</v>
      </c>
      <c r="CL909">
        <v>-4.8291489999999999E-2</v>
      </c>
      <c r="CM909">
        <v>0.58076517999999999</v>
      </c>
      <c r="CN909">
        <v>0.72541518999999999</v>
      </c>
      <c r="CO909">
        <v>-0.20022939000000001</v>
      </c>
      <c r="CP909">
        <v>-0.43475793000000001</v>
      </c>
      <c r="CQ909">
        <v>0.34422587999999998</v>
      </c>
      <c r="CR909">
        <v>-0.48495226000000002</v>
      </c>
      <c r="CS909">
        <v>0.18250256000000001</v>
      </c>
      <c r="CT909">
        <v>-0.16623276000000001</v>
      </c>
      <c r="CU909">
        <v>-9.4743999999999995E-2</v>
      </c>
      <c r="CV909">
        <v>-1.1689752</v>
      </c>
      <c r="CW909">
        <v>-0.52188942000000005</v>
      </c>
      <c r="CX909">
        <v>0.65815442999999996</v>
      </c>
      <c r="CY909">
        <v>9.3649330000000003E-2</v>
      </c>
      <c r="CZ909">
        <v>-0.16819777</v>
      </c>
      <c r="DA909">
        <v>-0.25450494000000001</v>
      </c>
      <c r="DB909">
        <v>0.25513289</v>
      </c>
      <c r="DC909">
        <v>2.5920289999999999E-2</v>
      </c>
      <c r="DD909">
        <v>-2.5292350000000002E-2</v>
      </c>
      <c r="DE909">
        <v>0.26950531</v>
      </c>
      <c r="DF909">
        <v>-0.26887736000000001</v>
      </c>
      <c r="DG909">
        <v>0.1029841</v>
      </c>
      <c r="DH909">
        <v>-0.10235616</v>
      </c>
      <c r="DI909">
        <v>-0.19042195000000001</v>
      </c>
      <c r="DJ909">
        <v>7.7531719999999998E-2</v>
      </c>
      <c r="DK909">
        <v>-0.19522661999999999</v>
      </c>
      <c r="DL909">
        <v>-0.13095082</v>
      </c>
      <c r="DM909">
        <v>-6.0513240000000003E-2</v>
      </c>
      <c r="DN909">
        <v>0.50020885000000004</v>
      </c>
      <c r="DO909">
        <v>0.35778246000000002</v>
      </c>
      <c r="DP909">
        <v>-0.64273818000000005</v>
      </c>
      <c r="DQ909">
        <v>0.94671483000000001</v>
      </c>
      <c r="DR909">
        <v>-0.66113116000000005</v>
      </c>
      <c r="DS909">
        <v>7.7932630000000003E-2</v>
      </c>
      <c r="DT909">
        <v>-0.79014932000000004</v>
      </c>
      <c r="DU909">
        <v>1.3610861400000001</v>
      </c>
      <c r="DV909" s="10">
        <v>-0.64824150000000003</v>
      </c>
      <c r="DW909" s="8" t="s">
        <v>4662</v>
      </c>
      <c r="DX909" t="s">
        <v>4663</v>
      </c>
      <c r="DY909" t="s">
        <v>5158</v>
      </c>
      <c r="DZ909" t="s">
        <v>5153</v>
      </c>
      <c r="EA909" t="s">
        <v>5290</v>
      </c>
      <c r="EB909" t="s">
        <v>5190</v>
      </c>
      <c r="EC909" t="s">
        <v>5169</v>
      </c>
      <c r="ED909" s="10" t="s">
        <v>1423</v>
      </c>
      <c r="EE909" s="20">
        <v>35483</v>
      </c>
      <c r="EF909" s="21">
        <v>37410</v>
      </c>
      <c r="EG909" t="s">
        <v>4664</v>
      </c>
      <c r="EH909" t="s">
        <v>5144</v>
      </c>
      <c r="EI909" s="22">
        <v>44714</v>
      </c>
      <c r="EJ909" t="b">
        <f>F909=H909</f>
        <v>0</v>
      </c>
    </row>
    <row r="910" spans="1:140" x14ac:dyDescent="0.2">
      <c r="A910" s="8" t="s">
        <v>4665</v>
      </c>
      <c r="B910" s="8" t="s">
        <v>119</v>
      </c>
      <c r="C910" s="8" t="s">
        <v>399</v>
      </c>
      <c r="D910" s="2" t="s">
        <v>4666</v>
      </c>
      <c r="E910" s="4">
        <v>0.553801723876162</v>
      </c>
      <c r="F910" s="28" t="b">
        <v>0</v>
      </c>
      <c r="G910" s="29">
        <f t="shared" si="29"/>
        <v>9.9934803327687014E-5</v>
      </c>
      <c r="H910" s="5" t="b">
        <f t="shared" si="28"/>
        <v>0</v>
      </c>
      <c r="I910" s="8">
        <v>55</v>
      </c>
      <c r="J910">
        <v>1</v>
      </c>
      <c r="K910">
        <v>22</v>
      </c>
      <c r="L910">
        <v>904</v>
      </c>
      <c r="M910">
        <v>3</v>
      </c>
      <c r="N910">
        <v>5</v>
      </c>
      <c r="O910">
        <v>54.100861938081003</v>
      </c>
      <c r="P910">
        <v>1</v>
      </c>
      <c r="Q910">
        <v>5</v>
      </c>
      <c r="R910">
        <v>1</v>
      </c>
      <c r="S910" s="10">
        <v>74.8</v>
      </c>
      <c r="T910" s="8">
        <v>0.165331187837294</v>
      </c>
      <c r="U910">
        <v>7.5957643648752104E-3</v>
      </c>
      <c r="V910">
        <v>-0.64376289837760303</v>
      </c>
      <c r="W910">
        <v>-0.69281196072699402</v>
      </c>
      <c r="X910">
        <v>-0.60931127360194304</v>
      </c>
      <c r="Y910">
        <v>1.38181348148064</v>
      </c>
      <c r="Z910">
        <v>0.12480351780217799</v>
      </c>
      <c r="AA910">
        <v>8.8725172209350497E-3</v>
      </c>
      <c r="AB910">
        <v>-1.4988236991813999</v>
      </c>
      <c r="AC910">
        <v>1.7560081436822399E-2</v>
      </c>
      <c r="AD910" s="10">
        <v>2.2116486842517699E-2</v>
      </c>
      <c r="AE910" s="8">
        <v>0</v>
      </c>
      <c r="AF910">
        <v>0</v>
      </c>
      <c r="AG910">
        <v>0</v>
      </c>
      <c r="AH910">
        <v>0</v>
      </c>
      <c r="AI910">
        <v>0</v>
      </c>
      <c r="AJ910">
        <v>0</v>
      </c>
      <c r="AK910">
        <v>0</v>
      </c>
      <c r="AL910">
        <v>0</v>
      </c>
      <c r="AM910">
        <v>0</v>
      </c>
      <c r="AN910">
        <v>0</v>
      </c>
      <c r="AO910">
        <v>0</v>
      </c>
      <c r="AP910">
        <v>0</v>
      </c>
      <c r="AQ910">
        <v>0</v>
      </c>
      <c r="AR910">
        <v>0</v>
      </c>
      <c r="AS910">
        <v>0</v>
      </c>
      <c r="AT910">
        <v>0</v>
      </c>
      <c r="AU910">
        <v>1</v>
      </c>
      <c r="AV910">
        <v>0</v>
      </c>
      <c r="AW910">
        <v>0</v>
      </c>
      <c r="AX910">
        <v>0</v>
      </c>
      <c r="AY910">
        <v>0</v>
      </c>
      <c r="AZ910">
        <v>1</v>
      </c>
      <c r="BA910">
        <v>0</v>
      </c>
      <c r="BB910">
        <v>1</v>
      </c>
      <c r="BC910">
        <v>1</v>
      </c>
      <c r="BD910">
        <v>0</v>
      </c>
      <c r="BE910">
        <v>0</v>
      </c>
      <c r="BF910">
        <v>1</v>
      </c>
      <c r="BG910">
        <v>0</v>
      </c>
      <c r="BH910">
        <v>0</v>
      </c>
      <c r="BI910">
        <v>0</v>
      </c>
      <c r="BJ910">
        <v>0</v>
      </c>
      <c r="BK910">
        <v>0</v>
      </c>
      <c r="BL910">
        <v>1</v>
      </c>
      <c r="BM910">
        <v>0</v>
      </c>
      <c r="BN910">
        <v>0</v>
      </c>
      <c r="BO910">
        <v>0</v>
      </c>
      <c r="BP910">
        <v>1</v>
      </c>
      <c r="BQ910">
        <v>1</v>
      </c>
      <c r="BR910">
        <v>0</v>
      </c>
      <c r="BS910">
        <v>0</v>
      </c>
      <c r="BT910" s="10">
        <v>0</v>
      </c>
      <c r="BU910">
        <v>-4.2648743800000002</v>
      </c>
      <c r="BV910">
        <v>0.17994256</v>
      </c>
      <c r="BW910">
        <v>2.5512239999999999E-2</v>
      </c>
      <c r="BX910">
        <v>1.7140852600000001</v>
      </c>
      <c r="BY910">
        <v>1.2451467300000001</v>
      </c>
      <c r="BZ910">
        <v>4.38303536</v>
      </c>
      <c r="CA910">
        <v>1.0542348399999999</v>
      </c>
      <c r="CB910">
        <v>2.36271349</v>
      </c>
      <c r="CC910">
        <v>0</v>
      </c>
      <c r="CD910">
        <v>1.26633956</v>
      </c>
      <c r="CE910">
        <v>1.2966537600000001</v>
      </c>
      <c r="CF910">
        <v>-0.34830556000000001</v>
      </c>
      <c r="CG910">
        <v>0.60595251999999999</v>
      </c>
      <c r="CH910">
        <v>-0.27080598</v>
      </c>
      <c r="CI910">
        <v>0.69837139000000004</v>
      </c>
      <c r="CJ910">
        <v>2.3914729999999999E-2</v>
      </c>
      <c r="CK910">
        <v>-0.35324707</v>
      </c>
      <c r="CL910">
        <v>-4.8291489999999999E-2</v>
      </c>
      <c r="CM910">
        <v>0.58076517999999999</v>
      </c>
      <c r="CN910">
        <v>0.72541518999999999</v>
      </c>
      <c r="CO910">
        <v>-0.20022939000000001</v>
      </c>
      <c r="CP910">
        <v>-0.43475793000000001</v>
      </c>
      <c r="CQ910">
        <v>0.34422587999999998</v>
      </c>
      <c r="CR910">
        <v>-0.48495226000000002</v>
      </c>
      <c r="CS910">
        <v>0.18250256000000001</v>
      </c>
      <c r="CT910">
        <v>-0.16623276000000001</v>
      </c>
      <c r="CU910">
        <v>-9.4743999999999995E-2</v>
      </c>
      <c r="CV910">
        <v>-1.1689752</v>
      </c>
      <c r="CW910">
        <v>-0.52188942000000005</v>
      </c>
      <c r="CX910">
        <v>0.65815442999999996</v>
      </c>
      <c r="CY910">
        <v>9.3649330000000003E-2</v>
      </c>
      <c r="CZ910">
        <v>-0.16819777</v>
      </c>
      <c r="DA910">
        <v>-0.25450494000000001</v>
      </c>
      <c r="DB910">
        <v>0.25513289</v>
      </c>
      <c r="DC910">
        <v>2.5920289999999999E-2</v>
      </c>
      <c r="DD910">
        <v>-2.5292350000000002E-2</v>
      </c>
      <c r="DE910">
        <v>0.26950531</v>
      </c>
      <c r="DF910">
        <v>-0.26887736000000001</v>
      </c>
      <c r="DG910">
        <v>0.1029841</v>
      </c>
      <c r="DH910">
        <v>-0.10235616</v>
      </c>
      <c r="DI910">
        <v>-0.19042195000000001</v>
      </c>
      <c r="DJ910">
        <v>7.7531719999999998E-2</v>
      </c>
      <c r="DK910">
        <v>-0.19522661999999999</v>
      </c>
      <c r="DL910">
        <v>-0.13095082</v>
      </c>
      <c r="DM910">
        <v>-6.0513240000000003E-2</v>
      </c>
      <c r="DN910">
        <v>0.50020885000000004</v>
      </c>
      <c r="DO910">
        <v>0.35778246000000002</v>
      </c>
      <c r="DP910">
        <v>-0.64273818000000005</v>
      </c>
      <c r="DQ910">
        <v>0.94671483000000001</v>
      </c>
      <c r="DR910">
        <v>-0.66113116000000005</v>
      </c>
      <c r="DS910">
        <v>7.7932630000000003E-2</v>
      </c>
      <c r="DT910">
        <v>-0.79014932000000004</v>
      </c>
      <c r="DU910">
        <v>1.3610861400000001</v>
      </c>
      <c r="DV910" s="10">
        <v>-0.64824150000000003</v>
      </c>
      <c r="DW910" s="8" t="s">
        <v>4667</v>
      </c>
      <c r="DX910" t="s">
        <v>4668</v>
      </c>
      <c r="DY910" t="s">
        <v>5165</v>
      </c>
      <c r="DZ910" t="s">
        <v>5154</v>
      </c>
      <c r="EA910" t="s">
        <v>5486</v>
      </c>
      <c r="EB910" t="s">
        <v>5250</v>
      </c>
      <c r="EC910" t="s">
        <v>5407</v>
      </c>
      <c r="ED910" s="10" t="s">
        <v>863</v>
      </c>
      <c r="EE910" s="20">
        <v>34843</v>
      </c>
      <c r="EF910" s="21">
        <v>38818</v>
      </c>
      <c r="EG910" t="s">
        <v>4669</v>
      </c>
      <c r="EH910" t="s">
        <v>5143</v>
      </c>
      <c r="EI910" s="22">
        <v>45035</v>
      </c>
      <c r="EJ910" t="b">
        <f>F910=H910</f>
        <v>1</v>
      </c>
    </row>
    <row r="911" spans="1:140" x14ac:dyDescent="0.2">
      <c r="A911" s="8" t="s">
        <v>4670</v>
      </c>
      <c r="B911" s="8" t="s">
        <v>127</v>
      </c>
      <c r="C911" s="8" t="s">
        <v>202</v>
      </c>
      <c r="D911" s="2" t="s">
        <v>4671</v>
      </c>
      <c r="E911" s="4">
        <v>0.57795601845010003</v>
      </c>
      <c r="F911" s="28" t="b">
        <v>0</v>
      </c>
      <c r="G911" s="29">
        <f t="shared" si="29"/>
        <v>0.99988601151213785</v>
      </c>
      <c r="H911" s="5" t="b">
        <f t="shared" si="28"/>
        <v>1</v>
      </c>
      <c r="I911" s="8">
        <v>60</v>
      </c>
      <c r="J911">
        <v>1</v>
      </c>
      <c r="K911">
        <v>36</v>
      </c>
      <c r="L911">
        <v>1018</v>
      </c>
      <c r="M911">
        <v>10</v>
      </c>
      <c r="N911">
        <v>5</v>
      </c>
      <c r="O911">
        <v>92.311342558383501</v>
      </c>
      <c r="P911">
        <v>2</v>
      </c>
      <c r="Q911">
        <v>5</v>
      </c>
      <c r="R911">
        <v>5</v>
      </c>
      <c r="S911" s="10">
        <v>81.599999999999994</v>
      </c>
      <c r="T911" s="8">
        <v>0.63502206237506098</v>
      </c>
      <c r="U911">
        <v>7.5957643648752104E-3</v>
      </c>
      <c r="V911">
        <v>1.1651042521063699</v>
      </c>
      <c r="W911">
        <v>-0.55991628675003402</v>
      </c>
      <c r="X911">
        <v>1.61793620170542</v>
      </c>
      <c r="Y911">
        <v>1.38181348148064</v>
      </c>
      <c r="Z911">
        <v>1.4396527293653201</v>
      </c>
      <c r="AA911">
        <v>0.71867389489572897</v>
      </c>
      <c r="AB911">
        <v>-4.5418899975194001E-2</v>
      </c>
      <c r="AC911">
        <v>-0.68484317603607703</v>
      </c>
      <c r="AD911" s="10">
        <v>1.4893565895657599</v>
      </c>
      <c r="AE911" s="8">
        <v>0</v>
      </c>
      <c r="AF911">
        <v>0</v>
      </c>
      <c r="AG911">
        <v>0</v>
      </c>
      <c r="AH911">
        <v>0</v>
      </c>
      <c r="AI911">
        <v>0</v>
      </c>
      <c r="AJ911">
        <v>0</v>
      </c>
      <c r="AK911">
        <v>0</v>
      </c>
      <c r="AL911">
        <v>0</v>
      </c>
      <c r="AM911">
        <v>0</v>
      </c>
      <c r="AN911">
        <v>0</v>
      </c>
      <c r="AO911">
        <v>0</v>
      </c>
      <c r="AP911">
        <v>0</v>
      </c>
      <c r="AQ911">
        <v>0</v>
      </c>
      <c r="AR911">
        <v>0</v>
      </c>
      <c r="AS911">
        <v>0</v>
      </c>
      <c r="AT911">
        <v>0</v>
      </c>
      <c r="AU911">
        <v>0</v>
      </c>
      <c r="AV911">
        <v>0</v>
      </c>
      <c r="AW911">
        <v>1</v>
      </c>
      <c r="AX911">
        <v>0</v>
      </c>
      <c r="AY911">
        <v>1</v>
      </c>
      <c r="AZ911">
        <v>0</v>
      </c>
      <c r="BA911">
        <v>0</v>
      </c>
      <c r="BB911">
        <v>1</v>
      </c>
      <c r="BC911">
        <v>0</v>
      </c>
      <c r="BD911">
        <v>1</v>
      </c>
      <c r="BE911">
        <v>1</v>
      </c>
      <c r="BF911">
        <v>0</v>
      </c>
      <c r="BG911">
        <v>0</v>
      </c>
      <c r="BH911">
        <v>1</v>
      </c>
      <c r="BI911">
        <v>0</v>
      </c>
      <c r="BJ911">
        <v>0</v>
      </c>
      <c r="BK911">
        <v>0</v>
      </c>
      <c r="BL911">
        <v>0</v>
      </c>
      <c r="BM911">
        <v>1</v>
      </c>
      <c r="BN911">
        <v>0</v>
      </c>
      <c r="BO911">
        <v>0</v>
      </c>
      <c r="BP911">
        <v>0</v>
      </c>
      <c r="BQ911">
        <v>0</v>
      </c>
      <c r="BR911">
        <v>0</v>
      </c>
      <c r="BS911">
        <v>1</v>
      </c>
      <c r="BT911" s="10">
        <v>0</v>
      </c>
      <c r="BU911">
        <v>-4.2648743800000002</v>
      </c>
      <c r="BV911">
        <v>0.17994256</v>
      </c>
      <c r="BW911">
        <v>2.5512239999999999E-2</v>
      </c>
      <c r="BX911">
        <v>1.7140852600000001</v>
      </c>
      <c r="BY911">
        <v>1.2451467300000001</v>
      </c>
      <c r="BZ911">
        <v>4.38303536</v>
      </c>
      <c r="CA911">
        <v>1.0542348399999999</v>
      </c>
      <c r="CB911">
        <v>2.36271349</v>
      </c>
      <c r="CC911">
        <v>0</v>
      </c>
      <c r="CD911">
        <v>1.26633956</v>
      </c>
      <c r="CE911">
        <v>1.2966537600000001</v>
      </c>
      <c r="CF911">
        <v>-0.34830556000000001</v>
      </c>
      <c r="CG911">
        <v>0.60595251999999999</v>
      </c>
      <c r="CH911">
        <v>-0.27080598</v>
      </c>
      <c r="CI911">
        <v>0.69837139000000004</v>
      </c>
      <c r="CJ911">
        <v>2.3914729999999999E-2</v>
      </c>
      <c r="CK911">
        <v>-0.35324707</v>
      </c>
      <c r="CL911">
        <v>-4.8291489999999999E-2</v>
      </c>
      <c r="CM911">
        <v>0.58076517999999999</v>
      </c>
      <c r="CN911">
        <v>0.72541518999999999</v>
      </c>
      <c r="CO911">
        <v>-0.20022939000000001</v>
      </c>
      <c r="CP911">
        <v>-0.43475793000000001</v>
      </c>
      <c r="CQ911">
        <v>0.34422587999999998</v>
      </c>
      <c r="CR911">
        <v>-0.48495226000000002</v>
      </c>
      <c r="CS911">
        <v>0.18250256000000001</v>
      </c>
      <c r="CT911">
        <v>-0.16623276000000001</v>
      </c>
      <c r="CU911">
        <v>-9.4743999999999995E-2</v>
      </c>
      <c r="CV911">
        <v>-1.1689752</v>
      </c>
      <c r="CW911">
        <v>-0.52188942000000005</v>
      </c>
      <c r="CX911">
        <v>0.65815442999999996</v>
      </c>
      <c r="CY911">
        <v>9.3649330000000003E-2</v>
      </c>
      <c r="CZ911">
        <v>-0.16819777</v>
      </c>
      <c r="DA911">
        <v>-0.25450494000000001</v>
      </c>
      <c r="DB911">
        <v>0.25513289</v>
      </c>
      <c r="DC911">
        <v>2.5920289999999999E-2</v>
      </c>
      <c r="DD911">
        <v>-2.5292350000000002E-2</v>
      </c>
      <c r="DE911">
        <v>0.26950531</v>
      </c>
      <c r="DF911">
        <v>-0.26887736000000001</v>
      </c>
      <c r="DG911">
        <v>0.1029841</v>
      </c>
      <c r="DH911">
        <v>-0.10235616</v>
      </c>
      <c r="DI911">
        <v>-0.19042195000000001</v>
      </c>
      <c r="DJ911">
        <v>7.7531719999999998E-2</v>
      </c>
      <c r="DK911">
        <v>-0.19522661999999999</v>
      </c>
      <c r="DL911">
        <v>-0.13095082</v>
      </c>
      <c r="DM911">
        <v>-6.0513240000000003E-2</v>
      </c>
      <c r="DN911">
        <v>0.50020885000000004</v>
      </c>
      <c r="DO911">
        <v>0.35778246000000002</v>
      </c>
      <c r="DP911">
        <v>-0.64273818000000005</v>
      </c>
      <c r="DQ911">
        <v>0.94671483000000001</v>
      </c>
      <c r="DR911">
        <v>-0.66113116000000005</v>
      </c>
      <c r="DS911">
        <v>7.7932630000000003E-2</v>
      </c>
      <c r="DT911">
        <v>-0.79014932000000004</v>
      </c>
      <c r="DU911">
        <v>1.3610861400000001</v>
      </c>
      <c r="DV911" s="10">
        <v>-0.64824150000000003</v>
      </c>
      <c r="DW911" s="8" t="s">
        <v>4672</v>
      </c>
      <c r="DX911" t="s">
        <v>4673</v>
      </c>
      <c r="DY911" t="s">
        <v>5154</v>
      </c>
      <c r="DZ911" t="s">
        <v>5153</v>
      </c>
      <c r="EA911" t="s">
        <v>5317</v>
      </c>
      <c r="EB911" t="s">
        <v>5424</v>
      </c>
      <c r="EC911" t="s">
        <v>5155</v>
      </c>
      <c r="ED911" s="10" t="s">
        <v>2100</v>
      </c>
      <c r="EE911" s="20">
        <v>36192</v>
      </c>
      <c r="EF911" s="21">
        <v>37765</v>
      </c>
      <c r="EG911" t="s">
        <v>4674</v>
      </c>
      <c r="EH911" t="s">
        <v>5147</v>
      </c>
      <c r="EI911" s="22">
        <v>45030</v>
      </c>
      <c r="EJ911" t="b">
        <f>F911=H911</f>
        <v>0</v>
      </c>
    </row>
    <row r="912" spans="1:140" x14ac:dyDescent="0.2">
      <c r="A912" s="8" t="s">
        <v>4675</v>
      </c>
      <c r="B912" s="8" t="s">
        <v>127</v>
      </c>
      <c r="C912" s="8" t="s">
        <v>491</v>
      </c>
      <c r="D912" s="2" t="s">
        <v>4676</v>
      </c>
      <c r="E912" s="4">
        <v>0.46475729226635298</v>
      </c>
      <c r="F912" s="28" t="b">
        <v>0</v>
      </c>
      <c r="G912" s="29">
        <f t="shared" si="29"/>
        <v>4.6376824770650443E-3</v>
      </c>
      <c r="H912" s="5" t="b">
        <f t="shared" si="28"/>
        <v>0</v>
      </c>
      <c r="I912" s="8">
        <v>44</v>
      </c>
      <c r="J912">
        <v>2</v>
      </c>
      <c r="K912">
        <v>22</v>
      </c>
      <c r="L912">
        <v>833</v>
      </c>
      <c r="M912">
        <v>6</v>
      </c>
      <c r="N912">
        <v>4</v>
      </c>
      <c r="O912">
        <v>38.236979466509801</v>
      </c>
      <c r="P912">
        <v>1</v>
      </c>
      <c r="Q912">
        <v>4</v>
      </c>
      <c r="R912">
        <v>1</v>
      </c>
      <c r="S912" s="10">
        <v>87.7</v>
      </c>
      <c r="T912" s="8">
        <v>-0.86798873614579497</v>
      </c>
      <c r="U912">
        <v>1.0203643463482399</v>
      </c>
      <c r="V912">
        <v>-0.64376289837760303</v>
      </c>
      <c r="W912">
        <v>-0.77558031908106595</v>
      </c>
      <c r="X912">
        <v>0.34522335867264098</v>
      </c>
      <c r="Y912">
        <v>0.68524713920936597</v>
      </c>
      <c r="Z912">
        <v>-0.421083710556655</v>
      </c>
      <c r="AA912">
        <v>8.8725172209350497E-3</v>
      </c>
      <c r="AB912">
        <v>0.68128349962791002</v>
      </c>
      <c r="AC912">
        <v>0.71996333890972197</v>
      </c>
      <c r="AD912" s="10">
        <v>2.8055572699498499</v>
      </c>
      <c r="AE912" s="8">
        <v>0</v>
      </c>
      <c r="AF912">
        <v>0</v>
      </c>
      <c r="AG912">
        <v>0</v>
      </c>
      <c r="AH912">
        <v>0</v>
      </c>
      <c r="AI912">
        <v>0</v>
      </c>
      <c r="AJ912">
        <v>0</v>
      </c>
      <c r="AK912">
        <v>0</v>
      </c>
      <c r="AL912">
        <v>0</v>
      </c>
      <c r="AM912">
        <v>1</v>
      </c>
      <c r="AN912">
        <v>0</v>
      </c>
      <c r="AO912">
        <v>0</v>
      </c>
      <c r="AP912">
        <v>0</v>
      </c>
      <c r="AQ912">
        <v>0</v>
      </c>
      <c r="AR912">
        <v>0</v>
      </c>
      <c r="AS912">
        <v>0</v>
      </c>
      <c r="AT912">
        <v>0</v>
      </c>
      <c r="AU912">
        <v>0</v>
      </c>
      <c r="AV912">
        <v>0</v>
      </c>
      <c r="AW912">
        <v>0</v>
      </c>
      <c r="AX912">
        <v>0</v>
      </c>
      <c r="AY912">
        <v>0</v>
      </c>
      <c r="AZ912">
        <v>1</v>
      </c>
      <c r="BA912">
        <v>0</v>
      </c>
      <c r="BB912">
        <v>1</v>
      </c>
      <c r="BC912">
        <v>0</v>
      </c>
      <c r="BD912">
        <v>1</v>
      </c>
      <c r="BE912">
        <v>0</v>
      </c>
      <c r="BF912">
        <v>1</v>
      </c>
      <c r="BG912">
        <v>1</v>
      </c>
      <c r="BH912">
        <v>0</v>
      </c>
      <c r="BI912">
        <v>0</v>
      </c>
      <c r="BJ912">
        <v>0</v>
      </c>
      <c r="BK912">
        <v>0</v>
      </c>
      <c r="BL912">
        <v>0</v>
      </c>
      <c r="BM912">
        <v>1</v>
      </c>
      <c r="BN912">
        <v>0</v>
      </c>
      <c r="BO912">
        <v>0</v>
      </c>
      <c r="BP912">
        <v>0</v>
      </c>
      <c r="BQ912">
        <v>0</v>
      </c>
      <c r="BR912">
        <v>1</v>
      </c>
      <c r="BS912">
        <v>0</v>
      </c>
      <c r="BT912" s="10">
        <v>0</v>
      </c>
      <c r="BU912">
        <v>-4.2648743800000002</v>
      </c>
      <c r="BV912">
        <v>0.17994256</v>
      </c>
      <c r="BW912">
        <v>2.5512239999999999E-2</v>
      </c>
      <c r="BX912">
        <v>1.7140852600000001</v>
      </c>
      <c r="BY912">
        <v>1.2451467300000001</v>
      </c>
      <c r="BZ912">
        <v>4.38303536</v>
      </c>
      <c r="CA912">
        <v>1.0542348399999999</v>
      </c>
      <c r="CB912">
        <v>2.36271349</v>
      </c>
      <c r="CC912">
        <v>0</v>
      </c>
      <c r="CD912">
        <v>1.26633956</v>
      </c>
      <c r="CE912">
        <v>1.2966537600000001</v>
      </c>
      <c r="CF912">
        <v>-0.34830556000000001</v>
      </c>
      <c r="CG912">
        <v>0.60595251999999999</v>
      </c>
      <c r="CH912">
        <v>-0.27080598</v>
      </c>
      <c r="CI912">
        <v>0.69837139000000004</v>
      </c>
      <c r="CJ912">
        <v>2.3914729999999999E-2</v>
      </c>
      <c r="CK912">
        <v>-0.35324707</v>
      </c>
      <c r="CL912">
        <v>-4.8291489999999999E-2</v>
      </c>
      <c r="CM912">
        <v>0.58076517999999999</v>
      </c>
      <c r="CN912">
        <v>0.72541518999999999</v>
      </c>
      <c r="CO912">
        <v>-0.20022939000000001</v>
      </c>
      <c r="CP912">
        <v>-0.43475793000000001</v>
      </c>
      <c r="CQ912">
        <v>0.34422587999999998</v>
      </c>
      <c r="CR912">
        <v>-0.48495226000000002</v>
      </c>
      <c r="CS912">
        <v>0.18250256000000001</v>
      </c>
      <c r="CT912">
        <v>-0.16623276000000001</v>
      </c>
      <c r="CU912">
        <v>-9.4743999999999995E-2</v>
      </c>
      <c r="CV912">
        <v>-1.1689752</v>
      </c>
      <c r="CW912">
        <v>-0.52188942000000005</v>
      </c>
      <c r="CX912">
        <v>0.65815442999999996</v>
      </c>
      <c r="CY912">
        <v>9.3649330000000003E-2</v>
      </c>
      <c r="CZ912">
        <v>-0.16819777</v>
      </c>
      <c r="DA912">
        <v>-0.25450494000000001</v>
      </c>
      <c r="DB912">
        <v>0.25513289</v>
      </c>
      <c r="DC912">
        <v>2.5920289999999999E-2</v>
      </c>
      <c r="DD912">
        <v>-2.5292350000000002E-2</v>
      </c>
      <c r="DE912">
        <v>0.26950531</v>
      </c>
      <c r="DF912">
        <v>-0.26887736000000001</v>
      </c>
      <c r="DG912">
        <v>0.1029841</v>
      </c>
      <c r="DH912">
        <v>-0.10235616</v>
      </c>
      <c r="DI912">
        <v>-0.19042195000000001</v>
      </c>
      <c r="DJ912">
        <v>7.7531719999999998E-2</v>
      </c>
      <c r="DK912">
        <v>-0.19522661999999999</v>
      </c>
      <c r="DL912">
        <v>-0.13095082</v>
      </c>
      <c r="DM912">
        <v>-6.0513240000000003E-2</v>
      </c>
      <c r="DN912">
        <v>0.50020885000000004</v>
      </c>
      <c r="DO912">
        <v>0.35778246000000002</v>
      </c>
      <c r="DP912">
        <v>-0.64273818000000005</v>
      </c>
      <c r="DQ912">
        <v>0.94671483000000001</v>
      </c>
      <c r="DR912">
        <v>-0.66113116000000005</v>
      </c>
      <c r="DS912">
        <v>7.7932630000000003E-2</v>
      </c>
      <c r="DT912">
        <v>-0.79014932000000004</v>
      </c>
      <c r="DU912">
        <v>1.3610861400000001</v>
      </c>
      <c r="DV912" s="10">
        <v>-0.64824150000000003</v>
      </c>
      <c r="DW912" s="8" t="s">
        <v>4677</v>
      </c>
      <c r="DX912" t="s">
        <v>4678</v>
      </c>
      <c r="DY912" t="s">
        <v>5154</v>
      </c>
      <c r="DZ912" t="s">
        <v>5158</v>
      </c>
      <c r="EA912" t="s">
        <v>5235</v>
      </c>
      <c r="EB912" t="s">
        <v>5352</v>
      </c>
      <c r="EC912" t="s">
        <v>5407</v>
      </c>
      <c r="ED912" s="10" t="s">
        <v>894</v>
      </c>
      <c r="EE912" s="20">
        <v>35747</v>
      </c>
      <c r="EF912" s="21">
        <v>36525</v>
      </c>
      <c r="EG912" t="s">
        <v>4679</v>
      </c>
      <c r="EH912" t="s">
        <v>5145</v>
      </c>
      <c r="EI912" s="22">
        <v>45172</v>
      </c>
      <c r="EJ912" t="b">
        <f>F912=H912</f>
        <v>1</v>
      </c>
    </row>
    <row r="913" spans="1:140" x14ac:dyDescent="0.2">
      <c r="A913" s="8" t="s">
        <v>4680</v>
      </c>
      <c r="B913" s="8" t="s">
        <v>168</v>
      </c>
      <c r="C913" s="8" t="s">
        <v>181</v>
      </c>
      <c r="D913" s="2" t="s">
        <v>4681</v>
      </c>
      <c r="E913" s="4">
        <v>0.44506136052501499</v>
      </c>
      <c r="F913" s="28" t="b">
        <v>0</v>
      </c>
      <c r="G913" s="29">
        <f t="shared" si="29"/>
        <v>0.82609984713980156</v>
      </c>
      <c r="H913" s="5" t="b">
        <f t="shared" si="28"/>
        <v>1</v>
      </c>
      <c r="I913" s="8">
        <v>35</v>
      </c>
      <c r="J913">
        <v>1</v>
      </c>
      <c r="K913">
        <v>27</v>
      </c>
      <c r="L913">
        <v>2035</v>
      </c>
      <c r="M913">
        <v>8</v>
      </c>
      <c r="N913">
        <v>4</v>
      </c>
      <c r="O913">
        <v>28.364013595841101</v>
      </c>
      <c r="P913">
        <v>4</v>
      </c>
      <c r="Q913">
        <v>1</v>
      </c>
      <c r="R913">
        <v>5</v>
      </c>
      <c r="S913" s="10">
        <v>72.5</v>
      </c>
      <c r="T913" s="8">
        <v>-1.7134323103137701</v>
      </c>
      <c r="U913">
        <v>7.5957643648752104E-3</v>
      </c>
      <c r="V913">
        <v>2.2610839381047498E-3</v>
      </c>
      <c r="W913">
        <v>0.62565301530758499</v>
      </c>
      <c r="X913">
        <v>0.98157978018903103</v>
      </c>
      <c r="Y913">
        <v>0.68524713920936597</v>
      </c>
      <c r="Z913">
        <v>-0.76081933230492205</v>
      </c>
      <c r="AA913">
        <v>-0.70092886045385905</v>
      </c>
      <c r="AB913">
        <v>-4.5418899975194001E-2</v>
      </c>
      <c r="AC913">
        <v>0.71996333890972197</v>
      </c>
      <c r="AD913" s="10">
        <v>-0.47415590084328502</v>
      </c>
      <c r="AE913" s="8">
        <v>0</v>
      </c>
      <c r="AF913">
        <v>0</v>
      </c>
      <c r="AG913">
        <v>0</v>
      </c>
      <c r="AH913">
        <v>0</v>
      </c>
      <c r="AI913">
        <v>0</v>
      </c>
      <c r="AJ913">
        <v>0</v>
      </c>
      <c r="AK913">
        <v>0</v>
      </c>
      <c r="AL913">
        <v>0</v>
      </c>
      <c r="AM913">
        <v>0</v>
      </c>
      <c r="AN913">
        <v>0</v>
      </c>
      <c r="AO913">
        <v>0</v>
      </c>
      <c r="AP913">
        <v>0</v>
      </c>
      <c r="AQ913">
        <v>0</v>
      </c>
      <c r="AR913">
        <v>0</v>
      </c>
      <c r="AS913">
        <v>0</v>
      </c>
      <c r="AT913">
        <v>0</v>
      </c>
      <c r="AU913">
        <v>0</v>
      </c>
      <c r="AV913">
        <v>0</v>
      </c>
      <c r="AW913">
        <v>1</v>
      </c>
      <c r="AX913">
        <v>0</v>
      </c>
      <c r="AY913">
        <v>1</v>
      </c>
      <c r="AZ913">
        <v>0</v>
      </c>
      <c r="BA913">
        <v>0</v>
      </c>
      <c r="BB913">
        <v>1</v>
      </c>
      <c r="BC913">
        <v>1</v>
      </c>
      <c r="BD913">
        <v>0</v>
      </c>
      <c r="BE913">
        <v>1</v>
      </c>
      <c r="BF913">
        <v>0</v>
      </c>
      <c r="BG913">
        <v>0</v>
      </c>
      <c r="BH913">
        <v>0</v>
      </c>
      <c r="BI913">
        <v>0</v>
      </c>
      <c r="BJ913">
        <v>1</v>
      </c>
      <c r="BK913">
        <v>0</v>
      </c>
      <c r="BL913">
        <v>0</v>
      </c>
      <c r="BM913">
        <v>0</v>
      </c>
      <c r="BN913">
        <v>0</v>
      </c>
      <c r="BO913">
        <v>1</v>
      </c>
      <c r="BP913">
        <v>0</v>
      </c>
      <c r="BQ913">
        <v>1</v>
      </c>
      <c r="BR913">
        <v>0</v>
      </c>
      <c r="BS913">
        <v>0</v>
      </c>
      <c r="BT913" s="10">
        <v>0</v>
      </c>
      <c r="BU913">
        <v>-4.2648743800000002</v>
      </c>
      <c r="BV913">
        <v>0.17994256</v>
      </c>
      <c r="BW913">
        <v>2.5512239999999999E-2</v>
      </c>
      <c r="BX913">
        <v>1.7140852600000001</v>
      </c>
      <c r="BY913">
        <v>1.2451467300000001</v>
      </c>
      <c r="BZ913">
        <v>4.38303536</v>
      </c>
      <c r="CA913">
        <v>1.0542348399999999</v>
      </c>
      <c r="CB913">
        <v>2.36271349</v>
      </c>
      <c r="CC913">
        <v>0</v>
      </c>
      <c r="CD913">
        <v>1.26633956</v>
      </c>
      <c r="CE913">
        <v>1.2966537600000001</v>
      </c>
      <c r="CF913">
        <v>-0.34830556000000001</v>
      </c>
      <c r="CG913">
        <v>0.60595251999999999</v>
      </c>
      <c r="CH913">
        <v>-0.27080598</v>
      </c>
      <c r="CI913">
        <v>0.69837139000000004</v>
      </c>
      <c r="CJ913">
        <v>2.3914729999999999E-2</v>
      </c>
      <c r="CK913">
        <v>-0.35324707</v>
      </c>
      <c r="CL913">
        <v>-4.8291489999999999E-2</v>
      </c>
      <c r="CM913">
        <v>0.58076517999999999</v>
      </c>
      <c r="CN913">
        <v>0.72541518999999999</v>
      </c>
      <c r="CO913">
        <v>-0.20022939000000001</v>
      </c>
      <c r="CP913">
        <v>-0.43475793000000001</v>
      </c>
      <c r="CQ913">
        <v>0.34422587999999998</v>
      </c>
      <c r="CR913">
        <v>-0.48495226000000002</v>
      </c>
      <c r="CS913">
        <v>0.18250256000000001</v>
      </c>
      <c r="CT913">
        <v>-0.16623276000000001</v>
      </c>
      <c r="CU913">
        <v>-9.4743999999999995E-2</v>
      </c>
      <c r="CV913">
        <v>-1.1689752</v>
      </c>
      <c r="CW913">
        <v>-0.52188942000000005</v>
      </c>
      <c r="CX913">
        <v>0.65815442999999996</v>
      </c>
      <c r="CY913">
        <v>9.3649330000000003E-2</v>
      </c>
      <c r="CZ913">
        <v>-0.16819777</v>
      </c>
      <c r="DA913">
        <v>-0.25450494000000001</v>
      </c>
      <c r="DB913">
        <v>0.25513289</v>
      </c>
      <c r="DC913">
        <v>2.5920289999999999E-2</v>
      </c>
      <c r="DD913">
        <v>-2.5292350000000002E-2</v>
      </c>
      <c r="DE913">
        <v>0.26950531</v>
      </c>
      <c r="DF913">
        <v>-0.26887736000000001</v>
      </c>
      <c r="DG913">
        <v>0.1029841</v>
      </c>
      <c r="DH913">
        <v>-0.10235616</v>
      </c>
      <c r="DI913">
        <v>-0.19042195000000001</v>
      </c>
      <c r="DJ913">
        <v>7.7531719999999998E-2</v>
      </c>
      <c r="DK913">
        <v>-0.19522661999999999</v>
      </c>
      <c r="DL913">
        <v>-0.13095082</v>
      </c>
      <c r="DM913">
        <v>-6.0513240000000003E-2</v>
      </c>
      <c r="DN913">
        <v>0.50020885000000004</v>
      </c>
      <c r="DO913">
        <v>0.35778246000000002</v>
      </c>
      <c r="DP913">
        <v>-0.64273818000000005</v>
      </c>
      <c r="DQ913">
        <v>0.94671483000000001</v>
      </c>
      <c r="DR913">
        <v>-0.66113116000000005</v>
      </c>
      <c r="DS913">
        <v>7.7932630000000003E-2</v>
      </c>
      <c r="DT913">
        <v>-0.79014932000000004</v>
      </c>
      <c r="DU913">
        <v>1.3610861400000001</v>
      </c>
      <c r="DV913" s="10">
        <v>-0.64824150000000003</v>
      </c>
      <c r="DW913" s="8" t="s">
        <v>4682</v>
      </c>
      <c r="DX913" t="s">
        <v>4683</v>
      </c>
      <c r="DY913" t="s">
        <v>5153</v>
      </c>
      <c r="DZ913" t="s">
        <v>5154</v>
      </c>
      <c r="EA913" t="s">
        <v>5310</v>
      </c>
      <c r="EB913" t="s">
        <v>5307</v>
      </c>
      <c r="EC913" t="s">
        <v>5273</v>
      </c>
      <c r="ED913" s="10" t="s">
        <v>997</v>
      </c>
      <c r="EE913" s="20">
        <v>36254</v>
      </c>
      <c r="EF913" s="21">
        <v>37611</v>
      </c>
      <c r="EG913" t="s">
        <v>4684</v>
      </c>
      <c r="EH913" t="s">
        <v>5144</v>
      </c>
      <c r="EI913" s="22">
        <v>43941</v>
      </c>
      <c r="EJ913" t="b">
        <f>F913=H913</f>
        <v>0</v>
      </c>
    </row>
    <row r="914" spans="1:140" x14ac:dyDescent="0.2">
      <c r="A914" s="8" t="s">
        <v>4685</v>
      </c>
      <c r="B914" s="8" t="s">
        <v>119</v>
      </c>
      <c r="C914" s="8" t="s">
        <v>1307</v>
      </c>
      <c r="D914" s="2" t="s">
        <v>4686</v>
      </c>
      <c r="E914" s="4">
        <v>0.53413545603292001</v>
      </c>
      <c r="F914" s="28" t="b">
        <v>0</v>
      </c>
      <c r="G914" s="29">
        <f t="shared" si="29"/>
        <v>0.99971859282983888</v>
      </c>
      <c r="H914" s="5" t="b">
        <f t="shared" si="28"/>
        <v>1</v>
      </c>
      <c r="I914" s="8">
        <v>59</v>
      </c>
      <c r="J914">
        <v>0</v>
      </c>
      <c r="K914">
        <v>29</v>
      </c>
      <c r="L914">
        <v>2622</v>
      </c>
      <c r="M914">
        <v>9</v>
      </c>
      <c r="N914">
        <v>5</v>
      </c>
      <c r="O914">
        <v>87.901061349793395</v>
      </c>
      <c r="P914">
        <v>5</v>
      </c>
      <c r="Q914">
        <v>4</v>
      </c>
      <c r="R914">
        <v>5</v>
      </c>
      <c r="S914" s="10">
        <v>73.099999999999994</v>
      </c>
      <c r="T914" s="8">
        <v>0.54108388746750802</v>
      </c>
      <c r="U914">
        <v>-1.00517281761849</v>
      </c>
      <c r="V914">
        <v>0.260670676864387</v>
      </c>
      <c r="W914">
        <v>1.3099491611363101</v>
      </c>
      <c r="X914">
        <v>1.2997579909472201</v>
      </c>
      <c r="Y914">
        <v>1.38181348148064</v>
      </c>
      <c r="Z914">
        <v>1.28789188585462</v>
      </c>
      <c r="AA914">
        <v>8.8725172209350497E-3</v>
      </c>
      <c r="AB914">
        <v>-4.5418899975194001E-2</v>
      </c>
      <c r="AC914">
        <v>0.71996333890972197</v>
      </c>
      <c r="AD914" s="10">
        <v>-0.34469353883829401</v>
      </c>
      <c r="AE914" s="8">
        <v>0</v>
      </c>
      <c r="AF914">
        <v>0</v>
      </c>
      <c r="AG914">
        <v>0</v>
      </c>
      <c r="AH914">
        <v>0</v>
      </c>
      <c r="AI914">
        <v>1</v>
      </c>
      <c r="AJ914">
        <v>0</v>
      </c>
      <c r="AK914">
        <v>0</v>
      </c>
      <c r="AL914">
        <v>0</v>
      </c>
      <c r="AM914">
        <v>0</v>
      </c>
      <c r="AN914">
        <v>0</v>
      </c>
      <c r="AO914">
        <v>0</v>
      </c>
      <c r="AP914">
        <v>0</v>
      </c>
      <c r="AQ914">
        <v>0</v>
      </c>
      <c r="AR914">
        <v>0</v>
      </c>
      <c r="AS914">
        <v>0</v>
      </c>
      <c r="AT914">
        <v>0</v>
      </c>
      <c r="AU914">
        <v>0</v>
      </c>
      <c r="AV914">
        <v>0</v>
      </c>
      <c r="AW914">
        <v>0</v>
      </c>
      <c r="AX914">
        <v>0</v>
      </c>
      <c r="AY914">
        <v>1</v>
      </c>
      <c r="AZ914">
        <v>0</v>
      </c>
      <c r="BA914">
        <v>1</v>
      </c>
      <c r="BB914">
        <v>0</v>
      </c>
      <c r="BC914">
        <v>1</v>
      </c>
      <c r="BD914">
        <v>0</v>
      </c>
      <c r="BE914">
        <v>0</v>
      </c>
      <c r="BF914">
        <v>1</v>
      </c>
      <c r="BG914">
        <v>0</v>
      </c>
      <c r="BH914">
        <v>1</v>
      </c>
      <c r="BI914">
        <v>0</v>
      </c>
      <c r="BJ914">
        <v>0</v>
      </c>
      <c r="BK914">
        <v>0</v>
      </c>
      <c r="BL914">
        <v>0</v>
      </c>
      <c r="BM914">
        <v>0</v>
      </c>
      <c r="BN914">
        <v>1</v>
      </c>
      <c r="BO914">
        <v>0</v>
      </c>
      <c r="BP914">
        <v>0</v>
      </c>
      <c r="BQ914">
        <v>1</v>
      </c>
      <c r="BR914">
        <v>0</v>
      </c>
      <c r="BS914">
        <v>0</v>
      </c>
      <c r="BT914" s="10">
        <v>0</v>
      </c>
      <c r="BU914">
        <v>-4.2648743800000002</v>
      </c>
      <c r="BV914">
        <v>0.17994256</v>
      </c>
      <c r="BW914">
        <v>2.5512239999999999E-2</v>
      </c>
      <c r="BX914">
        <v>1.7140852600000001</v>
      </c>
      <c r="BY914">
        <v>1.2451467300000001</v>
      </c>
      <c r="BZ914">
        <v>4.38303536</v>
      </c>
      <c r="CA914">
        <v>1.0542348399999999</v>
      </c>
      <c r="CB914">
        <v>2.36271349</v>
      </c>
      <c r="CC914">
        <v>0</v>
      </c>
      <c r="CD914">
        <v>1.26633956</v>
      </c>
      <c r="CE914">
        <v>1.2966537600000001</v>
      </c>
      <c r="CF914">
        <v>-0.34830556000000001</v>
      </c>
      <c r="CG914">
        <v>0.60595251999999999</v>
      </c>
      <c r="CH914">
        <v>-0.27080598</v>
      </c>
      <c r="CI914">
        <v>0.69837139000000004</v>
      </c>
      <c r="CJ914">
        <v>2.3914729999999999E-2</v>
      </c>
      <c r="CK914">
        <v>-0.35324707</v>
      </c>
      <c r="CL914">
        <v>-4.8291489999999999E-2</v>
      </c>
      <c r="CM914">
        <v>0.58076517999999999</v>
      </c>
      <c r="CN914">
        <v>0.72541518999999999</v>
      </c>
      <c r="CO914">
        <v>-0.20022939000000001</v>
      </c>
      <c r="CP914">
        <v>-0.43475793000000001</v>
      </c>
      <c r="CQ914">
        <v>0.34422587999999998</v>
      </c>
      <c r="CR914">
        <v>-0.48495226000000002</v>
      </c>
      <c r="CS914">
        <v>0.18250256000000001</v>
      </c>
      <c r="CT914">
        <v>-0.16623276000000001</v>
      </c>
      <c r="CU914">
        <v>-9.4743999999999995E-2</v>
      </c>
      <c r="CV914">
        <v>-1.1689752</v>
      </c>
      <c r="CW914">
        <v>-0.52188942000000005</v>
      </c>
      <c r="CX914">
        <v>0.65815442999999996</v>
      </c>
      <c r="CY914">
        <v>9.3649330000000003E-2</v>
      </c>
      <c r="CZ914">
        <v>-0.16819777</v>
      </c>
      <c r="DA914">
        <v>-0.25450494000000001</v>
      </c>
      <c r="DB914">
        <v>0.25513289</v>
      </c>
      <c r="DC914">
        <v>2.5920289999999999E-2</v>
      </c>
      <c r="DD914">
        <v>-2.5292350000000002E-2</v>
      </c>
      <c r="DE914">
        <v>0.26950531</v>
      </c>
      <c r="DF914">
        <v>-0.26887736000000001</v>
      </c>
      <c r="DG914">
        <v>0.1029841</v>
      </c>
      <c r="DH914">
        <v>-0.10235616</v>
      </c>
      <c r="DI914">
        <v>-0.19042195000000001</v>
      </c>
      <c r="DJ914">
        <v>7.7531719999999998E-2</v>
      </c>
      <c r="DK914">
        <v>-0.19522661999999999</v>
      </c>
      <c r="DL914">
        <v>-0.13095082</v>
      </c>
      <c r="DM914">
        <v>-6.0513240000000003E-2</v>
      </c>
      <c r="DN914">
        <v>0.50020885000000004</v>
      </c>
      <c r="DO914">
        <v>0.35778246000000002</v>
      </c>
      <c r="DP914">
        <v>-0.64273818000000005</v>
      </c>
      <c r="DQ914">
        <v>0.94671483000000001</v>
      </c>
      <c r="DR914">
        <v>-0.66113116000000005</v>
      </c>
      <c r="DS914">
        <v>7.7932630000000003E-2</v>
      </c>
      <c r="DT914">
        <v>-0.79014932000000004</v>
      </c>
      <c r="DU914">
        <v>1.3610861400000001</v>
      </c>
      <c r="DV914" s="10">
        <v>-0.64824150000000003</v>
      </c>
      <c r="DW914" s="8" t="s">
        <v>4687</v>
      </c>
      <c r="DX914" t="s">
        <v>4688</v>
      </c>
      <c r="DY914" t="s">
        <v>5158</v>
      </c>
      <c r="DZ914" t="s">
        <v>5154</v>
      </c>
      <c r="EA914" s="52" t="s">
        <v>5513</v>
      </c>
      <c r="EB914" t="s">
        <v>5246</v>
      </c>
      <c r="EC914" t="s">
        <v>5177</v>
      </c>
      <c r="ED914" s="10" t="s">
        <v>863</v>
      </c>
      <c r="EE914" s="20">
        <v>37029</v>
      </c>
      <c r="EF914" s="21">
        <v>39933</v>
      </c>
      <c r="EG914" s="52" t="s">
        <v>145</v>
      </c>
      <c r="EH914" t="s">
        <v>5147</v>
      </c>
      <c r="EI914" s="22">
        <v>45207</v>
      </c>
      <c r="EJ914" t="b">
        <f>F914=H914</f>
        <v>0</v>
      </c>
    </row>
    <row r="915" spans="1:140" x14ac:dyDescent="0.2">
      <c r="A915" s="8" t="s">
        <v>4689</v>
      </c>
      <c r="B915" s="8" t="s">
        <v>127</v>
      </c>
      <c r="C915" s="8" t="s">
        <v>147</v>
      </c>
      <c r="D915" s="2" t="s">
        <v>4690</v>
      </c>
      <c r="E915" s="4">
        <v>0.73981373368338299</v>
      </c>
      <c r="F915" s="28" t="b">
        <v>1</v>
      </c>
      <c r="G915" s="29">
        <f t="shared" si="29"/>
        <v>1.567195672136332E-4</v>
      </c>
      <c r="H915" s="5" t="b">
        <f t="shared" si="28"/>
        <v>0</v>
      </c>
      <c r="I915" s="8">
        <v>59</v>
      </c>
      <c r="J915">
        <v>1</v>
      </c>
      <c r="K915">
        <v>14</v>
      </c>
      <c r="L915">
        <v>1448</v>
      </c>
      <c r="M915">
        <v>0</v>
      </c>
      <c r="N915">
        <v>4</v>
      </c>
      <c r="O915">
        <v>99.906866841691595</v>
      </c>
      <c r="P915">
        <v>2</v>
      </c>
      <c r="Q915">
        <v>5</v>
      </c>
      <c r="R915">
        <v>3</v>
      </c>
      <c r="S915" s="10">
        <v>77.5</v>
      </c>
      <c r="T915" s="8">
        <v>0.54108388746750802</v>
      </c>
      <c r="U915">
        <v>7.5957643648752104E-3</v>
      </c>
      <c r="V915">
        <v>-1.6774012700827301</v>
      </c>
      <c r="W915">
        <v>-5.8643130521149098E-2</v>
      </c>
      <c r="X915">
        <v>-1.5638459058765199</v>
      </c>
      <c r="Y915">
        <v>0.68524713920936597</v>
      </c>
      <c r="Z915">
        <v>1.70102000224935</v>
      </c>
      <c r="AA915">
        <v>8.8725172209350497E-3</v>
      </c>
      <c r="AB915">
        <v>-1.4988236991813999</v>
      </c>
      <c r="AC915">
        <v>1.7560081436822399E-2</v>
      </c>
      <c r="AD915" s="10">
        <v>0.60469711586498298</v>
      </c>
      <c r="AE915" s="8">
        <v>0</v>
      </c>
      <c r="AF915">
        <v>0</v>
      </c>
      <c r="AG915">
        <v>0</v>
      </c>
      <c r="AH915">
        <v>0</v>
      </c>
      <c r="AI915">
        <v>0</v>
      </c>
      <c r="AJ915">
        <v>0</v>
      </c>
      <c r="AK915">
        <v>0</v>
      </c>
      <c r="AL915">
        <v>0</v>
      </c>
      <c r="AM915">
        <v>0</v>
      </c>
      <c r="AN915">
        <v>0</v>
      </c>
      <c r="AO915">
        <v>0</v>
      </c>
      <c r="AP915">
        <v>0</v>
      </c>
      <c r="AQ915">
        <v>0</v>
      </c>
      <c r="AR915">
        <v>1</v>
      </c>
      <c r="AS915">
        <v>0</v>
      </c>
      <c r="AT915">
        <v>0</v>
      </c>
      <c r="AU915">
        <v>0</v>
      </c>
      <c r="AV915">
        <v>0</v>
      </c>
      <c r="AW915">
        <v>0</v>
      </c>
      <c r="AX915">
        <v>0</v>
      </c>
      <c r="AY915">
        <v>0</v>
      </c>
      <c r="AZ915">
        <v>1</v>
      </c>
      <c r="BA915">
        <v>0</v>
      </c>
      <c r="BB915">
        <v>1</v>
      </c>
      <c r="BC915">
        <v>1</v>
      </c>
      <c r="BD915">
        <v>0</v>
      </c>
      <c r="BE915">
        <v>1</v>
      </c>
      <c r="BF915">
        <v>0</v>
      </c>
      <c r="BG915">
        <v>1</v>
      </c>
      <c r="BH915">
        <v>0</v>
      </c>
      <c r="BI915">
        <v>0</v>
      </c>
      <c r="BJ915">
        <v>0</v>
      </c>
      <c r="BK915">
        <v>0</v>
      </c>
      <c r="BL915">
        <v>0</v>
      </c>
      <c r="BM915">
        <v>0</v>
      </c>
      <c r="BN915">
        <v>0</v>
      </c>
      <c r="BO915">
        <v>1</v>
      </c>
      <c r="BP915">
        <v>0</v>
      </c>
      <c r="BQ915">
        <v>0</v>
      </c>
      <c r="BR915">
        <v>0</v>
      </c>
      <c r="BS915">
        <v>1</v>
      </c>
      <c r="BT915" s="10">
        <v>0</v>
      </c>
      <c r="BU915">
        <v>-4.2648743800000002</v>
      </c>
      <c r="BV915">
        <v>0.17994256</v>
      </c>
      <c r="BW915">
        <v>2.5512239999999999E-2</v>
      </c>
      <c r="BX915">
        <v>1.7140852600000001</v>
      </c>
      <c r="BY915">
        <v>1.2451467300000001</v>
      </c>
      <c r="BZ915">
        <v>4.38303536</v>
      </c>
      <c r="CA915">
        <v>1.0542348399999999</v>
      </c>
      <c r="CB915">
        <v>2.36271349</v>
      </c>
      <c r="CC915">
        <v>0</v>
      </c>
      <c r="CD915">
        <v>1.26633956</v>
      </c>
      <c r="CE915">
        <v>1.2966537600000001</v>
      </c>
      <c r="CF915">
        <v>-0.34830556000000001</v>
      </c>
      <c r="CG915">
        <v>0.60595251999999999</v>
      </c>
      <c r="CH915">
        <v>-0.27080598</v>
      </c>
      <c r="CI915">
        <v>0.69837139000000004</v>
      </c>
      <c r="CJ915">
        <v>2.3914729999999999E-2</v>
      </c>
      <c r="CK915">
        <v>-0.35324707</v>
      </c>
      <c r="CL915">
        <v>-4.8291489999999999E-2</v>
      </c>
      <c r="CM915">
        <v>0.58076517999999999</v>
      </c>
      <c r="CN915">
        <v>0.72541518999999999</v>
      </c>
      <c r="CO915">
        <v>-0.20022939000000001</v>
      </c>
      <c r="CP915">
        <v>-0.43475793000000001</v>
      </c>
      <c r="CQ915">
        <v>0.34422587999999998</v>
      </c>
      <c r="CR915">
        <v>-0.48495226000000002</v>
      </c>
      <c r="CS915">
        <v>0.18250256000000001</v>
      </c>
      <c r="CT915">
        <v>-0.16623276000000001</v>
      </c>
      <c r="CU915">
        <v>-9.4743999999999995E-2</v>
      </c>
      <c r="CV915">
        <v>-1.1689752</v>
      </c>
      <c r="CW915">
        <v>-0.52188942000000005</v>
      </c>
      <c r="CX915">
        <v>0.65815442999999996</v>
      </c>
      <c r="CY915">
        <v>9.3649330000000003E-2</v>
      </c>
      <c r="CZ915">
        <v>-0.16819777</v>
      </c>
      <c r="DA915">
        <v>-0.25450494000000001</v>
      </c>
      <c r="DB915">
        <v>0.25513289</v>
      </c>
      <c r="DC915">
        <v>2.5920289999999999E-2</v>
      </c>
      <c r="DD915">
        <v>-2.5292350000000002E-2</v>
      </c>
      <c r="DE915">
        <v>0.26950531</v>
      </c>
      <c r="DF915">
        <v>-0.26887736000000001</v>
      </c>
      <c r="DG915">
        <v>0.1029841</v>
      </c>
      <c r="DH915">
        <v>-0.10235616</v>
      </c>
      <c r="DI915">
        <v>-0.19042195000000001</v>
      </c>
      <c r="DJ915">
        <v>7.7531719999999998E-2</v>
      </c>
      <c r="DK915">
        <v>-0.19522661999999999</v>
      </c>
      <c r="DL915">
        <v>-0.13095082</v>
      </c>
      <c r="DM915">
        <v>-6.0513240000000003E-2</v>
      </c>
      <c r="DN915">
        <v>0.50020885000000004</v>
      </c>
      <c r="DO915">
        <v>0.35778246000000002</v>
      </c>
      <c r="DP915">
        <v>-0.64273818000000005</v>
      </c>
      <c r="DQ915">
        <v>0.94671483000000001</v>
      </c>
      <c r="DR915">
        <v>-0.66113116000000005</v>
      </c>
      <c r="DS915">
        <v>7.7932630000000003E-2</v>
      </c>
      <c r="DT915">
        <v>-0.79014932000000004</v>
      </c>
      <c r="DU915">
        <v>1.3610861400000001</v>
      </c>
      <c r="DV915" s="10">
        <v>-0.64824150000000003</v>
      </c>
      <c r="DW915" s="8" t="s">
        <v>4691</v>
      </c>
      <c r="DX915" t="s">
        <v>4692</v>
      </c>
      <c r="DY915" t="s">
        <v>5153</v>
      </c>
      <c r="DZ915" t="s">
        <v>5153</v>
      </c>
      <c r="EA915" t="s">
        <v>5498</v>
      </c>
      <c r="EB915" t="s">
        <v>5200</v>
      </c>
      <c r="EC915" t="s">
        <v>5334</v>
      </c>
      <c r="ED915" s="10" t="s">
        <v>1003</v>
      </c>
      <c r="EE915" s="20">
        <v>37992</v>
      </c>
      <c r="EF915" s="21">
        <v>38093</v>
      </c>
      <c r="EG915" t="s">
        <v>4693</v>
      </c>
      <c r="EH915" t="s">
        <v>5145</v>
      </c>
      <c r="EI915" s="22">
        <v>45119</v>
      </c>
      <c r="EJ915" t="b">
        <f>F915=H915</f>
        <v>0</v>
      </c>
    </row>
    <row r="916" spans="1:140" x14ac:dyDescent="0.2">
      <c r="A916" s="8" t="s">
        <v>4694</v>
      </c>
      <c r="B916" s="8" t="s">
        <v>168</v>
      </c>
      <c r="C916" s="8" t="s">
        <v>188</v>
      </c>
      <c r="D916" s="2" t="s">
        <v>4695</v>
      </c>
      <c r="E916" s="4">
        <v>0.48598351374909199</v>
      </c>
      <c r="F916" s="28" t="b">
        <v>0</v>
      </c>
      <c r="G916" s="29">
        <f t="shared" si="29"/>
        <v>4.7162301571073264E-3</v>
      </c>
      <c r="H916" s="5" t="b">
        <f t="shared" si="28"/>
        <v>0</v>
      </c>
      <c r="I916" s="8">
        <v>44</v>
      </c>
      <c r="J916">
        <v>0</v>
      </c>
      <c r="K916">
        <v>14</v>
      </c>
      <c r="L916">
        <v>1163</v>
      </c>
      <c r="M916">
        <v>6</v>
      </c>
      <c r="N916">
        <v>2</v>
      </c>
      <c r="O916">
        <v>77.991756874546198</v>
      </c>
      <c r="P916">
        <v>4</v>
      </c>
      <c r="Q916">
        <v>3</v>
      </c>
      <c r="R916">
        <v>3</v>
      </c>
      <c r="S916" s="10">
        <v>66.900000000000006</v>
      </c>
      <c r="T916" s="8">
        <v>-0.86798873614579497</v>
      </c>
      <c r="U916">
        <v>-1.00517281761849</v>
      </c>
      <c r="V916">
        <v>-1.6774012700827301</v>
      </c>
      <c r="W916">
        <v>-0.39088231546354901</v>
      </c>
      <c r="X916">
        <v>0.34522335867264098</v>
      </c>
      <c r="Y916">
        <v>-0.70788554533318204</v>
      </c>
      <c r="Z916">
        <v>0.94690582745118601</v>
      </c>
      <c r="AA916">
        <v>0.71867389489572897</v>
      </c>
      <c r="AB916">
        <v>1.4079858992310099</v>
      </c>
      <c r="AC916">
        <v>-1.38724643350897</v>
      </c>
      <c r="AD916" s="10">
        <v>-1.68247127955654</v>
      </c>
      <c r="AE916" s="8">
        <v>0</v>
      </c>
      <c r="AF916">
        <v>0</v>
      </c>
      <c r="AG916">
        <v>0</v>
      </c>
      <c r="AH916">
        <v>0</v>
      </c>
      <c r="AI916">
        <v>0</v>
      </c>
      <c r="AJ916">
        <v>0</v>
      </c>
      <c r="AK916">
        <v>0</v>
      </c>
      <c r="AL916">
        <v>0</v>
      </c>
      <c r="AM916">
        <v>0</v>
      </c>
      <c r="AN916">
        <v>0</v>
      </c>
      <c r="AO916">
        <v>0</v>
      </c>
      <c r="AP916">
        <v>0</v>
      </c>
      <c r="AQ916">
        <v>0</v>
      </c>
      <c r="AR916">
        <v>0</v>
      </c>
      <c r="AS916">
        <v>0</v>
      </c>
      <c r="AT916">
        <v>0</v>
      </c>
      <c r="AU916">
        <v>1</v>
      </c>
      <c r="AV916">
        <v>0</v>
      </c>
      <c r="AW916">
        <v>0</v>
      </c>
      <c r="AX916">
        <v>0</v>
      </c>
      <c r="AY916">
        <v>0</v>
      </c>
      <c r="AZ916">
        <v>1</v>
      </c>
      <c r="BA916">
        <v>1</v>
      </c>
      <c r="BB916">
        <v>0</v>
      </c>
      <c r="BC916">
        <v>0</v>
      </c>
      <c r="BD916">
        <v>1</v>
      </c>
      <c r="BE916">
        <v>0</v>
      </c>
      <c r="BF916">
        <v>1</v>
      </c>
      <c r="BG916">
        <v>0</v>
      </c>
      <c r="BH916">
        <v>1</v>
      </c>
      <c r="BI916">
        <v>0</v>
      </c>
      <c r="BJ916">
        <v>0</v>
      </c>
      <c r="BK916">
        <v>0</v>
      </c>
      <c r="BL916">
        <v>0</v>
      </c>
      <c r="BM916">
        <v>0</v>
      </c>
      <c r="BN916">
        <v>0</v>
      </c>
      <c r="BO916">
        <v>0</v>
      </c>
      <c r="BP916">
        <v>1</v>
      </c>
      <c r="BQ916">
        <v>1</v>
      </c>
      <c r="BR916">
        <v>0</v>
      </c>
      <c r="BS916">
        <v>0</v>
      </c>
      <c r="BT916" s="10">
        <v>0</v>
      </c>
      <c r="BU916">
        <v>-4.2648743800000002</v>
      </c>
      <c r="BV916">
        <v>0.17994256</v>
      </c>
      <c r="BW916">
        <v>2.5512239999999999E-2</v>
      </c>
      <c r="BX916">
        <v>1.7140852600000001</v>
      </c>
      <c r="BY916">
        <v>1.2451467300000001</v>
      </c>
      <c r="BZ916">
        <v>4.38303536</v>
      </c>
      <c r="CA916">
        <v>1.0542348399999999</v>
      </c>
      <c r="CB916">
        <v>2.36271349</v>
      </c>
      <c r="CC916">
        <v>0</v>
      </c>
      <c r="CD916">
        <v>1.26633956</v>
      </c>
      <c r="CE916">
        <v>1.2966537600000001</v>
      </c>
      <c r="CF916">
        <v>-0.34830556000000001</v>
      </c>
      <c r="CG916">
        <v>0.60595251999999999</v>
      </c>
      <c r="CH916">
        <v>-0.27080598</v>
      </c>
      <c r="CI916">
        <v>0.69837139000000004</v>
      </c>
      <c r="CJ916">
        <v>2.3914729999999999E-2</v>
      </c>
      <c r="CK916">
        <v>-0.35324707</v>
      </c>
      <c r="CL916">
        <v>-4.8291489999999999E-2</v>
      </c>
      <c r="CM916">
        <v>0.58076517999999999</v>
      </c>
      <c r="CN916">
        <v>0.72541518999999999</v>
      </c>
      <c r="CO916">
        <v>-0.20022939000000001</v>
      </c>
      <c r="CP916">
        <v>-0.43475793000000001</v>
      </c>
      <c r="CQ916">
        <v>0.34422587999999998</v>
      </c>
      <c r="CR916">
        <v>-0.48495226000000002</v>
      </c>
      <c r="CS916">
        <v>0.18250256000000001</v>
      </c>
      <c r="CT916">
        <v>-0.16623276000000001</v>
      </c>
      <c r="CU916">
        <v>-9.4743999999999995E-2</v>
      </c>
      <c r="CV916">
        <v>-1.1689752</v>
      </c>
      <c r="CW916">
        <v>-0.52188942000000005</v>
      </c>
      <c r="CX916">
        <v>0.65815442999999996</v>
      </c>
      <c r="CY916">
        <v>9.3649330000000003E-2</v>
      </c>
      <c r="CZ916">
        <v>-0.16819777</v>
      </c>
      <c r="DA916">
        <v>-0.25450494000000001</v>
      </c>
      <c r="DB916">
        <v>0.25513289</v>
      </c>
      <c r="DC916">
        <v>2.5920289999999999E-2</v>
      </c>
      <c r="DD916">
        <v>-2.5292350000000002E-2</v>
      </c>
      <c r="DE916">
        <v>0.26950531</v>
      </c>
      <c r="DF916">
        <v>-0.26887736000000001</v>
      </c>
      <c r="DG916">
        <v>0.1029841</v>
      </c>
      <c r="DH916">
        <v>-0.10235616</v>
      </c>
      <c r="DI916">
        <v>-0.19042195000000001</v>
      </c>
      <c r="DJ916">
        <v>7.7531719999999998E-2</v>
      </c>
      <c r="DK916">
        <v>-0.19522661999999999</v>
      </c>
      <c r="DL916">
        <v>-0.13095082</v>
      </c>
      <c r="DM916">
        <v>-6.0513240000000003E-2</v>
      </c>
      <c r="DN916">
        <v>0.50020885000000004</v>
      </c>
      <c r="DO916">
        <v>0.35778246000000002</v>
      </c>
      <c r="DP916">
        <v>-0.64273818000000005</v>
      </c>
      <c r="DQ916">
        <v>0.94671483000000001</v>
      </c>
      <c r="DR916">
        <v>-0.66113116000000005</v>
      </c>
      <c r="DS916">
        <v>7.7932630000000003E-2</v>
      </c>
      <c r="DT916">
        <v>-0.79014932000000004</v>
      </c>
      <c r="DU916">
        <v>1.3610861400000001</v>
      </c>
      <c r="DV916" s="10">
        <v>-0.64824150000000003</v>
      </c>
      <c r="DW916" s="8" t="s">
        <v>4696</v>
      </c>
      <c r="DX916" t="s">
        <v>4697</v>
      </c>
      <c r="DY916" t="s">
        <v>5165</v>
      </c>
      <c r="DZ916" t="s">
        <v>5154</v>
      </c>
      <c r="EA916" t="s">
        <v>5228</v>
      </c>
      <c r="EB916" t="s">
        <v>5510</v>
      </c>
      <c r="EC916" t="s">
        <v>5266</v>
      </c>
      <c r="ED916" s="10" t="s">
        <v>852</v>
      </c>
      <c r="EE916" s="20">
        <v>35860</v>
      </c>
      <c r="EF916" s="21">
        <v>37538</v>
      </c>
      <c r="EG916" t="s">
        <v>4698</v>
      </c>
      <c r="EH916" t="s">
        <v>5147</v>
      </c>
      <c r="EI916" s="22">
        <v>45428</v>
      </c>
      <c r="EJ916" t="b">
        <f>F916=H916</f>
        <v>1</v>
      </c>
    </row>
    <row r="917" spans="1:140" x14ac:dyDescent="0.2">
      <c r="A917" s="8" t="s">
        <v>4699</v>
      </c>
      <c r="B917" s="8" t="s">
        <v>127</v>
      </c>
      <c r="C917" s="8" t="s">
        <v>181</v>
      </c>
      <c r="D917" s="2" t="s">
        <v>4700</v>
      </c>
      <c r="E917" s="4">
        <v>0.72651218315840804</v>
      </c>
      <c r="F917" s="28" t="b">
        <v>1</v>
      </c>
      <c r="G917" s="29">
        <f t="shared" si="29"/>
        <v>2.6841369000597738E-4</v>
      </c>
      <c r="H917" s="5" t="b">
        <f t="shared" si="28"/>
        <v>0</v>
      </c>
      <c r="I917" s="8">
        <v>46</v>
      </c>
      <c r="J917">
        <v>6</v>
      </c>
      <c r="K917">
        <v>29</v>
      </c>
      <c r="L917">
        <v>2371</v>
      </c>
      <c r="M917">
        <v>0</v>
      </c>
      <c r="N917">
        <v>4</v>
      </c>
      <c r="O917">
        <v>67.422758245870995</v>
      </c>
      <c r="P917">
        <v>4</v>
      </c>
      <c r="Q917">
        <v>1</v>
      </c>
      <c r="R917">
        <v>1</v>
      </c>
      <c r="S917" s="10">
        <v>72.3</v>
      </c>
      <c r="T917" s="8">
        <v>-0.68011238633068705</v>
      </c>
      <c r="U917">
        <v>5.0714386742817101</v>
      </c>
      <c r="V917">
        <v>0.260670676864387</v>
      </c>
      <c r="W917">
        <v>1.01734552808178</v>
      </c>
      <c r="X917">
        <v>-1.5638459058765199</v>
      </c>
      <c r="Y917">
        <v>0.68524713920936597</v>
      </c>
      <c r="Z917">
        <v>0.58321923444502999</v>
      </c>
      <c r="AA917">
        <v>-0.70092886045385905</v>
      </c>
      <c r="AB917">
        <v>0.68128349962791002</v>
      </c>
      <c r="AC917">
        <v>0.71996333890972197</v>
      </c>
      <c r="AD917" s="10">
        <v>-0.51731002151161598</v>
      </c>
      <c r="AE917" s="8">
        <v>0</v>
      </c>
      <c r="AF917">
        <v>0</v>
      </c>
      <c r="AG917">
        <v>0</v>
      </c>
      <c r="AH917">
        <v>0</v>
      </c>
      <c r="AI917">
        <v>0</v>
      </c>
      <c r="AJ917">
        <v>0</v>
      </c>
      <c r="AK917">
        <v>0</v>
      </c>
      <c r="AL917">
        <v>0</v>
      </c>
      <c r="AM917">
        <v>0</v>
      </c>
      <c r="AN917">
        <v>0</v>
      </c>
      <c r="AO917">
        <v>0</v>
      </c>
      <c r="AP917">
        <v>0</v>
      </c>
      <c r="AQ917">
        <v>0</v>
      </c>
      <c r="AR917">
        <v>0</v>
      </c>
      <c r="AS917">
        <v>0</v>
      </c>
      <c r="AT917">
        <v>1</v>
      </c>
      <c r="AU917">
        <v>0</v>
      </c>
      <c r="AV917">
        <v>0</v>
      </c>
      <c r="AW917">
        <v>0</v>
      </c>
      <c r="AX917">
        <v>0</v>
      </c>
      <c r="AY917">
        <v>0</v>
      </c>
      <c r="AZ917">
        <v>1</v>
      </c>
      <c r="BA917">
        <v>1</v>
      </c>
      <c r="BB917">
        <v>0</v>
      </c>
      <c r="BC917">
        <v>0</v>
      </c>
      <c r="BD917">
        <v>1</v>
      </c>
      <c r="BE917">
        <v>0</v>
      </c>
      <c r="BF917">
        <v>1</v>
      </c>
      <c r="BG917">
        <v>1</v>
      </c>
      <c r="BH917">
        <v>0</v>
      </c>
      <c r="BI917">
        <v>0</v>
      </c>
      <c r="BJ917">
        <v>0</v>
      </c>
      <c r="BK917">
        <v>0</v>
      </c>
      <c r="BL917">
        <v>0</v>
      </c>
      <c r="BM917">
        <v>0</v>
      </c>
      <c r="BN917">
        <v>0</v>
      </c>
      <c r="BO917">
        <v>0</v>
      </c>
      <c r="BP917">
        <v>1</v>
      </c>
      <c r="BQ917">
        <v>0</v>
      </c>
      <c r="BR917">
        <v>1</v>
      </c>
      <c r="BS917">
        <v>0</v>
      </c>
      <c r="BT917" s="10">
        <v>0</v>
      </c>
      <c r="BU917">
        <v>-4.2648743800000002</v>
      </c>
      <c r="BV917">
        <v>0.17994256</v>
      </c>
      <c r="BW917">
        <v>2.5512239999999999E-2</v>
      </c>
      <c r="BX917">
        <v>1.7140852600000001</v>
      </c>
      <c r="BY917">
        <v>1.2451467300000001</v>
      </c>
      <c r="BZ917">
        <v>4.38303536</v>
      </c>
      <c r="CA917">
        <v>1.0542348399999999</v>
      </c>
      <c r="CB917">
        <v>2.36271349</v>
      </c>
      <c r="CC917">
        <v>0</v>
      </c>
      <c r="CD917">
        <v>1.26633956</v>
      </c>
      <c r="CE917">
        <v>1.2966537600000001</v>
      </c>
      <c r="CF917">
        <v>-0.34830556000000001</v>
      </c>
      <c r="CG917">
        <v>0.60595251999999999</v>
      </c>
      <c r="CH917">
        <v>-0.27080598</v>
      </c>
      <c r="CI917">
        <v>0.69837139000000004</v>
      </c>
      <c r="CJ917">
        <v>2.3914729999999999E-2</v>
      </c>
      <c r="CK917">
        <v>-0.35324707</v>
      </c>
      <c r="CL917">
        <v>-4.8291489999999999E-2</v>
      </c>
      <c r="CM917">
        <v>0.58076517999999999</v>
      </c>
      <c r="CN917">
        <v>0.72541518999999999</v>
      </c>
      <c r="CO917">
        <v>-0.20022939000000001</v>
      </c>
      <c r="CP917">
        <v>-0.43475793000000001</v>
      </c>
      <c r="CQ917">
        <v>0.34422587999999998</v>
      </c>
      <c r="CR917">
        <v>-0.48495226000000002</v>
      </c>
      <c r="CS917">
        <v>0.18250256000000001</v>
      </c>
      <c r="CT917">
        <v>-0.16623276000000001</v>
      </c>
      <c r="CU917">
        <v>-9.4743999999999995E-2</v>
      </c>
      <c r="CV917">
        <v>-1.1689752</v>
      </c>
      <c r="CW917">
        <v>-0.52188942000000005</v>
      </c>
      <c r="CX917">
        <v>0.65815442999999996</v>
      </c>
      <c r="CY917">
        <v>9.3649330000000003E-2</v>
      </c>
      <c r="CZ917">
        <v>-0.16819777</v>
      </c>
      <c r="DA917">
        <v>-0.25450494000000001</v>
      </c>
      <c r="DB917">
        <v>0.25513289</v>
      </c>
      <c r="DC917">
        <v>2.5920289999999999E-2</v>
      </c>
      <c r="DD917">
        <v>-2.5292350000000002E-2</v>
      </c>
      <c r="DE917">
        <v>0.26950531</v>
      </c>
      <c r="DF917">
        <v>-0.26887736000000001</v>
      </c>
      <c r="DG917">
        <v>0.1029841</v>
      </c>
      <c r="DH917">
        <v>-0.10235616</v>
      </c>
      <c r="DI917">
        <v>-0.19042195000000001</v>
      </c>
      <c r="DJ917">
        <v>7.7531719999999998E-2</v>
      </c>
      <c r="DK917">
        <v>-0.19522661999999999</v>
      </c>
      <c r="DL917">
        <v>-0.13095082</v>
      </c>
      <c r="DM917">
        <v>-6.0513240000000003E-2</v>
      </c>
      <c r="DN917">
        <v>0.50020885000000004</v>
      </c>
      <c r="DO917">
        <v>0.35778246000000002</v>
      </c>
      <c r="DP917">
        <v>-0.64273818000000005</v>
      </c>
      <c r="DQ917">
        <v>0.94671483000000001</v>
      </c>
      <c r="DR917">
        <v>-0.66113116000000005</v>
      </c>
      <c r="DS917">
        <v>7.7932630000000003E-2</v>
      </c>
      <c r="DT917">
        <v>-0.79014932000000004</v>
      </c>
      <c r="DU917">
        <v>1.3610861400000001</v>
      </c>
      <c r="DV917" s="10">
        <v>-0.64824150000000003</v>
      </c>
      <c r="DW917" s="8" t="s">
        <v>4701</v>
      </c>
      <c r="DX917" t="s">
        <v>4702</v>
      </c>
      <c r="DY917" t="s">
        <v>5165</v>
      </c>
      <c r="DZ917" t="s">
        <v>5158</v>
      </c>
      <c r="EA917" t="s">
        <v>5216</v>
      </c>
      <c r="EB917" t="s">
        <v>5495</v>
      </c>
      <c r="EC917" t="s">
        <v>5409</v>
      </c>
      <c r="ED917" s="10" t="s">
        <v>1311</v>
      </c>
      <c r="EE917" s="20">
        <v>36560</v>
      </c>
      <c r="EF917" s="21">
        <v>38879</v>
      </c>
      <c r="EG917" t="s">
        <v>4703</v>
      </c>
      <c r="EH917" t="s">
        <v>5145</v>
      </c>
      <c r="EI917" s="22">
        <v>44082</v>
      </c>
      <c r="EJ917" t="b">
        <f>F917=H917</f>
        <v>0</v>
      </c>
    </row>
    <row r="918" spans="1:140" x14ac:dyDescent="0.2">
      <c r="A918" s="8" t="s">
        <v>4704</v>
      </c>
      <c r="B918" s="8" t="s">
        <v>119</v>
      </c>
      <c r="C918" s="8" t="s">
        <v>181</v>
      </c>
      <c r="D918" s="2" t="s">
        <v>4705</v>
      </c>
      <c r="E918" s="4">
        <v>0.47520662508731598</v>
      </c>
      <c r="F918" s="28" t="b">
        <v>0</v>
      </c>
      <c r="G918" s="29">
        <f t="shared" si="29"/>
        <v>0.40184491949079371</v>
      </c>
      <c r="H918" s="5" t="b">
        <f t="shared" si="28"/>
        <v>0</v>
      </c>
      <c r="I918" s="8">
        <v>61</v>
      </c>
      <c r="J918">
        <v>0</v>
      </c>
      <c r="K918">
        <v>36</v>
      </c>
      <c r="L918">
        <v>1470</v>
      </c>
      <c r="M918">
        <v>7</v>
      </c>
      <c r="N918">
        <v>4</v>
      </c>
      <c r="O918">
        <v>30.936645876991399</v>
      </c>
      <c r="P918">
        <v>2</v>
      </c>
      <c r="Q918">
        <v>1</v>
      </c>
      <c r="R918">
        <v>4</v>
      </c>
      <c r="S918" s="10">
        <v>77.400000000000006</v>
      </c>
      <c r="T918" s="8">
        <v>0.72896023728261505</v>
      </c>
      <c r="U918">
        <v>-1.00517281761849</v>
      </c>
      <c r="V918">
        <v>1.1651042521063699</v>
      </c>
      <c r="W918">
        <v>-3.2996596946647902E-2</v>
      </c>
      <c r="X918">
        <v>0.66340156943083595</v>
      </c>
      <c r="Y918">
        <v>0.68524713920936597</v>
      </c>
      <c r="Z918">
        <v>-0.672293266377476</v>
      </c>
      <c r="AA918">
        <v>-0.70092886045385905</v>
      </c>
      <c r="AB918">
        <v>-4.5418899975194001E-2</v>
      </c>
      <c r="AC918">
        <v>0.71996333890972197</v>
      </c>
      <c r="AD918" s="10">
        <v>0.58312005553081903</v>
      </c>
      <c r="AE918" s="8">
        <v>0</v>
      </c>
      <c r="AF918">
        <v>0</v>
      </c>
      <c r="AG918">
        <v>0</v>
      </c>
      <c r="AH918">
        <v>1</v>
      </c>
      <c r="AI918">
        <v>0</v>
      </c>
      <c r="AJ918">
        <v>0</v>
      </c>
      <c r="AK918">
        <v>0</v>
      </c>
      <c r="AL918">
        <v>0</v>
      </c>
      <c r="AM918">
        <v>0</v>
      </c>
      <c r="AN918">
        <v>0</v>
      </c>
      <c r="AO918">
        <v>0</v>
      </c>
      <c r="AP918">
        <v>0</v>
      </c>
      <c r="AQ918">
        <v>0</v>
      </c>
      <c r="AR918">
        <v>0</v>
      </c>
      <c r="AS918">
        <v>0</v>
      </c>
      <c r="AT918">
        <v>0</v>
      </c>
      <c r="AU918">
        <v>0</v>
      </c>
      <c r="AV918">
        <v>0</v>
      </c>
      <c r="AW918">
        <v>0</v>
      </c>
      <c r="AX918">
        <v>0</v>
      </c>
      <c r="AY918">
        <v>1</v>
      </c>
      <c r="AZ918">
        <v>0</v>
      </c>
      <c r="BA918">
        <v>0</v>
      </c>
      <c r="BB918">
        <v>1</v>
      </c>
      <c r="BC918">
        <v>0</v>
      </c>
      <c r="BD918">
        <v>1</v>
      </c>
      <c r="BE918">
        <v>1</v>
      </c>
      <c r="BF918">
        <v>0</v>
      </c>
      <c r="BG918">
        <v>0</v>
      </c>
      <c r="BH918">
        <v>1</v>
      </c>
      <c r="BI918">
        <v>0</v>
      </c>
      <c r="BJ918">
        <v>0</v>
      </c>
      <c r="BK918">
        <v>0</v>
      </c>
      <c r="BL918">
        <v>0</v>
      </c>
      <c r="BM918">
        <v>0</v>
      </c>
      <c r="BN918">
        <v>1</v>
      </c>
      <c r="BO918">
        <v>0</v>
      </c>
      <c r="BP918">
        <v>0</v>
      </c>
      <c r="BQ918">
        <v>1</v>
      </c>
      <c r="BR918">
        <v>0</v>
      </c>
      <c r="BS918">
        <v>0</v>
      </c>
      <c r="BT918" s="10">
        <v>0</v>
      </c>
      <c r="BU918">
        <v>-4.2648743800000002</v>
      </c>
      <c r="BV918">
        <v>0.17994256</v>
      </c>
      <c r="BW918">
        <v>2.5512239999999999E-2</v>
      </c>
      <c r="BX918">
        <v>1.7140852600000001</v>
      </c>
      <c r="BY918">
        <v>1.2451467300000001</v>
      </c>
      <c r="BZ918">
        <v>4.38303536</v>
      </c>
      <c r="CA918">
        <v>1.0542348399999999</v>
      </c>
      <c r="CB918">
        <v>2.36271349</v>
      </c>
      <c r="CC918">
        <v>0</v>
      </c>
      <c r="CD918">
        <v>1.26633956</v>
      </c>
      <c r="CE918">
        <v>1.2966537600000001</v>
      </c>
      <c r="CF918">
        <v>-0.34830556000000001</v>
      </c>
      <c r="CG918">
        <v>0.60595251999999999</v>
      </c>
      <c r="CH918">
        <v>-0.27080598</v>
      </c>
      <c r="CI918">
        <v>0.69837139000000004</v>
      </c>
      <c r="CJ918">
        <v>2.3914729999999999E-2</v>
      </c>
      <c r="CK918">
        <v>-0.35324707</v>
      </c>
      <c r="CL918">
        <v>-4.8291489999999999E-2</v>
      </c>
      <c r="CM918">
        <v>0.58076517999999999</v>
      </c>
      <c r="CN918">
        <v>0.72541518999999999</v>
      </c>
      <c r="CO918">
        <v>-0.20022939000000001</v>
      </c>
      <c r="CP918">
        <v>-0.43475793000000001</v>
      </c>
      <c r="CQ918">
        <v>0.34422587999999998</v>
      </c>
      <c r="CR918">
        <v>-0.48495226000000002</v>
      </c>
      <c r="CS918">
        <v>0.18250256000000001</v>
      </c>
      <c r="CT918">
        <v>-0.16623276000000001</v>
      </c>
      <c r="CU918">
        <v>-9.4743999999999995E-2</v>
      </c>
      <c r="CV918">
        <v>-1.1689752</v>
      </c>
      <c r="CW918">
        <v>-0.52188942000000005</v>
      </c>
      <c r="CX918">
        <v>0.65815442999999996</v>
      </c>
      <c r="CY918">
        <v>9.3649330000000003E-2</v>
      </c>
      <c r="CZ918">
        <v>-0.16819777</v>
      </c>
      <c r="DA918">
        <v>-0.25450494000000001</v>
      </c>
      <c r="DB918">
        <v>0.25513289</v>
      </c>
      <c r="DC918">
        <v>2.5920289999999999E-2</v>
      </c>
      <c r="DD918">
        <v>-2.5292350000000002E-2</v>
      </c>
      <c r="DE918">
        <v>0.26950531</v>
      </c>
      <c r="DF918">
        <v>-0.26887736000000001</v>
      </c>
      <c r="DG918">
        <v>0.1029841</v>
      </c>
      <c r="DH918">
        <v>-0.10235616</v>
      </c>
      <c r="DI918">
        <v>-0.19042195000000001</v>
      </c>
      <c r="DJ918">
        <v>7.7531719999999998E-2</v>
      </c>
      <c r="DK918">
        <v>-0.19522661999999999</v>
      </c>
      <c r="DL918">
        <v>-0.13095082</v>
      </c>
      <c r="DM918">
        <v>-6.0513240000000003E-2</v>
      </c>
      <c r="DN918">
        <v>0.50020885000000004</v>
      </c>
      <c r="DO918">
        <v>0.35778246000000002</v>
      </c>
      <c r="DP918">
        <v>-0.64273818000000005</v>
      </c>
      <c r="DQ918">
        <v>0.94671483000000001</v>
      </c>
      <c r="DR918">
        <v>-0.66113116000000005</v>
      </c>
      <c r="DS918">
        <v>7.7932630000000003E-2</v>
      </c>
      <c r="DT918">
        <v>-0.79014932000000004</v>
      </c>
      <c r="DU918">
        <v>1.3610861400000001</v>
      </c>
      <c r="DV918" s="10">
        <v>-0.64824150000000003</v>
      </c>
      <c r="DW918" s="8" t="s">
        <v>4706</v>
      </c>
      <c r="DX918" t="s">
        <v>4707</v>
      </c>
      <c r="DY918" t="s">
        <v>5158</v>
      </c>
      <c r="DZ918" t="s">
        <v>5154</v>
      </c>
      <c r="EA918" t="s">
        <v>5387</v>
      </c>
      <c r="EB918" t="s">
        <v>5307</v>
      </c>
      <c r="EC918" t="s">
        <v>5281</v>
      </c>
      <c r="ED918" s="10" t="s">
        <v>290</v>
      </c>
      <c r="EE918" s="20">
        <v>36133</v>
      </c>
      <c r="EF918" s="21">
        <v>39908</v>
      </c>
      <c r="EG918" t="s">
        <v>193</v>
      </c>
      <c r="EH918" t="s">
        <v>5147</v>
      </c>
      <c r="EI918" s="22">
        <v>45046</v>
      </c>
      <c r="EJ918" t="b">
        <f>F918=H918</f>
        <v>1</v>
      </c>
    </row>
    <row r="919" spans="1:140" x14ac:dyDescent="0.2">
      <c r="A919" s="8" t="s">
        <v>4708</v>
      </c>
      <c r="B919" s="8" t="s">
        <v>119</v>
      </c>
      <c r="C919" s="8" t="s">
        <v>147</v>
      </c>
      <c r="D919" s="2" t="s">
        <v>4709</v>
      </c>
      <c r="E919" s="4">
        <v>0.40913583028060901</v>
      </c>
      <c r="F919" s="28" t="b">
        <v>0</v>
      </c>
      <c r="G919" s="29">
        <f t="shared" si="29"/>
        <v>0.99196264130249756</v>
      </c>
      <c r="H919" s="5" t="b">
        <f t="shared" si="28"/>
        <v>1</v>
      </c>
      <c r="I919" s="8">
        <v>47</v>
      </c>
      <c r="J919">
        <v>0</v>
      </c>
      <c r="K919">
        <v>26</v>
      </c>
      <c r="L919">
        <v>2236</v>
      </c>
      <c r="M919">
        <v>10</v>
      </c>
      <c r="N919">
        <v>4</v>
      </c>
      <c r="O919">
        <v>56.234581806971399</v>
      </c>
      <c r="P919">
        <v>5</v>
      </c>
      <c r="Q919">
        <v>5</v>
      </c>
      <c r="R919">
        <v>3</v>
      </c>
      <c r="S919" s="10">
        <v>74.099999999999994</v>
      </c>
      <c r="T919" s="8">
        <v>-0.58617421142313397</v>
      </c>
      <c r="U919">
        <v>-1.00517281761849</v>
      </c>
      <c r="V919">
        <v>-0.126943712525036</v>
      </c>
      <c r="W919">
        <v>0.85996907205643602</v>
      </c>
      <c r="X919">
        <v>1.61793620170542</v>
      </c>
      <c r="Y919">
        <v>0.68524713920936597</v>
      </c>
      <c r="Z919">
        <v>0.19822630238281899</v>
      </c>
      <c r="AA919">
        <v>1.4284752725705201</v>
      </c>
      <c r="AB919">
        <v>1.4079858992310099</v>
      </c>
      <c r="AC919">
        <v>-1.38724643350897</v>
      </c>
      <c r="AD919" s="10">
        <v>-0.12892293549664</v>
      </c>
      <c r="AE919" s="8">
        <v>0</v>
      </c>
      <c r="AF919">
        <v>0</v>
      </c>
      <c r="AG919">
        <v>0</v>
      </c>
      <c r="AH919">
        <v>0</v>
      </c>
      <c r="AI919">
        <v>0</v>
      </c>
      <c r="AJ919">
        <v>0</v>
      </c>
      <c r="AK919">
        <v>0</v>
      </c>
      <c r="AL919">
        <v>0</v>
      </c>
      <c r="AM919">
        <v>0</v>
      </c>
      <c r="AN919">
        <v>0</v>
      </c>
      <c r="AO919">
        <v>0</v>
      </c>
      <c r="AP919">
        <v>0</v>
      </c>
      <c r="AQ919">
        <v>0</v>
      </c>
      <c r="AR919">
        <v>0</v>
      </c>
      <c r="AS919">
        <v>0</v>
      </c>
      <c r="AT919">
        <v>0</v>
      </c>
      <c r="AU919">
        <v>0</v>
      </c>
      <c r="AV919">
        <v>1</v>
      </c>
      <c r="AW919">
        <v>0</v>
      </c>
      <c r="AX919">
        <v>0</v>
      </c>
      <c r="AY919">
        <v>0</v>
      </c>
      <c r="AZ919">
        <v>1</v>
      </c>
      <c r="BA919">
        <v>0</v>
      </c>
      <c r="BB919">
        <v>1</v>
      </c>
      <c r="BC919">
        <v>1</v>
      </c>
      <c r="BD919">
        <v>0</v>
      </c>
      <c r="BE919">
        <v>1</v>
      </c>
      <c r="BF919">
        <v>0</v>
      </c>
      <c r="BG919">
        <v>0</v>
      </c>
      <c r="BH919">
        <v>1</v>
      </c>
      <c r="BI919">
        <v>0</v>
      </c>
      <c r="BJ919">
        <v>0</v>
      </c>
      <c r="BK919">
        <v>0</v>
      </c>
      <c r="BL919">
        <v>0</v>
      </c>
      <c r="BM919">
        <v>0</v>
      </c>
      <c r="BN919">
        <v>1</v>
      </c>
      <c r="BO919">
        <v>0</v>
      </c>
      <c r="BP919">
        <v>0</v>
      </c>
      <c r="BQ919">
        <v>0</v>
      </c>
      <c r="BR919">
        <v>0</v>
      </c>
      <c r="BS919">
        <v>0</v>
      </c>
      <c r="BT919" s="10">
        <v>1</v>
      </c>
      <c r="BU919">
        <v>-4.2648743800000002</v>
      </c>
      <c r="BV919">
        <v>0.17994256</v>
      </c>
      <c r="BW919">
        <v>2.5512239999999999E-2</v>
      </c>
      <c r="BX919">
        <v>1.7140852600000001</v>
      </c>
      <c r="BY919">
        <v>1.2451467300000001</v>
      </c>
      <c r="BZ919">
        <v>4.38303536</v>
      </c>
      <c r="CA919">
        <v>1.0542348399999999</v>
      </c>
      <c r="CB919">
        <v>2.36271349</v>
      </c>
      <c r="CC919">
        <v>0</v>
      </c>
      <c r="CD919">
        <v>1.26633956</v>
      </c>
      <c r="CE919">
        <v>1.2966537600000001</v>
      </c>
      <c r="CF919">
        <v>-0.34830556000000001</v>
      </c>
      <c r="CG919">
        <v>0.60595251999999999</v>
      </c>
      <c r="CH919">
        <v>-0.27080598</v>
      </c>
      <c r="CI919">
        <v>0.69837139000000004</v>
      </c>
      <c r="CJ919">
        <v>2.3914729999999999E-2</v>
      </c>
      <c r="CK919">
        <v>-0.35324707</v>
      </c>
      <c r="CL919">
        <v>-4.8291489999999999E-2</v>
      </c>
      <c r="CM919">
        <v>0.58076517999999999</v>
      </c>
      <c r="CN919">
        <v>0.72541518999999999</v>
      </c>
      <c r="CO919">
        <v>-0.20022939000000001</v>
      </c>
      <c r="CP919">
        <v>-0.43475793000000001</v>
      </c>
      <c r="CQ919">
        <v>0.34422587999999998</v>
      </c>
      <c r="CR919">
        <v>-0.48495226000000002</v>
      </c>
      <c r="CS919">
        <v>0.18250256000000001</v>
      </c>
      <c r="CT919">
        <v>-0.16623276000000001</v>
      </c>
      <c r="CU919">
        <v>-9.4743999999999995E-2</v>
      </c>
      <c r="CV919">
        <v>-1.1689752</v>
      </c>
      <c r="CW919">
        <v>-0.52188942000000005</v>
      </c>
      <c r="CX919">
        <v>0.65815442999999996</v>
      </c>
      <c r="CY919">
        <v>9.3649330000000003E-2</v>
      </c>
      <c r="CZ919">
        <v>-0.16819777</v>
      </c>
      <c r="DA919">
        <v>-0.25450494000000001</v>
      </c>
      <c r="DB919">
        <v>0.25513289</v>
      </c>
      <c r="DC919">
        <v>2.5920289999999999E-2</v>
      </c>
      <c r="DD919">
        <v>-2.5292350000000002E-2</v>
      </c>
      <c r="DE919">
        <v>0.26950531</v>
      </c>
      <c r="DF919">
        <v>-0.26887736000000001</v>
      </c>
      <c r="DG919">
        <v>0.1029841</v>
      </c>
      <c r="DH919">
        <v>-0.10235616</v>
      </c>
      <c r="DI919">
        <v>-0.19042195000000001</v>
      </c>
      <c r="DJ919">
        <v>7.7531719999999998E-2</v>
      </c>
      <c r="DK919">
        <v>-0.19522661999999999</v>
      </c>
      <c r="DL919">
        <v>-0.13095082</v>
      </c>
      <c r="DM919">
        <v>-6.0513240000000003E-2</v>
      </c>
      <c r="DN919">
        <v>0.50020885000000004</v>
      </c>
      <c r="DO919">
        <v>0.35778246000000002</v>
      </c>
      <c r="DP919">
        <v>-0.64273818000000005</v>
      </c>
      <c r="DQ919">
        <v>0.94671483000000001</v>
      </c>
      <c r="DR919">
        <v>-0.66113116000000005</v>
      </c>
      <c r="DS919">
        <v>7.7932630000000003E-2</v>
      </c>
      <c r="DT919">
        <v>-0.79014932000000004</v>
      </c>
      <c r="DU919">
        <v>1.3610861400000001</v>
      </c>
      <c r="DV919" s="10">
        <v>-0.64824150000000003</v>
      </c>
      <c r="DW919" s="8" t="s">
        <v>4710</v>
      </c>
      <c r="DX919" t="s">
        <v>4711</v>
      </c>
      <c r="DY919" t="s">
        <v>5158</v>
      </c>
      <c r="DZ919" t="s">
        <v>5165</v>
      </c>
      <c r="EA919" t="s">
        <v>5364</v>
      </c>
      <c r="EB919" t="s">
        <v>5196</v>
      </c>
      <c r="EC919" t="s">
        <v>5351</v>
      </c>
      <c r="ED919" s="10" t="s">
        <v>192</v>
      </c>
      <c r="EE919" s="20">
        <v>37469</v>
      </c>
      <c r="EF919" s="21">
        <v>37563</v>
      </c>
      <c r="EG919" t="s">
        <v>4712</v>
      </c>
      <c r="EH919" t="s">
        <v>5147</v>
      </c>
      <c r="EI919" s="22">
        <v>43685</v>
      </c>
      <c r="EJ919" t="b">
        <f>F919=H919</f>
        <v>0</v>
      </c>
    </row>
    <row r="920" spans="1:140" x14ac:dyDescent="0.2">
      <c r="A920" s="8" t="s">
        <v>4713</v>
      </c>
      <c r="B920" s="8" t="s">
        <v>127</v>
      </c>
      <c r="C920" s="8" t="s">
        <v>363</v>
      </c>
      <c r="D920" s="2" t="s">
        <v>4714</v>
      </c>
      <c r="E920" s="4">
        <v>0.40386326024633301</v>
      </c>
      <c r="F920" s="28" t="b">
        <v>0</v>
      </c>
      <c r="G920" s="29">
        <f t="shared" si="29"/>
        <v>7.9774282934016546E-5</v>
      </c>
      <c r="H920" s="5" t="b">
        <f t="shared" si="28"/>
        <v>0</v>
      </c>
      <c r="I920" s="8">
        <v>35</v>
      </c>
      <c r="J920">
        <v>0</v>
      </c>
      <c r="K920">
        <v>25</v>
      </c>
      <c r="L920">
        <v>1162</v>
      </c>
      <c r="M920">
        <v>5</v>
      </c>
      <c r="N920">
        <v>2</v>
      </c>
      <c r="O920">
        <v>41.098296789833299</v>
      </c>
      <c r="P920">
        <v>1</v>
      </c>
      <c r="Q920">
        <v>1</v>
      </c>
      <c r="R920">
        <v>5</v>
      </c>
      <c r="S920" s="10">
        <v>79</v>
      </c>
      <c r="T920" s="8">
        <v>-1.7134323103137701</v>
      </c>
      <c r="U920">
        <v>-1.00517281761849</v>
      </c>
      <c r="V920">
        <v>-0.25614850898817798</v>
      </c>
      <c r="W920">
        <v>-0.39204806698966299</v>
      </c>
      <c r="X920">
        <v>2.70451479144465E-2</v>
      </c>
      <c r="Y920">
        <v>-0.70788554533318204</v>
      </c>
      <c r="Z920">
        <v>-0.32262379156246801</v>
      </c>
      <c r="AA920">
        <v>-1.4107302381286499</v>
      </c>
      <c r="AB920">
        <v>1.4079858992310099</v>
      </c>
      <c r="AC920">
        <v>-1.38724643350897</v>
      </c>
      <c r="AD920" s="10">
        <v>0.92835302087746396</v>
      </c>
      <c r="AE920" s="8">
        <v>0</v>
      </c>
      <c r="AF920">
        <v>0</v>
      </c>
      <c r="AG920">
        <v>0</v>
      </c>
      <c r="AH920">
        <v>0</v>
      </c>
      <c r="AI920">
        <v>0</v>
      </c>
      <c r="AJ920">
        <v>0</v>
      </c>
      <c r="AK920">
        <v>0</v>
      </c>
      <c r="AL920">
        <v>0</v>
      </c>
      <c r="AM920">
        <v>0</v>
      </c>
      <c r="AN920">
        <v>0</v>
      </c>
      <c r="AO920">
        <v>0</v>
      </c>
      <c r="AP920">
        <v>0</v>
      </c>
      <c r="AQ920">
        <v>0</v>
      </c>
      <c r="AR920">
        <v>0</v>
      </c>
      <c r="AS920">
        <v>0</v>
      </c>
      <c r="AT920">
        <v>0</v>
      </c>
      <c r="AU920">
        <v>1</v>
      </c>
      <c r="AV920">
        <v>0</v>
      </c>
      <c r="AW920">
        <v>0</v>
      </c>
      <c r="AX920">
        <v>0</v>
      </c>
      <c r="AY920">
        <v>1</v>
      </c>
      <c r="AZ920">
        <v>0</v>
      </c>
      <c r="BA920">
        <v>0</v>
      </c>
      <c r="BB920">
        <v>1</v>
      </c>
      <c r="BC920">
        <v>0</v>
      </c>
      <c r="BD920">
        <v>1</v>
      </c>
      <c r="BE920">
        <v>1</v>
      </c>
      <c r="BF920">
        <v>0</v>
      </c>
      <c r="BG920">
        <v>0</v>
      </c>
      <c r="BH920">
        <v>1</v>
      </c>
      <c r="BI920">
        <v>0</v>
      </c>
      <c r="BJ920">
        <v>0</v>
      </c>
      <c r="BK920">
        <v>0</v>
      </c>
      <c r="BL920">
        <v>0</v>
      </c>
      <c r="BM920">
        <v>0</v>
      </c>
      <c r="BN920">
        <v>1</v>
      </c>
      <c r="BO920">
        <v>0</v>
      </c>
      <c r="BP920">
        <v>0</v>
      </c>
      <c r="BQ920">
        <v>0</v>
      </c>
      <c r="BR920">
        <v>0</v>
      </c>
      <c r="BS920">
        <v>0</v>
      </c>
      <c r="BT920" s="10">
        <v>1</v>
      </c>
      <c r="BU920">
        <v>-4.2648743800000002</v>
      </c>
      <c r="BV920">
        <v>0.17994256</v>
      </c>
      <c r="BW920">
        <v>2.5512239999999999E-2</v>
      </c>
      <c r="BX920">
        <v>1.7140852600000001</v>
      </c>
      <c r="BY920">
        <v>1.2451467300000001</v>
      </c>
      <c r="BZ920">
        <v>4.38303536</v>
      </c>
      <c r="CA920">
        <v>1.0542348399999999</v>
      </c>
      <c r="CB920">
        <v>2.36271349</v>
      </c>
      <c r="CC920">
        <v>0</v>
      </c>
      <c r="CD920">
        <v>1.26633956</v>
      </c>
      <c r="CE920">
        <v>1.2966537600000001</v>
      </c>
      <c r="CF920">
        <v>-0.34830556000000001</v>
      </c>
      <c r="CG920">
        <v>0.60595251999999999</v>
      </c>
      <c r="CH920">
        <v>-0.27080598</v>
      </c>
      <c r="CI920">
        <v>0.69837139000000004</v>
      </c>
      <c r="CJ920">
        <v>2.3914729999999999E-2</v>
      </c>
      <c r="CK920">
        <v>-0.35324707</v>
      </c>
      <c r="CL920">
        <v>-4.8291489999999999E-2</v>
      </c>
      <c r="CM920">
        <v>0.58076517999999999</v>
      </c>
      <c r="CN920">
        <v>0.72541518999999999</v>
      </c>
      <c r="CO920">
        <v>-0.20022939000000001</v>
      </c>
      <c r="CP920">
        <v>-0.43475793000000001</v>
      </c>
      <c r="CQ920">
        <v>0.34422587999999998</v>
      </c>
      <c r="CR920">
        <v>-0.48495226000000002</v>
      </c>
      <c r="CS920">
        <v>0.18250256000000001</v>
      </c>
      <c r="CT920">
        <v>-0.16623276000000001</v>
      </c>
      <c r="CU920">
        <v>-9.4743999999999995E-2</v>
      </c>
      <c r="CV920">
        <v>-1.1689752</v>
      </c>
      <c r="CW920">
        <v>-0.52188942000000005</v>
      </c>
      <c r="CX920">
        <v>0.65815442999999996</v>
      </c>
      <c r="CY920">
        <v>9.3649330000000003E-2</v>
      </c>
      <c r="CZ920">
        <v>-0.16819777</v>
      </c>
      <c r="DA920">
        <v>-0.25450494000000001</v>
      </c>
      <c r="DB920">
        <v>0.25513289</v>
      </c>
      <c r="DC920">
        <v>2.5920289999999999E-2</v>
      </c>
      <c r="DD920">
        <v>-2.5292350000000002E-2</v>
      </c>
      <c r="DE920">
        <v>0.26950531</v>
      </c>
      <c r="DF920">
        <v>-0.26887736000000001</v>
      </c>
      <c r="DG920">
        <v>0.1029841</v>
      </c>
      <c r="DH920">
        <v>-0.10235616</v>
      </c>
      <c r="DI920">
        <v>-0.19042195000000001</v>
      </c>
      <c r="DJ920">
        <v>7.7531719999999998E-2</v>
      </c>
      <c r="DK920">
        <v>-0.19522661999999999</v>
      </c>
      <c r="DL920">
        <v>-0.13095082</v>
      </c>
      <c r="DM920">
        <v>-6.0513240000000003E-2</v>
      </c>
      <c r="DN920">
        <v>0.50020885000000004</v>
      </c>
      <c r="DO920">
        <v>0.35778246000000002</v>
      </c>
      <c r="DP920">
        <v>-0.64273818000000005</v>
      </c>
      <c r="DQ920">
        <v>0.94671483000000001</v>
      </c>
      <c r="DR920">
        <v>-0.66113116000000005</v>
      </c>
      <c r="DS920">
        <v>7.7932630000000003E-2</v>
      </c>
      <c r="DT920">
        <v>-0.79014932000000004</v>
      </c>
      <c r="DU920">
        <v>1.3610861400000001</v>
      </c>
      <c r="DV920" s="10">
        <v>-0.64824150000000003</v>
      </c>
      <c r="DW920" s="8" t="s">
        <v>4715</v>
      </c>
      <c r="DX920" t="s">
        <v>4716</v>
      </c>
      <c r="DY920" t="s">
        <v>5158</v>
      </c>
      <c r="DZ920" t="s">
        <v>5165</v>
      </c>
      <c r="EA920" t="s">
        <v>5454</v>
      </c>
      <c r="EB920" t="s">
        <v>5451</v>
      </c>
      <c r="EC920" t="s">
        <v>5377</v>
      </c>
      <c r="ED920" s="10" t="s">
        <v>158</v>
      </c>
      <c r="EE920" s="20">
        <v>34537</v>
      </c>
      <c r="EF920" s="21">
        <v>36713</v>
      </c>
      <c r="EG920" t="s">
        <v>4717</v>
      </c>
      <c r="EH920" t="s">
        <v>5147</v>
      </c>
      <c r="EI920" s="22">
        <v>45095</v>
      </c>
      <c r="EJ920" t="b">
        <f>F920=H920</f>
        <v>1</v>
      </c>
    </row>
    <row r="921" spans="1:140" x14ac:dyDescent="0.2">
      <c r="A921" s="8" t="s">
        <v>4718</v>
      </c>
      <c r="B921" s="8" t="s">
        <v>119</v>
      </c>
      <c r="C921" s="8" t="s">
        <v>188</v>
      </c>
      <c r="D921" s="2" t="s">
        <v>4719</v>
      </c>
      <c r="E921" s="4">
        <v>0.32422532888176397</v>
      </c>
      <c r="F921" s="28" t="b">
        <v>0</v>
      </c>
      <c r="G921" s="29">
        <f t="shared" si="29"/>
        <v>0.9954774641423928</v>
      </c>
      <c r="H921" s="5" t="b">
        <f t="shared" si="28"/>
        <v>1</v>
      </c>
      <c r="I921" s="8">
        <v>61</v>
      </c>
      <c r="J921">
        <v>0</v>
      </c>
      <c r="K921">
        <v>17</v>
      </c>
      <c r="L921">
        <v>2931</v>
      </c>
      <c r="M921">
        <v>10</v>
      </c>
      <c r="N921">
        <v>3</v>
      </c>
      <c r="O921">
        <v>49.612664440882099</v>
      </c>
      <c r="P921">
        <v>4</v>
      </c>
      <c r="Q921">
        <v>1</v>
      </c>
      <c r="R921">
        <v>3</v>
      </c>
      <c r="S921" s="10">
        <v>67.5</v>
      </c>
      <c r="T921" s="8">
        <v>0.72896023728261505</v>
      </c>
      <c r="U921">
        <v>-1.00517281761849</v>
      </c>
      <c r="V921">
        <v>-1.2897868806933099</v>
      </c>
      <c r="W921">
        <v>1.67016638270544</v>
      </c>
      <c r="X921">
        <v>1.61793620170542</v>
      </c>
      <c r="Y921">
        <v>-1.13192030619081E-2</v>
      </c>
      <c r="Z921">
        <v>-2.9638479386313001E-2</v>
      </c>
      <c r="AA921">
        <v>-0.70092886045385905</v>
      </c>
      <c r="AB921">
        <v>-0.772121299578298</v>
      </c>
      <c r="AC921">
        <v>1.42236659638262</v>
      </c>
      <c r="AD921" s="10">
        <v>-1.55300891755155</v>
      </c>
      <c r="AE921" s="8">
        <v>0</v>
      </c>
      <c r="AF921">
        <v>0</v>
      </c>
      <c r="AG921">
        <v>0</v>
      </c>
      <c r="AH921">
        <v>0</v>
      </c>
      <c r="AI921">
        <v>0</v>
      </c>
      <c r="AJ921">
        <v>0</v>
      </c>
      <c r="AK921">
        <v>0</v>
      </c>
      <c r="AL921">
        <v>0</v>
      </c>
      <c r="AM921">
        <v>0</v>
      </c>
      <c r="AN921">
        <v>0</v>
      </c>
      <c r="AO921">
        <v>0</v>
      </c>
      <c r="AP921">
        <v>0</v>
      </c>
      <c r="AQ921">
        <v>0</v>
      </c>
      <c r="AR921">
        <v>0</v>
      </c>
      <c r="AS921">
        <v>1</v>
      </c>
      <c r="AT921">
        <v>0</v>
      </c>
      <c r="AU921">
        <v>0</v>
      </c>
      <c r="AV921">
        <v>0</v>
      </c>
      <c r="AW921">
        <v>0</v>
      </c>
      <c r="AX921">
        <v>0</v>
      </c>
      <c r="AY921">
        <v>1</v>
      </c>
      <c r="AZ921">
        <v>0</v>
      </c>
      <c r="BA921">
        <v>1</v>
      </c>
      <c r="BB921">
        <v>0</v>
      </c>
      <c r="BC921">
        <v>1</v>
      </c>
      <c r="BD921">
        <v>0</v>
      </c>
      <c r="BE921">
        <v>1</v>
      </c>
      <c r="BF921">
        <v>0</v>
      </c>
      <c r="BG921">
        <v>0</v>
      </c>
      <c r="BH921">
        <v>0</v>
      </c>
      <c r="BI921">
        <v>0</v>
      </c>
      <c r="BJ921">
        <v>0</v>
      </c>
      <c r="BK921">
        <v>0</v>
      </c>
      <c r="BL921">
        <v>1</v>
      </c>
      <c r="BM921">
        <v>0</v>
      </c>
      <c r="BN921">
        <v>1</v>
      </c>
      <c r="BO921">
        <v>0</v>
      </c>
      <c r="BP921">
        <v>0</v>
      </c>
      <c r="BQ921">
        <v>0</v>
      </c>
      <c r="BR921">
        <v>0</v>
      </c>
      <c r="BS921">
        <v>1</v>
      </c>
      <c r="BT921" s="10">
        <v>0</v>
      </c>
      <c r="BU921">
        <v>-4.2648743800000002</v>
      </c>
      <c r="BV921">
        <v>0.17994256</v>
      </c>
      <c r="BW921">
        <v>2.5512239999999999E-2</v>
      </c>
      <c r="BX921">
        <v>1.7140852600000001</v>
      </c>
      <c r="BY921">
        <v>1.2451467300000001</v>
      </c>
      <c r="BZ921">
        <v>4.38303536</v>
      </c>
      <c r="CA921">
        <v>1.0542348399999999</v>
      </c>
      <c r="CB921">
        <v>2.36271349</v>
      </c>
      <c r="CC921">
        <v>0</v>
      </c>
      <c r="CD921">
        <v>1.26633956</v>
      </c>
      <c r="CE921">
        <v>1.2966537600000001</v>
      </c>
      <c r="CF921">
        <v>-0.34830556000000001</v>
      </c>
      <c r="CG921">
        <v>0.60595251999999999</v>
      </c>
      <c r="CH921">
        <v>-0.27080598</v>
      </c>
      <c r="CI921">
        <v>0.69837139000000004</v>
      </c>
      <c r="CJ921">
        <v>2.3914729999999999E-2</v>
      </c>
      <c r="CK921">
        <v>-0.35324707</v>
      </c>
      <c r="CL921">
        <v>-4.8291489999999999E-2</v>
      </c>
      <c r="CM921">
        <v>0.58076517999999999</v>
      </c>
      <c r="CN921">
        <v>0.72541518999999999</v>
      </c>
      <c r="CO921">
        <v>-0.20022939000000001</v>
      </c>
      <c r="CP921">
        <v>-0.43475793000000001</v>
      </c>
      <c r="CQ921">
        <v>0.34422587999999998</v>
      </c>
      <c r="CR921">
        <v>-0.48495226000000002</v>
      </c>
      <c r="CS921">
        <v>0.18250256000000001</v>
      </c>
      <c r="CT921">
        <v>-0.16623276000000001</v>
      </c>
      <c r="CU921">
        <v>-9.4743999999999995E-2</v>
      </c>
      <c r="CV921">
        <v>-1.1689752</v>
      </c>
      <c r="CW921">
        <v>-0.52188942000000005</v>
      </c>
      <c r="CX921">
        <v>0.65815442999999996</v>
      </c>
      <c r="CY921">
        <v>9.3649330000000003E-2</v>
      </c>
      <c r="CZ921">
        <v>-0.16819777</v>
      </c>
      <c r="DA921">
        <v>-0.25450494000000001</v>
      </c>
      <c r="DB921">
        <v>0.25513289</v>
      </c>
      <c r="DC921">
        <v>2.5920289999999999E-2</v>
      </c>
      <c r="DD921">
        <v>-2.5292350000000002E-2</v>
      </c>
      <c r="DE921">
        <v>0.26950531</v>
      </c>
      <c r="DF921">
        <v>-0.26887736000000001</v>
      </c>
      <c r="DG921">
        <v>0.1029841</v>
      </c>
      <c r="DH921">
        <v>-0.10235616</v>
      </c>
      <c r="DI921">
        <v>-0.19042195000000001</v>
      </c>
      <c r="DJ921">
        <v>7.7531719999999998E-2</v>
      </c>
      <c r="DK921">
        <v>-0.19522661999999999</v>
      </c>
      <c r="DL921">
        <v>-0.13095082</v>
      </c>
      <c r="DM921">
        <v>-6.0513240000000003E-2</v>
      </c>
      <c r="DN921">
        <v>0.50020885000000004</v>
      </c>
      <c r="DO921">
        <v>0.35778246000000002</v>
      </c>
      <c r="DP921">
        <v>-0.64273818000000005</v>
      </c>
      <c r="DQ921">
        <v>0.94671483000000001</v>
      </c>
      <c r="DR921">
        <v>-0.66113116000000005</v>
      </c>
      <c r="DS921">
        <v>7.7932630000000003E-2</v>
      </c>
      <c r="DT921">
        <v>-0.79014932000000004</v>
      </c>
      <c r="DU921">
        <v>1.3610861400000001</v>
      </c>
      <c r="DV921" s="10">
        <v>-0.64824150000000003</v>
      </c>
      <c r="DW921" s="8" t="s">
        <v>4720</v>
      </c>
      <c r="DX921" t="s">
        <v>4721</v>
      </c>
      <c r="DY921" t="s">
        <v>5158</v>
      </c>
      <c r="DZ921" t="s">
        <v>5153</v>
      </c>
      <c r="EA921" t="s">
        <v>5169</v>
      </c>
      <c r="EB921" t="s">
        <v>5173</v>
      </c>
      <c r="EC921" t="s">
        <v>5251</v>
      </c>
      <c r="ED921" s="10" t="s">
        <v>448</v>
      </c>
      <c r="EE921" s="20">
        <v>34799</v>
      </c>
      <c r="EF921" s="21">
        <v>39988</v>
      </c>
      <c r="EG921" t="s">
        <v>4722</v>
      </c>
      <c r="EH921" t="s">
        <v>5143</v>
      </c>
      <c r="EI921" s="22">
        <v>45037</v>
      </c>
      <c r="EJ921" t="b">
        <f>F921=H921</f>
        <v>0</v>
      </c>
    </row>
    <row r="922" spans="1:140" x14ac:dyDescent="0.2">
      <c r="A922" s="8" t="s">
        <v>4723</v>
      </c>
      <c r="B922" s="8" t="s">
        <v>119</v>
      </c>
      <c r="C922" s="8" t="s">
        <v>1307</v>
      </c>
      <c r="D922" s="2" t="s">
        <v>4724</v>
      </c>
      <c r="E922" s="4">
        <v>0.34639722495431502</v>
      </c>
      <c r="F922" s="28" t="b">
        <v>0</v>
      </c>
      <c r="G922" s="29">
        <f t="shared" si="29"/>
        <v>0.54262356001070022</v>
      </c>
      <c r="H922" s="5" t="b">
        <f t="shared" si="28"/>
        <v>1</v>
      </c>
      <c r="I922" s="8">
        <v>67</v>
      </c>
      <c r="J922">
        <v>3</v>
      </c>
      <c r="K922">
        <v>38</v>
      </c>
      <c r="L922">
        <v>2233</v>
      </c>
      <c r="M922">
        <v>8</v>
      </c>
      <c r="N922">
        <v>1</v>
      </c>
      <c r="O922">
        <v>14.865279143824401</v>
      </c>
      <c r="P922">
        <v>3</v>
      </c>
      <c r="Q922">
        <v>5</v>
      </c>
      <c r="R922">
        <v>2</v>
      </c>
      <c r="S922" s="10">
        <v>71.3</v>
      </c>
      <c r="T922" s="8">
        <v>1.2925892867279301</v>
      </c>
      <c r="U922">
        <v>2.03313292833161</v>
      </c>
      <c r="V922">
        <v>1.4235138450326601</v>
      </c>
      <c r="W922">
        <v>0.85647181747809498</v>
      </c>
      <c r="X922">
        <v>0.98157978018903103</v>
      </c>
      <c r="Y922">
        <v>-1.4044518876044501</v>
      </c>
      <c r="Z922">
        <v>-1.2253201724724201</v>
      </c>
      <c r="AA922">
        <v>-0.70092886045385905</v>
      </c>
      <c r="AB922">
        <v>1.4079858992310099</v>
      </c>
      <c r="AC922">
        <v>-0.68484317603607703</v>
      </c>
      <c r="AD922" s="10">
        <v>-0.73308062485326997</v>
      </c>
      <c r="AE922" s="8">
        <v>1</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1</v>
      </c>
      <c r="BA922">
        <v>1</v>
      </c>
      <c r="BB922">
        <v>0</v>
      </c>
      <c r="BC922">
        <v>1</v>
      </c>
      <c r="BD922">
        <v>0</v>
      </c>
      <c r="BE922">
        <v>0</v>
      </c>
      <c r="BF922">
        <v>1</v>
      </c>
      <c r="BG922">
        <v>0</v>
      </c>
      <c r="BH922">
        <v>0</v>
      </c>
      <c r="BI922">
        <v>1</v>
      </c>
      <c r="BJ922">
        <v>0</v>
      </c>
      <c r="BK922">
        <v>0</v>
      </c>
      <c r="BL922">
        <v>0</v>
      </c>
      <c r="BM922">
        <v>0</v>
      </c>
      <c r="BN922">
        <v>1</v>
      </c>
      <c r="BO922">
        <v>0</v>
      </c>
      <c r="BP922">
        <v>0</v>
      </c>
      <c r="BQ922">
        <v>0</v>
      </c>
      <c r="BR922">
        <v>0</v>
      </c>
      <c r="BS922">
        <v>0</v>
      </c>
      <c r="BT922" s="10">
        <v>1</v>
      </c>
      <c r="BU922">
        <v>-4.2648743800000002</v>
      </c>
      <c r="BV922">
        <v>0.17994256</v>
      </c>
      <c r="BW922">
        <v>2.5512239999999999E-2</v>
      </c>
      <c r="BX922">
        <v>1.7140852600000001</v>
      </c>
      <c r="BY922">
        <v>1.2451467300000001</v>
      </c>
      <c r="BZ922">
        <v>4.38303536</v>
      </c>
      <c r="CA922">
        <v>1.0542348399999999</v>
      </c>
      <c r="CB922">
        <v>2.36271349</v>
      </c>
      <c r="CC922">
        <v>0</v>
      </c>
      <c r="CD922">
        <v>1.26633956</v>
      </c>
      <c r="CE922">
        <v>1.2966537600000001</v>
      </c>
      <c r="CF922">
        <v>-0.34830556000000001</v>
      </c>
      <c r="CG922">
        <v>0.60595251999999999</v>
      </c>
      <c r="CH922">
        <v>-0.27080598</v>
      </c>
      <c r="CI922">
        <v>0.69837139000000004</v>
      </c>
      <c r="CJ922">
        <v>2.3914729999999999E-2</v>
      </c>
      <c r="CK922">
        <v>-0.35324707</v>
      </c>
      <c r="CL922">
        <v>-4.8291489999999999E-2</v>
      </c>
      <c r="CM922">
        <v>0.58076517999999999</v>
      </c>
      <c r="CN922">
        <v>0.72541518999999999</v>
      </c>
      <c r="CO922">
        <v>-0.20022939000000001</v>
      </c>
      <c r="CP922">
        <v>-0.43475793000000001</v>
      </c>
      <c r="CQ922">
        <v>0.34422587999999998</v>
      </c>
      <c r="CR922">
        <v>-0.48495226000000002</v>
      </c>
      <c r="CS922">
        <v>0.18250256000000001</v>
      </c>
      <c r="CT922">
        <v>-0.16623276000000001</v>
      </c>
      <c r="CU922">
        <v>-9.4743999999999995E-2</v>
      </c>
      <c r="CV922">
        <v>-1.1689752</v>
      </c>
      <c r="CW922">
        <v>-0.52188942000000005</v>
      </c>
      <c r="CX922">
        <v>0.65815442999999996</v>
      </c>
      <c r="CY922">
        <v>9.3649330000000003E-2</v>
      </c>
      <c r="CZ922">
        <v>-0.16819777</v>
      </c>
      <c r="DA922">
        <v>-0.25450494000000001</v>
      </c>
      <c r="DB922">
        <v>0.25513289</v>
      </c>
      <c r="DC922">
        <v>2.5920289999999999E-2</v>
      </c>
      <c r="DD922">
        <v>-2.5292350000000002E-2</v>
      </c>
      <c r="DE922">
        <v>0.26950531</v>
      </c>
      <c r="DF922">
        <v>-0.26887736000000001</v>
      </c>
      <c r="DG922">
        <v>0.1029841</v>
      </c>
      <c r="DH922">
        <v>-0.10235616</v>
      </c>
      <c r="DI922">
        <v>-0.19042195000000001</v>
      </c>
      <c r="DJ922">
        <v>7.7531719999999998E-2</v>
      </c>
      <c r="DK922">
        <v>-0.19522661999999999</v>
      </c>
      <c r="DL922">
        <v>-0.13095082</v>
      </c>
      <c r="DM922">
        <v>-6.0513240000000003E-2</v>
      </c>
      <c r="DN922">
        <v>0.50020885000000004</v>
      </c>
      <c r="DO922">
        <v>0.35778246000000002</v>
      </c>
      <c r="DP922">
        <v>-0.64273818000000005</v>
      </c>
      <c r="DQ922">
        <v>0.94671483000000001</v>
      </c>
      <c r="DR922">
        <v>-0.66113116000000005</v>
      </c>
      <c r="DS922">
        <v>7.7932630000000003E-2</v>
      </c>
      <c r="DT922">
        <v>-0.79014932000000004</v>
      </c>
      <c r="DU922">
        <v>1.3610861400000001</v>
      </c>
      <c r="DV922" s="10">
        <v>-0.64824150000000003</v>
      </c>
      <c r="DW922" s="8" t="s">
        <v>4725</v>
      </c>
      <c r="DX922" t="s">
        <v>4726</v>
      </c>
      <c r="DY922" t="s">
        <v>5158</v>
      </c>
      <c r="DZ922" t="s">
        <v>5165</v>
      </c>
      <c r="EA922" t="s">
        <v>5435</v>
      </c>
      <c r="EB922" t="s">
        <v>5250</v>
      </c>
      <c r="EC922" t="s">
        <v>5425</v>
      </c>
      <c r="ED922" s="10" t="s">
        <v>460</v>
      </c>
      <c r="EE922" s="20">
        <v>36276</v>
      </c>
      <c r="EF922" s="21">
        <v>37289</v>
      </c>
      <c r="EG922" t="s">
        <v>3112</v>
      </c>
      <c r="EH922" t="s">
        <v>5142</v>
      </c>
      <c r="EI922" s="22">
        <v>44066</v>
      </c>
      <c r="EJ922" t="b">
        <f>F922=H922</f>
        <v>0</v>
      </c>
    </row>
    <row r="923" spans="1:140" x14ac:dyDescent="0.2">
      <c r="A923" s="8" t="s">
        <v>4727</v>
      </c>
      <c r="B923" s="8" t="s">
        <v>119</v>
      </c>
      <c r="C923" s="8" t="s">
        <v>245</v>
      </c>
      <c r="D923" s="2" t="s">
        <v>4728</v>
      </c>
      <c r="E923" s="4">
        <v>0.458174216385074</v>
      </c>
      <c r="F923" s="28" t="b">
        <v>0</v>
      </c>
      <c r="G923" s="29">
        <f t="shared" si="29"/>
        <v>3.6341813277595838E-5</v>
      </c>
      <c r="H923" s="5" t="b">
        <f t="shared" si="28"/>
        <v>0</v>
      </c>
      <c r="I923" s="8">
        <v>36</v>
      </c>
      <c r="J923">
        <v>1</v>
      </c>
      <c r="K923">
        <v>27</v>
      </c>
      <c r="L923">
        <v>795</v>
      </c>
      <c r="M923">
        <v>4</v>
      </c>
      <c r="N923">
        <v>2</v>
      </c>
      <c r="O923">
        <v>41.962108192537301</v>
      </c>
      <c r="P923">
        <v>4</v>
      </c>
      <c r="Q923">
        <v>1</v>
      </c>
      <c r="R923">
        <v>4</v>
      </c>
      <c r="S923" s="10">
        <v>77.099999999999994</v>
      </c>
      <c r="T923" s="8">
        <v>-1.61949413540622</v>
      </c>
      <c r="U923">
        <v>7.5957643648752104E-3</v>
      </c>
      <c r="V923">
        <v>2.2610839381047498E-3</v>
      </c>
      <c r="W923">
        <v>-0.81987887707338603</v>
      </c>
      <c r="X923">
        <v>-0.29113306284374801</v>
      </c>
      <c r="Y923">
        <v>-0.70788554533318204</v>
      </c>
      <c r="Z923">
        <v>-0.29289944045914401</v>
      </c>
      <c r="AA923">
        <v>0.71867389489572897</v>
      </c>
      <c r="AB923">
        <v>-1.4988236991813999</v>
      </c>
      <c r="AC923">
        <v>1.42236659638262</v>
      </c>
      <c r="AD923" s="10">
        <v>0.51838887452832005</v>
      </c>
      <c r="AE923" s="8">
        <v>0</v>
      </c>
      <c r="AF923">
        <v>0</v>
      </c>
      <c r="AG923">
        <v>0</v>
      </c>
      <c r="AH923">
        <v>0</v>
      </c>
      <c r="AI923">
        <v>0</v>
      </c>
      <c r="AJ923">
        <v>0</v>
      </c>
      <c r="AK923">
        <v>0</v>
      </c>
      <c r="AL923">
        <v>0</v>
      </c>
      <c r="AM923">
        <v>0</v>
      </c>
      <c r="AN923">
        <v>0</v>
      </c>
      <c r="AO923">
        <v>0</v>
      </c>
      <c r="AP923">
        <v>0</v>
      </c>
      <c r="AQ923">
        <v>0</v>
      </c>
      <c r="AR923">
        <v>0</v>
      </c>
      <c r="AS923">
        <v>1</v>
      </c>
      <c r="AT923">
        <v>0</v>
      </c>
      <c r="AU923">
        <v>0</v>
      </c>
      <c r="AV923">
        <v>0</v>
      </c>
      <c r="AW923">
        <v>0</v>
      </c>
      <c r="AX923">
        <v>0</v>
      </c>
      <c r="AY923">
        <v>1</v>
      </c>
      <c r="AZ923">
        <v>0</v>
      </c>
      <c r="BA923">
        <v>0</v>
      </c>
      <c r="BB923">
        <v>1</v>
      </c>
      <c r="BC923">
        <v>1</v>
      </c>
      <c r="BD923">
        <v>0</v>
      </c>
      <c r="BE923">
        <v>0</v>
      </c>
      <c r="BF923">
        <v>1</v>
      </c>
      <c r="BG923">
        <v>0</v>
      </c>
      <c r="BH923">
        <v>0</v>
      </c>
      <c r="BI923">
        <v>0</v>
      </c>
      <c r="BJ923">
        <v>0</v>
      </c>
      <c r="BK923">
        <v>1</v>
      </c>
      <c r="BL923">
        <v>0</v>
      </c>
      <c r="BM923">
        <v>0</v>
      </c>
      <c r="BN923">
        <v>1</v>
      </c>
      <c r="BO923">
        <v>0</v>
      </c>
      <c r="BP923">
        <v>0</v>
      </c>
      <c r="BQ923">
        <v>0</v>
      </c>
      <c r="BR923">
        <v>1</v>
      </c>
      <c r="BS923">
        <v>0</v>
      </c>
      <c r="BT923" s="10">
        <v>0</v>
      </c>
      <c r="BU923">
        <v>-4.2648743800000002</v>
      </c>
      <c r="BV923">
        <v>0.17994256</v>
      </c>
      <c r="BW923">
        <v>2.5512239999999999E-2</v>
      </c>
      <c r="BX923">
        <v>1.7140852600000001</v>
      </c>
      <c r="BY923">
        <v>1.2451467300000001</v>
      </c>
      <c r="BZ923">
        <v>4.38303536</v>
      </c>
      <c r="CA923">
        <v>1.0542348399999999</v>
      </c>
      <c r="CB923">
        <v>2.36271349</v>
      </c>
      <c r="CC923">
        <v>0</v>
      </c>
      <c r="CD923">
        <v>1.26633956</v>
      </c>
      <c r="CE923">
        <v>1.2966537600000001</v>
      </c>
      <c r="CF923">
        <v>-0.34830556000000001</v>
      </c>
      <c r="CG923">
        <v>0.60595251999999999</v>
      </c>
      <c r="CH923">
        <v>-0.27080598</v>
      </c>
      <c r="CI923">
        <v>0.69837139000000004</v>
      </c>
      <c r="CJ923">
        <v>2.3914729999999999E-2</v>
      </c>
      <c r="CK923">
        <v>-0.35324707</v>
      </c>
      <c r="CL923">
        <v>-4.8291489999999999E-2</v>
      </c>
      <c r="CM923">
        <v>0.58076517999999999</v>
      </c>
      <c r="CN923">
        <v>0.72541518999999999</v>
      </c>
      <c r="CO923">
        <v>-0.20022939000000001</v>
      </c>
      <c r="CP923">
        <v>-0.43475793000000001</v>
      </c>
      <c r="CQ923">
        <v>0.34422587999999998</v>
      </c>
      <c r="CR923">
        <v>-0.48495226000000002</v>
      </c>
      <c r="CS923">
        <v>0.18250256000000001</v>
      </c>
      <c r="CT923">
        <v>-0.16623276000000001</v>
      </c>
      <c r="CU923">
        <v>-9.4743999999999995E-2</v>
      </c>
      <c r="CV923">
        <v>-1.1689752</v>
      </c>
      <c r="CW923">
        <v>-0.52188942000000005</v>
      </c>
      <c r="CX923">
        <v>0.65815442999999996</v>
      </c>
      <c r="CY923">
        <v>9.3649330000000003E-2</v>
      </c>
      <c r="CZ923">
        <v>-0.16819777</v>
      </c>
      <c r="DA923">
        <v>-0.25450494000000001</v>
      </c>
      <c r="DB923">
        <v>0.25513289</v>
      </c>
      <c r="DC923">
        <v>2.5920289999999999E-2</v>
      </c>
      <c r="DD923">
        <v>-2.5292350000000002E-2</v>
      </c>
      <c r="DE923">
        <v>0.26950531</v>
      </c>
      <c r="DF923">
        <v>-0.26887736000000001</v>
      </c>
      <c r="DG923">
        <v>0.1029841</v>
      </c>
      <c r="DH923">
        <v>-0.10235616</v>
      </c>
      <c r="DI923">
        <v>-0.19042195000000001</v>
      </c>
      <c r="DJ923">
        <v>7.7531719999999998E-2</v>
      </c>
      <c r="DK923">
        <v>-0.19522661999999999</v>
      </c>
      <c r="DL923">
        <v>-0.13095082</v>
      </c>
      <c r="DM923">
        <v>-6.0513240000000003E-2</v>
      </c>
      <c r="DN923">
        <v>0.50020885000000004</v>
      </c>
      <c r="DO923">
        <v>0.35778246000000002</v>
      </c>
      <c r="DP923">
        <v>-0.64273818000000005</v>
      </c>
      <c r="DQ923">
        <v>0.94671483000000001</v>
      </c>
      <c r="DR923">
        <v>-0.66113116000000005</v>
      </c>
      <c r="DS923">
        <v>7.7932630000000003E-2</v>
      </c>
      <c r="DT923">
        <v>-0.79014932000000004</v>
      </c>
      <c r="DU923">
        <v>1.3610861400000001</v>
      </c>
      <c r="DV923" s="10">
        <v>-0.64824150000000003</v>
      </c>
      <c r="DW923" s="8" t="s">
        <v>4729</v>
      </c>
      <c r="DX923" t="s">
        <v>4730</v>
      </c>
      <c r="DY923" t="s">
        <v>5158</v>
      </c>
      <c r="DZ923" t="s">
        <v>5158</v>
      </c>
      <c r="EA923" t="s">
        <v>5168</v>
      </c>
      <c r="EB923" t="s">
        <v>5426</v>
      </c>
      <c r="EC923" t="s">
        <v>5187</v>
      </c>
      <c r="ED923" s="10" t="s">
        <v>373</v>
      </c>
      <c r="EE923" s="20">
        <v>34685</v>
      </c>
      <c r="EF923" s="21">
        <v>37815</v>
      </c>
      <c r="EG923" t="s">
        <v>4731</v>
      </c>
      <c r="EH923" t="s">
        <v>5146</v>
      </c>
      <c r="EI923" s="22">
        <v>43759</v>
      </c>
      <c r="EJ923" t="b">
        <f>F923=H923</f>
        <v>1</v>
      </c>
    </row>
    <row r="924" spans="1:140" x14ac:dyDescent="0.2">
      <c r="A924" s="8" t="s">
        <v>4732</v>
      </c>
      <c r="B924" s="8" t="s">
        <v>168</v>
      </c>
      <c r="C924" s="8" t="s">
        <v>195</v>
      </c>
      <c r="D924" s="2" t="s">
        <v>4733</v>
      </c>
      <c r="E924" s="4">
        <v>0.25220112869460498</v>
      </c>
      <c r="F924" s="28" t="b">
        <v>0</v>
      </c>
      <c r="G924" s="29">
        <f t="shared" si="29"/>
        <v>1.3668221169812185E-2</v>
      </c>
      <c r="H924" s="5" t="b">
        <f t="shared" si="28"/>
        <v>0</v>
      </c>
      <c r="I924" s="8">
        <v>39</v>
      </c>
      <c r="J924">
        <v>0</v>
      </c>
      <c r="K924">
        <v>18</v>
      </c>
      <c r="L924">
        <v>69</v>
      </c>
      <c r="M924">
        <v>8</v>
      </c>
      <c r="N924">
        <v>5</v>
      </c>
      <c r="O924">
        <v>12.5922310139694</v>
      </c>
      <c r="P924">
        <v>4</v>
      </c>
      <c r="Q924">
        <v>2</v>
      </c>
      <c r="R924">
        <v>4</v>
      </c>
      <c r="S924" s="10">
        <v>74.7</v>
      </c>
      <c r="T924" s="8">
        <v>-1.33767961068356</v>
      </c>
      <c r="U924">
        <v>-1.00517281761849</v>
      </c>
      <c r="V924">
        <v>-1.16058208423016</v>
      </c>
      <c r="W924">
        <v>-1.66621448503192</v>
      </c>
      <c r="X924">
        <v>0.98157978018903103</v>
      </c>
      <c r="Y924">
        <v>1.38181348148064</v>
      </c>
      <c r="Z924">
        <v>-1.3035373394084699</v>
      </c>
      <c r="AA924">
        <v>8.8725172209350497E-3</v>
      </c>
      <c r="AB924">
        <v>1.4079858992310099</v>
      </c>
      <c r="AC924">
        <v>-0.68484317603607703</v>
      </c>
      <c r="AD924" s="10">
        <v>5.39426508353643E-4</v>
      </c>
      <c r="AE924" s="8">
        <v>0</v>
      </c>
      <c r="AF924">
        <v>0</v>
      </c>
      <c r="AG924">
        <v>0</v>
      </c>
      <c r="AH924">
        <v>0</v>
      </c>
      <c r="AI924">
        <v>0</v>
      </c>
      <c r="AJ924">
        <v>0</v>
      </c>
      <c r="AK924">
        <v>0</v>
      </c>
      <c r="AL924">
        <v>0</v>
      </c>
      <c r="AM924">
        <v>1</v>
      </c>
      <c r="AN924">
        <v>0</v>
      </c>
      <c r="AO924">
        <v>0</v>
      </c>
      <c r="AP924">
        <v>0</v>
      </c>
      <c r="AQ924">
        <v>0</v>
      </c>
      <c r="AR924">
        <v>0</v>
      </c>
      <c r="AS924">
        <v>0</v>
      </c>
      <c r="AT924">
        <v>0</v>
      </c>
      <c r="AU924">
        <v>0</v>
      </c>
      <c r="AV924">
        <v>0</v>
      </c>
      <c r="AW924">
        <v>0</v>
      </c>
      <c r="AX924">
        <v>0</v>
      </c>
      <c r="AY924">
        <v>1</v>
      </c>
      <c r="AZ924">
        <v>0</v>
      </c>
      <c r="BA924">
        <v>1</v>
      </c>
      <c r="BB924">
        <v>0</v>
      </c>
      <c r="BC924">
        <v>1</v>
      </c>
      <c r="BD924">
        <v>0</v>
      </c>
      <c r="BE924">
        <v>1</v>
      </c>
      <c r="BF924">
        <v>0</v>
      </c>
      <c r="BG924">
        <v>0</v>
      </c>
      <c r="BH924">
        <v>0</v>
      </c>
      <c r="BI924">
        <v>0</v>
      </c>
      <c r="BJ924">
        <v>0</v>
      </c>
      <c r="BK924">
        <v>0</v>
      </c>
      <c r="BL924">
        <v>1</v>
      </c>
      <c r="BM924">
        <v>0</v>
      </c>
      <c r="BN924">
        <v>0</v>
      </c>
      <c r="BO924">
        <v>1</v>
      </c>
      <c r="BP924">
        <v>0</v>
      </c>
      <c r="BQ924">
        <v>0</v>
      </c>
      <c r="BR924">
        <v>0</v>
      </c>
      <c r="BS924">
        <v>0</v>
      </c>
      <c r="BT924" s="10">
        <v>1</v>
      </c>
      <c r="BU924">
        <v>-4.2648743800000002</v>
      </c>
      <c r="BV924">
        <v>0.17994256</v>
      </c>
      <c r="BW924">
        <v>2.5512239999999999E-2</v>
      </c>
      <c r="BX924">
        <v>1.7140852600000001</v>
      </c>
      <c r="BY924">
        <v>1.2451467300000001</v>
      </c>
      <c r="BZ924">
        <v>4.38303536</v>
      </c>
      <c r="CA924">
        <v>1.0542348399999999</v>
      </c>
      <c r="CB924">
        <v>2.36271349</v>
      </c>
      <c r="CC924">
        <v>0</v>
      </c>
      <c r="CD924">
        <v>1.26633956</v>
      </c>
      <c r="CE924">
        <v>1.2966537600000001</v>
      </c>
      <c r="CF924">
        <v>-0.34830556000000001</v>
      </c>
      <c r="CG924">
        <v>0.60595251999999999</v>
      </c>
      <c r="CH924">
        <v>-0.27080598</v>
      </c>
      <c r="CI924">
        <v>0.69837139000000004</v>
      </c>
      <c r="CJ924">
        <v>2.3914729999999999E-2</v>
      </c>
      <c r="CK924">
        <v>-0.35324707</v>
      </c>
      <c r="CL924">
        <v>-4.8291489999999999E-2</v>
      </c>
      <c r="CM924">
        <v>0.58076517999999999</v>
      </c>
      <c r="CN924">
        <v>0.72541518999999999</v>
      </c>
      <c r="CO924">
        <v>-0.20022939000000001</v>
      </c>
      <c r="CP924">
        <v>-0.43475793000000001</v>
      </c>
      <c r="CQ924">
        <v>0.34422587999999998</v>
      </c>
      <c r="CR924">
        <v>-0.48495226000000002</v>
      </c>
      <c r="CS924">
        <v>0.18250256000000001</v>
      </c>
      <c r="CT924">
        <v>-0.16623276000000001</v>
      </c>
      <c r="CU924">
        <v>-9.4743999999999995E-2</v>
      </c>
      <c r="CV924">
        <v>-1.1689752</v>
      </c>
      <c r="CW924">
        <v>-0.52188942000000005</v>
      </c>
      <c r="CX924">
        <v>0.65815442999999996</v>
      </c>
      <c r="CY924">
        <v>9.3649330000000003E-2</v>
      </c>
      <c r="CZ924">
        <v>-0.16819777</v>
      </c>
      <c r="DA924">
        <v>-0.25450494000000001</v>
      </c>
      <c r="DB924">
        <v>0.25513289</v>
      </c>
      <c r="DC924">
        <v>2.5920289999999999E-2</v>
      </c>
      <c r="DD924">
        <v>-2.5292350000000002E-2</v>
      </c>
      <c r="DE924">
        <v>0.26950531</v>
      </c>
      <c r="DF924">
        <v>-0.26887736000000001</v>
      </c>
      <c r="DG924">
        <v>0.1029841</v>
      </c>
      <c r="DH924">
        <v>-0.10235616</v>
      </c>
      <c r="DI924">
        <v>-0.19042195000000001</v>
      </c>
      <c r="DJ924">
        <v>7.7531719999999998E-2</v>
      </c>
      <c r="DK924">
        <v>-0.19522661999999999</v>
      </c>
      <c r="DL924">
        <v>-0.13095082</v>
      </c>
      <c r="DM924">
        <v>-6.0513240000000003E-2</v>
      </c>
      <c r="DN924">
        <v>0.50020885000000004</v>
      </c>
      <c r="DO924">
        <v>0.35778246000000002</v>
      </c>
      <c r="DP924">
        <v>-0.64273818000000005</v>
      </c>
      <c r="DQ924">
        <v>0.94671483000000001</v>
      </c>
      <c r="DR924">
        <v>-0.66113116000000005</v>
      </c>
      <c r="DS924">
        <v>7.7932630000000003E-2</v>
      </c>
      <c r="DT924">
        <v>-0.79014932000000004</v>
      </c>
      <c r="DU924">
        <v>1.3610861400000001</v>
      </c>
      <c r="DV924" s="10">
        <v>-0.64824150000000003</v>
      </c>
      <c r="DW924" s="8" t="s">
        <v>4734</v>
      </c>
      <c r="DX924" t="s">
        <v>4735</v>
      </c>
      <c r="DY924" t="s">
        <v>5153</v>
      </c>
      <c r="DZ924" t="s">
        <v>5165</v>
      </c>
      <c r="EA924" t="s">
        <v>5169</v>
      </c>
      <c r="EB924" t="s">
        <v>5381</v>
      </c>
      <c r="EC924" t="s">
        <v>5175</v>
      </c>
      <c r="ED924" s="10" t="s">
        <v>425</v>
      </c>
      <c r="EE924" s="20">
        <v>36448</v>
      </c>
      <c r="EF924" s="21">
        <v>38531</v>
      </c>
      <c r="EG924" t="s">
        <v>4736</v>
      </c>
      <c r="EH924" t="s">
        <v>5143</v>
      </c>
      <c r="EI924" s="22">
        <v>44065</v>
      </c>
      <c r="EJ924" t="b">
        <f>F924=H924</f>
        <v>1</v>
      </c>
    </row>
    <row r="925" spans="1:140" x14ac:dyDescent="0.2">
      <c r="A925" s="8" t="s">
        <v>4737</v>
      </c>
      <c r="B925" s="8" t="s">
        <v>168</v>
      </c>
      <c r="C925" s="8" t="s">
        <v>128</v>
      </c>
      <c r="D925" s="2" t="s">
        <v>4738</v>
      </c>
      <c r="E925" s="4">
        <v>0.53998451631983801</v>
      </c>
      <c r="F925" s="28" t="b">
        <v>0</v>
      </c>
      <c r="G925" s="29">
        <f t="shared" si="29"/>
        <v>5.8459420734540812E-5</v>
      </c>
      <c r="H925" s="5" t="b">
        <f t="shared" si="28"/>
        <v>0</v>
      </c>
      <c r="I925" s="8">
        <v>38</v>
      </c>
      <c r="J925">
        <v>1</v>
      </c>
      <c r="K925">
        <v>22</v>
      </c>
      <c r="L925">
        <v>571</v>
      </c>
      <c r="M925">
        <v>2</v>
      </c>
      <c r="N925">
        <v>1</v>
      </c>
      <c r="O925">
        <v>67.167258159919101</v>
      </c>
      <c r="P925">
        <v>3</v>
      </c>
      <c r="Q925">
        <v>4</v>
      </c>
      <c r="R925">
        <v>4</v>
      </c>
      <c r="S925" s="10">
        <v>70</v>
      </c>
      <c r="T925" s="8">
        <v>-1.4316177855911101</v>
      </c>
      <c r="U925">
        <v>7.5957643648752104E-3</v>
      </c>
      <c r="V925">
        <v>-0.64376289837760303</v>
      </c>
      <c r="W925">
        <v>-1.0810072189228499</v>
      </c>
      <c r="X925">
        <v>-0.92748948436013701</v>
      </c>
      <c r="Y925">
        <v>-1.4044518876044501</v>
      </c>
      <c r="Z925">
        <v>0.57442729880029297</v>
      </c>
      <c r="AA925">
        <v>-0.70092886045385905</v>
      </c>
      <c r="AB925">
        <v>0.68128349962791002</v>
      </c>
      <c r="AC925">
        <v>0.71996333890972197</v>
      </c>
      <c r="AD925" s="10">
        <v>-1.0135824091974099</v>
      </c>
      <c r="AE925" s="8">
        <v>0</v>
      </c>
      <c r="AF925">
        <v>0</v>
      </c>
      <c r="AG925">
        <v>0</v>
      </c>
      <c r="AH925">
        <v>0</v>
      </c>
      <c r="AI925">
        <v>0</v>
      </c>
      <c r="AJ925">
        <v>0</v>
      </c>
      <c r="AK925">
        <v>0</v>
      </c>
      <c r="AL925">
        <v>0</v>
      </c>
      <c r="AM925">
        <v>0</v>
      </c>
      <c r="AN925">
        <v>0</v>
      </c>
      <c r="AO925">
        <v>0</v>
      </c>
      <c r="AP925">
        <v>0</v>
      </c>
      <c r="AQ925">
        <v>0</v>
      </c>
      <c r="AR925">
        <v>0</v>
      </c>
      <c r="AS925">
        <v>0</v>
      </c>
      <c r="AT925">
        <v>1</v>
      </c>
      <c r="AU925">
        <v>0</v>
      </c>
      <c r="AV925">
        <v>0</v>
      </c>
      <c r="AW925">
        <v>0</v>
      </c>
      <c r="AX925">
        <v>0</v>
      </c>
      <c r="AY925">
        <v>0</v>
      </c>
      <c r="AZ925">
        <v>1</v>
      </c>
      <c r="BA925">
        <v>1</v>
      </c>
      <c r="BB925">
        <v>0</v>
      </c>
      <c r="BC925">
        <v>0</v>
      </c>
      <c r="BD925">
        <v>1</v>
      </c>
      <c r="BE925">
        <v>0</v>
      </c>
      <c r="BF925">
        <v>1</v>
      </c>
      <c r="BG925">
        <v>0</v>
      </c>
      <c r="BH925">
        <v>0</v>
      </c>
      <c r="BI925">
        <v>1</v>
      </c>
      <c r="BJ925">
        <v>0</v>
      </c>
      <c r="BK925">
        <v>0</v>
      </c>
      <c r="BL925">
        <v>0</v>
      </c>
      <c r="BM925">
        <v>0</v>
      </c>
      <c r="BN925">
        <v>1</v>
      </c>
      <c r="BO925">
        <v>0</v>
      </c>
      <c r="BP925">
        <v>0</v>
      </c>
      <c r="BQ925">
        <v>0</v>
      </c>
      <c r="BR925">
        <v>0</v>
      </c>
      <c r="BS925">
        <v>1</v>
      </c>
      <c r="BT925" s="10">
        <v>0</v>
      </c>
      <c r="BU925">
        <v>-4.2648743800000002</v>
      </c>
      <c r="BV925">
        <v>0.17994256</v>
      </c>
      <c r="BW925">
        <v>2.5512239999999999E-2</v>
      </c>
      <c r="BX925">
        <v>1.7140852600000001</v>
      </c>
      <c r="BY925">
        <v>1.2451467300000001</v>
      </c>
      <c r="BZ925">
        <v>4.38303536</v>
      </c>
      <c r="CA925">
        <v>1.0542348399999999</v>
      </c>
      <c r="CB925">
        <v>2.36271349</v>
      </c>
      <c r="CC925">
        <v>0</v>
      </c>
      <c r="CD925">
        <v>1.26633956</v>
      </c>
      <c r="CE925">
        <v>1.2966537600000001</v>
      </c>
      <c r="CF925">
        <v>-0.34830556000000001</v>
      </c>
      <c r="CG925">
        <v>0.60595251999999999</v>
      </c>
      <c r="CH925">
        <v>-0.27080598</v>
      </c>
      <c r="CI925">
        <v>0.69837139000000004</v>
      </c>
      <c r="CJ925">
        <v>2.3914729999999999E-2</v>
      </c>
      <c r="CK925">
        <v>-0.35324707</v>
      </c>
      <c r="CL925">
        <v>-4.8291489999999999E-2</v>
      </c>
      <c r="CM925">
        <v>0.58076517999999999</v>
      </c>
      <c r="CN925">
        <v>0.72541518999999999</v>
      </c>
      <c r="CO925">
        <v>-0.20022939000000001</v>
      </c>
      <c r="CP925">
        <v>-0.43475793000000001</v>
      </c>
      <c r="CQ925">
        <v>0.34422587999999998</v>
      </c>
      <c r="CR925">
        <v>-0.48495226000000002</v>
      </c>
      <c r="CS925">
        <v>0.18250256000000001</v>
      </c>
      <c r="CT925">
        <v>-0.16623276000000001</v>
      </c>
      <c r="CU925">
        <v>-9.4743999999999995E-2</v>
      </c>
      <c r="CV925">
        <v>-1.1689752</v>
      </c>
      <c r="CW925">
        <v>-0.52188942000000005</v>
      </c>
      <c r="CX925">
        <v>0.65815442999999996</v>
      </c>
      <c r="CY925">
        <v>9.3649330000000003E-2</v>
      </c>
      <c r="CZ925">
        <v>-0.16819777</v>
      </c>
      <c r="DA925">
        <v>-0.25450494000000001</v>
      </c>
      <c r="DB925">
        <v>0.25513289</v>
      </c>
      <c r="DC925">
        <v>2.5920289999999999E-2</v>
      </c>
      <c r="DD925">
        <v>-2.5292350000000002E-2</v>
      </c>
      <c r="DE925">
        <v>0.26950531</v>
      </c>
      <c r="DF925">
        <v>-0.26887736000000001</v>
      </c>
      <c r="DG925">
        <v>0.1029841</v>
      </c>
      <c r="DH925">
        <v>-0.10235616</v>
      </c>
      <c r="DI925">
        <v>-0.19042195000000001</v>
      </c>
      <c r="DJ925">
        <v>7.7531719999999998E-2</v>
      </c>
      <c r="DK925">
        <v>-0.19522661999999999</v>
      </c>
      <c r="DL925">
        <v>-0.13095082</v>
      </c>
      <c r="DM925">
        <v>-6.0513240000000003E-2</v>
      </c>
      <c r="DN925">
        <v>0.50020885000000004</v>
      </c>
      <c r="DO925">
        <v>0.35778246000000002</v>
      </c>
      <c r="DP925">
        <v>-0.64273818000000005</v>
      </c>
      <c r="DQ925">
        <v>0.94671483000000001</v>
      </c>
      <c r="DR925">
        <v>-0.66113116000000005</v>
      </c>
      <c r="DS925">
        <v>7.7932630000000003E-2</v>
      </c>
      <c r="DT925">
        <v>-0.79014932000000004</v>
      </c>
      <c r="DU925">
        <v>1.3610861400000001</v>
      </c>
      <c r="DV925" s="10">
        <v>-0.64824150000000003</v>
      </c>
      <c r="DW925" s="8" t="s">
        <v>4739</v>
      </c>
      <c r="DX925" t="s">
        <v>4740</v>
      </c>
      <c r="DY925" t="s">
        <v>5158</v>
      </c>
      <c r="DZ925" t="s">
        <v>5153</v>
      </c>
      <c r="EA925" t="s">
        <v>5266</v>
      </c>
      <c r="EB925" t="s">
        <v>5156</v>
      </c>
      <c r="EC925" t="s">
        <v>5207</v>
      </c>
      <c r="ED925" s="10" t="s">
        <v>921</v>
      </c>
      <c r="EE925" s="20">
        <v>37316</v>
      </c>
      <c r="EF925" s="21">
        <v>37490</v>
      </c>
      <c r="EG925" t="s">
        <v>4741</v>
      </c>
      <c r="EH925" t="s">
        <v>5142</v>
      </c>
      <c r="EI925" s="22">
        <v>44009</v>
      </c>
      <c r="EJ925" t="b">
        <f>F925=H925</f>
        <v>1</v>
      </c>
    </row>
    <row r="926" spans="1:140" x14ac:dyDescent="0.2">
      <c r="A926" s="8" t="s">
        <v>4742</v>
      </c>
      <c r="B926" s="8" t="s">
        <v>168</v>
      </c>
      <c r="C926" s="8" t="s">
        <v>147</v>
      </c>
      <c r="D926" s="2" t="s">
        <v>4743</v>
      </c>
      <c r="E926" s="4">
        <v>0.35558175618284599</v>
      </c>
      <c r="F926" s="28" t="b">
        <v>0</v>
      </c>
      <c r="G926" s="29">
        <f t="shared" si="29"/>
        <v>2.2946079330234147E-2</v>
      </c>
      <c r="H926" s="5" t="b">
        <f t="shared" si="28"/>
        <v>0</v>
      </c>
      <c r="I926" s="8">
        <v>44</v>
      </c>
      <c r="J926">
        <v>1</v>
      </c>
      <c r="K926">
        <v>25</v>
      </c>
      <c r="L926">
        <v>790</v>
      </c>
      <c r="M926">
        <v>9</v>
      </c>
      <c r="N926">
        <v>3</v>
      </c>
      <c r="O926">
        <v>27.7075447580896</v>
      </c>
      <c r="P926">
        <v>3</v>
      </c>
      <c r="Q926">
        <v>1</v>
      </c>
      <c r="R926">
        <v>2</v>
      </c>
      <c r="S926" s="10">
        <v>83.6</v>
      </c>
      <c r="T926" s="8">
        <v>-0.86798873614579497</v>
      </c>
      <c r="U926">
        <v>7.5957643648752104E-3</v>
      </c>
      <c r="V926">
        <v>-0.25614850898817798</v>
      </c>
      <c r="W926">
        <v>-0.82570763470395503</v>
      </c>
      <c r="X926">
        <v>1.2997579909472201</v>
      </c>
      <c r="Y926">
        <v>-1.13192030619081E-2</v>
      </c>
      <c r="Z926">
        <v>-0.78340888155216903</v>
      </c>
      <c r="AA926">
        <v>1.4284752725705201</v>
      </c>
      <c r="AB926">
        <v>-4.5418899975194001E-2</v>
      </c>
      <c r="AC926">
        <v>-0.68484317603607703</v>
      </c>
      <c r="AD926" s="10">
        <v>1.9208977962490701</v>
      </c>
      <c r="AE926" s="8">
        <v>0</v>
      </c>
      <c r="AF926">
        <v>0</v>
      </c>
      <c r="AG926">
        <v>0</v>
      </c>
      <c r="AH926">
        <v>0</v>
      </c>
      <c r="AI926">
        <v>0</v>
      </c>
      <c r="AJ926">
        <v>0</v>
      </c>
      <c r="AK926">
        <v>0</v>
      </c>
      <c r="AL926">
        <v>0</v>
      </c>
      <c r="AM926">
        <v>0</v>
      </c>
      <c r="AN926">
        <v>0</v>
      </c>
      <c r="AO926">
        <v>0</v>
      </c>
      <c r="AP926">
        <v>0</v>
      </c>
      <c r="AQ926">
        <v>0</v>
      </c>
      <c r="AR926">
        <v>0</v>
      </c>
      <c r="AS926">
        <v>0</v>
      </c>
      <c r="AT926">
        <v>0</v>
      </c>
      <c r="AU926">
        <v>1</v>
      </c>
      <c r="AV926">
        <v>0</v>
      </c>
      <c r="AW926">
        <v>0</v>
      </c>
      <c r="AX926">
        <v>0</v>
      </c>
      <c r="AY926">
        <v>0</v>
      </c>
      <c r="AZ926">
        <v>1</v>
      </c>
      <c r="BA926">
        <v>0</v>
      </c>
      <c r="BB926">
        <v>1</v>
      </c>
      <c r="BC926">
        <v>0</v>
      </c>
      <c r="BD926">
        <v>1</v>
      </c>
      <c r="BE926">
        <v>1</v>
      </c>
      <c r="BF926">
        <v>0</v>
      </c>
      <c r="BG926">
        <v>0</v>
      </c>
      <c r="BH926">
        <v>0</v>
      </c>
      <c r="BI926">
        <v>0</v>
      </c>
      <c r="BJ926">
        <v>0</v>
      </c>
      <c r="BK926">
        <v>1</v>
      </c>
      <c r="BL926">
        <v>0</v>
      </c>
      <c r="BM926">
        <v>1</v>
      </c>
      <c r="BN926">
        <v>0</v>
      </c>
      <c r="BO926">
        <v>0</v>
      </c>
      <c r="BP926">
        <v>0</v>
      </c>
      <c r="BQ926">
        <v>1</v>
      </c>
      <c r="BR926">
        <v>0</v>
      </c>
      <c r="BS926">
        <v>0</v>
      </c>
      <c r="BT926" s="10">
        <v>0</v>
      </c>
      <c r="BU926">
        <v>-4.2648743800000002</v>
      </c>
      <c r="BV926">
        <v>0.17994256</v>
      </c>
      <c r="BW926">
        <v>2.5512239999999999E-2</v>
      </c>
      <c r="BX926">
        <v>1.7140852600000001</v>
      </c>
      <c r="BY926">
        <v>1.2451467300000001</v>
      </c>
      <c r="BZ926">
        <v>4.38303536</v>
      </c>
      <c r="CA926">
        <v>1.0542348399999999</v>
      </c>
      <c r="CB926">
        <v>2.36271349</v>
      </c>
      <c r="CC926">
        <v>0</v>
      </c>
      <c r="CD926">
        <v>1.26633956</v>
      </c>
      <c r="CE926">
        <v>1.2966537600000001</v>
      </c>
      <c r="CF926">
        <v>-0.34830556000000001</v>
      </c>
      <c r="CG926">
        <v>0.60595251999999999</v>
      </c>
      <c r="CH926">
        <v>-0.27080598</v>
      </c>
      <c r="CI926">
        <v>0.69837139000000004</v>
      </c>
      <c r="CJ926">
        <v>2.3914729999999999E-2</v>
      </c>
      <c r="CK926">
        <v>-0.35324707</v>
      </c>
      <c r="CL926">
        <v>-4.8291489999999999E-2</v>
      </c>
      <c r="CM926">
        <v>0.58076517999999999</v>
      </c>
      <c r="CN926">
        <v>0.72541518999999999</v>
      </c>
      <c r="CO926">
        <v>-0.20022939000000001</v>
      </c>
      <c r="CP926">
        <v>-0.43475793000000001</v>
      </c>
      <c r="CQ926">
        <v>0.34422587999999998</v>
      </c>
      <c r="CR926">
        <v>-0.48495226000000002</v>
      </c>
      <c r="CS926">
        <v>0.18250256000000001</v>
      </c>
      <c r="CT926">
        <v>-0.16623276000000001</v>
      </c>
      <c r="CU926">
        <v>-9.4743999999999995E-2</v>
      </c>
      <c r="CV926">
        <v>-1.1689752</v>
      </c>
      <c r="CW926">
        <v>-0.52188942000000005</v>
      </c>
      <c r="CX926">
        <v>0.65815442999999996</v>
      </c>
      <c r="CY926">
        <v>9.3649330000000003E-2</v>
      </c>
      <c r="CZ926">
        <v>-0.16819777</v>
      </c>
      <c r="DA926">
        <v>-0.25450494000000001</v>
      </c>
      <c r="DB926">
        <v>0.25513289</v>
      </c>
      <c r="DC926">
        <v>2.5920289999999999E-2</v>
      </c>
      <c r="DD926">
        <v>-2.5292350000000002E-2</v>
      </c>
      <c r="DE926">
        <v>0.26950531</v>
      </c>
      <c r="DF926">
        <v>-0.26887736000000001</v>
      </c>
      <c r="DG926">
        <v>0.1029841</v>
      </c>
      <c r="DH926">
        <v>-0.10235616</v>
      </c>
      <c r="DI926">
        <v>-0.19042195000000001</v>
      </c>
      <c r="DJ926">
        <v>7.7531719999999998E-2</v>
      </c>
      <c r="DK926">
        <v>-0.19522661999999999</v>
      </c>
      <c r="DL926">
        <v>-0.13095082</v>
      </c>
      <c r="DM926">
        <v>-6.0513240000000003E-2</v>
      </c>
      <c r="DN926">
        <v>0.50020885000000004</v>
      </c>
      <c r="DO926">
        <v>0.35778246000000002</v>
      </c>
      <c r="DP926">
        <v>-0.64273818000000005</v>
      </c>
      <c r="DQ926">
        <v>0.94671483000000001</v>
      </c>
      <c r="DR926">
        <v>-0.66113116000000005</v>
      </c>
      <c r="DS926">
        <v>7.7932630000000003E-2</v>
      </c>
      <c r="DT926">
        <v>-0.79014932000000004</v>
      </c>
      <c r="DU926">
        <v>1.3610861400000001</v>
      </c>
      <c r="DV926" s="10">
        <v>-0.64824150000000003</v>
      </c>
      <c r="DW926" s="8" t="s">
        <v>4744</v>
      </c>
      <c r="DX926" t="s">
        <v>4745</v>
      </c>
      <c r="DY926" t="s">
        <v>5154</v>
      </c>
      <c r="DZ926" t="s">
        <v>5154</v>
      </c>
      <c r="EA926" t="s">
        <v>5432</v>
      </c>
      <c r="EB926" t="s">
        <v>5252</v>
      </c>
      <c r="EC926" t="s">
        <v>5420</v>
      </c>
      <c r="ED926" s="10" t="s">
        <v>151</v>
      </c>
      <c r="EE926" s="20">
        <v>35957</v>
      </c>
      <c r="EF926" s="21">
        <v>39145</v>
      </c>
      <c r="EG926" t="s">
        <v>4746</v>
      </c>
      <c r="EH926" t="s">
        <v>5146</v>
      </c>
      <c r="EI926" s="22">
        <v>44228</v>
      </c>
      <c r="EJ926" t="b">
        <f>F926=H926</f>
        <v>1</v>
      </c>
    </row>
    <row r="927" spans="1:140" x14ac:dyDescent="0.2">
      <c r="A927" s="8" t="s">
        <v>4747</v>
      </c>
      <c r="B927" s="8" t="s">
        <v>168</v>
      </c>
      <c r="C927" s="8" t="s">
        <v>181</v>
      </c>
      <c r="D927" s="2" t="s">
        <v>4748</v>
      </c>
      <c r="E927" s="4">
        <v>0.51406586659138698</v>
      </c>
      <c r="F927" s="28" t="b">
        <v>0</v>
      </c>
      <c r="G927" s="29">
        <f t="shared" si="29"/>
        <v>1.3847119648907314E-3</v>
      </c>
      <c r="H927" s="5" t="b">
        <f t="shared" si="28"/>
        <v>0</v>
      </c>
      <c r="I927" s="8">
        <v>52</v>
      </c>
      <c r="J927">
        <v>1</v>
      </c>
      <c r="K927">
        <v>16</v>
      </c>
      <c r="L927">
        <v>1186</v>
      </c>
      <c r="M927">
        <v>4</v>
      </c>
      <c r="N927">
        <v>5</v>
      </c>
      <c r="O927">
        <v>65.366266629027095</v>
      </c>
      <c r="P927">
        <v>4</v>
      </c>
      <c r="Q927">
        <v>1</v>
      </c>
      <c r="R927">
        <v>3</v>
      </c>
      <c r="S927" s="10">
        <v>69.7</v>
      </c>
      <c r="T927" s="8">
        <v>-0.116483336885366</v>
      </c>
      <c r="U927">
        <v>7.5957643648752104E-3</v>
      </c>
      <c r="V927">
        <v>-1.4189916771564499</v>
      </c>
      <c r="W927">
        <v>-0.364070030362935</v>
      </c>
      <c r="X927">
        <v>-0.29113306284374801</v>
      </c>
      <c r="Y927">
        <v>1.38181348148064</v>
      </c>
      <c r="Z927">
        <v>0.51245392772557496</v>
      </c>
      <c r="AA927">
        <v>-0.70092886045385905</v>
      </c>
      <c r="AB927">
        <v>-4.5418899975194001E-2</v>
      </c>
      <c r="AC927">
        <v>-0.68484317603607703</v>
      </c>
      <c r="AD927" s="10">
        <v>-1.0783135901999099</v>
      </c>
      <c r="AE927" s="8">
        <v>1</v>
      </c>
      <c r="AF927">
        <v>0</v>
      </c>
      <c r="AG927">
        <v>0</v>
      </c>
      <c r="AH927">
        <v>0</v>
      </c>
      <c r="AI927">
        <v>0</v>
      </c>
      <c r="AJ927">
        <v>0</v>
      </c>
      <c r="AK927">
        <v>0</v>
      </c>
      <c r="AL927">
        <v>0</v>
      </c>
      <c r="AM927">
        <v>0</v>
      </c>
      <c r="AN927">
        <v>0</v>
      </c>
      <c r="AO927">
        <v>0</v>
      </c>
      <c r="AP927">
        <v>0</v>
      </c>
      <c r="AQ927">
        <v>0</v>
      </c>
      <c r="AR927">
        <v>0</v>
      </c>
      <c r="AS927">
        <v>0</v>
      </c>
      <c r="AT927">
        <v>0</v>
      </c>
      <c r="AU927">
        <v>0</v>
      </c>
      <c r="AV927">
        <v>0</v>
      </c>
      <c r="AW927">
        <v>0</v>
      </c>
      <c r="AX927">
        <v>0</v>
      </c>
      <c r="AY927">
        <v>0</v>
      </c>
      <c r="AZ927">
        <v>1</v>
      </c>
      <c r="BA927">
        <v>0</v>
      </c>
      <c r="BB927">
        <v>1</v>
      </c>
      <c r="BC927">
        <v>0</v>
      </c>
      <c r="BD927">
        <v>1</v>
      </c>
      <c r="BE927">
        <v>0</v>
      </c>
      <c r="BF927">
        <v>1</v>
      </c>
      <c r="BG927">
        <v>0</v>
      </c>
      <c r="BH927">
        <v>0</v>
      </c>
      <c r="BI927">
        <v>0</v>
      </c>
      <c r="BJ927">
        <v>1</v>
      </c>
      <c r="BK927">
        <v>0</v>
      </c>
      <c r="BL927">
        <v>0</v>
      </c>
      <c r="BM927">
        <v>0</v>
      </c>
      <c r="BN927">
        <v>1</v>
      </c>
      <c r="BO927">
        <v>0</v>
      </c>
      <c r="BP927">
        <v>0</v>
      </c>
      <c r="BQ927">
        <v>1</v>
      </c>
      <c r="BR927">
        <v>0</v>
      </c>
      <c r="BS927">
        <v>0</v>
      </c>
      <c r="BT927" s="10">
        <v>0</v>
      </c>
      <c r="BU927">
        <v>-4.2648743800000002</v>
      </c>
      <c r="BV927">
        <v>0.17994256</v>
      </c>
      <c r="BW927">
        <v>2.5512239999999999E-2</v>
      </c>
      <c r="BX927">
        <v>1.7140852600000001</v>
      </c>
      <c r="BY927">
        <v>1.2451467300000001</v>
      </c>
      <c r="BZ927">
        <v>4.38303536</v>
      </c>
      <c r="CA927">
        <v>1.0542348399999999</v>
      </c>
      <c r="CB927">
        <v>2.36271349</v>
      </c>
      <c r="CC927">
        <v>0</v>
      </c>
      <c r="CD927">
        <v>1.26633956</v>
      </c>
      <c r="CE927">
        <v>1.2966537600000001</v>
      </c>
      <c r="CF927">
        <v>-0.34830556000000001</v>
      </c>
      <c r="CG927">
        <v>0.60595251999999999</v>
      </c>
      <c r="CH927">
        <v>-0.27080598</v>
      </c>
      <c r="CI927">
        <v>0.69837139000000004</v>
      </c>
      <c r="CJ927">
        <v>2.3914729999999999E-2</v>
      </c>
      <c r="CK927">
        <v>-0.35324707</v>
      </c>
      <c r="CL927">
        <v>-4.8291489999999999E-2</v>
      </c>
      <c r="CM927">
        <v>0.58076517999999999</v>
      </c>
      <c r="CN927">
        <v>0.72541518999999999</v>
      </c>
      <c r="CO927">
        <v>-0.20022939000000001</v>
      </c>
      <c r="CP927">
        <v>-0.43475793000000001</v>
      </c>
      <c r="CQ927">
        <v>0.34422587999999998</v>
      </c>
      <c r="CR927">
        <v>-0.48495226000000002</v>
      </c>
      <c r="CS927">
        <v>0.18250256000000001</v>
      </c>
      <c r="CT927">
        <v>-0.16623276000000001</v>
      </c>
      <c r="CU927">
        <v>-9.4743999999999995E-2</v>
      </c>
      <c r="CV927">
        <v>-1.1689752</v>
      </c>
      <c r="CW927">
        <v>-0.52188942000000005</v>
      </c>
      <c r="CX927">
        <v>0.65815442999999996</v>
      </c>
      <c r="CY927">
        <v>9.3649330000000003E-2</v>
      </c>
      <c r="CZ927">
        <v>-0.16819777</v>
      </c>
      <c r="DA927">
        <v>-0.25450494000000001</v>
      </c>
      <c r="DB927">
        <v>0.25513289</v>
      </c>
      <c r="DC927">
        <v>2.5920289999999999E-2</v>
      </c>
      <c r="DD927">
        <v>-2.5292350000000002E-2</v>
      </c>
      <c r="DE927">
        <v>0.26950531</v>
      </c>
      <c r="DF927">
        <v>-0.26887736000000001</v>
      </c>
      <c r="DG927">
        <v>0.1029841</v>
      </c>
      <c r="DH927">
        <v>-0.10235616</v>
      </c>
      <c r="DI927">
        <v>-0.19042195000000001</v>
      </c>
      <c r="DJ927">
        <v>7.7531719999999998E-2</v>
      </c>
      <c r="DK927">
        <v>-0.19522661999999999</v>
      </c>
      <c r="DL927">
        <v>-0.13095082</v>
      </c>
      <c r="DM927">
        <v>-6.0513240000000003E-2</v>
      </c>
      <c r="DN927">
        <v>0.50020885000000004</v>
      </c>
      <c r="DO927">
        <v>0.35778246000000002</v>
      </c>
      <c r="DP927">
        <v>-0.64273818000000005</v>
      </c>
      <c r="DQ927">
        <v>0.94671483000000001</v>
      </c>
      <c r="DR927">
        <v>-0.66113116000000005</v>
      </c>
      <c r="DS927">
        <v>7.7932630000000003E-2</v>
      </c>
      <c r="DT927">
        <v>-0.79014932000000004</v>
      </c>
      <c r="DU927">
        <v>1.3610861400000001</v>
      </c>
      <c r="DV927" s="10">
        <v>-0.64824150000000003</v>
      </c>
      <c r="DW927" s="8" t="s">
        <v>4749</v>
      </c>
      <c r="DX927" t="s">
        <v>4750</v>
      </c>
      <c r="DY927" t="s">
        <v>5158</v>
      </c>
      <c r="DZ927" t="s">
        <v>5154</v>
      </c>
      <c r="EA927" t="s">
        <v>5310</v>
      </c>
      <c r="EB927" t="s">
        <v>5463</v>
      </c>
      <c r="EC927" t="s">
        <v>5351</v>
      </c>
      <c r="ED927" s="10" t="s">
        <v>701</v>
      </c>
      <c r="EE927" s="20">
        <v>35505</v>
      </c>
      <c r="EF927" s="21">
        <v>38976</v>
      </c>
      <c r="EG927" t="s">
        <v>4751</v>
      </c>
      <c r="EH927" t="s">
        <v>5144</v>
      </c>
      <c r="EI927" s="22">
        <v>44734</v>
      </c>
      <c r="EJ927" t="b">
        <f>F927=H927</f>
        <v>1</v>
      </c>
    </row>
    <row r="928" spans="1:140" x14ac:dyDescent="0.2">
      <c r="A928" s="8" t="s">
        <v>4752</v>
      </c>
      <c r="B928" s="8" t="s">
        <v>127</v>
      </c>
      <c r="C928" s="8" t="s">
        <v>209</v>
      </c>
      <c r="D928" s="2" t="s">
        <v>4753</v>
      </c>
      <c r="E928" s="4">
        <v>0.22121581256352299</v>
      </c>
      <c r="F928" s="28" t="b">
        <v>0</v>
      </c>
      <c r="G928" s="29">
        <f t="shared" si="29"/>
        <v>0.13344564869447384</v>
      </c>
      <c r="H928" s="5" t="b">
        <f t="shared" si="28"/>
        <v>0</v>
      </c>
      <c r="I928" s="8">
        <v>68</v>
      </c>
      <c r="J928">
        <v>1</v>
      </c>
      <c r="K928">
        <v>17</v>
      </c>
      <c r="L928">
        <v>257</v>
      </c>
      <c r="M928">
        <v>10</v>
      </c>
      <c r="N928">
        <v>2</v>
      </c>
      <c r="O928">
        <v>22.166239615095201</v>
      </c>
      <c r="P928">
        <v>3</v>
      </c>
      <c r="Q928">
        <v>1</v>
      </c>
      <c r="R928">
        <v>1</v>
      </c>
      <c r="S928" s="10">
        <v>72.2</v>
      </c>
      <c r="T928" s="8">
        <v>1.3865274616354899</v>
      </c>
      <c r="U928">
        <v>7.5957643648752104E-3</v>
      </c>
      <c r="V928">
        <v>-1.2897868806933099</v>
      </c>
      <c r="W928">
        <v>-1.4470531981225501</v>
      </c>
      <c r="X928">
        <v>1.61793620170542</v>
      </c>
      <c r="Y928">
        <v>-0.70788554533318204</v>
      </c>
      <c r="Z928">
        <v>-0.97408904521453898</v>
      </c>
      <c r="AA928">
        <v>1.4284752725705201</v>
      </c>
      <c r="AB928">
        <v>0.68128349962791002</v>
      </c>
      <c r="AC928">
        <v>1.42236659638262</v>
      </c>
      <c r="AD928" s="10">
        <v>-0.53888708184578005</v>
      </c>
      <c r="AE928" s="8">
        <v>0</v>
      </c>
      <c r="AF928">
        <v>0</v>
      </c>
      <c r="AG928">
        <v>0</v>
      </c>
      <c r="AH928">
        <v>0</v>
      </c>
      <c r="AI928">
        <v>0</v>
      </c>
      <c r="AJ928">
        <v>0</v>
      </c>
      <c r="AK928">
        <v>0</v>
      </c>
      <c r="AL928">
        <v>0</v>
      </c>
      <c r="AM928">
        <v>0</v>
      </c>
      <c r="AN928">
        <v>0</v>
      </c>
      <c r="AO928">
        <v>0</v>
      </c>
      <c r="AP928">
        <v>0</v>
      </c>
      <c r="AQ928">
        <v>0</v>
      </c>
      <c r="AR928">
        <v>0</v>
      </c>
      <c r="AS928">
        <v>1</v>
      </c>
      <c r="AT928">
        <v>0</v>
      </c>
      <c r="AU928">
        <v>0</v>
      </c>
      <c r="AV928">
        <v>0</v>
      </c>
      <c r="AW928">
        <v>0</v>
      </c>
      <c r="AX928">
        <v>0</v>
      </c>
      <c r="AY928">
        <v>1</v>
      </c>
      <c r="AZ928">
        <v>0</v>
      </c>
      <c r="BA928">
        <v>1</v>
      </c>
      <c r="BB928">
        <v>0</v>
      </c>
      <c r="BC928">
        <v>1</v>
      </c>
      <c r="BD928">
        <v>0</v>
      </c>
      <c r="BE928">
        <v>0</v>
      </c>
      <c r="BF928">
        <v>1</v>
      </c>
      <c r="BG928">
        <v>0</v>
      </c>
      <c r="BH928">
        <v>0</v>
      </c>
      <c r="BI928">
        <v>0</v>
      </c>
      <c r="BJ928">
        <v>0</v>
      </c>
      <c r="BK928">
        <v>1</v>
      </c>
      <c r="BL928">
        <v>0</v>
      </c>
      <c r="BM928">
        <v>0</v>
      </c>
      <c r="BN928">
        <v>1</v>
      </c>
      <c r="BO928">
        <v>0</v>
      </c>
      <c r="BP928">
        <v>0</v>
      </c>
      <c r="BQ928">
        <v>1</v>
      </c>
      <c r="BR928">
        <v>0</v>
      </c>
      <c r="BS928">
        <v>0</v>
      </c>
      <c r="BT928" s="10">
        <v>0</v>
      </c>
      <c r="BU928">
        <v>-4.2648743800000002</v>
      </c>
      <c r="BV928">
        <v>0.17994256</v>
      </c>
      <c r="BW928">
        <v>2.5512239999999999E-2</v>
      </c>
      <c r="BX928">
        <v>1.7140852600000001</v>
      </c>
      <c r="BY928">
        <v>1.2451467300000001</v>
      </c>
      <c r="BZ928">
        <v>4.38303536</v>
      </c>
      <c r="CA928">
        <v>1.0542348399999999</v>
      </c>
      <c r="CB928">
        <v>2.36271349</v>
      </c>
      <c r="CC928">
        <v>0</v>
      </c>
      <c r="CD928">
        <v>1.26633956</v>
      </c>
      <c r="CE928">
        <v>1.2966537600000001</v>
      </c>
      <c r="CF928">
        <v>-0.34830556000000001</v>
      </c>
      <c r="CG928">
        <v>0.60595251999999999</v>
      </c>
      <c r="CH928">
        <v>-0.27080598</v>
      </c>
      <c r="CI928">
        <v>0.69837139000000004</v>
      </c>
      <c r="CJ928">
        <v>2.3914729999999999E-2</v>
      </c>
      <c r="CK928">
        <v>-0.35324707</v>
      </c>
      <c r="CL928">
        <v>-4.8291489999999999E-2</v>
      </c>
      <c r="CM928">
        <v>0.58076517999999999</v>
      </c>
      <c r="CN928">
        <v>0.72541518999999999</v>
      </c>
      <c r="CO928">
        <v>-0.20022939000000001</v>
      </c>
      <c r="CP928">
        <v>-0.43475793000000001</v>
      </c>
      <c r="CQ928">
        <v>0.34422587999999998</v>
      </c>
      <c r="CR928">
        <v>-0.48495226000000002</v>
      </c>
      <c r="CS928">
        <v>0.18250256000000001</v>
      </c>
      <c r="CT928">
        <v>-0.16623276000000001</v>
      </c>
      <c r="CU928">
        <v>-9.4743999999999995E-2</v>
      </c>
      <c r="CV928">
        <v>-1.1689752</v>
      </c>
      <c r="CW928">
        <v>-0.52188942000000005</v>
      </c>
      <c r="CX928">
        <v>0.65815442999999996</v>
      </c>
      <c r="CY928">
        <v>9.3649330000000003E-2</v>
      </c>
      <c r="CZ928">
        <v>-0.16819777</v>
      </c>
      <c r="DA928">
        <v>-0.25450494000000001</v>
      </c>
      <c r="DB928">
        <v>0.25513289</v>
      </c>
      <c r="DC928">
        <v>2.5920289999999999E-2</v>
      </c>
      <c r="DD928">
        <v>-2.5292350000000002E-2</v>
      </c>
      <c r="DE928">
        <v>0.26950531</v>
      </c>
      <c r="DF928">
        <v>-0.26887736000000001</v>
      </c>
      <c r="DG928">
        <v>0.1029841</v>
      </c>
      <c r="DH928">
        <v>-0.10235616</v>
      </c>
      <c r="DI928">
        <v>-0.19042195000000001</v>
      </c>
      <c r="DJ928">
        <v>7.7531719999999998E-2</v>
      </c>
      <c r="DK928">
        <v>-0.19522661999999999</v>
      </c>
      <c r="DL928">
        <v>-0.13095082</v>
      </c>
      <c r="DM928">
        <v>-6.0513240000000003E-2</v>
      </c>
      <c r="DN928">
        <v>0.50020885000000004</v>
      </c>
      <c r="DO928">
        <v>0.35778246000000002</v>
      </c>
      <c r="DP928">
        <v>-0.64273818000000005</v>
      </c>
      <c r="DQ928">
        <v>0.94671483000000001</v>
      </c>
      <c r="DR928">
        <v>-0.66113116000000005</v>
      </c>
      <c r="DS928">
        <v>7.7932630000000003E-2</v>
      </c>
      <c r="DT928">
        <v>-0.79014932000000004</v>
      </c>
      <c r="DU928">
        <v>1.3610861400000001</v>
      </c>
      <c r="DV928" s="10">
        <v>-0.64824150000000003</v>
      </c>
      <c r="DW928" s="8" t="s">
        <v>4754</v>
      </c>
      <c r="DX928" t="s">
        <v>4755</v>
      </c>
      <c r="DY928" t="s">
        <v>5158</v>
      </c>
      <c r="DZ928" t="s">
        <v>5154</v>
      </c>
      <c r="EA928" t="s">
        <v>5274</v>
      </c>
      <c r="EB928" t="s">
        <v>5408</v>
      </c>
      <c r="EC928" t="s">
        <v>5223</v>
      </c>
      <c r="ED928" s="10" t="s">
        <v>266</v>
      </c>
      <c r="EE928" s="20">
        <v>34624</v>
      </c>
      <c r="EF928" s="21">
        <v>37856</v>
      </c>
      <c r="EG928" t="s">
        <v>4756</v>
      </c>
      <c r="EH928" t="s">
        <v>5146</v>
      </c>
      <c r="EI928" s="22">
        <v>44729</v>
      </c>
      <c r="EJ928" t="b">
        <f>F928=H928</f>
        <v>1</v>
      </c>
    </row>
    <row r="929" spans="1:140" x14ac:dyDescent="0.2">
      <c r="A929" s="8" t="s">
        <v>4757</v>
      </c>
      <c r="B929" s="8" t="s">
        <v>168</v>
      </c>
      <c r="C929" s="8" t="s">
        <v>195</v>
      </c>
      <c r="D929" s="2" t="s">
        <v>4758</v>
      </c>
      <c r="E929" s="4">
        <v>0.54922607924836797</v>
      </c>
      <c r="F929" s="28" t="b">
        <v>0</v>
      </c>
      <c r="G929" s="29">
        <f t="shared" si="29"/>
        <v>9.2625417792035954E-5</v>
      </c>
      <c r="H929" s="5" t="b">
        <f t="shared" si="28"/>
        <v>0</v>
      </c>
      <c r="I929" s="8">
        <v>49</v>
      </c>
      <c r="J929">
        <v>1</v>
      </c>
      <c r="K929">
        <v>16</v>
      </c>
      <c r="L929">
        <v>1839</v>
      </c>
      <c r="M929">
        <v>2</v>
      </c>
      <c r="N929">
        <v>4</v>
      </c>
      <c r="O929">
        <v>94.613039624183898</v>
      </c>
      <c r="P929">
        <v>5</v>
      </c>
      <c r="Q929">
        <v>5</v>
      </c>
      <c r="R929">
        <v>5</v>
      </c>
      <c r="S929" s="10">
        <v>74.3</v>
      </c>
      <c r="T929" s="8">
        <v>-0.39829786160802699</v>
      </c>
      <c r="U929">
        <v>7.5957643648752104E-3</v>
      </c>
      <c r="V929">
        <v>-1.4189916771564499</v>
      </c>
      <c r="W929">
        <v>0.39716571618930202</v>
      </c>
      <c r="X929">
        <v>-0.92748948436013701</v>
      </c>
      <c r="Y929">
        <v>0.68524713920936597</v>
      </c>
      <c r="Z929">
        <v>1.51885572611111</v>
      </c>
      <c r="AA929">
        <v>-1.4107302381286499</v>
      </c>
      <c r="AB929">
        <v>-1.4988236991813999</v>
      </c>
      <c r="AC929">
        <v>-1.38724643350897</v>
      </c>
      <c r="AD929" s="10">
        <v>-8.5768814828309101E-2</v>
      </c>
      <c r="AE929" s="8">
        <v>0</v>
      </c>
      <c r="AF929">
        <v>1</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1</v>
      </c>
      <c r="BA929">
        <v>1</v>
      </c>
      <c r="BB929">
        <v>0</v>
      </c>
      <c r="BC929">
        <v>1</v>
      </c>
      <c r="BD929">
        <v>0</v>
      </c>
      <c r="BE929">
        <v>1</v>
      </c>
      <c r="BF929">
        <v>0</v>
      </c>
      <c r="BG929">
        <v>0</v>
      </c>
      <c r="BH929">
        <v>0</v>
      </c>
      <c r="BI929">
        <v>0</v>
      </c>
      <c r="BJ929">
        <v>1</v>
      </c>
      <c r="BK929">
        <v>0</v>
      </c>
      <c r="BL929">
        <v>0</v>
      </c>
      <c r="BM929">
        <v>0</v>
      </c>
      <c r="BN929">
        <v>0</v>
      </c>
      <c r="BO929">
        <v>1</v>
      </c>
      <c r="BP929">
        <v>0</v>
      </c>
      <c r="BQ929">
        <v>0</v>
      </c>
      <c r="BR929">
        <v>1</v>
      </c>
      <c r="BS929">
        <v>0</v>
      </c>
      <c r="BT929" s="10">
        <v>0</v>
      </c>
      <c r="BU929">
        <v>-4.2648743800000002</v>
      </c>
      <c r="BV929">
        <v>0.17994256</v>
      </c>
      <c r="BW929">
        <v>2.5512239999999999E-2</v>
      </c>
      <c r="BX929">
        <v>1.7140852600000001</v>
      </c>
      <c r="BY929">
        <v>1.2451467300000001</v>
      </c>
      <c r="BZ929">
        <v>4.38303536</v>
      </c>
      <c r="CA929">
        <v>1.0542348399999999</v>
      </c>
      <c r="CB929">
        <v>2.36271349</v>
      </c>
      <c r="CC929">
        <v>0</v>
      </c>
      <c r="CD929">
        <v>1.26633956</v>
      </c>
      <c r="CE929">
        <v>1.2966537600000001</v>
      </c>
      <c r="CF929">
        <v>-0.34830556000000001</v>
      </c>
      <c r="CG929">
        <v>0.60595251999999999</v>
      </c>
      <c r="CH929">
        <v>-0.27080598</v>
      </c>
      <c r="CI929">
        <v>0.69837139000000004</v>
      </c>
      <c r="CJ929">
        <v>2.3914729999999999E-2</v>
      </c>
      <c r="CK929">
        <v>-0.35324707</v>
      </c>
      <c r="CL929">
        <v>-4.8291489999999999E-2</v>
      </c>
      <c r="CM929">
        <v>0.58076517999999999</v>
      </c>
      <c r="CN929">
        <v>0.72541518999999999</v>
      </c>
      <c r="CO929">
        <v>-0.20022939000000001</v>
      </c>
      <c r="CP929">
        <v>-0.43475793000000001</v>
      </c>
      <c r="CQ929">
        <v>0.34422587999999998</v>
      </c>
      <c r="CR929">
        <v>-0.48495226000000002</v>
      </c>
      <c r="CS929">
        <v>0.18250256000000001</v>
      </c>
      <c r="CT929">
        <v>-0.16623276000000001</v>
      </c>
      <c r="CU929">
        <v>-9.4743999999999995E-2</v>
      </c>
      <c r="CV929">
        <v>-1.1689752</v>
      </c>
      <c r="CW929">
        <v>-0.52188942000000005</v>
      </c>
      <c r="CX929">
        <v>0.65815442999999996</v>
      </c>
      <c r="CY929">
        <v>9.3649330000000003E-2</v>
      </c>
      <c r="CZ929">
        <v>-0.16819777</v>
      </c>
      <c r="DA929">
        <v>-0.25450494000000001</v>
      </c>
      <c r="DB929">
        <v>0.25513289</v>
      </c>
      <c r="DC929">
        <v>2.5920289999999999E-2</v>
      </c>
      <c r="DD929">
        <v>-2.5292350000000002E-2</v>
      </c>
      <c r="DE929">
        <v>0.26950531</v>
      </c>
      <c r="DF929">
        <v>-0.26887736000000001</v>
      </c>
      <c r="DG929">
        <v>0.1029841</v>
      </c>
      <c r="DH929">
        <v>-0.10235616</v>
      </c>
      <c r="DI929">
        <v>-0.19042195000000001</v>
      </c>
      <c r="DJ929">
        <v>7.7531719999999998E-2</v>
      </c>
      <c r="DK929">
        <v>-0.19522661999999999</v>
      </c>
      <c r="DL929">
        <v>-0.13095082</v>
      </c>
      <c r="DM929">
        <v>-6.0513240000000003E-2</v>
      </c>
      <c r="DN929">
        <v>0.50020885000000004</v>
      </c>
      <c r="DO929">
        <v>0.35778246000000002</v>
      </c>
      <c r="DP929">
        <v>-0.64273818000000005</v>
      </c>
      <c r="DQ929">
        <v>0.94671483000000001</v>
      </c>
      <c r="DR929">
        <v>-0.66113116000000005</v>
      </c>
      <c r="DS929">
        <v>7.7932630000000003E-2</v>
      </c>
      <c r="DT929">
        <v>-0.79014932000000004</v>
      </c>
      <c r="DU929">
        <v>1.3610861400000001</v>
      </c>
      <c r="DV929" s="10">
        <v>-0.64824150000000003</v>
      </c>
      <c r="DW929" s="8" t="s">
        <v>4759</v>
      </c>
      <c r="DX929" t="s">
        <v>4760</v>
      </c>
      <c r="DY929" t="s">
        <v>5153</v>
      </c>
      <c r="DZ929" t="s">
        <v>5158</v>
      </c>
      <c r="EA929" t="s">
        <v>5177</v>
      </c>
      <c r="EB929" t="s">
        <v>5494</v>
      </c>
      <c r="EC929" t="s">
        <v>5192</v>
      </c>
      <c r="ED929" s="10" t="s">
        <v>4036</v>
      </c>
      <c r="EE929" s="20">
        <v>34745</v>
      </c>
      <c r="EF929" s="21">
        <v>38361</v>
      </c>
      <c r="EG929" t="s">
        <v>4761</v>
      </c>
      <c r="EH929" t="s">
        <v>5144</v>
      </c>
      <c r="EI929" s="22">
        <v>45341</v>
      </c>
      <c r="EJ929" t="b">
        <f>F929=H929</f>
        <v>1</v>
      </c>
    </row>
    <row r="930" spans="1:140" x14ac:dyDescent="0.2">
      <c r="A930" s="8" t="s">
        <v>1318</v>
      </c>
      <c r="B930" s="8" t="s">
        <v>127</v>
      </c>
      <c r="C930" s="8" t="s">
        <v>332</v>
      </c>
      <c r="D930" s="2" t="s">
        <v>4762</v>
      </c>
      <c r="E930" s="4">
        <v>0.56903301290171504</v>
      </c>
      <c r="F930" s="28" t="b">
        <v>0</v>
      </c>
      <c r="G930" s="29">
        <f t="shared" si="29"/>
        <v>7.3814397891551438E-6</v>
      </c>
      <c r="H930" s="5" t="b">
        <f t="shared" si="28"/>
        <v>0</v>
      </c>
      <c r="I930" s="8">
        <v>41</v>
      </c>
      <c r="J930">
        <v>2</v>
      </c>
      <c r="K930">
        <v>15</v>
      </c>
      <c r="L930">
        <v>1826</v>
      </c>
      <c r="M930">
        <v>2</v>
      </c>
      <c r="N930">
        <v>1</v>
      </c>
      <c r="O930">
        <v>73.683173117524106</v>
      </c>
      <c r="P930">
        <v>4</v>
      </c>
      <c r="Q930">
        <v>4</v>
      </c>
      <c r="R930">
        <v>4</v>
      </c>
      <c r="S930" s="10">
        <v>82.3</v>
      </c>
      <c r="T930" s="8">
        <v>-1.1498032608684501</v>
      </c>
      <c r="U930">
        <v>1.0203643463482399</v>
      </c>
      <c r="V930">
        <v>-1.5481964736195899</v>
      </c>
      <c r="W930">
        <v>0.38201094634982402</v>
      </c>
      <c r="X930">
        <v>-0.92748948436013701</v>
      </c>
      <c r="Y930">
        <v>-1.4044518876044501</v>
      </c>
      <c r="Z930">
        <v>0.79864446397427002</v>
      </c>
      <c r="AA930">
        <v>0.71867389489572897</v>
      </c>
      <c r="AB930">
        <v>0.68128349962791002</v>
      </c>
      <c r="AC930">
        <v>1.7560081436822399E-2</v>
      </c>
      <c r="AD930" s="10">
        <v>1.6403960119049199</v>
      </c>
      <c r="AE930" s="8">
        <v>0</v>
      </c>
      <c r="AF930">
        <v>0</v>
      </c>
      <c r="AG930">
        <v>0</v>
      </c>
      <c r="AH930">
        <v>0</v>
      </c>
      <c r="AI930">
        <v>0</v>
      </c>
      <c r="AJ930">
        <v>0</v>
      </c>
      <c r="AK930">
        <v>0</v>
      </c>
      <c r="AL930">
        <v>0</v>
      </c>
      <c r="AM930">
        <v>0</v>
      </c>
      <c r="AN930">
        <v>0</v>
      </c>
      <c r="AO930">
        <v>0</v>
      </c>
      <c r="AP930">
        <v>0</v>
      </c>
      <c r="AQ930">
        <v>0</v>
      </c>
      <c r="AR930">
        <v>0</v>
      </c>
      <c r="AS930">
        <v>0</v>
      </c>
      <c r="AT930">
        <v>0</v>
      </c>
      <c r="AU930">
        <v>1</v>
      </c>
      <c r="AV930">
        <v>0</v>
      </c>
      <c r="AW930">
        <v>0</v>
      </c>
      <c r="AX930">
        <v>0</v>
      </c>
      <c r="AY930">
        <v>1</v>
      </c>
      <c r="AZ930">
        <v>0</v>
      </c>
      <c r="BA930">
        <v>0</v>
      </c>
      <c r="BB930">
        <v>1</v>
      </c>
      <c r="BC930">
        <v>1</v>
      </c>
      <c r="BD930">
        <v>0</v>
      </c>
      <c r="BE930">
        <v>0</v>
      </c>
      <c r="BF930">
        <v>1</v>
      </c>
      <c r="BG930">
        <v>0</v>
      </c>
      <c r="BH930">
        <v>1</v>
      </c>
      <c r="BI930">
        <v>0</v>
      </c>
      <c r="BJ930">
        <v>0</v>
      </c>
      <c r="BK930">
        <v>0</v>
      </c>
      <c r="BL930">
        <v>0</v>
      </c>
      <c r="BM930">
        <v>0</v>
      </c>
      <c r="BN930">
        <v>1</v>
      </c>
      <c r="BO930">
        <v>0</v>
      </c>
      <c r="BP930">
        <v>0</v>
      </c>
      <c r="BQ930">
        <v>0</v>
      </c>
      <c r="BR930">
        <v>0</v>
      </c>
      <c r="BS930">
        <v>0</v>
      </c>
      <c r="BT930" s="10">
        <v>1</v>
      </c>
      <c r="BU930">
        <v>-4.2648743800000002</v>
      </c>
      <c r="BV930">
        <v>0.17994256</v>
      </c>
      <c r="BW930">
        <v>2.5512239999999999E-2</v>
      </c>
      <c r="BX930">
        <v>1.7140852600000001</v>
      </c>
      <c r="BY930">
        <v>1.2451467300000001</v>
      </c>
      <c r="BZ930">
        <v>4.38303536</v>
      </c>
      <c r="CA930">
        <v>1.0542348399999999</v>
      </c>
      <c r="CB930">
        <v>2.36271349</v>
      </c>
      <c r="CC930">
        <v>0</v>
      </c>
      <c r="CD930">
        <v>1.26633956</v>
      </c>
      <c r="CE930">
        <v>1.2966537600000001</v>
      </c>
      <c r="CF930">
        <v>-0.34830556000000001</v>
      </c>
      <c r="CG930">
        <v>0.60595251999999999</v>
      </c>
      <c r="CH930">
        <v>-0.27080598</v>
      </c>
      <c r="CI930">
        <v>0.69837139000000004</v>
      </c>
      <c r="CJ930">
        <v>2.3914729999999999E-2</v>
      </c>
      <c r="CK930">
        <v>-0.35324707</v>
      </c>
      <c r="CL930">
        <v>-4.8291489999999999E-2</v>
      </c>
      <c r="CM930">
        <v>0.58076517999999999</v>
      </c>
      <c r="CN930">
        <v>0.72541518999999999</v>
      </c>
      <c r="CO930">
        <v>-0.20022939000000001</v>
      </c>
      <c r="CP930">
        <v>-0.43475793000000001</v>
      </c>
      <c r="CQ930">
        <v>0.34422587999999998</v>
      </c>
      <c r="CR930">
        <v>-0.48495226000000002</v>
      </c>
      <c r="CS930">
        <v>0.18250256000000001</v>
      </c>
      <c r="CT930">
        <v>-0.16623276000000001</v>
      </c>
      <c r="CU930">
        <v>-9.4743999999999995E-2</v>
      </c>
      <c r="CV930">
        <v>-1.1689752</v>
      </c>
      <c r="CW930">
        <v>-0.52188942000000005</v>
      </c>
      <c r="CX930">
        <v>0.65815442999999996</v>
      </c>
      <c r="CY930">
        <v>9.3649330000000003E-2</v>
      </c>
      <c r="CZ930">
        <v>-0.16819777</v>
      </c>
      <c r="DA930">
        <v>-0.25450494000000001</v>
      </c>
      <c r="DB930">
        <v>0.25513289</v>
      </c>
      <c r="DC930">
        <v>2.5920289999999999E-2</v>
      </c>
      <c r="DD930">
        <v>-2.5292350000000002E-2</v>
      </c>
      <c r="DE930">
        <v>0.26950531</v>
      </c>
      <c r="DF930">
        <v>-0.26887736000000001</v>
      </c>
      <c r="DG930">
        <v>0.1029841</v>
      </c>
      <c r="DH930">
        <v>-0.10235616</v>
      </c>
      <c r="DI930">
        <v>-0.19042195000000001</v>
      </c>
      <c r="DJ930">
        <v>7.7531719999999998E-2</v>
      </c>
      <c r="DK930">
        <v>-0.19522661999999999</v>
      </c>
      <c r="DL930">
        <v>-0.13095082</v>
      </c>
      <c r="DM930">
        <v>-6.0513240000000003E-2</v>
      </c>
      <c r="DN930">
        <v>0.50020885000000004</v>
      </c>
      <c r="DO930">
        <v>0.35778246000000002</v>
      </c>
      <c r="DP930">
        <v>-0.64273818000000005</v>
      </c>
      <c r="DQ930">
        <v>0.94671483000000001</v>
      </c>
      <c r="DR930">
        <v>-0.66113116000000005</v>
      </c>
      <c r="DS930">
        <v>7.7932630000000003E-2</v>
      </c>
      <c r="DT930">
        <v>-0.79014932000000004</v>
      </c>
      <c r="DU930">
        <v>1.3610861400000001</v>
      </c>
      <c r="DV930" s="10">
        <v>-0.64824150000000003</v>
      </c>
      <c r="DW930" s="8" t="s">
        <v>4763</v>
      </c>
      <c r="DX930" t="s">
        <v>4764</v>
      </c>
      <c r="DY930" t="s">
        <v>5158</v>
      </c>
      <c r="DZ930" t="s">
        <v>5165</v>
      </c>
      <c r="EA930" t="s">
        <v>5489</v>
      </c>
      <c r="EB930" t="s">
        <v>5394</v>
      </c>
      <c r="EC930" t="s">
        <v>5228</v>
      </c>
      <c r="ED930" s="10" t="s">
        <v>295</v>
      </c>
      <c r="EE930" s="20">
        <v>34801</v>
      </c>
      <c r="EF930" s="21">
        <v>37264</v>
      </c>
      <c r="EG930" t="s">
        <v>4765</v>
      </c>
      <c r="EH930" t="s">
        <v>5147</v>
      </c>
      <c r="EI930" s="22">
        <v>44190</v>
      </c>
      <c r="EJ930" t="b">
        <f>F930=H930</f>
        <v>1</v>
      </c>
    </row>
    <row r="931" spans="1:140" x14ac:dyDescent="0.2">
      <c r="A931" s="8" t="s">
        <v>4766</v>
      </c>
      <c r="B931" s="8" t="s">
        <v>119</v>
      </c>
      <c r="C931" s="8" t="s">
        <v>181</v>
      </c>
      <c r="D931" s="2" t="s">
        <v>4767</v>
      </c>
      <c r="E931" s="4">
        <v>0.38121725652940402</v>
      </c>
      <c r="F931" s="28" t="b">
        <v>0</v>
      </c>
      <c r="G931" s="29">
        <f t="shared" si="29"/>
        <v>3.1623970891719252E-6</v>
      </c>
      <c r="H931" s="5" t="b">
        <f t="shared" si="28"/>
        <v>0</v>
      </c>
      <c r="I931" s="8">
        <v>70</v>
      </c>
      <c r="J931">
        <v>2</v>
      </c>
      <c r="K931">
        <v>17</v>
      </c>
      <c r="L931">
        <v>2049</v>
      </c>
      <c r="M931">
        <v>3</v>
      </c>
      <c r="N931">
        <v>1</v>
      </c>
      <c r="O931">
        <v>13.1086282647024</v>
      </c>
      <c r="P931">
        <v>3</v>
      </c>
      <c r="Q931">
        <v>1</v>
      </c>
      <c r="R931">
        <v>1</v>
      </c>
      <c r="S931" s="10">
        <v>70.7</v>
      </c>
      <c r="T931" s="8">
        <v>1.5744038114505901</v>
      </c>
      <c r="U931">
        <v>1.0203643463482399</v>
      </c>
      <c r="V931">
        <v>-1.2897868806933099</v>
      </c>
      <c r="W931">
        <v>0.64197353667317603</v>
      </c>
      <c r="X931">
        <v>-0.60931127360194304</v>
      </c>
      <c r="Y931">
        <v>-1.4044518876044501</v>
      </c>
      <c r="Z931">
        <v>-1.28576775088309</v>
      </c>
      <c r="AA931">
        <v>-1.4107302381286499</v>
      </c>
      <c r="AB931">
        <v>-4.5418899975194001E-2</v>
      </c>
      <c r="AC931">
        <v>1.7560081436822399E-2</v>
      </c>
      <c r="AD931" s="10">
        <v>-0.86254298685826103</v>
      </c>
      <c r="AE931" s="8">
        <v>0</v>
      </c>
      <c r="AF931">
        <v>0</v>
      </c>
      <c r="AG931">
        <v>0</v>
      </c>
      <c r="AH931">
        <v>0</v>
      </c>
      <c r="AI931">
        <v>0</v>
      </c>
      <c r="AJ931">
        <v>1</v>
      </c>
      <c r="AK931">
        <v>0</v>
      </c>
      <c r="AL931">
        <v>0</v>
      </c>
      <c r="AM931">
        <v>0</v>
      </c>
      <c r="AN931">
        <v>0</v>
      </c>
      <c r="AO931">
        <v>0</v>
      </c>
      <c r="AP931">
        <v>0</v>
      </c>
      <c r="AQ931">
        <v>0</v>
      </c>
      <c r="AR931">
        <v>0</v>
      </c>
      <c r="AS931">
        <v>0</v>
      </c>
      <c r="AT931">
        <v>0</v>
      </c>
      <c r="AU931">
        <v>0</v>
      </c>
      <c r="AV931">
        <v>0</v>
      </c>
      <c r="AW931">
        <v>0</v>
      </c>
      <c r="AX931">
        <v>0</v>
      </c>
      <c r="AY931">
        <v>0</v>
      </c>
      <c r="AZ931">
        <v>1</v>
      </c>
      <c r="BA931">
        <v>1</v>
      </c>
      <c r="BB931">
        <v>0</v>
      </c>
      <c r="BC931">
        <v>1</v>
      </c>
      <c r="BD931">
        <v>0</v>
      </c>
      <c r="BE931">
        <v>0</v>
      </c>
      <c r="BF931">
        <v>1</v>
      </c>
      <c r="BG931">
        <v>1</v>
      </c>
      <c r="BH931">
        <v>0</v>
      </c>
      <c r="BI931">
        <v>0</v>
      </c>
      <c r="BJ931">
        <v>0</v>
      </c>
      <c r="BK931">
        <v>0</v>
      </c>
      <c r="BL931">
        <v>0</v>
      </c>
      <c r="BM931">
        <v>0</v>
      </c>
      <c r="BN931">
        <v>0</v>
      </c>
      <c r="BO931">
        <v>0</v>
      </c>
      <c r="BP931">
        <v>1</v>
      </c>
      <c r="BQ931">
        <v>1</v>
      </c>
      <c r="BR931">
        <v>0</v>
      </c>
      <c r="BS931">
        <v>0</v>
      </c>
      <c r="BT931" s="10">
        <v>0</v>
      </c>
      <c r="BU931">
        <v>-4.2648743800000002</v>
      </c>
      <c r="BV931">
        <v>0.17994256</v>
      </c>
      <c r="BW931">
        <v>2.5512239999999999E-2</v>
      </c>
      <c r="BX931">
        <v>1.7140852600000001</v>
      </c>
      <c r="BY931">
        <v>1.2451467300000001</v>
      </c>
      <c r="BZ931">
        <v>4.38303536</v>
      </c>
      <c r="CA931">
        <v>1.0542348399999999</v>
      </c>
      <c r="CB931">
        <v>2.36271349</v>
      </c>
      <c r="CC931">
        <v>0</v>
      </c>
      <c r="CD931">
        <v>1.26633956</v>
      </c>
      <c r="CE931">
        <v>1.2966537600000001</v>
      </c>
      <c r="CF931">
        <v>-0.34830556000000001</v>
      </c>
      <c r="CG931">
        <v>0.60595251999999999</v>
      </c>
      <c r="CH931">
        <v>-0.27080598</v>
      </c>
      <c r="CI931">
        <v>0.69837139000000004</v>
      </c>
      <c r="CJ931">
        <v>2.3914729999999999E-2</v>
      </c>
      <c r="CK931">
        <v>-0.35324707</v>
      </c>
      <c r="CL931">
        <v>-4.8291489999999999E-2</v>
      </c>
      <c r="CM931">
        <v>0.58076517999999999</v>
      </c>
      <c r="CN931">
        <v>0.72541518999999999</v>
      </c>
      <c r="CO931">
        <v>-0.20022939000000001</v>
      </c>
      <c r="CP931">
        <v>-0.43475793000000001</v>
      </c>
      <c r="CQ931">
        <v>0.34422587999999998</v>
      </c>
      <c r="CR931">
        <v>-0.48495226000000002</v>
      </c>
      <c r="CS931">
        <v>0.18250256000000001</v>
      </c>
      <c r="CT931">
        <v>-0.16623276000000001</v>
      </c>
      <c r="CU931">
        <v>-9.4743999999999995E-2</v>
      </c>
      <c r="CV931">
        <v>-1.1689752</v>
      </c>
      <c r="CW931">
        <v>-0.52188942000000005</v>
      </c>
      <c r="CX931">
        <v>0.65815442999999996</v>
      </c>
      <c r="CY931">
        <v>9.3649330000000003E-2</v>
      </c>
      <c r="CZ931">
        <v>-0.16819777</v>
      </c>
      <c r="DA931">
        <v>-0.25450494000000001</v>
      </c>
      <c r="DB931">
        <v>0.25513289</v>
      </c>
      <c r="DC931">
        <v>2.5920289999999999E-2</v>
      </c>
      <c r="DD931">
        <v>-2.5292350000000002E-2</v>
      </c>
      <c r="DE931">
        <v>0.26950531</v>
      </c>
      <c r="DF931">
        <v>-0.26887736000000001</v>
      </c>
      <c r="DG931">
        <v>0.1029841</v>
      </c>
      <c r="DH931">
        <v>-0.10235616</v>
      </c>
      <c r="DI931">
        <v>-0.19042195000000001</v>
      </c>
      <c r="DJ931">
        <v>7.7531719999999998E-2</v>
      </c>
      <c r="DK931">
        <v>-0.19522661999999999</v>
      </c>
      <c r="DL931">
        <v>-0.13095082</v>
      </c>
      <c r="DM931">
        <v>-6.0513240000000003E-2</v>
      </c>
      <c r="DN931">
        <v>0.50020885000000004</v>
      </c>
      <c r="DO931">
        <v>0.35778246000000002</v>
      </c>
      <c r="DP931">
        <v>-0.64273818000000005</v>
      </c>
      <c r="DQ931">
        <v>0.94671483000000001</v>
      </c>
      <c r="DR931">
        <v>-0.66113116000000005</v>
      </c>
      <c r="DS931">
        <v>7.7932630000000003E-2</v>
      </c>
      <c r="DT931">
        <v>-0.79014932000000004</v>
      </c>
      <c r="DU931">
        <v>1.3610861400000001</v>
      </c>
      <c r="DV931" s="10">
        <v>-0.64824150000000003</v>
      </c>
      <c r="DW931" s="8" t="s">
        <v>4768</v>
      </c>
      <c r="DX931" t="s">
        <v>4769</v>
      </c>
      <c r="DY931" t="s">
        <v>5165</v>
      </c>
      <c r="DZ931" t="s">
        <v>5154</v>
      </c>
      <c r="EA931" t="s">
        <v>5304</v>
      </c>
      <c r="EB931" t="s">
        <v>5252</v>
      </c>
      <c r="EC931" t="s">
        <v>5303</v>
      </c>
      <c r="ED931" s="10" t="s">
        <v>2965</v>
      </c>
      <c r="EE931" s="20">
        <v>35331</v>
      </c>
      <c r="EF931" s="21">
        <v>37755</v>
      </c>
      <c r="EG931" t="s">
        <v>4770</v>
      </c>
      <c r="EH931" t="s">
        <v>5145</v>
      </c>
      <c r="EI931" s="22">
        <v>44546</v>
      </c>
      <c r="EJ931" t="b">
        <f>F931=H931</f>
        <v>1</v>
      </c>
    </row>
    <row r="932" spans="1:140" x14ac:dyDescent="0.2">
      <c r="A932" s="8" t="s">
        <v>4771</v>
      </c>
      <c r="B932" s="8" t="s">
        <v>119</v>
      </c>
      <c r="C932" s="8" t="s">
        <v>468</v>
      </c>
      <c r="D932" s="2" t="s">
        <v>4772</v>
      </c>
      <c r="E932" s="4">
        <v>0.69510683576837995</v>
      </c>
      <c r="F932" s="28" t="b">
        <v>1</v>
      </c>
      <c r="G932" s="29">
        <f t="shared" si="29"/>
        <v>5.4700511004730744E-3</v>
      </c>
      <c r="H932" s="5" t="b">
        <f t="shared" si="28"/>
        <v>0</v>
      </c>
      <c r="I932" s="8">
        <v>68</v>
      </c>
      <c r="J932">
        <v>0</v>
      </c>
      <c r="K932">
        <v>24</v>
      </c>
      <c r="L932">
        <v>2318</v>
      </c>
      <c r="M932">
        <v>1</v>
      </c>
      <c r="N932">
        <v>4</v>
      </c>
      <c r="O932">
        <v>72.553417884190097</v>
      </c>
      <c r="P932">
        <v>2</v>
      </c>
      <c r="Q932">
        <v>4</v>
      </c>
      <c r="R932">
        <v>1</v>
      </c>
      <c r="S932" s="10">
        <v>74.099999999999994</v>
      </c>
      <c r="T932" s="8">
        <v>1.3865274616354899</v>
      </c>
      <c r="U932">
        <v>-1.00517281761849</v>
      </c>
      <c r="V932">
        <v>-0.38535330545132002</v>
      </c>
      <c r="W932">
        <v>0.95556069719775805</v>
      </c>
      <c r="X932">
        <v>-1.2456676951183301</v>
      </c>
      <c r="Y932">
        <v>0.68524713920936597</v>
      </c>
      <c r="Z932">
        <v>0.75976880070874897</v>
      </c>
      <c r="AA932">
        <v>-0.70092886045385905</v>
      </c>
      <c r="AB932">
        <v>1.4079858992310099</v>
      </c>
      <c r="AC932">
        <v>-0.68484317603607703</v>
      </c>
      <c r="AD932" s="10">
        <v>-0.12892293549664</v>
      </c>
      <c r="AE932" s="8">
        <v>0</v>
      </c>
      <c r="AF932">
        <v>0</v>
      </c>
      <c r="AG932">
        <v>0</v>
      </c>
      <c r="AH932">
        <v>0</v>
      </c>
      <c r="AI932">
        <v>0</v>
      </c>
      <c r="AJ932">
        <v>0</v>
      </c>
      <c r="AK932">
        <v>0</v>
      </c>
      <c r="AL932">
        <v>0</v>
      </c>
      <c r="AM932">
        <v>0</v>
      </c>
      <c r="AN932">
        <v>0</v>
      </c>
      <c r="AO932">
        <v>0</v>
      </c>
      <c r="AP932">
        <v>0</v>
      </c>
      <c r="AQ932">
        <v>1</v>
      </c>
      <c r="AR932">
        <v>0</v>
      </c>
      <c r="AS932">
        <v>0</v>
      </c>
      <c r="AT932">
        <v>0</v>
      </c>
      <c r="AU932">
        <v>0</v>
      </c>
      <c r="AV932">
        <v>0</v>
      </c>
      <c r="AW932">
        <v>0</v>
      </c>
      <c r="AX932">
        <v>0</v>
      </c>
      <c r="AY932">
        <v>1</v>
      </c>
      <c r="AZ932">
        <v>0</v>
      </c>
      <c r="BA932">
        <v>1</v>
      </c>
      <c r="BB932">
        <v>0</v>
      </c>
      <c r="BC932">
        <v>0</v>
      </c>
      <c r="BD932">
        <v>1</v>
      </c>
      <c r="BE932">
        <v>1</v>
      </c>
      <c r="BF932">
        <v>0</v>
      </c>
      <c r="BG932">
        <v>0</v>
      </c>
      <c r="BH932">
        <v>0</v>
      </c>
      <c r="BI932">
        <v>1</v>
      </c>
      <c r="BJ932">
        <v>0</v>
      </c>
      <c r="BK932">
        <v>0</v>
      </c>
      <c r="BL932">
        <v>0</v>
      </c>
      <c r="BM932">
        <v>0</v>
      </c>
      <c r="BN932">
        <v>1</v>
      </c>
      <c r="BO932">
        <v>0</v>
      </c>
      <c r="BP932">
        <v>0</v>
      </c>
      <c r="BQ932">
        <v>0</v>
      </c>
      <c r="BR932">
        <v>0</v>
      </c>
      <c r="BS932">
        <v>1</v>
      </c>
      <c r="BT932" s="10">
        <v>0</v>
      </c>
      <c r="BU932">
        <v>-4.2648743800000002</v>
      </c>
      <c r="BV932">
        <v>0.17994256</v>
      </c>
      <c r="BW932">
        <v>2.5512239999999999E-2</v>
      </c>
      <c r="BX932">
        <v>1.7140852600000001</v>
      </c>
      <c r="BY932">
        <v>1.2451467300000001</v>
      </c>
      <c r="BZ932">
        <v>4.38303536</v>
      </c>
      <c r="CA932">
        <v>1.0542348399999999</v>
      </c>
      <c r="CB932">
        <v>2.36271349</v>
      </c>
      <c r="CC932">
        <v>0</v>
      </c>
      <c r="CD932">
        <v>1.26633956</v>
      </c>
      <c r="CE932">
        <v>1.2966537600000001</v>
      </c>
      <c r="CF932">
        <v>-0.34830556000000001</v>
      </c>
      <c r="CG932">
        <v>0.60595251999999999</v>
      </c>
      <c r="CH932">
        <v>-0.27080598</v>
      </c>
      <c r="CI932">
        <v>0.69837139000000004</v>
      </c>
      <c r="CJ932">
        <v>2.3914729999999999E-2</v>
      </c>
      <c r="CK932">
        <v>-0.35324707</v>
      </c>
      <c r="CL932">
        <v>-4.8291489999999999E-2</v>
      </c>
      <c r="CM932">
        <v>0.58076517999999999</v>
      </c>
      <c r="CN932">
        <v>0.72541518999999999</v>
      </c>
      <c r="CO932">
        <v>-0.20022939000000001</v>
      </c>
      <c r="CP932">
        <v>-0.43475793000000001</v>
      </c>
      <c r="CQ932">
        <v>0.34422587999999998</v>
      </c>
      <c r="CR932">
        <v>-0.48495226000000002</v>
      </c>
      <c r="CS932">
        <v>0.18250256000000001</v>
      </c>
      <c r="CT932">
        <v>-0.16623276000000001</v>
      </c>
      <c r="CU932">
        <v>-9.4743999999999995E-2</v>
      </c>
      <c r="CV932">
        <v>-1.1689752</v>
      </c>
      <c r="CW932">
        <v>-0.52188942000000005</v>
      </c>
      <c r="CX932">
        <v>0.65815442999999996</v>
      </c>
      <c r="CY932">
        <v>9.3649330000000003E-2</v>
      </c>
      <c r="CZ932">
        <v>-0.16819777</v>
      </c>
      <c r="DA932">
        <v>-0.25450494000000001</v>
      </c>
      <c r="DB932">
        <v>0.25513289</v>
      </c>
      <c r="DC932">
        <v>2.5920289999999999E-2</v>
      </c>
      <c r="DD932">
        <v>-2.5292350000000002E-2</v>
      </c>
      <c r="DE932">
        <v>0.26950531</v>
      </c>
      <c r="DF932">
        <v>-0.26887736000000001</v>
      </c>
      <c r="DG932">
        <v>0.1029841</v>
      </c>
      <c r="DH932">
        <v>-0.10235616</v>
      </c>
      <c r="DI932">
        <v>-0.19042195000000001</v>
      </c>
      <c r="DJ932">
        <v>7.7531719999999998E-2</v>
      </c>
      <c r="DK932">
        <v>-0.19522661999999999</v>
      </c>
      <c r="DL932">
        <v>-0.13095082</v>
      </c>
      <c r="DM932">
        <v>-6.0513240000000003E-2</v>
      </c>
      <c r="DN932">
        <v>0.50020885000000004</v>
      </c>
      <c r="DO932">
        <v>0.35778246000000002</v>
      </c>
      <c r="DP932">
        <v>-0.64273818000000005</v>
      </c>
      <c r="DQ932">
        <v>0.94671483000000001</v>
      </c>
      <c r="DR932">
        <v>-0.66113116000000005</v>
      </c>
      <c r="DS932">
        <v>7.7932630000000003E-2</v>
      </c>
      <c r="DT932">
        <v>-0.79014932000000004</v>
      </c>
      <c r="DU932">
        <v>1.3610861400000001</v>
      </c>
      <c r="DV932" s="10">
        <v>-0.64824150000000003</v>
      </c>
      <c r="DW932" s="8" t="s">
        <v>4773</v>
      </c>
      <c r="DX932" t="s">
        <v>4774</v>
      </c>
      <c r="DY932" t="s">
        <v>5158</v>
      </c>
      <c r="DZ932" t="s">
        <v>5153</v>
      </c>
      <c r="EA932" t="s">
        <v>5500</v>
      </c>
      <c r="EB932" t="s">
        <v>5418</v>
      </c>
      <c r="EC932" t="s">
        <v>5201</v>
      </c>
      <c r="ED932" s="10" t="s">
        <v>1185</v>
      </c>
      <c r="EE932" s="20">
        <v>35518</v>
      </c>
      <c r="EF932" s="21">
        <v>38676</v>
      </c>
      <c r="EG932" t="s">
        <v>4775</v>
      </c>
      <c r="EH932" t="s">
        <v>5142</v>
      </c>
      <c r="EI932" s="22">
        <v>45262</v>
      </c>
      <c r="EJ932" t="b">
        <f>F932=H932</f>
        <v>0</v>
      </c>
    </row>
    <row r="933" spans="1:140" x14ac:dyDescent="0.2">
      <c r="A933" s="8" t="s">
        <v>4776</v>
      </c>
      <c r="B933" s="8" t="s">
        <v>119</v>
      </c>
      <c r="C933" s="8" t="s">
        <v>216</v>
      </c>
      <c r="D933" s="2" t="s">
        <v>4777</v>
      </c>
      <c r="E933" s="4">
        <v>0.493603174986465</v>
      </c>
      <c r="F933" s="28" t="b">
        <v>0</v>
      </c>
      <c r="G933" s="29">
        <f t="shared" si="29"/>
        <v>0.99744561746165039</v>
      </c>
      <c r="H933" s="5" t="b">
        <f t="shared" si="28"/>
        <v>1</v>
      </c>
      <c r="I933" s="8">
        <v>55</v>
      </c>
      <c r="J933">
        <v>0</v>
      </c>
      <c r="K933">
        <v>37</v>
      </c>
      <c r="L933">
        <v>966</v>
      </c>
      <c r="M933">
        <v>10</v>
      </c>
      <c r="N933">
        <v>5</v>
      </c>
      <c r="O933">
        <v>85.184920826565801</v>
      </c>
      <c r="P933">
        <v>2</v>
      </c>
      <c r="Q933">
        <v>5</v>
      </c>
      <c r="R933">
        <v>3</v>
      </c>
      <c r="S933" s="10">
        <v>62.4</v>
      </c>
      <c r="T933" s="8">
        <v>0.165331187837294</v>
      </c>
      <c r="U933">
        <v>-1.00517281761849</v>
      </c>
      <c r="V933">
        <v>1.2943090485695199</v>
      </c>
      <c r="W933">
        <v>-0.62053536610794602</v>
      </c>
      <c r="X933">
        <v>1.61793620170542</v>
      </c>
      <c r="Y933">
        <v>1.38181348148064</v>
      </c>
      <c r="Z933">
        <v>1.1944276015147099</v>
      </c>
      <c r="AA933">
        <v>0.71867389489572897</v>
      </c>
      <c r="AB933">
        <v>-4.5418899975194001E-2</v>
      </c>
      <c r="AC933">
        <v>-1.38724643350897</v>
      </c>
      <c r="AD933" s="10">
        <v>-2.65343899459398</v>
      </c>
      <c r="AE933" s="8">
        <v>0</v>
      </c>
      <c r="AF933">
        <v>0</v>
      </c>
      <c r="AG933">
        <v>0</v>
      </c>
      <c r="AH933">
        <v>0</v>
      </c>
      <c r="AI933">
        <v>0</v>
      </c>
      <c r="AJ933">
        <v>0</v>
      </c>
      <c r="AK933">
        <v>0</v>
      </c>
      <c r="AL933">
        <v>0</v>
      </c>
      <c r="AM933">
        <v>0</v>
      </c>
      <c r="AN933">
        <v>0</v>
      </c>
      <c r="AO933">
        <v>0</v>
      </c>
      <c r="AP933">
        <v>0</v>
      </c>
      <c r="AQ933">
        <v>0</v>
      </c>
      <c r="AR933">
        <v>0</v>
      </c>
      <c r="AS933">
        <v>1</v>
      </c>
      <c r="AT933">
        <v>0</v>
      </c>
      <c r="AU933">
        <v>0</v>
      </c>
      <c r="AV933">
        <v>0</v>
      </c>
      <c r="AW933">
        <v>0</v>
      </c>
      <c r="AX933">
        <v>0</v>
      </c>
      <c r="AY933">
        <v>1</v>
      </c>
      <c r="AZ933">
        <v>0</v>
      </c>
      <c r="BA933">
        <v>1</v>
      </c>
      <c r="BB933">
        <v>0</v>
      </c>
      <c r="BC933">
        <v>1</v>
      </c>
      <c r="BD933">
        <v>0</v>
      </c>
      <c r="BE933">
        <v>0</v>
      </c>
      <c r="BF933">
        <v>1</v>
      </c>
      <c r="BG933">
        <v>1</v>
      </c>
      <c r="BH933">
        <v>0</v>
      </c>
      <c r="BI933">
        <v>0</v>
      </c>
      <c r="BJ933">
        <v>0</v>
      </c>
      <c r="BK933">
        <v>0</v>
      </c>
      <c r="BL933">
        <v>0</v>
      </c>
      <c r="BM933">
        <v>0</v>
      </c>
      <c r="BN933">
        <v>0</v>
      </c>
      <c r="BO933">
        <v>0</v>
      </c>
      <c r="BP933">
        <v>1</v>
      </c>
      <c r="BQ933">
        <v>0</v>
      </c>
      <c r="BR933">
        <v>0</v>
      </c>
      <c r="BS933">
        <v>0</v>
      </c>
      <c r="BT933" s="10">
        <v>1</v>
      </c>
      <c r="BU933">
        <v>-4.2648743800000002</v>
      </c>
      <c r="BV933">
        <v>0.17994256</v>
      </c>
      <c r="BW933">
        <v>2.5512239999999999E-2</v>
      </c>
      <c r="BX933">
        <v>1.7140852600000001</v>
      </c>
      <c r="BY933">
        <v>1.2451467300000001</v>
      </c>
      <c r="BZ933">
        <v>4.38303536</v>
      </c>
      <c r="CA933">
        <v>1.0542348399999999</v>
      </c>
      <c r="CB933">
        <v>2.36271349</v>
      </c>
      <c r="CC933">
        <v>0</v>
      </c>
      <c r="CD933">
        <v>1.26633956</v>
      </c>
      <c r="CE933">
        <v>1.2966537600000001</v>
      </c>
      <c r="CF933">
        <v>-0.34830556000000001</v>
      </c>
      <c r="CG933">
        <v>0.60595251999999999</v>
      </c>
      <c r="CH933">
        <v>-0.27080598</v>
      </c>
      <c r="CI933">
        <v>0.69837139000000004</v>
      </c>
      <c r="CJ933">
        <v>2.3914729999999999E-2</v>
      </c>
      <c r="CK933">
        <v>-0.35324707</v>
      </c>
      <c r="CL933">
        <v>-4.8291489999999999E-2</v>
      </c>
      <c r="CM933">
        <v>0.58076517999999999</v>
      </c>
      <c r="CN933">
        <v>0.72541518999999999</v>
      </c>
      <c r="CO933">
        <v>-0.20022939000000001</v>
      </c>
      <c r="CP933">
        <v>-0.43475793000000001</v>
      </c>
      <c r="CQ933">
        <v>0.34422587999999998</v>
      </c>
      <c r="CR933">
        <v>-0.48495226000000002</v>
      </c>
      <c r="CS933">
        <v>0.18250256000000001</v>
      </c>
      <c r="CT933">
        <v>-0.16623276000000001</v>
      </c>
      <c r="CU933">
        <v>-9.4743999999999995E-2</v>
      </c>
      <c r="CV933">
        <v>-1.1689752</v>
      </c>
      <c r="CW933">
        <v>-0.52188942000000005</v>
      </c>
      <c r="CX933">
        <v>0.65815442999999996</v>
      </c>
      <c r="CY933">
        <v>9.3649330000000003E-2</v>
      </c>
      <c r="CZ933">
        <v>-0.16819777</v>
      </c>
      <c r="DA933">
        <v>-0.25450494000000001</v>
      </c>
      <c r="DB933">
        <v>0.25513289</v>
      </c>
      <c r="DC933">
        <v>2.5920289999999999E-2</v>
      </c>
      <c r="DD933">
        <v>-2.5292350000000002E-2</v>
      </c>
      <c r="DE933">
        <v>0.26950531</v>
      </c>
      <c r="DF933">
        <v>-0.26887736000000001</v>
      </c>
      <c r="DG933">
        <v>0.1029841</v>
      </c>
      <c r="DH933">
        <v>-0.10235616</v>
      </c>
      <c r="DI933">
        <v>-0.19042195000000001</v>
      </c>
      <c r="DJ933">
        <v>7.7531719999999998E-2</v>
      </c>
      <c r="DK933">
        <v>-0.19522661999999999</v>
      </c>
      <c r="DL933">
        <v>-0.13095082</v>
      </c>
      <c r="DM933">
        <v>-6.0513240000000003E-2</v>
      </c>
      <c r="DN933">
        <v>0.50020885000000004</v>
      </c>
      <c r="DO933">
        <v>0.35778246000000002</v>
      </c>
      <c r="DP933">
        <v>-0.64273818000000005</v>
      </c>
      <c r="DQ933">
        <v>0.94671483000000001</v>
      </c>
      <c r="DR933">
        <v>-0.66113116000000005</v>
      </c>
      <c r="DS933">
        <v>7.7932630000000003E-2</v>
      </c>
      <c r="DT933">
        <v>-0.79014932000000004</v>
      </c>
      <c r="DU933">
        <v>1.3610861400000001</v>
      </c>
      <c r="DV933" s="10">
        <v>-0.64824150000000003</v>
      </c>
      <c r="DW933" s="8" t="s">
        <v>4778</v>
      </c>
      <c r="DX933" t="s">
        <v>4779</v>
      </c>
      <c r="DY933" t="s">
        <v>5165</v>
      </c>
      <c r="DZ933" t="s">
        <v>5165</v>
      </c>
      <c r="EA933" t="s">
        <v>5498</v>
      </c>
      <c r="EB933" t="s">
        <v>5250</v>
      </c>
      <c r="EC933" t="s">
        <v>5236</v>
      </c>
      <c r="ED933" s="10" t="s">
        <v>318</v>
      </c>
      <c r="EE933" s="20">
        <v>36050</v>
      </c>
      <c r="EF933" s="21">
        <v>37504</v>
      </c>
      <c r="EG933" t="s">
        <v>4780</v>
      </c>
      <c r="EH933" t="s">
        <v>5145</v>
      </c>
      <c r="EI933" s="22">
        <v>44040</v>
      </c>
      <c r="EJ933" t="b">
        <f>F933=H933</f>
        <v>0</v>
      </c>
    </row>
    <row r="934" spans="1:140" x14ac:dyDescent="0.2">
      <c r="A934" s="8" t="s">
        <v>4781</v>
      </c>
      <c r="B934" s="8" t="s">
        <v>119</v>
      </c>
      <c r="C934" s="8" t="s">
        <v>147</v>
      </c>
      <c r="D934" s="2" t="s">
        <v>4782</v>
      </c>
      <c r="E934" s="4">
        <v>0.34112129807188402</v>
      </c>
      <c r="F934" s="28" t="b">
        <v>0</v>
      </c>
      <c r="G934" s="29">
        <f t="shared" si="29"/>
        <v>8.7551140020921802E-3</v>
      </c>
      <c r="H934" s="5" t="b">
        <f t="shared" si="28"/>
        <v>0</v>
      </c>
      <c r="I934" s="8">
        <v>51</v>
      </c>
      <c r="J934">
        <v>2</v>
      </c>
      <c r="K934">
        <v>32</v>
      </c>
      <c r="L934">
        <v>2</v>
      </c>
      <c r="M934">
        <v>7</v>
      </c>
      <c r="N934">
        <v>1</v>
      </c>
      <c r="O934">
        <v>52.0773157026088</v>
      </c>
      <c r="P934">
        <v>1</v>
      </c>
      <c r="Q934">
        <v>2</v>
      </c>
      <c r="R934">
        <v>5</v>
      </c>
      <c r="S934" s="10">
        <v>79</v>
      </c>
      <c r="T934" s="8">
        <v>-0.21042151179292001</v>
      </c>
      <c r="U934">
        <v>1.0203643463482399</v>
      </c>
      <c r="V934">
        <v>0.64828506625381199</v>
      </c>
      <c r="W934">
        <v>-1.7443198372815401</v>
      </c>
      <c r="X934">
        <v>0.66340156943083595</v>
      </c>
      <c r="Y934">
        <v>-1.4044518876044501</v>
      </c>
      <c r="Z934">
        <v>5.5171884567540901E-2</v>
      </c>
      <c r="AA934">
        <v>1.4284752725705201</v>
      </c>
      <c r="AB934">
        <v>-4.5418899975194001E-2</v>
      </c>
      <c r="AC934">
        <v>-0.68484317603607703</v>
      </c>
      <c r="AD934" s="10">
        <v>0.92835302087746396</v>
      </c>
      <c r="AE934" s="8">
        <v>1</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1</v>
      </c>
      <c r="AZ934">
        <v>0</v>
      </c>
      <c r="BA934">
        <v>1</v>
      </c>
      <c r="BB934">
        <v>0</v>
      </c>
      <c r="BC934">
        <v>0</v>
      </c>
      <c r="BD934">
        <v>1</v>
      </c>
      <c r="BE934">
        <v>1</v>
      </c>
      <c r="BF934">
        <v>0</v>
      </c>
      <c r="BG934">
        <v>1</v>
      </c>
      <c r="BH934">
        <v>0</v>
      </c>
      <c r="BI934">
        <v>0</v>
      </c>
      <c r="BJ934">
        <v>0</v>
      </c>
      <c r="BK934">
        <v>0</v>
      </c>
      <c r="BL934">
        <v>0</v>
      </c>
      <c r="BM934">
        <v>0</v>
      </c>
      <c r="BN934">
        <v>0</v>
      </c>
      <c r="BO934">
        <v>1</v>
      </c>
      <c r="BP934">
        <v>0</v>
      </c>
      <c r="BQ934">
        <v>0</v>
      </c>
      <c r="BR934">
        <v>0</v>
      </c>
      <c r="BS934">
        <v>0</v>
      </c>
      <c r="BT934" s="10">
        <v>1</v>
      </c>
      <c r="BU934">
        <v>-4.2648743800000002</v>
      </c>
      <c r="BV934">
        <v>0.17994256</v>
      </c>
      <c r="BW934">
        <v>2.5512239999999999E-2</v>
      </c>
      <c r="BX934">
        <v>1.7140852600000001</v>
      </c>
      <c r="BY934">
        <v>1.2451467300000001</v>
      </c>
      <c r="BZ934">
        <v>4.38303536</v>
      </c>
      <c r="CA934">
        <v>1.0542348399999999</v>
      </c>
      <c r="CB934">
        <v>2.36271349</v>
      </c>
      <c r="CC934">
        <v>0</v>
      </c>
      <c r="CD934">
        <v>1.26633956</v>
      </c>
      <c r="CE934">
        <v>1.2966537600000001</v>
      </c>
      <c r="CF934">
        <v>-0.34830556000000001</v>
      </c>
      <c r="CG934">
        <v>0.60595251999999999</v>
      </c>
      <c r="CH934">
        <v>-0.27080598</v>
      </c>
      <c r="CI934">
        <v>0.69837139000000004</v>
      </c>
      <c r="CJ934">
        <v>2.3914729999999999E-2</v>
      </c>
      <c r="CK934">
        <v>-0.35324707</v>
      </c>
      <c r="CL934">
        <v>-4.8291489999999999E-2</v>
      </c>
      <c r="CM934">
        <v>0.58076517999999999</v>
      </c>
      <c r="CN934">
        <v>0.72541518999999999</v>
      </c>
      <c r="CO934">
        <v>-0.20022939000000001</v>
      </c>
      <c r="CP934">
        <v>-0.43475793000000001</v>
      </c>
      <c r="CQ934">
        <v>0.34422587999999998</v>
      </c>
      <c r="CR934">
        <v>-0.48495226000000002</v>
      </c>
      <c r="CS934">
        <v>0.18250256000000001</v>
      </c>
      <c r="CT934">
        <v>-0.16623276000000001</v>
      </c>
      <c r="CU934">
        <v>-9.4743999999999995E-2</v>
      </c>
      <c r="CV934">
        <v>-1.1689752</v>
      </c>
      <c r="CW934">
        <v>-0.52188942000000005</v>
      </c>
      <c r="CX934">
        <v>0.65815442999999996</v>
      </c>
      <c r="CY934">
        <v>9.3649330000000003E-2</v>
      </c>
      <c r="CZ934">
        <v>-0.16819777</v>
      </c>
      <c r="DA934">
        <v>-0.25450494000000001</v>
      </c>
      <c r="DB934">
        <v>0.25513289</v>
      </c>
      <c r="DC934">
        <v>2.5920289999999999E-2</v>
      </c>
      <c r="DD934">
        <v>-2.5292350000000002E-2</v>
      </c>
      <c r="DE934">
        <v>0.26950531</v>
      </c>
      <c r="DF934">
        <v>-0.26887736000000001</v>
      </c>
      <c r="DG934">
        <v>0.1029841</v>
      </c>
      <c r="DH934">
        <v>-0.10235616</v>
      </c>
      <c r="DI934">
        <v>-0.19042195000000001</v>
      </c>
      <c r="DJ934">
        <v>7.7531719999999998E-2</v>
      </c>
      <c r="DK934">
        <v>-0.19522661999999999</v>
      </c>
      <c r="DL934">
        <v>-0.13095082</v>
      </c>
      <c r="DM934">
        <v>-6.0513240000000003E-2</v>
      </c>
      <c r="DN934">
        <v>0.50020885000000004</v>
      </c>
      <c r="DO934">
        <v>0.35778246000000002</v>
      </c>
      <c r="DP934">
        <v>-0.64273818000000005</v>
      </c>
      <c r="DQ934">
        <v>0.94671483000000001</v>
      </c>
      <c r="DR934">
        <v>-0.66113116000000005</v>
      </c>
      <c r="DS934">
        <v>7.7932630000000003E-2</v>
      </c>
      <c r="DT934">
        <v>-0.79014932000000004</v>
      </c>
      <c r="DU934">
        <v>1.3610861400000001</v>
      </c>
      <c r="DV934" s="10">
        <v>-0.64824150000000003</v>
      </c>
      <c r="DW934" s="8" t="s">
        <v>4783</v>
      </c>
      <c r="DX934" t="s">
        <v>4784</v>
      </c>
      <c r="DY934" t="s">
        <v>5153</v>
      </c>
      <c r="DZ934" t="s">
        <v>5165</v>
      </c>
      <c r="EA934" t="s">
        <v>5476</v>
      </c>
      <c r="EB934" t="s">
        <v>5507</v>
      </c>
      <c r="EC934" t="s">
        <v>5177</v>
      </c>
      <c r="ED934" s="10" t="s">
        <v>360</v>
      </c>
      <c r="EE934" s="20">
        <v>36122</v>
      </c>
      <c r="EF934" s="21">
        <v>39294</v>
      </c>
      <c r="EG934" t="s">
        <v>4785</v>
      </c>
      <c r="EH934" t="s">
        <v>5145</v>
      </c>
      <c r="EI934" s="22">
        <v>44146</v>
      </c>
      <c r="EJ934" t="b">
        <f>F934=H934</f>
        <v>1</v>
      </c>
    </row>
    <row r="935" spans="1:140" x14ac:dyDescent="0.2">
      <c r="A935" s="8" t="s">
        <v>4786</v>
      </c>
      <c r="B935" s="8" t="s">
        <v>119</v>
      </c>
      <c r="C935" s="8" t="s">
        <v>135</v>
      </c>
      <c r="D935" s="2" t="s">
        <v>4787</v>
      </c>
      <c r="E935" s="4">
        <v>0.38612474949016701</v>
      </c>
      <c r="F935" s="28" t="b">
        <v>0</v>
      </c>
      <c r="G935" s="29">
        <f t="shared" si="29"/>
        <v>5.928275549363207E-5</v>
      </c>
      <c r="H935" s="5" t="b">
        <f t="shared" si="28"/>
        <v>0</v>
      </c>
      <c r="I935" s="8">
        <v>70</v>
      </c>
      <c r="J935">
        <v>2</v>
      </c>
      <c r="K935">
        <v>16</v>
      </c>
      <c r="L935">
        <v>86</v>
      </c>
      <c r="M935">
        <v>4</v>
      </c>
      <c r="N935">
        <v>2</v>
      </c>
      <c r="O935">
        <v>71.6123747450835</v>
      </c>
      <c r="P935">
        <v>4</v>
      </c>
      <c r="Q935">
        <v>4</v>
      </c>
      <c r="R935">
        <v>1</v>
      </c>
      <c r="S935" s="10">
        <v>78.599999999999994</v>
      </c>
      <c r="T935" s="8">
        <v>1.5744038114505901</v>
      </c>
      <c r="U935">
        <v>1.0203643463482399</v>
      </c>
      <c r="V935">
        <v>-1.4189916771564499</v>
      </c>
      <c r="W935">
        <v>-1.6463967090879901</v>
      </c>
      <c r="X935">
        <v>-0.29113306284374801</v>
      </c>
      <c r="Y935">
        <v>-0.70788554533318204</v>
      </c>
      <c r="Z935">
        <v>0.72738685184512297</v>
      </c>
      <c r="AA935">
        <v>8.8725172209350497E-3</v>
      </c>
      <c r="AB935">
        <v>0.68128349962791002</v>
      </c>
      <c r="AC935">
        <v>-0.68484317603607703</v>
      </c>
      <c r="AD935" s="10">
        <v>0.84204477954080104</v>
      </c>
      <c r="AE935" s="8">
        <v>0</v>
      </c>
      <c r="AF935">
        <v>0</v>
      </c>
      <c r="AG935">
        <v>0</v>
      </c>
      <c r="AH935">
        <v>0</v>
      </c>
      <c r="AI935">
        <v>0</v>
      </c>
      <c r="AJ935">
        <v>0</v>
      </c>
      <c r="AK935">
        <v>0</v>
      </c>
      <c r="AL935">
        <v>0</v>
      </c>
      <c r="AM935">
        <v>0</v>
      </c>
      <c r="AN935">
        <v>0</v>
      </c>
      <c r="AO935">
        <v>0</v>
      </c>
      <c r="AP935">
        <v>0</v>
      </c>
      <c r="AQ935">
        <v>1</v>
      </c>
      <c r="AR935">
        <v>0</v>
      </c>
      <c r="AS935">
        <v>0</v>
      </c>
      <c r="AT935">
        <v>0</v>
      </c>
      <c r="AU935">
        <v>0</v>
      </c>
      <c r="AV935">
        <v>0</v>
      </c>
      <c r="AW935">
        <v>0</v>
      </c>
      <c r="AX935">
        <v>0</v>
      </c>
      <c r="AY935">
        <v>0</v>
      </c>
      <c r="AZ935">
        <v>1</v>
      </c>
      <c r="BA935">
        <v>0</v>
      </c>
      <c r="BB935">
        <v>1</v>
      </c>
      <c r="BC935">
        <v>0</v>
      </c>
      <c r="BD935">
        <v>1</v>
      </c>
      <c r="BE935">
        <v>0</v>
      </c>
      <c r="BF935">
        <v>1</v>
      </c>
      <c r="BG935">
        <v>0</v>
      </c>
      <c r="BH935">
        <v>0</v>
      </c>
      <c r="BI935">
        <v>0</v>
      </c>
      <c r="BJ935">
        <v>1</v>
      </c>
      <c r="BK935">
        <v>0</v>
      </c>
      <c r="BL935">
        <v>0</v>
      </c>
      <c r="BM935">
        <v>0</v>
      </c>
      <c r="BN935">
        <v>0</v>
      </c>
      <c r="BO935">
        <v>0</v>
      </c>
      <c r="BP935">
        <v>1</v>
      </c>
      <c r="BQ935">
        <v>1</v>
      </c>
      <c r="BR935">
        <v>0</v>
      </c>
      <c r="BS935">
        <v>0</v>
      </c>
      <c r="BT935" s="10">
        <v>0</v>
      </c>
      <c r="BU935">
        <v>-4.2648743800000002</v>
      </c>
      <c r="BV935">
        <v>0.17994256</v>
      </c>
      <c r="BW935">
        <v>2.5512239999999999E-2</v>
      </c>
      <c r="BX935">
        <v>1.7140852600000001</v>
      </c>
      <c r="BY935">
        <v>1.2451467300000001</v>
      </c>
      <c r="BZ935">
        <v>4.38303536</v>
      </c>
      <c r="CA935">
        <v>1.0542348399999999</v>
      </c>
      <c r="CB935">
        <v>2.36271349</v>
      </c>
      <c r="CC935">
        <v>0</v>
      </c>
      <c r="CD935">
        <v>1.26633956</v>
      </c>
      <c r="CE935">
        <v>1.2966537600000001</v>
      </c>
      <c r="CF935">
        <v>-0.34830556000000001</v>
      </c>
      <c r="CG935">
        <v>0.60595251999999999</v>
      </c>
      <c r="CH935">
        <v>-0.27080598</v>
      </c>
      <c r="CI935">
        <v>0.69837139000000004</v>
      </c>
      <c r="CJ935">
        <v>2.3914729999999999E-2</v>
      </c>
      <c r="CK935">
        <v>-0.35324707</v>
      </c>
      <c r="CL935">
        <v>-4.8291489999999999E-2</v>
      </c>
      <c r="CM935">
        <v>0.58076517999999999</v>
      </c>
      <c r="CN935">
        <v>0.72541518999999999</v>
      </c>
      <c r="CO935">
        <v>-0.20022939000000001</v>
      </c>
      <c r="CP935">
        <v>-0.43475793000000001</v>
      </c>
      <c r="CQ935">
        <v>0.34422587999999998</v>
      </c>
      <c r="CR935">
        <v>-0.48495226000000002</v>
      </c>
      <c r="CS935">
        <v>0.18250256000000001</v>
      </c>
      <c r="CT935">
        <v>-0.16623276000000001</v>
      </c>
      <c r="CU935">
        <v>-9.4743999999999995E-2</v>
      </c>
      <c r="CV935">
        <v>-1.1689752</v>
      </c>
      <c r="CW935">
        <v>-0.52188942000000005</v>
      </c>
      <c r="CX935">
        <v>0.65815442999999996</v>
      </c>
      <c r="CY935">
        <v>9.3649330000000003E-2</v>
      </c>
      <c r="CZ935">
        <v>-0.16819777</v>
      </c>
      <c r="DA935">
        <v>-0.25450494000000001</v>
      </c>
      <c r="DB935">
        <v>0.25513289</v>
      </c>
      <c r="DC935">
        <v>2.5920289999999999E-2</v>
      </c>
      <c r="DD935">
        <v>-2.5292350000000002E-2</v>
      </c>
      <c r="DE935">
        <v>0.26950531</v>
      </c>
      <c r="DF935">
        <v>-0.26887736000000001</v>
      </c>
      <c r="DG935">
        <v>0.1029841</v>
      </c>
      <c r="DH935">
        <v>-0.10235616</v>
      </c>
      <c r="DI935">
        <v>-0.19042195000000001</v>
      </c>
      <c r="DJ935">
        <v>7.7531719999999998E-2</v>
      </c>
      <c r="DK935">
        <v>-0.19522661999999999</v>
      </c>
      <c r="DL935">
        <v>-0.13095082</v>
      </c>
      <c r="DM935">
        <v>-6.0513240000000003E-2</v>
      </c>
      <c r="DN935">
        <v>0.50020885000000004</v>
      </c>
      <c r="DO935">
        <v>0.35778246000000002</v>
      </c>
      <c r="DP935">
        <v>-0.64273818000000005</v>
      </c>
      <c r="DQ935">
        <v>0.94671483000000001</v>
      </c>
      <c r="DR935">
        <v>-0.66113116000000005</v>
      </c>
      <c r="DS935">
        <v>7.7932630000000003E-2</v>
      </c>
      <c r="DT935">
        <v>-0.79014932000000004</v>
      </c>
      <c r="DU935">
        <v>1.3610861400000001</v>
      </c>
      <c r="DV935" s="10">
        <v>-0.64824150000000003</v>
      </c>
      <c r="DW935" s="8" t="s">
        <v>4788</v>
      </c>
      <c r="DX935" t="s">
        <v>4789</v>
      </c>
      <c r="DY935" t="s">
        <v>5165</v>
      </c>
      <c r="DZ935" t="s">
        <v>5154</v>
      </c>
      <c r="EA935" t="s">
        <v>5169</v>
      </c>
      <c r="EB935" t="s">
        <v>5490</v>
      </c>
      <c r="EC935" t="s">
        <v>5370</v>
      </c>
      <c r="ED935" s="10" t="s">
        <v>1681</v>
      </c>
      <c r="EE935" s="20">
        <v>37538</v>
      </c>
      <c r="EF935" s="21">
        <v>39174</v>
      </c>
      <c r="EG935" t="s">
        <v>4790</v>
      </c>
      <c r="EH935" t="s">
        <v>5144</v>
      </c>
      <c r="EI935" s="22">
        <v>44673</v>
      </c>
      <c r="EJ935" t="b">
        <f>F935=H935</f>
        <v>1</v>
      </c>
    </row>
    <row r="936" spans="1:140" x14ac:dyDescent="0.2">
      <c r="A936" s="8" t="s">
        <v>4791</v>
      </c>
      <c r="B936" s="8" t="s">
        <v>127</v>
      </c>
      <c r="C936" s="8" t="s">
        <v>120</v>
      </c>
      <c r="D936" s="2" t="s">
        <v>4792</v>
      </c>
      <c r="E936" s="4">
        <v>0.34317179755851801</v>
      </c>
      <c r="F936" s="28" t="b">
        <v>0</v>
      </c>
      <c r="G936" s="29">
        <f t="shared" si="29"/>
        <v>1.3740597935030609E-2</v>
      </c>
      <c r="H936" s="5" t="b">
        <f t="shared" si="28"/>
        <v>0</v>
      </c>
      <c r="I936" s="8">
        <v>53</v>
      </c>
      <c r="J936">
        <v>0</v>
      </c>
      <c r="K936">
        <v>36</v>
      </c>
      <c r="L936">
        <v>88</v>
      </c>
      <c r="M936">
        <v>6</v>
      </c>
      <c r="N936">
        <v>4</v>
      </c>
      <c r="O936">
        <v>48.319232112592701</v>
      </c>
      <c r="P936">
        <v>4</v>
      </c>
      <c r="Q936">
        <v>1</v>
      </c>
      <c r="R936">
        <v>2</v>
      </c>
      <c r="S936" s="10">
        <v>74.599999999999994</v>
      </c>
      <c r="T936" s="8">
        <v>-2.2545161977812998E-2</v>
      </c>
      <c r="U936">
        <v>-1.00517281761849</v>
      </c>
      <c r="V936">
        <v>1.1651042521063699</v>
      </c>
      <c r="W936">
        <v>-1.6440652060357599</v>
      </c>
      <c r="X936">
        <v>0.34522335867264098</v>
      </c>
      <c r="Y936">
        <v>0.68524713920936597</v>
      </c>
      <c r="Z936">
        <v>-7.4146385318227107E-2</v>
      </c>
      <c r="AA936">
        <v>-1.4107302381286499</v>
      </c>
      <c r="AB936">
        <v>-1.4988236991813999</v>
      </c>
      <c r="AC936">
        <v>0.71996333890972197</v>
      </c>
      <c r="AD936" s="10">
        <v>-2.1037633825813501E-2</v>
      </c>
      <c r="AE936" s="8">
        <v>0</v>
      </c>
      <c r="AF936">
        <v>0</v>
      </c>
      <c r="AG936">
        <v>0</v>
      </c>
      <c r="AH936">
        <v>0</v>
      </c>
      <c r="AI936">
        <v>0</v>
      </c>
      <c r="AJ936">
        <v>0</v>
      </c>
      <c r="AK936">
        <v>0</v>
      </c>
      <c r="AL936">
        <v>0</v>
      </c>
      <c r="AM936">
        <v>0</v>
      </c>
      <c r="AN936">
        <v>0</v>
      </c>
      <c r="AO936">
        <v>0</v>
      </c>
      <c r="AP936">
        <v>0</v>
      </c>
      <c r="AQ936">
        <v>0</v>
      </c>
      <c r="AR936">
        <v>0</v>
      </c>
      <c r="AS936">
        <v>0</v>
      </c>
      <c r="AT936">
        <v>0</v>
      </c>
      <c r="AU936">
        <v>1</v>
      </c>
      <c r="AV936">
        <v>0</v>
      </c>
      <c r="AW936">
        <v>0</v>
      </c>
      <c r="AX936">
        <v>0</v>
      </c>
      <c r="AY936">
        <v>1</v>
      </c>
      <c r="AZ936">
        <v>0</v>
      </c>
      <c r="BA936">
        <v>0</v>
      </c>
      <c r="BB936">
        <v>1</v>
      </c>
      <c r="BC936">
        <v>0</v>
      </c>
      <c r="BD936">
        <v>1</v>
      </c>
      <c r="BE936">
        <v>1</v>
      </c>
      <c r="BF936">
        <v>0</v>
      </c>
      <c r="BG936">
        <v>0</v>
      </c>
      <c r="BH936">
        <v>0</v>
      </c>
      <c r="BI936">
        <v>0</v>
      </c>
      <c r="BJ936">
        <v>0</v>
      </c>
      <c r="BK936">
        <v>0</v>
      </c>
      <c r="BL936">
        <v>1</v>
      </c>
      <c r="BM936">
        <v>0</v>
      </c>
      <c r="BN936">
        <v>1</v>
      </c>
      <c r="BO936">
        <v>0</v>
      </c>
      <c r="BP936">
        <v>0</v>
      </c>
      <c r="BQ936">
        <v>1</v>
      </c>
      <c r="BR936">
        <v>0</v>
      </c>
      <c r="BS936">
        <v>0</v>
      </c>
      <c r="BT936" s="10">
        <v>0</v>
      </c>
      <c r="BU936">
        <v>-4.2648743800000002</v>
      </c>
      <c r="BV936">
        <v>0.17994256</v>
      </c>
      <c r="BW936">
        <v>2.5512239999999999E-2</v>
      </c>
      <c r="BX936">
        <v>1.7140852600000001</v>
      </c>
      <c r="BY936">
        <v>1.2451467300000001</v>
      </c>
      <c r="BZ936">
        <v>4.38303536</v>
      </c>
      <c r="CA936">
        <v>1.0542348399999999</v>
      </c>
      <c r="CB936">
        <v>2.36271349</v>
      </c>
      <c r="CC936">
        <v>0</v>
      </c>
      <c r="CD936">
        <v>1.26633956</v>
      </c>
      <c r="CE936">
        <v>1.2966537600000001</v>
      </c>
      <c r="CF936">
        <v>-0.34830556000000001</v>
      </c>
      <c r="CG936">
        <v>0.60595251999999999</v>
      </c>
      <c r="CH936">
        <v>-0.27080598</v>
      </c>
      <c r="CI936">
        <v>0.69837139000000004</v>
      </c>
      <c r="CJ936">
        <v>2.3914729999999999E-2</v>
      </c>
      <c r="CK936">
        <v>-0.35324707</v>
      </c>
      <c r="CL936">
        <v>-4.8291489999999999E-2</v>
      </c>
      <c r="CM936">
        <v>0.58076517999999999</v>
      </c>
      <c r="CN936">
        <v>0.72541518999999999</v>
      </c>
      <c r="CO936">
        <v>-0.20022939000000001</v>
      </c>
      <c r="CP936">
        <v>-0.43475793000000001</v>
      </c>
      <c r="CQ936">
        <v>0.34422587999999998</v>
      </c>
      <c r="CR936">
        <v>-0.48495226000000002</v>
      </c>
      <c r="CS936">
        <v>0.18250256000000001</v>
      </c>
      <c r="CT936">
        <v>-0.16623276000000001</v>
      </c>
      <c r="CU936">
        <v>-9.4743999999999995E-2</v>
      </c>
      <c r="CV936">
        <v>-1.1689752</v>
      </c>
      <c r="CW936">
        <v>-0.52188942000000005</v>
      </c>
      <c r="CX936">
        <v>0.65815442999999996</v>
      </c>
      <c r="CY936">
        <v>9.3649330000000003E-2</v>
      </c>
      <c r="CZ936">
        <v>-0.16819777</v>
      </c>
      <c r="DA936">
        <v>-0.25450494000000001</v>
      </c>
      <c r="DB936">
        <v>0.25513289</v>
      </c>
      <c r="DC936">
        <v>2.5920289999999999E-2</v>
      </c>
      <c r="DD936">
        <v>-2.5292350000000002E-2</v>
      </c>
      <c r="DE936">
        <v>0.26950531</v>
      </c>
      <c r="DF936">
        <v>-0.26887736000000001</v>
      </c>
      <c r="DG936">
        <v>0.1029841</v>
      </c>
      <c r="DH936">
        <v>-0.10235616</v>
      </c>
      <c r="DI936">
        <v>-0.19042195000000001</v>
      </c>
      <c r="DJ936">
        <v>7.7531719999999998E-2</v>
      </c>
      <c r="DK936">
        <v>-0.19522661999999999</v>
      </c>
      <c r="DL936">
        <v>-0.13095082</v>
      </c>
      <c r="DM936">
        <v>-6.0513240000000003E-2</v>
      </c>
      <c r="DN936">
        <v>0.50020885000000004</v>
      </c>
      <c r="DO936">
        <v>0.35778246000000002</v>
      </c>
      <c r="DP936">
        <v>-0.64273818000000005</v>
      </c>
      <c r="DQ936">
        <v>0.94671483000000001</v>
      </c>
      <c r="DR936">
        <v>-0.66113116000000005</v>
      </c>
      <c r="DS936">
        <v>7.7932630000000003E-2</v>
      </c>
      <c r="DT936">
        <v>-0.79014932000000004</v>
      </c>
      <c r="DU936">
        <v>1.3610861400000001</v>
      </c>
      <c r="DV936" s="10">
        <v>-0.64824150000000003</v>
      </c>
      <c r="DW936" s="8" t="s">
        <v>4793</v>
      </c>
      <c r="DX936" t="s">
        <v>4794</v>
      </c>
      <c r="DY936" t="s">
        <v>5158</v>
      </c>
      <c r="DZ936" t="s">
        <v>5154</v>
      </c>
      <c r="EA936" t="s">
        <v>5281</v>
      </c>
      <c r="EB936" t="s">
        <v>5451</v>
      </c>
      <c r="EC936" t="s">
        <v>5221</v>
      </c>
      <c r="ED936" s="10" t="s">
        <v>290</v>
      </c>
      <c r="EE936" s="20">
        <v>35535</v>
      </c>
      <c r="EF936" s="21">
        <v>39873</v>
      </c>
      <c r="EG936" t="s">
        <v>4795</v>
      </c>
      <c r="EH936" t="s">
        <v>5143</v>
      </c>
      <c r="EI936" s="22">
        <v>44918</v>
      </c>
      <c r="EJ936" t="b">
        <f>F936=H936</f>
        <v>1</v>
      </c>
    </row>
    <row r="937" spans="1:140" x14ac:dyDescent="0.2">
      <c r="A937" s="8" t="s">
        <v>4796</v>
      </c>
      <c r="B937" s="8" t="s">
        <v>168</v>
      </c>
      <c r="C937" s="8" t="s">
        <v>188</v>
      </c>
      <c r="D937" s="2">
        <v>5006975258</v>
      </c>
      <c r="E937" s="4">
        <v>0.38611664240958099</v>
      </c>
      <c r="F937" s="28" t="b">
        <v>0</v>
      </c>
      <c r="G937" s="29">
        <f t="shared" si="29"/>
        <v>0.11691495950286704</v>
      </c>
      <c r="H937" s="5" t="b">
        <f t="shared" si="28"/>
        <v>0</v>
      </c>
      <c r="I937" s="8">
        <v>43</v>
      </c>
      <c r="J937">
        <v>0</v>
      </c>
      <c r="K937">
        <v>22</v>
      </c>
      <c r="L937">
        <v>629</v>
      </c>
      <c r="M937">
        <v>7</v>
      </c>
      <c r="N937">
        <v>3</v>
      </c>
      <c r="O937">
        <v>69.216654538124104</v>
      </c>
      <c r="P937">
        <v>1</v>
      </c>
      <c r="Q937">
        <v>4</v>
      </c>
      <c r="R937">
        <v>5</v>
      </c>
      <c r="S937" s="10">
        <v>71.900000000000006</v>
      </c>
      <c r="T937" s="8">
        <v>-0.96192691105334804</v>
      </c>
      <c r="U937">
        <v>-1.00517281761849</v>
      </c>
      <c r="V937">
        <v>-0.64376289837760303</v>
      </c>
      <c r="W937">
        <v>-1.01339363040825</v>
      </c>
      <c r="X937">
        <v>0.66340156943083595</v>
      </c>
      <c r="Y937">
        <v>-1.13192030619081E-2</v>
      </c>
      <c r="Z937">
        <v>0.64494845342380802</v>
      </c>
      <c r="AA937">
        <v>-1.4107302381286499</v>
      </c>
      <c r="AB937">
        <v>-0.772121299578298</v>
      </c>
      <c r="AC937">
        <v>1.42236659638262</v>
      </c>
      <c r="AD937" s="10">
        <v>-0.60361826284827602</v>
      </c>
      <c r="AE937" s="8">
        <v>0</v>
      </c>
      <c r="AF937">
        <v>0</v>
      </c>
      <c r="AG937">
        <v>0</v>
      </c>
      <c r="AH937">
        <v>0</v>
      </c>
      <c r="AI937">
        <v>0</v>
      </c>
      <c r="AJ937">
        <v>0</v>
      </c>
      <c r="AK937">
        <v>0</v>
      </c>
      <c r="AL937">
        <v>0</v>
      </c>
      <c r="AM937">
        <v>0</v>
      </c>
      <c r="AN937">
        <v>0</v>
      </c>
      <c r="AO937">
        <v>0</v>
      </c>
      <c r="AP937">
        <v>0</v>
      </c>
      <c r="AQ937">
        <v>0</v>
      </c>
      <c r="AR937">
        <v>0</v>
      </c>
      <c r="AS937">
        <v>0</v>
      </c>
      <c r="AT937">
        <v>0</v>
      </c>
      <c r="AU937">
        <v>0</v>
      </c>
      <c r="AV937">
        <v>1</v>
      </c>
      <c r="AW937">
        <v>0</v>
      </c>
      <c r="AX937">
        <v>0</v>
      </c>
      <c r="AY937">
        <v>1</v>
      </c>
      <c r="AZ937">
        <v>0</v>
      </c>
      <c r="BA937">
        <v>0</v>
      </c>
      <c r="BB937">
        <v>1</v>
      </c>
      <c r="BC937">
        <v>1</v>
      </c>
      <c r="BD937">
        <v>0</v>
      </c>
      <c r="BE937">
        <v>1</v>
      </c>
      <c r="BF937">
        <v>0</v>
      </c>
      <c r="BG937">
        <v>0</v>
      </c>
      <c r="BH937">
        <v>0</v>
      </c>
      <c r="BI937">
        <v>0</v>
      </c>
      <c r="BJ937">
        <v>1</v>
      </c>
      <c r="BK937">
        <v>0</v>
      </c>
      <c r="BL937">
        <v>0</v>
      </c>
      <c r="BM937">
        <v>0</v>
      </c>
      <c r="BN937">
        <v>0</v>
      </c>
      <c r="BO937">
        <v>0</v>
      </c>
      <c r="BP937">
        <v>1</v>
      </c>
      <c r="BQ937">
        <v>0</v>
      </c>
      <c r="BR937">
        <v>0</v>
      </c>
      <c r="BS937">
        <v>0</v>
      </c>
      <c r="BT937" s="10">
        <v>1</v>
      </c>
      <c r="BU937">
        <v>-4.2648743800000002</v>
      </c>
      <c r="BV937">
        <v>0.17994256</v>
      </c>
      <c r="BW937">
        <v>2.5512239999999999E-2</v>
      </c>
      <c r="BX937">
        <v>1.7140852600000001</v>
      </c>
      <c r="BY937">
        <v>1.2451467300000001</v>
      </c>
      <c r="BZ937">
        <v>4.38303536</v>
      </c>
      <c r="CA937">
        <v>1.0542348399999999</v>
      </c>
      <c r="CB937">
        <v>2.36271349</v>
      </c>
      <c r="CC937">
        <v>0</v>
      </c>
      <c r="CD937">
        <v>1.26633956</v>
      </c>
      <c r="CE937">
        <v>1.2966537600000001</v>
      </c>
      <c r="CF937">
        <v>-0.34830556000000001</v>
      </c>
      <c r="CG937">
        <v>0.60595251999999999</v>
      </c>
      <c r="CH937">
        <v>-0.27080598</v>
      </c>
      <c r="CI937">
        <v>0.69837139000000004</v>
      </c>
      <c r="CJ937">
        <v>2.3914729999999999E-2</v>
      </c>
      <c r="CK937">
        <v>-0.35324707</v>
      </c>
      <c r="CL937">
        <v>-4.8291489999999999E-2</v>
      </c>
      <c r="CM937">
        <v>0.58076517999999999</v>
      </c>
      <c r="CN937">
        <v>0.72541518999999999</v>
      </c>
      <c r="CO937">
        <v>-0.20022939000000001</v>
      </c>
      <c r="CP937">
        <v>-0.43475793000000001</v>
      </c>
      <c r="CQ937">
        <v>0.34422587999999998</v>
      </c>
      <c r="CR937">
        <v>-0.48495226000000002</v>
      </c>
      <c r="CS937">
        <v>0.18250256000000001</v>
      </c>
      <c r="CT937">
        <v>-0.16623276000000001</v>
      </c>
      <c r="CU937">
        <v>-9.4743999999999995E-2</v>
      </c>
      <c r="CV937">
        <v>-1.1689752</v>
      </c>
      <c r="CW937">
        <v>-0.52188942000000005</v>
      </c>
      <c r="CX937">
        <v>0.65815442999999996</v>
      </c>
      <c r="CY937">
        <v>9.3649330000000003E-2</v>
      </c>
      <c r="CZ937">
        <v>-0.16819777</v>
      </c>
      <c r="DA937">
        <v>-0.25450494000000001</v>
      </c>
      <c r="DB937">
        <v>0.25513289</v>
      </c>
      <c r="DC937">
        <v>2.5920289999999999E-2</v>
      </c>
      <c r="DD937">
        <v>-2.5292350000000002E-2</v>
      </c>
      <c r="DE937">
        <v>0.26950531</v>
      </c>
      <c r="DF937">
        <v>-0.26887736000000001</v>
      </c>
      <c r="DG937">
        <v>0.1029841</v>
      </c>
      <c r="DH937">
        <v>-0.10235616</v>
      </c>
      <c r="DI937">
        <v>-0.19042195000000001</v>
      </c>
      <c r="DJ937">
        <v>7.7531719999999998E-2</v>
      </c>
      <c r="DK937">
        <v>-0.19522661999999999</v>
      </c>
      <c r="DL937">
        <v>-0.13095082</v>
      </c>
      <c r="DM937">
        <v>-6.0513240000000003E-2</v>
      </c>
      <c r="DN937">
        <v>0.50020885000000004</v>
      </c>
      <c r="DO937">
        <v>0.35778246000000002</v>
      </c>
      <c r="DP937">
        <v>-0.64273818000000005</v>
      </c>
      <c r="DQ937">
        <v>0.94671483000000001</v>
      </c>
      <c r="DR937">
        <v>-0.66113116000000005</v>
      </c>
      <c r="DS937">
        <v>7.7932630000000003E-2</v>
      </c>
      <c r="DT937">
        <v>-0.79014932000000004</v>
      </c>
      <c r="DU937">
        <v>1.3610861400000001</v>
      </c>
      <c r="DV937" s="10">
        <v>-0.64824150000000003</v>
      </c>
      <c r="DW937" s="8" t="s">
        <v>4797</v>
      </c>
      <c r="DX937" t="s">
        <v>4798</v>
      </c>
      <c r="DY937" t="s">
        <v>5165</v>
      </c>
      <c r="DZ937" t="s">
        <v>5165</v>
      </c>
      <c r="EA937" t="s">
        <v>5465</v>
      </c>
      <c r="EB937" t="s">
        <v>5220</v>
      </c>
      <c r="EC937" t="s">
        <v>5267</v>
      </c>
      <c r="ED937" s="10" t="s">
        <v>1332</v>
      </c>
      <c r="EE937" s="20">
        <v>36819</v>
      </c>
      <c r="EF937" s="21">
        <v>38546</v>
      </c>
      <c r="EG937" t="s">
        <v>4799</v>
      </c>
      <c r="EH937" t="s">
        <v>5144</v>
      </c>
      <c r="EI937" s="22">
        <v>44272</v>
      </c>
      <c r="EJ937" t="b">
        <f>F937=H937</f>
        <v>1</v>
      </c>
    </row>
    <row r="938" spans="1:140" x14ac:dyDescent="0.2">
      <c r="A938" s="8" t="s">
        <v>4800</v>
      </c>
      <c r="B938" s="8" t="s">
        <v>168</v>
      </c>
      <c r="C938" s="8" t="s">
        <v>147</v>
      </c>
      <c r="D938" s="2">
        <v>9214087724</v>
      </c>
      <c r="E938" s="4">
        <v>0.66512503633973996</v>
      </c>
      <c r="F938" s="28" t="b">
        <v>1</v>
      </c>
      <c r="G938" s="29">
        <f t="shared" si="29"/>
        <v>2.5315854434573369E-2</v>
      </c>
      <c r="H938" s="5" t="b">
        <f t="shared" si="28"/>
        <v>0</v>
      </c>
      <c r="I938" s="8">
        <v>53</v>
      </c>
      <c r="J938">
        <v>1</v>
      </c>
      <c r="K938">
        <v>29</v>
      </c>
      <c r="L938">
        <v>2109</v>
      </c>
      <c r="M938">
        <v>2</v>
      </c>
      <c r="N938">
        <v>2</v>
      </c>
      <c r="O938">
        <v>70.062518169870103</v>
      </c>
      <c r="P938">
        <v>3</v>
      </c>
      <c r="Q938">
        <v>1</v>
      </c>
      <c r="R938">
        <v>1</v>
      </c>
      <c r="S938" s="10">
        <v>69.599999999999994</v>
      </c>
      <c r="T938" s="8">
        <v>-2.2545161977812998E-2</v>
      </c>
      <c r="U938">
        <v>7.5957643648752104E-3</v>
      </c>
      <c r="V938">
        <v>0.260670676864387</v>
      </c>
      <c r="W938">
        <v>0.71191862823999796</v>
      </c>
      <c r="X938">
        <v>-0.92748948436013701</v>
      </c>
      <c r="Y938">
        <v>-0.70788554533318204</v>
      </c>
      <c r="Z938">
        <v>0.67405520924671902</v>
      </c>
      <c r="AA938">
        <v>-0.70092886045385905</v>
      </c>
      <c r="AB938">
        <v>1.4079858992310099</v>
      </c>
      <c r="AC938">
        <v>1.7560081436822399E-2</v>
      </c>
      <c r="AD938" s="10">
        <v>-1.09989065053408</v>
      </c>
      <c r="AE938" s="8">
        <v>0</v>
      </c>
      <c r="AF938">
        <v>0</v>
      </c>
      <c r="AG938">
        <v>0</v>
      </c>
      <c r="AH938">
        <v>0</v>
      </c>
      <c r="AI938">
        <v>0</v>
      </c>
      <c r="AJ938">
        <v>1</v>
      </c>
      <c r="AK938">
        <v>0</v>
      </c>
      <c r="AL938">
        <v>0</v>
      </c>
      <c r="AM938">
        <v>0</v>
      </c>
      <c r="AN938">
        <v>0</v>
      </c>
      <c r="AO938">
        <v>0</v>
      </c>
      <c r="AP938">
        <v>0</v>
      </c>
      <c r="AQ938">
        <v>0</v>
      </c>
      <c r="AR938">
        <v>0</v>
      </c>
      <c r="AS938">
        <v>0</v>
      </c>
      <c r="AT938">
        <v>0</v>
      </c>
      <c r="AU938">
        <v>0</v>
      </c>
      <c r="AV938">
        <v>0</v>
      </c>
      <c r="AW938">
        <v>0</v>
      </c>
      <c r="AX938">
        <v>0</v>
      </c>
      <c r="AY938">
        <v>0</v>
      </c>
      <c r="AZ938">
        <v>1</v>
      </c>
      <c r="BA938">
        <v>0</v>
      </c>
      <c r="BB938">
        <v>1</v>
      </c>
      <c r="BC938">
        <v>1</v>
      </c>
      <c r="BD938">
        <v>0</v>
      </c>
      <c r="BE938">
        <v>0</v>
      </c>
      <c r="BF938">
        <v>1</v>
      </c>
      <c r="BG938">
        <v>1</v>
      </c>
      <c r="BH938">
        <v>0</v>
      </c>
      <c r="BI938">
        <v>0</v>
      </c>
      <c r="BJ938">
        <v>0</v>
      </c>
      <c r="BK938">
        <v>0</v>
      </c>
      <c r="BL938">
        <v>0</v>
      </c>
      <c r="BM938">
        <v>0</v>
      </c>
      <c r="BN938">
        <v>0</v>
      </c>
      <c r="BO938">
        <v>1</v>
      </c>
      <c r="BP938">
        <v>0</v>
      </c>
      <c r="BQ938">
        <v>0</v>
      </c>
      <c r="BR938">
        <v>1</v>
      </c>
      <c r="BS938">
        <v>0</v>
      </c>
      <c r="BT938" s="10">
        <v>0</v>
      </c>
      <c r="BU938">
        <v>-4.2648743800000002</v>
      </c>
      <c r="BV938">
        <v>0.17994256</v>
      </c>
      <c r="BW938">
        <v>2.5512239999999999E-2</v>
      </c>
      <c r="BX938">
        <v>1.7140852600000001</v>
      </c>
      <c r="BY938">
        <v>1.2451467300000001</v>
      </c>
      <c r="BZ938">
        <v>4.38303536</v>
      </c>
      <c r="CA938">
        <v>1.0542348399999999</v>
      </c>
      <c r="CB938">
        <v>2.36271349</v>
      </c>
      <c r="CC938">
        <v>0</v>
      </c>
      <c r="CD938">
        <v>1.26633956</v>
      </c>
      <c r="CE938">
        <v>1.2966537600000001</v>
      </c>
      <c r="CF938">
        <v>-0.34830556000000001</v>
      </c>
      <c r="CG938">
        <v>0.60595251999999999</v>
      </c>
      <c r="CH938">
        <v>-0.27080598</v>
      </c>
      <c r="CI938">
        <v>0.69837139000000004</v>
      </c>
      <c r="CJ938">
        <v>2.3914729999999999E-2</v>
      </c>
      <c r="CK938">
        <v>-0.35324707</v>
      </c>
      <c r="CL938">
        <v>-4.8291489999999999E-2</v>
      </c>
      <c r="CM938">
        <v>0.58076517999999999</v>
      </c>
      <c r="CN938">
        <v>0.72541518999999999</v>
      </c>
      <c r="CO938">
        <v>-0.20022939000000001</v>
      </c>
      <c r="CP938">
        <v>-0.43475793000000001</v>
      </c>
      <c r="CQ938">
        <v>0.34422587999999998</v>
      </c>
      <c r="CR938">
        <v>-0.48495226000000002</v>
      </c>
      <c r="CS938">
        <v>0.18250256000000001</v>
      </c>
      <c r="CT938">
        <v>-0.16623276000000001</v>
      </c>
      <c r="CU938">
        <v>-9.4743999999999995E-2</v>
      </c>
      <c r="CV938">
        <v>-1.1689752</v>
      </c>
      <c r="CW938">
        <v>-0.52188942000000005</v>
      </c>
      <c r="CX938">
        <v>0.65815442999999996</v>
      </c>
      <c r="CY938">
        <v>9.3649330000000003E-2</v>
      </c>
      <c r="CZ938">
        <v>-0.16819777</v>
      </c>
      <c r="DA938">
        <v>-0.25450494000000001</v>
      </c>
      <c r="DB938">
        <v>0.25513289</v>
      </c>
      <c r="DC938">
        <v>2.5920289999999999E-2</v>
      </c>
      <c r="DD938">
        <v>-2.5292350000000002E-2</v>
      </c>
      <c r="DE938">
        <v>0.26950531</v>
      </c>
      <c r="DF938">
        <v>-0.26887736000000001</v>
      </c>
      <c r="DG938">
        <v>0.1029841</v>
      </c>
      <c r="DH938">
        <v>-0.10235616</v>
      </c>
      <c r="DI938">
        <v>-0.19042195000000001</v>
      </c>
      <c r="DJ938">
        <v>7.7531719999999998E-2</v>
      </c>
      <c r="DK938">
        <v>-0.19522661999999999</v>
      </c>
      <c r="DL938">
        <v>-0.13095082</v>
      </c>
      <c r="DM938">
        <v>-6.0513240000000003E-2</v>
      </c>
      <c r="DN938">
        <v>0.50020885000000004</v>
      </c>
      <c r="DO938">
        <v>0.35778246000000002</v>
      </c>
      <c r="DP938">
        <v>-0.64273818000000005</v>
      </c>
      <c r="DQ938">
        <v>0.94671483000000001</v>
      </c>
      <c r="DR938">
        <v>-0.66113116000000005</v>
      </c>
      <c r="DS938">
        <v>7.7932630000000003E-2</v>
      </c>
      <c r="DT938">
        <v>-0.79014932000000004</v>
      </c>
      <c r="DU938">
        <v>1.3610861400000001</v>
      </c>
      <c r="DV938" s="10">
        <v>-0.64824150000000003</v>
      </c>
      <c r="DW938" s="8" t="s">
        <v>4801</v>
      </c>
      <c r="DX938" t="s">
        <v>4802</v>
      </c>
      <c r="DY938" t="s">
        <v>5153</v>
      </c>
      <c r="DZ938" t="s">
        <v>5158</v>
      </c>
      <c r="EA938" t="s">
        <v>5265</v>
      </c>
      <c r="EB938" t="s">
        <v>5198</v>
      </c>
      <c r="EC938" t="s">
        <v>5283</v>
      </c>
      <c r="ED938" s="10" t="s">
        <v>3330</v>
      </c>
      <c r="EE938" s="20">
        <v>36591</v>
      </c>
      <c r="EF938" s="21">
        <v>38921</v>
      </c>
      <c r="EG938" t="s">
        <v>4803</v>
      </c>
      <c r="EH938" t="s">
        <v>5145</v>
      </c>
      <c r="EI938" s="22">
        <v>43941</v>
      </c>
      <c r="EJ938" t="b">
        <f>F938=H938</f>
        <v>0</v>
      </c>
    </row>
    <row r="939" spans="1:140" x14ac:dyDescent="0.2">
      <c r="A939" s="8" t="s">
        <v>4804</v>
      </c>
      <c r="B939" s="8" t="s">
        <v>168</v>
      </c>
      <c r="C939" s="8" t="s">
        <v>181</v>
      </c>
      <c r="D939" s="2">
        <f>1-777-921-5840</f>
        <v>-7537</v>
      </c>
      <c r="E939" s="4">
        <v>0.75782411937770799</v>
      </c>
      <c r="F939" s="28" t="b">
        <v>1</v>
      </c>
      <c r="G939" s="29">
        <f t="shared" si="29"/>
        <v>3.9959203522951456E-4</v>
      </c>
      <c r="H939" s="5" t="b">
        <f t="shared" si="28"/>
        <v>0</v>
      </c>
      <c r="I939" s="8">
        <v>40</v>
      </c>
      <c r="J939">
        <v>0</v>
      </c>
      <c r="K939">
        <v>35</v>
      </c>
      <c r="L939">
        <v>1653</v>
      </c>
      <c r="M939">
        <v>0</v>
      </c>
      <c r="N939">
        <v>1</v>
      </c>
      <c r="O939">
        <v>64.745393022187301</v>
      </c>
      <c r="P939">
        <v>2</v>
      </c>
      <c r="Q939">
        <v>3</v>
      </c>
      <c r="R939">
        <v>3</v>
      </c>
      <c r="S939" s="10">
        <v>73.3</v>
      </c>
      <c r="T939" s="8">
        <v>-1.2437414357759999</v>
      </c>
      <c r="U939">
        <v>-1.00517281761849</v>
      </c>
      <c r="V939">
        <v>1.0358994556432299</v>
      </c>
      <c r="W939">
        <v>0.180335932332156</v>
      </c>
      <c r="X939">
        <v>-1.5638459058765199</v>
      </c>
      <c r="Y939">
        <v>-1.4044518876044501</v>
      </c>
      <c r="Z939">
        <v>0.49108923512864699</v>
      </c>
      <c r="AA939">
        <v>0.71867389489572897</v>
      </c>
      <c r="AB939">
        <v>1.4079858992310099</v>
      </c>
      <c r="AC939">
        <v>-1.38724643350897</v>
      </c>
      <c r="AD939" s="10">
        <v>-0.30153941816996199</v>
      </c>
      <c r="AE939" s="8">
        <v>0</v>
      </c>
      <c r="AF939">
        <v>0</v>
      </c>
      <c r="AG939">
        <v>0</v>
      </c>
      <c r="AH939">
        <v>1</v>
      </c>
      <c r="AI939">
        <v>0</v>
      </c>
      <c r="AJ939">
        <v>0</v>
      </c>
      <c r="AK939">
        <v>0</v>
      </c>
      <c r="AL939">
        <v>0</v>
      </c>
      <c r="AM939">
        <v>0</v>
      </c>
      <c r="AN939">
        <v>0</v>
      </c>
      <c r="AO939">
        <v>0</v>
      </c>
      <c r="AP939">
        <v>0</v>
      </c>
      <c r="AQ939">
        <v>0</v>
      </c>
      <c r="AR939">
        <v>0</v>
      </c>
      <c r="AS939">
        <v>0</v>
      </c>
      <c r="AT939">
        <v>0</v>
      </c>
      <c r="AU939">
        <v>0</v>
      </c>
      <c r="AV939">
        <v>0</v>
      </c>
      <c r="AW939">
        <v>0</v>
      </c>
      <c r="AX939">
        <v>0</v>
      </c>
      <c r="AY939">
        <v>1</v>
      </c>
      <c r="AZ939">
        <v>0</v>
      </c>
      <c r="BA939">
        <v>0</v>
      </c>
      <c r="BB939">
        <v>1</v>
      </c>
      <c r="BC939">
        <v>1</v>
      </c>
      <c r="BD939">
        <v>0</v>
      </c>
      <c r="BE939">
        <v>1</v>
      </c>
      <c r="BF939">
        <v>0</v>
      </c>
      <c r="BG939">
        <v>0</v>
      </c>
      <c r="BH939">
        <v>0</v>
      </c>
      <c r="BI939">
        <v>0</v>
      </c>
      <c r="BJ939">
        <v>0</v>
      </c>
      <c r="BK939">
        <v>1</v>
      </c>
      <c r="BL939">
        <v>0</v>
      </c>
      <c r="BM939">
        <v>1</v>
      </c>
      <c r="BN939">
        <v>0</v>
      </c>
      <c r="BO939">
        <v>0</v>
      </c>
      <c r="BP939">
        <v>0</v>
      </c>
      <c r="BQ939">
        <v>0</v>
      </c>
      <c r="BR939">
        <v>0</v>
      </c>
      <c r="BS939">
        <v>1</v>
      </c>
      <c r="BT939" s="10">
        <v>0</v>
      </c>
      <c r="BU939">
        <v>-4.2648743800000002</v>
      </c>
      <c r="BV939">
        <v>0.17994256</v>
      </c>
      <c r="BW939">
        <v>2.5512239999999999E-2</v>
      </c>
      <c r="BX939">
        <v>1.7140852600000001</v>
      </c>
      <c r="BY939">
        <v>1.2451467300000001</v>
      </c>
      <c r="BZ939">
        <v>4.38303536</v>
      </c>
      <c r="CA939">
        <v>1.0542348399999999</v>
      </c>
      <c r="CB939">
        <v>2.36271349</v>
      </c>
      <c r="CC939">
        <v>0</v>
      </c>
      <c r="CD939">
        <v>1.26633956</v>
      </c>
      <c r="CE939">
        <v>1.2966537600000001</v>
      </c>
      <c r="CF939">
        <v>-0.34830556000000001</v>
      </c>
      <c r="CG939">
        <v>0.60595251999999999</v>
      </c>
      <c r="CH939">
        <v>-0.27080598</v>
      </c>
      <c r="CI939">
        <v>0.69837139000000004</v>
      </c>
      <c r="CJ939">
        <v>2.3914729999999999E-2</v>
      </c>
      <c r="CK939">
        <v>-0.35324707</v>
      </c>
      <c r="CL939">
        <v>-4.8291489999999999E-2</v>
      </c>
      <c r="CM939">
        <v>0.58076517999999999</v>
      </c>
      <c r="CN939">
        <v>0.72541518999999999</v>
      </c>
      <c r="CO939">
        <v>-0.20022939000000001</v>
      </c>
      <c r="CP939">
        <v>-0.43475793000000001</v>
      </c>
      <c r="CQ939">
        <v>0.34422587999999998</v>
      </c>
      <c r="CR939">
        <v>-0.48495226000000002</v>
      </c>
      <c r="CS939">
        <v>0.18250256000000001</v>
      </c>
      <c r="CT939">
        <v>-0.16623276000000001</v>
      </c>
      <c r="CU939">
        <v>-9.4743999999999995E-2</v>
      </c>
      <c r="CV939">
        <v>-1.1689752</v>
      </c>
      <c r="CW939">
        <v>-0.52188942000000005</v>
      </c>
      <c r="CX939">
        <v>0.65815442999999996</v>
      </c>
      <c r="CY939">
        <v>9.3649330000000003E-2</v>
      </c>
      <c r="CZ939">
        <v>-0.16819777</v>
      </c>
      <c r="DA939">
        <v>-0.25450494000000001</v>
      </c>
      <c r="DB939">
        <v>0.25513289</v>
      </c>
      <c r="DC939">
        <v>2.5920289999999999E-2</v>
      </c>
      <c r="DD939">
        <v>-2.5292350000000002E-2</v>
      </c>
      <c r="DE939">
        <v>0.26950531</v>
      </c>
      <c r="DF939">
        <v>-0.26887736000000001</v>
      </c>
      <c r="DG939">
        <v>0.1029841</v>
      </c>
      <c r="DH939">
        <v>-0.10235616</v>
      </c>
      <c r="DI939">
        <v>-0.19042195000000001</v>
      </c>
      <c r="DJ939">
        <v>7.7531719999999998E-2</v>
      </c>
      <c r="DK939">
        <v>-0.19522661999999999</v>
      </c>
      <c r="DL939">
        <v>-0.13095082</v>
      </c>
      <c r="DM939">
        <v>-6.0513240000000003E-2</v>
      </c>
      <c r="DN939">
        <v>0.50020885000000004</v>
      </c>
      <c r="DO939">
        <v>0.35778246000000002</v>
      </c>
      <c r="DP939">
        <v>-0.64273818000000005</v>
      </c>
      <c r="DQ939">
        <v>0.94671483000000001</v>
      </c>
      <c r="DR939">
        <v>-0.66113116000000005</v>
      </c>
      <c r="DS939">
        <v>7.7932630000000003E-2</v>
      </c>
      <c r="DT939">
        <v>-0.79014932000000004</v>
      </c>
      <c r="DU939">
        <v>1.3610861400000001</v>
      </c>
      <c r="DV939" s="10">
        <v>-0.64824150000000003</v>
      </c>
      <c r="DW939" s="8" t="s">
        <v>4805</v>
      </c>
      <c r="DX939" t="s">
        <v>4806</v>
      </c>
      <c r="DY939" t="s">
        <v>5154</v>
      </c>
      <c r="DZ939" t="s">
        <v>5153</v>
      </c>
      <c r="EA939" t="s">
        <v>5380</v>
      </c>
      <c r="EB939" t="s">
        <v>5450</v>
      </c>
      <c r="EC939" t="s">
        <v>5257</v>
      </c>
      <c r="ED939" s="10" t="s">
        <v>471</v>
      </c>
      <c r="EE939" s="20">
        <v>35423</v>
      </c>
      <c r="EF939" s="21">
        <v>38309</v>
      </c>
      <c r="EG939" t="s">
        <v>4807</v>
      </c>
      <c r="EH939" t="s">
        <v>5146</v>
      </c>
      <c r="EI939" s="22">
        <v>45147</v>
      </c>
      <c r="EJ939" t="b">
        <f>F939=H939</f>
        <v>0</v>
      </c>
    </row>
    <row r="940" spans="1:140" x14ac:dyDescent="0.2">
      <c r="A940" s="8" t="s">
        <v>4808</v>
      </c>
      <c r="B940" s="8" t="s">
        <v>127</v>
      </c>
      <c r="C940" s="8" t="s">
        <v>181</v>
      </c>
      <c r="D940" s="2" t="s">
        <v>4809</v>
      </c>
      <c r="E940" s="4">
        <v>0.533203080142856</v>
      </c>
      <c r="F940" s="28" t="b">
        <v>0</v>
      </c>
      <c r="G940" s="29">
        <f t="shared" si="29"/>
        <v>1.6824458402473412E-3</v>
      </c>
      <c r="H940" s="5" t="b">
        <f t="shared" si="28"/>
        <v>0</v>
      </c>
      <c r="I940" s="8">
        <v>39</v>
      </c>
      <c r="J940">
        <v>0</v>
      </c>
      <c r="K940">
        <v>27</v>
      </c>
      <c r="L940">
        <v>245</v>
      </c>
      <c r="M940">
        <v>3</v>
      </c>
      <c r="N940">
        <v>5</v>
      </c>
      <c r="O940">
        <v>62.393206738095003</v>
      </c>
      <c r="P940">
        <v>5</v>
      </c>
      <c r="Q940">
        <v>5</v>
      </c>
      <c r="R940">
        <v>5</v>
      </c>
      <c r="S940" s="10">
        <v>73.599999999999994</v>
      </c>
      <c r="T940" s="8">
        <v>-1.33767961068356</v>
      </c>
      <c r="U940">
        <v>-1.00517281761849</v>
      </c>
      <c r="V940">
        <v>2.2610839381047498E-3</v>
      </c>
      <c r="W940">
        <v>-1.46104221643591</v>
      </c>
      <c r="X940">
        <v>-0.60931127360194304</v>
      </c>
      <c r="Y940">
        <v>1.38181348148064</v>
      </c>
      <c r="Z940">
        <v>0.41014886926878502</v>
      </c>
      <c r="AA940">
        <v>-0.70092886045385905</v>
      </c>
      <c r="AB940">
        <v>0.68128349962791002</v>
      </c>
      <c r="AC940">
        <v>-0.68484317603607703</v>
      </c>
      <c r="AD940" s="10">
        <v>-0.23680823716746699</v>
      </c>
      <c r="AE940" s="8">
        <v>0</v>
      </c>
      <c r="AF940">
        <v>0</v>
      </c>
      <c r="AG940">
        <v>0</v>
      </c>
      <c r="AH940">
        <v>0</v>
      </c>
      <c r="AI940">
        <v>0</v>
      </c>
      <c r="AJ940">
        <v>0</v>
      </c>
      <c r="AK940">
        <v>0</v>
      </c>
      <c r="AL940">
        <v>0</v>
      </c>
      <c r="AM940">
        <v>0</v>
      </c>
      <c r="AN940">
        <v>0</v>
      </c>
      <c r="AO940">
        <v>0</v>
      </c>
      <c r="AP940">
        <v>0</v>
      </c>
      <c r="AQ940">
        <v>0</v>
      </c>
      <c r="AR940">
        <v>1</v>
      </c>
      <c r="AS940">
        <v>0</v>
      </c>
      <c r="AT940">
        <v>0</v>
      </c>
      <c r="AU940">
        <v>0</v>
      </c>
      <c r="AV940">
        <v>0</v>
      </c>
      <c r="AW940">
        <v>0</v>
      </c>
      <c r="AX940">
        <v>0</v>
      </c>
      <c r="AY940">
        <v>1</v>
      </c>
      <c r="AZ940">
        <v>0</v>
      </c>
      <c r="BA940">
        <v>1</v>
      </c>
      <c r="BB940">
        <v>0</v>
      </c>
      <c r="BC940">
        <v>1</v>
      </c>
      <c r="BD940">
        <v>0</v>
      </c>
      <c r="BE940">
        <v>0</v>
      </c>
      <c r="BF940">
        <v>1</v>
      </c>
      <c r="BG940">
        <v>0</v>
      </c>
      <c r="BH940">
        <v>1</v>
      </c>
      <c r="BI940">
        <v>0</v>
      </c>
      <c r="BJ940">
        <v>0</v>
      </c>
      <c r="BK940">
        <v>0</v>
      </c>
      <c r="BL940">
        <v>0</v>
      </c>
      <c r="BM940">
        <v>0</v>
      </c>
      <c r="BN940">
        <v>0</v>
      </c>
      <c r="BO940">
        <v>1</v>
      </c>
      <c r="BP940">
        <v>0</v>
      </c>
      <c r="BQ940">
        <v>0</v>
      </c>
      <c r="BR940">
        <v>0</v>
      </c>
      <c r="BS940">
        <v>0</v>
      </c>
      <c r="BT940" s="10">
        <v>1</v>
      </c>
      <c r="BU940">
        <v>-4.2648743800000002</v>
      </c>
      <c r="BV940">
        <v>0.17994256</v>
      </c>
      <c r="BW940">
        <v>2.5512239999999999E-2</v>
      </c>
      <c r="BX940">
        <v>1.7140852600000001</v>
      </c>
      <c r="BY940">
        <v>1.2451467300000001</v>
      </c>
      <c r="BZ940">
        <v>4.38303536</v>
      </c>
      <c r="CA940">
        <v>1.0542348399999999</v>
      </c>
      <c r="CB940">
        <v>2.36271349</v>
      </c>
      <c r="CC940">
        <v>0</v>
      </c>
      <c r="CD940">
        <v>1.26633956</v>
      </c>
      <c r="CE940">
        <v>1.2966537600000001</v>
      </c>
      <c r="CF940">
        <v>-0.34830556000000001</v>
      </c>
      <c r="CG940">
        <v>0.60595251999999999</v>
      </c>
      <c r="CH940">
        <v>-0.27080598</v>
      </c>
      <c r="CI940">
        <v>0.69837139000000004</v>
      </c>
      <c r="CJ940">
        <v>2.3914729999999999E-2</v>
      </c>
      <c r="CK940">
        <v>-0.35324707</v>
      </c>
      <c r="CL940">
        <v>-4.8291489999999999E-2</v>
      </c>
      <c r="CM940">
        <v>0.58076517999999999</v>
      </c>
      <c r="CN940">
        <v>0.72541518999999999</v>
      </c>
      <c r="CO940">
        <v>-0.20022939000000001</v>
      </c>
      <c r="CP940">
        <v>-0.43475793000000001</v>
      </c>
      <c r="CQ940">
        <v>0.34422587999999998</v>
      </c>
      <c r="CR940">
        <v>-0.48495226000000002</v>
      </c>
      <c r="CS940">
        <v>0.18250256000000001</v>
      </c>
      <c r="CT940">
        <v>-0.16623276000000001</v>
      </c>
      <c r="CU940">
        <v>-9.4743999999999995E-2</v>
      </c>
      <c r="CV940">
        <v>-1.1689752</v>
      </c>
      <c r="CW940">
        <v>-0.52188942000000005</v>
      </c>
      <c r="CX940">
        <v>0.65815442999999996</v>
      </c>
      <c r="CY940">
        <v>9.3649330000000003E-2</v>
      </c>
      <c r="CZ940">
        <v>-0.16819777</v>
      </c>
      <c r="DA940">
        <v>-0.25450494000000001</v>
      </c>
      <c r="DB940">
        <v>0.25513289</v>
      </c>
      <c r="DC940">
        <v>2.5920289999999999E-2</v>
      </c>
      <c r="DD940">
        <v>-2.5292350000000002E-2</v>
      </c>
      <c r="DE940">
        <v>0.26950531</v>
      </c>
      <c r="DF940">
        <v>-0.26887736000000001</v>
      </c>
      <c r="DG940">
        <v>0.1029841</v>
      </c>
      <c r="DH940">
        <v>-0.10235616</v>
      </c>
      <c r="DI940">
        <v>-0.19042195000000001</v>
      </c>
      <c r="DJ940">
        <v>7.7531719999999998E-2</v>
      </c>
      <c r="DK940">
        <v>-0.19522661999999999</v>
      </c>
      <c r="DL940">
        <v>-0.13095082</v>
      </c>
      <c r="DM940">
        <v>-6.0513240000000003E-2</v>
      </c>
      <c r="DN940">
        <v>0.50020885000000004</v>
      </c>
      <c r="DO940">
        <v>0.35778246000000002</v>
      </c>
      <c r="DP940">
        <v>-0.64273818000000005</v>
      </c>
      <c r="DQ940">
        <v>0.94671483000000001</v>
      </c>
      <c r="DR940">
        <v>-0.66113116000000005</v>
      </c>
      <c r="DS940">
        <v>7.7932630000000003E-2</v>
      </c>
      <c r="DT940">
        <v>-0.79014932000000004</v>
      </c>
      <c r="DU940">
        <v>1.3610861400000001</v>
      </c>
      <c r="DV940" s="10">
        <v>-0.64824150000000003</v>
      </c>
      <c r="DW940" s="8" t="s">
        <v>4810</v>
      </c>
      <c r="DX940" t="s">
        <v>4811</v>
      </c>
      <c r="DY940" t="s">
        <v>5153</v>
      </c>
      <c r="DZ940" t="s">
        <v>5165</v>
      </c>
      <c r="EA940" t="s">
        <v>5328</v>
      </c>
      <c r="EB940" t="s">
        <v>5354</v>
      </c>
      <c r="EC940" t="s">
        <v>5323</v>
      </c>
      <c r="ED940" s="10" t="s">
        <v>178</v>
      </c>
      <c r="EE940" s="20">
        <v>37230</v>
      </c>
      <c r="EF940" s="21">
        <v>39329</v>
      </c>
      <c r="EG940" t="s">
        <v>4812</v>
      </c>
      <c r="EH940" t="s">
        <v>5147</v>
      </c>
      <c r="EI940" s="22">
        <v>44995</v>
      </c>
      <c r="EJ940" t="b">
        <f>F940=H940</f>
        <v>1</v>
      </c>
    </row>
    <row r="941" spans="1:140" x14ac:dyDescent="0.2">
      <c r="A941" s="8" t="s">
        <v>4813</v>
      </c>
      <c r="B941" s="8" t="s">
        <v>168</v>
      </c>
      <c r="C941" s="8" t="s">
        <v>188</v>
      </c>
      <c r="D941" s="2" t="s">
        <v>4814</v>
      </c>
      <c r="E941" s="4">
        <v>0.54346230808246399</v>
      </c>
      <c r="F941" s="28" t="b">
        <v>0</v>
      </c>
      <c r="G941" s="29">
        <f t="shared" si="29"/>
        <v>8.6400758085667132E-4</v>
      </c>
      <c r="H941" s="5" t="b">
        <f t="shared" si="28"/>
        <v>0</v>
      </c>
      <c r="I941" s="8">
        <v>61</v>
      </c>
      <c r="J941">
        <v>0</v>
      </c>
      <c r="K941">
        <v>36</v>
      </c>
      <c r="L941">
        <v>1082</v>
      </c>
      <c r="M941">
        <v>4</v>
      </c>
      <c r="N941">
        <v>1</v>
      </c>
      <c r="O941">
        <v>31.731154041232401</v>
      </c>
      <c r="P941">
        <v>2</v>
      </c>
      <c r="Q941">
        <v>1</v>
      </c>
      <c r="R941">
        <v>4</v>
      </c>
      <c r="S941" s="10">
        <v>79.599999999999994</v>
      </c>
      <c r="T941" s="8">
        <v>0.72896023728261505</v>
      </c>
      <c r="U941">
        <v>-1.00517281761849</v>
      </c>
      <c r="V941">
        <v>1.1651042521063699</v>
      </c>
      <c r="W941">
        <v>-0.485308189078758</v>
      </c>
      <c r="X941">
        <v>-0.29113306284374801</v>
      </c>
      <c r="Y941">
        <v>-1.4044518876044501</v>
      </c>
      <c r="Z941">
        <v>-0.64495368790649199</v>
      </c>
      <c r="AA941">
        <v>8.8725172209350497E-3</v>
      </c>
      <c r="AB941">
        <v>0.68128349962791002</v>
      </c>
      <c r="AC941">
        <v>1.7560081436822399E-2</v>
      </c>
      <c r="AD941" s="10">
        <v>1.0578153828824499</v>
      </c>
      <c r="AE941" s="8">
        <v>0</v>
      </c>
      <c r="AF941">
        <v>0</v>
      </c>
      <c r="AG941">
        <v>0</v>
      </c>
      <c r="AH941">
        <v>0</v>
      </c>
      <c r="AI941">
        <v>0</v>
      </c>
      <c r="AJ941">
        <v>0</v>
      </c>
      <c r="AK941">
        <v>0</v>
      </c>
      <c r="AL941">
        <v>0</v>
      </c>
      <c r="AM941">
        <v>0</v>
      </c>
      <c r="AN941">
        <v>0</v>
      </c>
      <c r="AO941">
        <v>0</v>
      </c>
      <c r="AP941">
        <v>0</v>
      </c>
      <c r="AQ941">
        <v>0</v>
      </c>
      <c r="AR941">
        <v>0</v>
      </c>
      <c r="AS941">
        <v>1</v>
      </c>
      <c r="AT941">
        <v>0</v>
      </c>
      <c r="AU941">
        <v>0</v>
      </c>
      <c r="AV941">
        <v>0</v>
      </c>
      <c r="AW941">
        <v>0</v>
      </c>
      <c r="AX941">
        <v>0</v>
      </c>
      <c r="AY941">
        <v>1</v>
      </c>
      <c r="AZ941">
        <v>0</v>
      </c>
      <c r="BA941">
        <v>1</v>
      </c>
      <c r="BB941">
        <v>0</v>
      </c>
      <c r="BC941">
        <v>0</v>
      </c>
      <c r="BD941">
        <v>1</v>
      </c>
      <c r="BE941">
        <v>1</v>
      </c>
      <c r="BF941">
        <v>0</v>
      </c>
      <c r="BG941">
        <v>1</v>
      </c>
      <c r="BH941">
        <v>0</v>
      </c>
      <c r="BI941">
        <v>0</v>
      </c>
      <c r="BJ941">
        <v>0</v>
      </c>
      <c r="BK941">
        <v>0</v>
      </c>
      <c r="BL941">
        <v>0</v>
      </c>
      <c r="BM941">
        <v>0</v>
      </c>
      <c r="BN941">
        <v>0</v>
      </c>
      <c r="BO941">
        <v>1</v>
      </c>
      <c r="BP941">
        <v>0</v>
      </c>
      <c r="BQ941">
        <v>0</v>
      </c>
      <c r="BR941">
        <v>1</v>
      </c>
      <c r="BS941">
        <v>0</v>
      </c>
      <c r="BT941" s="10">
        <v>0</v>
      </c>
      <c r="BU941">
        <v>-4.2648743800000002</v>
      </c>
      <c r="BV941">
        <v>0.17994256</v>
      </c>
      <c r="BW941">
        <v>2.5512239999999999E-2</v>
      </c>
      <c r="BX941">
        <v>1.7140852600000001</v>
      </c>
      <c r="BY941">
        <v>1.2451467300000001</v>
      </c>
      <c r="BZ941">
        <v>4.38303536</v>
      </c>
      <c r="CA941">
        <v>1.0542348399999999</v>
      </c>
      <c r="CB941">
        <v>2.36271349</v>
      </c>
      <c r="CC941">
        <v>0</v>
      </c>
      <c r="CD941">
        <v>1.26633956</v>
      </c>
      <c r="CE941">
        <v>1.2966537600000001</v>
      </c>
      <c r="CF941">
        <v>-0.34830556000000001</v>
      </c>
      <c r="CG941">
        <v>0.60595251999999999</v>
      </c>
      <c r="CH941">
        <v>-0.27080598</v>
      </c>
      <c r="CI941">
        <v>0.69837139000000004</v>
      </c>
      <c r="CJ941">
        <v>2.3914729999999999E-2</v>
      </c>
      <c r="CK941">
        <v>-0.35324707</v>
      </c>
      <c r="CL941">
        <v>-4.8291489999999999E-2</v>
      </c>
      <c r="CM941">
        <v>0.58076517999999999</v>
      </c>
      <c r="CN941">
        <v>0.72541518999999999</v>
      </c>
      <c r="CO941">
        <v>-0.20022939000000001</v>
      </c>
      <c r="CP941">
        <v>-0.43475793000000001</v>
      </c>
      <c r="CQ941">
        <v>0.34422587999999998</v>
      </c>
      <c r="CR941">
        <v>-0.48495226000000002</v>
      </c>
      <c r="CS941">
        <v>0.18250256000000001</v>
      </c>
      <c r="CT941">
        <v>-0.16623276000000001</v>
      </c>
      <c r="CU941">
        <v>-9.4743999999999995E-2</v>
      </c>
      <c r="CV941">
        <v>-1.1689752</v>
      </c>
      <c r="CW941">
        <v>-0.52188942000000005</v>
      </c>
      <c r="CX941">
        <v>0.65815442999999996</v>
      </c>
      <c r="CY941">
        <v>9.3649330000000003E-2</v>
      </c>
      <c r="CZ941">
        <v>-0.16819777</v>
      </c>
      <c r="DA941">
        <v>-0.25450494000000001</v>
      </c>
      <c r="DB941">
        <v>0.25513289</v>
      </c>
      <c r="DC941">
        <v>2.5920289999999999E-2</v>
      </c>
      <c r="DD941">
        <v>-2.5292350000000002E-2</v>
      </c>
      <c r="DE941">
        <v>0.26950531</v>
      </c>
      <c r="DF941">
        <v>-0.26887736000000001</v>
      </c>
      <c r="DG941">
        <v>0.1029841</v>
      </c>
      <c r="DH941">
        <v>-0.10235616</v>
      </c>
      <c r="DI941">
        <v>-0.19042195000000001</v>
      </c>
      <c r="DJ941">
        <v>7.7531719999999998E-2</v>
      </c>
      <c r="DK941">
        <v>-0.19522661999999999</v>
      </c>
      <c r="DL941">
        <v>-0.13095082</v>
      </c>
      <c r="DM941">
        <v>-6.0513240000000003E-2</v>
      </c>
      <c r="DN941">
        <v>0.50020885000000004</v>
      </c>
      <c r="DO941">
        <v>0.35778246000000002</v>
      </c>
      <c r="DP941">
        <v>-0.64273818000000005</v>
      </c>
      <c r="DQ941">
        <v>0.94671483000000001</v>
      </c>
      <c r="DR941">
        <v>-0.66113116000000005</v>
      </c>
      <c r="DS941">
        <v>7.7932630000000003E-2</v>
      </c>
      <c r="DT941">
        <v>-0.79014932000000004</v>
      </c>
      <c r="DU941">
        <v>1.3610861400000001</v>
      </c>
      <c r="DV941" s="10">
        <v>-0.64824150000000003</v>
      </c>
      <c r="DW941" s="8" t="s">
        <v>4815</v>
      </c>
      <c r="DX941" t="s">
        <v>4816</v>
      </c>
      <c r="DY941" t="s">
        <v>5153</v>
      </c>
      <c r="DZ941" t="s">
        <v>5158</v>
      </c>
      <c r="EA941" t="s">
        <v>5344</v>
      </c>
      <c r="EB941" t="s">
        <v>5173</v>
      </c>
      <c r="EC941" t="s">
        <v>5178</v>
      </c>
      <c r="ED941" s="10" t="s">
        <v>471</v>
      </c>
      <c r="EE941" s="20">
        <v>34752</v>
      </c>
      <c r="EF941" s="21">
        <v>36393</v>
      </c>
      <c r="EG941" t="s">
        <v>4817</v>
      </c>
      <c r="EH941" t="s">
        <v>5145</v>
      </c>
      <c r="EI941" s="22">
        <v>45224</v>
      </c>
      <c r="EJ941" t="b">
        <f>F941=H941</f>
        <v>1</v>
      </c>
    </row>
    <row r="942" spans="1:140" x14ac:dyDescent="0.2">
      <c r="A942" s="8" t="s">
        <v>4818</v>
      </c>
      <c r="B942" s="8" t="s">
        <v>127</v>
      </c>
      <c r="C942" s="8" t="s">
        <v>332</v>
      </c>
      <c r="D942" s="2" t="s">
        <v>4819</v>
      </c>
      <c r="E942" s="4">
        <v>0.50721717681119804</v>
      </c>
      <c r="F942" s="28" t="b">
        <v>0</v>
      </c>
      <c r="G942" s="29">
        <f t="shared" si="29"/>
        <v>1.1754480196746524E-6</v>
      </c>
      <c r="H942" s="5" t="b">
        <f t="shared" si="28"/>
        <v>0</v>
      </c>
      <c r="I942" s="8">
        <v>52</v>
      </c>
      <c r="J942">
        <v>1</v>
      </c>
      <c r="K942">
        <v>22</v>
      </c>
      <c r="L942">
        <v>1579</v>
      </c>
      <c r="M942">
        <v>1</v>
      </c>
      <c r="N942">
        <v>3</v>
      </c>
      <c r="O942">
        <v>18.608588405599299</v>
      </c>
      <c r="P942">
        <v>3</v>
      </c>
      <c r="Q942">
        <v>4</v>
      </c>
      <c r="R942">
        <v>4</v>
      </c>
      <c r="S942" s="10">
        <v>67.8</v>
      </c>
      <c r="T942" s="8">
        <v>-0.116483336885366</v>
      </c>
      <c r="U942">
        <v>7.5957643648752104E-3</v>
      </c>
      <c r="V942">
        <v>-0.64376289837760303</v>
      </c>
      <c r="W942">
        <v>9.4070319399743904E-2</v>
      </c>
      <c r="X942">
        <v>-1.2456676951183301</v>
      </c>
      <c r="Y942">
        <v>-1.13192030619081E-2</v>
      </c>
      <c r="Z942">
        <v>-1.09651029749622</v>
      </c>
      <c r="AA942">
        <v>-1.4107302381286499</v>
      </c>
      <c r="AB942">
        <v>-0.772121299578298</v>
      </c>
      <c r="AC942">
        <v>-1.38724643350897</v>
      </c>
      <c r="AD942" s="10">
        <v>-1.48827773654905</v>
      </c>
      <c r="AE942" s="8">
        <v>0</v>
      </c>
      <c r="AF942">
        <v>0</v>
      </c>
      <c r="AG942">
        <v>0</v>
      </c>
      <c r="AH942">
        <v>0</v>
      </c>
      <c r="AI942">
        <v>1</v>
      </c>
      <c r="AJ942">
        <v>0</v>
      </c>
      <c r="AK942">
        <v>0</v>
      </c>
      <c r="AL942">
        <v>0</v>
      </c>
      <c r="AM942">
        <v>0</v>
      </c>
      <c r="AN942">
        <v>0</v>
      </c>
      <c r="AO942">
        <v>0</v>
      </c>
      <c r="AP942">
        <v>0</v>
      </c>
      <c r="AQ942">
        <v>0</v>
      </c>
      <c r="AR942">
        <v>0</v>
      </c>
      <c r="AS942">
        <v>0</v>
      </c>
      <c r="AT942">
        <v>0</v>
      </c>
      <c r="AU942">
        <v>0</v>
      </c>
      <c r="AV942">
        <v>0</v>
      </c>
      <c r="AW942">
        <v>0</v>
      </c>
      <c r="AX942">
        <v>0</v>
      </c>
      <c r="AY942">
        <v>0</v>
      </c>
      <c r="AZ942">
        <v>1</v>
      </c>
      <c r="BA942">
        <v>1</v>
      </c>
      <c r="BB942">
        <v>0</v>
      </c>
      <c r="BC942">
        <v>0</v>
      </c>
      <c r="BD942">
        <v>1</v>
      </c>
      <c r="BE942">
        <v>1</v>
      </c>
      <c r="BF942">
        <v>0</v>
      </c>
      <c r="BG942">
        <v>0</v>
      </c>
      <c r="BH942">
        <v>0</v>
      </c>
      <c r="BI942">
        <v>0</v>
      </c>
      <c r="BJ942">
        <v>1</v>
      </c>
      <c r="BK942">
        <v>0</v>
      </c>
      <c r="BL942">
        <v>0</v>
      </c>
      <c r="BM942">
        <v>0</v>
      </c>
      <c r="BN942">
        <v>0</v>
      </c>
      <c r="BO942">
        <v>1</v>
      </c>
      <c r="BP942">
        <v>0</v>
      </c>
      <c r="BQ942">
        <v>0</v>
      </c>
      <c r="BR942">
        <v>0</v>
      </c>
      <c r="BS942">
        <v>1</v>
      </c>
      <c r="BT942" s="10">
        <v>0</v>
      </c>
      <c r="BU942">
        <v>-4.2648743800000002</v>
      </c>
      <c r="BV942">
        <v>0.17994256</v>
      </c>
      <c r="BW942">
        <v>2.5512239999999999E-2</v>
      </c>
      <c r="BX942">
        <v>1.7140852600000001</v>
      </c>
      <c r="BY942">
        <v>1.2451467300000001</v>
      </c>
      <c r="BZ942">
        <v>4.38303536</v>
      </c>
      <c r="CA942">
        <v>1.0542348399999999</v>
      </c>
      <c r="CB942">
        <v>2.36271349</v>
      </c>
      <c r="CC942">
        <v>0</v>
      </c>
      <c r="CD942">
        <v>1.26633956</v>
      </c>
      <c r="CE942">
        <v>1.2966537600000001</v>
      </c>
      <c r="CF942">
        <v>-0.34830556000000001</v>
      </c>
      <c r="CG942">
        <v>0.60595251999999999</v>
      </c>
      <c r="CH942">
        <v>-0.27080598</v>
      </c>
      <c r="CI942">
        <v>0.69837139000000004</v>
      </c>
      <c r="CJ942">
        <v>2.3914729999999999E-2</v>
      </c>
      <c r="CK942">
        <v>-0.35324707</v>
      </c>
      <c r="CL942">
        <v>-4.8291489999999999E-2</v>
      </c>
      <c r="CM942">
        <v>0.58076517999999999</v>
      </c>
      <c r="CN942">
        <v>0.72541518999999999</v>
      </c>
      <c r="CO942">
        <v>-0.20022939000000001</v>
      </c>
      <c r="CP942">
        <v>-0.43475793000000001</v>
      </c>
      <c r="CQ942">
        <v>0.34422587999999998</v>
      </c>
      <c r="CR942">
        <v>-0.48495226000000002</v>
      </c>
      <c r="CS942">
        <v>0.18250256000000001</v>
      </c>
      <c r="CT942">
        <v>-0.16623276000000001</v>
      </c>
      <c r="CU942">
        <v>-9.4743999999999995E-2</v>
      </c>
      <c r="CV942">
        <v>-1.1689752</v>
      </c>
      <c r="CW942">
        <v>-0.52188942000000005</v>
      </c>
      <c r="CX942">
        <v>0.65815442999999996</v>
      </c>
      <c r="CY942">
        <v>9.3649330000000003E-2</v>
      </c>
      <c r="CZ942">
        <v>-0.16819777</v>
      </c>
      <c r="DA942">
        <v>-0.25450494000000001</v>
      </c>
      <c r="DB942">
        <v>0.25513289</v>
      </c>
      <c r="DC942">
        <v>2.5920289999999999E-2</v>
      </c>
      <c r="DD942">
        <v>-2.5292350000000002E-2</v>
      </c>
      <c r="DE942">
        <v>0.26950531</v>
      </c>
      <c r="DF942">
        <v>-0.26887736000000001</v>
      </c>
      <c r="DG942">
        <v>0.1029841</v>
      </c>
      <c r="DH942">
        <v>-0.10235616</v>
      </c>
      <c r="DI942">
        <v>-0.19042195000000001</v>
      </c>
      <c r="DJ942">
        <v>7.7531719999999998E-2</v>
      </c>
      <c r="DK942">
        <v>-0.19522661999999999</v>
      </c>
      <c r="DL942">
        <v>-0.13095082</v>
      </c>
      <c r="DM942">
        <v>-6.0513240000000003E-2</v>
      </c>
      <c r="DN942">
        <v>0.50020885000000004</v>
      </c>
      <c r="DO942">
        <v>0.35778246000000002</v>
      </c>
      <c r="DP942">
        <v>-0.64273818000000005</v>
      </c>
      <c r="DQ942">
        <v>0.94671483000000001</v>
      </c>
      <c r="DR942">
        <v>-0.66113116000000005</v>
      </c>
      <c r="DS942">
        <v>7.7932630000000003E-2</v>
      </c>
      <c r="DT942">
        <v>-0.79014932000000004</v>
      </c>
      <c r="DU942">
        <v>1.3610861400000001</v>
      </c>
      <c r="DV942" s="10">
        <v>-0.64824150000000003</v>
      </c>
      <c r="DW942" s="8" t="s">
        <v>4820</v>
      </c>
      <c r="DX942" t="s">
        <v>4821</v>
      </c>
      <c r="DY942" t="s">
        <v>5153</v>
      </c>
      <c r="DZ942" t="s">
        <v>5153</v>
      </c>
      <c r="EA942" t="s">
        <v>5265</v>
      </c>
      <c r="EB942" t="s">
        <v>5446</v>
      </c>
      <c r="EC942" t="s">
        <v>5295</v>
      </c>
      <c r="ED942" s="10" t="s">
        <v>124</v>
      </c>
      <c r="EE942" s="20">
        <v>35799</v>
      </c>
      <c r="EF942" s="21">
        <v>37713</v>
      </c>
      <c r="EG942" t="s">
        <v>4822</v>
      </c>
      <c r="EH942" t="s">
        <v>5144</v>
      </c>
      <c r="EI942" s="22">
        <v>44745</v>
      </c>
      <c r="EJ942" t="b">
        <f>F942=H942</f>
        <v>1</v>
      </c>
    </row>
    <row r="943" spans="1:140" x14ac:dyDescent="0.2">
      <c r="A943" s="8" t="s">
        <v>4823</v>
      </c>
      <c r="B943" s="8" t="s">
        <v>119</v>
      </c>
      <c r="C943" s="8" t="s">
        <v>120</v>
      </c>
      <c r="D943" s="2" t="s">
        <v>4824</v>
      </c>
      <c r="E943" s="4">
        <v>0.556723172622127</v>
      </c>
      <c r="F943" s="28" t="b">
        <v>0</v>
      </c>
      <c r="G943" s="29">
        <f t="shared" si="29"/>
        <v>0.99993218987243837</v>
      </c>
      <c r="H943" s="5" t="b">
        <f t="shared" si="28"/>
        <v>1</v>
      </c>
      <c r="I943" s="8">
        <v>53</v>
      </c>
      <c r="J943">
        <v>1</v>
      </c>
      <c r="K943">
        <v>36</v>
      </c>
      <c r="L943">
        <v>1770</v>
      </c>
      <c r="M943">
        <v>9</v>
      </c>
      <c r="N943">
        <v>5</v>
      </c>
      <c r="O943">
        <v>93.361586311063803</v>
      </c>
      <c r="P943">
        <v>5</v>
      </c>
      <c r="Q943">
        <v>4</v>
      </c>
      <c r="R943">
        <v>5</v>
      </c>
      <c r="S943" s="10">
        <v>67.400000000000006</v>
      </c>
      <c r="T943" s="8">
        <v>-2.2545161977812998E-2</v>
      </c>
      <c r="U943">
        <v>7.5957643648752104E-3</v>
      </c>
      <c r="V943">
        <v>1.1651042521063699</v>
      </c>
      <c r="W943">
        <v>0.316728860887458</v>
      </c>
      <c r="X943">
        <v>1.2997579909472201</v>
      </c>
      <c r="Y943">
        <v>1.38181348148064</v>
      </c>
      <c r="Z943">
        <v>1.47579234728541</v>
      </c>
      <c r="AA943">
        <v>-0.70092886045385905</v>
      </c>
      <c r="AB943">
        <v>1.4079858992310099</v>
      </c>
      <c r="AC943">
        <v>-1.38724643350897</v>
      </c>
      <c r="AD943" s="10">
        <v>-1.5745859778857101</v>
      </c>
      <c r="AE943" s="8">
        <v>0</v>
      </c>
      <c r="AF943">
        <v>0</v>
      </c>
      <c r="AG943">
        <v>0</v>
      </c>
      <c r="AH943">
        <v>0</v>
      </c>
      <c r="AI943">
        <v>0</v>
      </c>
      <c r="AJ943">
        <v>0</v>
      </c>
      <c r="AK943">
        <v>0</v>
      </c>
      <c r="AL943">
        <v>0</v>
      </c>
      <c r="AM943">
        <v>0</v>
      </c>
      <c r="AN943">
        <v>0</v>
      </c>
      <c r="AO943">
        <v>1</v>
      </c>
      <c r="AP943">
        <v>0</v>
      </c>
      <c r="AQ943">
        <v>0</v>
      </c>
      <c r="AR943">
        <v>0</v>
      </c>
      <c r="AS943">
        <v>0</v>
      </c>
      <c r="AT943">
        <v>0</v>
      </c>
      <c r="AU943">
        <v>0</v>
      </c>
      <c r="AV943">
        <v>0</v>
      </c>
      <c r="AW943">
        <v>0</v>
      </c>
      <c r="AX943">
        <v>0</v>
      </c>
      <c r="AY943">
        <v>0</v>
      </c>
      <c r="AZ943">
        <v>1</v>
      </c>
      <c r="BA943">
        <v>0</v>
      </c>
      <c r="BB943">
        <v>1</v>
      </c>
      <c r="BC943">
        <v>1</v>
      </c>
      <c r="BD943">
        <v>0</v>
      </c>
      <c r="BE943">
        <v>1</v>
      </c>
      <c r="BF943">
        <v>0</v>
      </c>
      <c r="BG943">
        <v>0</v>
      </c>
      <c r="BH943">
        <v>0</v>
      </c>
      <c r="BI943">
        <v>0</v>
      </c>
      <c r="BJ943">
        <v>0</v>
      </c>
      <c r="BK943">
        <v>1</v>
      </c>
      <c r="BL943">
        <v>0</v>
      </c>
      <c r="BM943">
        <v>0</v>
      </c>
      <c r="BN943">
        <v>0</v>
      </c>
      <c r="BO943">
        <v>0</v>
      </c>
      <c r="BP943">
        <v>1</v>
      </c>
      <c r="BQ943">
        <v>1</v>
      </c>
      <c r="BR943">
        <v>0</v>
      </c>
      <c r="BS943">
        <v>0</v>
      </c>
      <c r="BT943" s="10">
        <v>0</v>
      </c>
      <c r="BU943">
        <v>-4.2648743800000002</v>
      </c>
      <c r="BV943">
        <v>0.17994256</v>
      </c>
      <c r="BW943">
        <v>2.5512239999999999E-2</v>
      </c>
      <c r="BX943">
        <v>1.7140852600000001</v>
      </c>
      <c r="BY943">
        <v>1.2451467300000001</v>
      </c>
      <c r="BZ943">
        <v>4.38303536</v>
      </c>
      <c r="CA943">
        <v>1.0542348399999999</v>
      </c>
      <c r="CB943">
        <v>2.36271349</v>
      </c>
      <c r="CC943">
        <v>0</v>
      </c>
      <c r="CD943">
        <v>1.26633956</v>
      </c>
      <c r="CE943">
        <v>1.2966537600000001</v>
      </c>
      <c r="CF943">
        <v>-0.34830556000000001</v>
      </c>
      <c r="CG943">
        <v>0.60595251999999999</v>
      </c>
      <c r="CH943">
        <v>-0.27080598</v>
      </c>
      <c r="CI943">
        <v>0.69837139000000004</v>
      </c>
      <c r="CJ943">
        <v>2.3914729999999999E-2</v>
      </c>
      <c r="CK943">
        <v>-0.35324707</v>
      </c>
      <c r="CL943">
        <v>-4.8291489999999999E-2</v>
      </c>
      <c r="CM943">
        <v>0.58076517999999999</v>
      </c>
      <c r="CN943">
        <v>0.72541518999999999</v>
      </c>
      <c r="CO943">
        <v>-0.20022939000000001</v>
      </c>
      <c r="CP943">
        <v>-0.43475793000000001</v>
      </c>
      <c r="CQ943">
        <v>0.34422587999999998</v>
      </c>
      <c r="CR943">
        <v>-0.48495226000000002</v>
      </c>
      <c r="CS943">
        <v>0.18250256000000001</v>
      </c>
      <c r="CT943">
        <v>-0.16623276000000001</v>
      </c>
      <c r="CU943">
        <v>-9.4743999999999995E-2</v>
      </c>
      <c r="CV943">
        <v>-1.1689752</v>
      </c>
      <c r="CW943">
        <v>-0.52188942000000005</v>
      </c>
      <c r="CX943">
        <v>0.65815442999999996</v>
      </c>
      <c r="CY943">
        <v>9.3649330000000003E-2</v>
      </c>
      <c r="CZ943">
        <v>-0.16819777</v>
      </c>
      <c r="DA943">
        <v>-0.25450494000000001</v>
      </c>
      <c r="DB943">
        <v>0.25513289</v>
      </c>
      <c r="DC943">
        <v>2.5920289999999999E-2</v>
      </c>
      <c r="DD943">
        <v>-2.5292350000000002E-2</v>
      </c>
      <c r="DE943">
        <v>0.26950531</v>
      </c>
      <c r="DF943">
        <v>-0.26887736000000001</v>
      </c>
      <c r="DG943">
        <v>0.1029841</v>
      </c>
      <c r="DH943">
        <v>-0.10235616</v>
      </c>
      <c r="DI943">
        <v>-0.19042195000000001</v>
      </c>
      <c r="DJ943">
        <v>7.7531719999999998E-2</v>
      </c>
      <c r="DK943">
        <v>-0.19522661999999999</v>
      </c>
      <c r="DL943">
        <v>-0.13095082</v>
      </c>
      <c r="DM943">
        <v>-6.0513240000000003E-2</v>
      </c>
      <c r="DN943">
        <v>0.50020885000000004</v>
      </c>
      <c r="DO943">
        <v>0.35778246000000002</v>
      </c>
      <c r="DP943">
        <v>-0.64273818000000005</v>
      </c>
      <c r="DQ943">
        <v>0.94671483000000001</v>
      </c>
      <c r="DR943">
        <v>-0.66113116000000005</v>
      </c>
      <c r="DS943">
        <v>7.7932630000000003E-2</v>
      </c>
      <c r="DT943">
        <v>-0.79014932000000004</v>
      </c>
      <c r="DU943">
        <v>1.3610861400000001</v>
      </c>
      <c r="DV943" s="10">
        <v>-0.64824150000000003</v>
      </c>
      <c r="DW943" s="8" t="s">
        <v>4825</v>
      </c>
      <c r="DX943" t="s">
        <v>4826</v>
      </c>
      <c r="DY943" t="s">
        <v>5165</v>
      </c>
      <c r="DZ943" t="s">
        <v>5154</v>
      </c>
      <c r="EA943" s="52" t="s">
        <v>5513</v>
      </c>
      <c r="EB943" t="s">
        <v>5398</v>
      </c>
      <c r="EC943" t="s">
        <v>5328</v>
      </c>
      <c r="ED943" s="10" t="s">
        <v>863</v>
      </c>
      <c r="EE943" s="20">
        <v>36045</v>
      </c>
      <c r="EF943" s="21">
        <v>39540</v>
      </c>
      <c r="EG943" s="52" t="s">
        <v>145</v>
      </c>
      <c r="EH943" t="s">
        <v>5146</v>
      </c>
      <c r="EI943" s="22">
        <v>44949</v>
      </c>
      <c r="EJ943" t="b">
        <f>F943=H943</f>
        <v>0</v>
      </c>
    </row>
    <row r="944" spans="1:140" x14ac:dyDescent="0.2">
      <c r="A944" s="8" t="s">
        <v>4827</v>
      </c>
      <c r="B944" s="8" t="s">
        <v>127</v>
      </c>
      <c r="C944" s="8" t="s">
        <v>216</v>
      </c>
      <c r="D944" s="2" t="s">
        <v>4828</v>
      </c>
      <c r="E944" s="4">
        <v>0.58655339191007705</v>
      </c>
      <c r="F944" s="28" t="b">
        <v>0</v>
      </c>
      <c r="G944" s="29">
        <f t="shared" si="29"/>
        <v>3.0545864611313499E-3</v>
      </c>
      <c r="H944" s="5" t="b">
        <f t="shared" si="28"/>
        <v>0</v>
      </c>
      <c r="I944" s="8">
        <v>65</v>
      </c>
      <c r="J944">
        <v>1</v>
      </c>
      <c r="K944">
        <v>23</v>
      </c>
      <c r="L944">
        <v>1909</v>
      </c>
      <c r="M944">
        <v>4</v>
      </c>
      <c r="N944">
        <v>1</v>
      </c>
      <c r="O944">
        <v>95.776695955038704</v>
      </c>
      <c r="P944">
        <v>5</v>
      </c>
      <c r="Q944">
        <v>1</v>
      </c>
      <c r="R944">
        <v>4</v>
      </c>
      <c r="S944" s="10">
        <v>81.8</v>
      </c>
      <c r="T944" s="8">
        <v>1.1047129369128199</v>
      </c>
      <c r="U944">
        <v>7.5957643648752104E-3</v>
      </c>
      <c r="V944">
        <v>-0.51455810191446105</v>
      </c>
      <c r="W944">
        <v>0.47876832301726002</v>
      </c>
      <c r="X944">
        <v>-0.29113306284374801</v>
      </c>
      <c r="Y944">
        <v>-1.4044518876044501</v>
      </c>
      <c r="Z944">
        <v>1.55889794971879</v>
      </c>
      <c r="AA944">
        <v>1.4284752725705201</v>
      </c>
      <c r="AB944">
        <v>-0.772121299578298</v>
      </c>
      <c r="AC944">
        <v>-0.68484317603607703</v>
      </c>
      <c r="AD944" s="10">
        <v>1.53251071023409</v>
      </c>
      <c r="AE944" s="8">
        <v>0</v>
      </c>
      <c r="AF944">
        <v>0</v>
      </c>
      <c r="AG944">
        <v>0</v>
      </c>
      <c r="AH944">
        <v>0</v>
      </c>
      <c r="AI944">
        <v>0</v>
      </c>
      <c r="AJ944">
        <v>0</v>
      </c>
      <c r="AK944">
        <v>0</v>
      </c>
      <c r="AL944">
        <v>0</v>
      </c>
      <c r="AM944">
        <v>0</v>
      </c>
      <c r="AN944">
        <v>0</v>
      </c>
      <c r="AO944">
        <v>0</v>
      </c>
      <c r="AP944">
        <v>0</v>
      </c>
      <c r="AQ944">
        <v>0</v>
      </c>
      <c r="AR944">
        <v>0</v>
      </c>
      <c r="AS944">
        <v>0</v>
      </c>
      <c r="AT944">
        <v>0</v>
      </c>
      <c r="AU944">
        <v>0</v>
      </c>
      <c r="AV944">
        <v>1</v>
      </c>
      <c r="AW944">
        <v>0</v>
      </c>
      <c r="AX944">
        <v>0</v>
      </c>
      <c r="AY944">
        <v>1</v>
      </c>
      <c r="AZ944">
        <v>0</v>
      </c>
      <c r="BA944">
        <v>0</v>
      </c>
      <c r="BB944">
        <v>1</v>
      </c>
      <c r="BC944">
        <v>1</v>
      </c>
      <c r="BD944">
        <v>0</v>
      </c>
      <c r="BE944">
        <v>1</v>
      </c>
      <c r="BF944">
        <v>0</v>
      </c>
      <c r="BG944">
        <v>0</v>
      </c>
      <c r="BH944">
        <v>0</v>
      </c>
      <c r="BI944">
        <v>0</v>
      </c>
      <c r="BJ944">
        <v>1</v>
      </c>
      <c r="BK944">
        <v>0</v>
      </c>
      <c r="BL944">
        <v>0</v>
      </c>
      <c r="BM944">
        <v>0</v>
      </c>
      <c r="BN944">
        <v>0</v>
      </c>
      <c r="BO944">
        <v>0</v>
      </c>
      <c r="BP944">
        <v>1</v>
      </c>
      <c r="BQ944">
        <v>1</v>
      </c>
      <c r="BR944">
        <v>0</v>
      </c>
      <c r="BS944">
        <v>0</v>
      </c>
      <c r="BT944" s="10">
        <v>0</v>
      </c>
      <c r="BU944">
        <v>-4.2648743800000002</v>
      </c>
      <c r="BV944">
        <v>0.17994256</v>
      </c>
      <c r="BW944">
        <v>2.5512239999999999E-2</v>
      </c>
      <c r="BX944">
        <v>1.7140852600000001</v>
      </c>
      <c r="BY944">
        <v>1.2451467300000001</v>
      </c>
      <c r="BZ944">
        <v>4.38303536</v>
      </c>
      <c r="CA944">
        <v>1.0542348399999999</v>
      </c>
      <c r="CB944">
        <v>2.36271349</v>
      </c>
      <c r="CC944">
        <v>0</v>
      </c>
      <c r="CD944">
        <v>1.26633956</v>
      </c>
      <c r="CE944">
        <v>1.2966537600000001</v>
      </c>
      <c r="CF944">
        <v>-0.34830556000000001</v>
      </c>
      <c r="CG944">
        <v>0.60595251999999999</v>
      </c>
      <c r="CH944">
        <v>-0.27080598</v>
      </c>
      <c r="CI944">
        <v>0.69837139000000004</v>
      </c>
      <c r="CJ944">
        <v>2.3914729999999999E-2</v>
      </c>
      <c r="CK944">
        <v>-0.35324707</v>
      </c>
      <c r="CL944">
        <v>-4.8291489999999999E-2</v>
      </c>
      <c r="CM944">
        <v>0.58076517999999999</v>
      </c>
      <c r="CN944">
        <v>0.72541518999999999</v>
      </c>
      <c r="CO944">
        <v>-0.20022939000000001</v>
      </c>
      <c r="CP944">
        <v>-0.43475793000000001</v>
      </c>
      <c r="CQ944">
        <v>0.34422587999999998</v>
      </c>
      <c r="CR944">
        <v>-0.48495226000000002</v>
      </c>
      <c r="CS944">
        <v>0.18250256000000001</v>
      </c>
      <c r="CT944">
        <v>-0.16623276000000001</v>
      </c>
      <c r="CU944">
        <v>-9.4743999999999995E-2</v>
      </c>
      <c r="CV944">
        <v>-1.1689752</v>
      </c>
      <c r="CW944">
        <v>-0.52188942000000005</v>
      </c>
      <c r="CX944">
        <v>0.65815442999999996</v>
      </c>
      <c r="CY944">
        <v>9.3649330000000003E-2</v>
      </c>
      <c r="CZ944">
        <v>-0.16819777</v>
      </c>
      <c r="DA944">
        <v>-0.25450494000000001</v>
      </c>
      <c r="DB944">
        <v>0.25513289</v>
      </c>
      <c r="DC944">
        <v>2.5920289999999999E-2</v>
      </c>
      <c r="DD944">
        <v>-2.5292350000000002E-2</v>
      </c>
      <c r="DE944">
        <v>0.26950531</v>
      </c>
      <c r="DF944">
        <v>-0.26887736000000001</v>
      </c>
      <c r="DG944">
        <v>0.1029841</v>
      </c>
      <c r="DH944">
        <v>-0.10235616</v>
      </c>
      <c r="DI944">
        <v>-0.19042195000000001</v>
      </c>
      <c r="DJ944">
        <v>7.7531719999999998E-2</v>
      </c>
      <c r="DK944">
        <v>-0.19522661999999999</v>
      </c>
      <c r="DL944">
        <v>-0.13095082</v>
      </c>
      <c r="DM944">
        <v>-6.0513240000000003E-2</v>
      </c>
      <c r="DN944">
        <v>0.50020885000000004</v>
      </c>
      <c r="DO944">
        <v>0.35778246000000002</v>
      </c>
      <c r="DP944">
        <v>-0.64273818000000005</v>
      </c>
      <c r="DQ944">
        <v>0.94671483000000001</v>
      </c>
      <c r="DR944">
        <v>-0.66113116000000005</v>
      </c>
      <c r="DS944">
        <v>7.7932630000000003E-2</v>
      </c>
      <c r="DT944">
        <v>-0.79014932000000004</v>
      </c>
      <c r="DU944">
        <v>1.3610861400000001</v>
      </c>
      <c r="DV944" s="10">
        <v>-0.64824150000000003</v>
      </c>
      <c r="DW944" s="8" t="s">
        <v>4829</v>
      </c>
      <c r="DX944" t="s">
        <v>4830</v>
      </c>
      <c r="DY944" t="s">
        <v>5165</v>
      </c>
      <c r="DZ944" t="s">
        <v>5154</v>
      </c>
      <c r="EA944" s="52" t="s">
        <v>5513</v>
      </c>
      <c r="EB944" t="s">
        <v>5406</v>
      </c>
      <c r="EC944" t="s">
        <v>5316</v>
      </c>
      <c r="ED944" s="10" t="s">
        <v>618</v>
      </c>
      <c r="EE944" s="20">
        <v>35341</v>
      </c>
      <c r="EF944" s="21">
        <v>36895</v>
      </c>
      <c r="EG944" s="52" t="s">
        <v>145</v>
      </c>
      <c r="EH944" t="s">
        <v>5144</v>
      </c>
      <c r="EI944" s="22">
        <v>43873</v>
      </c>
      <c r="EJ944" t="b">
        <f>F944=H944</f>
        <v>1</v>
      </c>
    </row>
    <row r="945" spans="1:140" x14ac:dyDescent="0.2">
      <c r="A945" s="8" t="s">
        <v>4831</v>
      </c>
      <c r="B945" s="8" t="s">
        <v>119</v>
      </c>
      <c r="C945" s="8" t="s">
        <v>491</v>
      </c>
      <c r="D945" s="2" t="s">
        <v>4832</v>
      </c>
      <c r="E945" s="4">
        <v>0.29121596623458201</v>
      </c>
      <c r="F945" s="28" t="b">
        <v>0</v>
      </c>
      <c r="G945" s="29">
        <f t="shared" si="29"/>
        <v>1.633623918622366E-2</v>
      </c>
      <c r="H945" s="5" t="b">
        <f t="shared" si="28"/>
        <v>0</v>
      </c>
      <c r="I945" s="8">
        <v>44</v>
      </c>
      <c r="J945">
        <v>2</v>
      </c>
      <c r="K945">
        <v>34</v>
      </c>
      <c r="L945">
        <v>788</v>
      </c>
      <c r="M945">
        <v>8</v>
      </c>
      <c r="N945">
        <v>1</v>
      </c>
      <c r="O945">
        <v>51.507983117291403</v>
      </c>
      <c r="P945">
        <v>3</v>
      </c>
      <c r="Q945">
        <v>5</v>
      </c>
      <c r="R945">
        <v>5</v>
      </c>
      <c r="S945" s="10">
        <v>78.8</v>
      </c>
      <c r="T945" s="8">
        <v>-0.86798873614579497</v>
      </c>
      <c r="U945">
        <v>1.0203643463482399</v>
      </c>
      <c r="V945">
        <v>0.90669465918009495</v>
      </c>
      <c r="W945">
        <v>-0.82803913775618199</v>
      </c>
      <c r="X945">
        <v>0.98157978018903103</v>
      </c>
      <c r="Y945">
        <v>-1.4044518876044501</v>
      </c>
      <c r="Z945">
        <v>3.5580754365319101E-2</v>
      </c>
      <c r="AA945">
        <v>-0.70092886045385905</v>
      </c>
      <c r="AB945">
        <v>-4.5418899975194001E-2</v>
      </c>
      <c r="AC945">
        <v>-1.38724643350897</v>
      </c>
      <c r="AD945" s="10">
        <v>0.88519890020913194</v>
      </c>
      <c r="AE945" s="8">
        <v>0</v>
      </c>
      <c r="AF945">
        <v>0</v>
      </c>
      <c r="AG945">
        <v>0</v>
      </c>
      <c r="AH945">
        <v>0</v>
      </c>
      <c r="AI945">
        <v>0</v>
      </c>
      <c r="AJ945">
        <v>0</v>
      </c>
      <c r="AK945">
        <v>0</v>
      </c>
      <c r="AL945">
        <v>0</v>
      </c>
      <c r="AM945">
        <v>0</v>
      </c>
      <c r="AN945">
        <v>0</v>
      </c>
      <c r="AO945">
        <v>0</v>
      </c>
      <c r="AP945">
        <v>0</v>
      </c>
      <c r="AQ945">
        <v>0</v>
      </c>
      <c r="AR945">
        <v>0</v>
      </c>
      <c r="AS945">
        <v>0</v>
      </c>
      <c r="AT945">
        <v>0</v>
      </c>
      <c r="AU945">
        <v>0</v>
      </c>
      <c r="AV945">
        <v>1</v>
      </c>
      <c r="AW945">
        <v>0</v>
      </c>
      <c r="AX945">
        <v>0</v>
      </c>
      <c r="AY945">
        <v>1</v>
      </c>
      <c r="AZ945">
        <v>0</v>
      </c>
      <c r="BA945">
        <v>1</v>
      </c>
      <c r="BB945">
        <v>0</v>
      </c>
      <c r="BC945">
        <v>1</v>
      </c>
      <c r="BD945">
        <v>0</v>
      </c>
      <c r="BE945">
        <v>0</v>
      </c>
      <c r="BF945">
        <v>1</v>
      </c>
      <c r="BG945">
        <v>0</v>
      </c>
      <c r="BH945">
        <v>0</v>
      </c>
      <c r="BI945">
        <v>0</v>
      </c>
      <c r="BJ945">
        <v>1</v>
      </c>
      <c r="BK945">
        <v>0</v>
      </c>
      <c r="BL945">
        <v>0</v>
      </c>
      <c r="BM945">
        <v>0</v>
      </c>
      <c r="BN945">
        <v>1</v>
      </c>
      <c r="BO945">
        <v>0</v>
      </c>
      <c r="BP945">
        <v>0</v>
      </c>
      <c r="BQ945">
        <v>0</v>
      </c>
      <c r="BR945">
        <v>1</v>
      </c>
      <c r="BS945">
        <v>0</v>
      </c>
      <c r="BT945" s="10">
        <v>0</v>
      </c>
      <c r="BU945">
        <v>-4.2648743800000002</v>
      </c>
      <c r="BV945">
        <v>0.17994256</v>
      </c>
      <c r="BW945">
        <v>2.5512239999999999E-2</v>
      </c>
      <c r="BX945">
        <v>1.7140852600000001</v>
      </c>
      <c r="BY945">
        <v>1.2451467300000001</v>
      </c>
      <c r="BZ945">
        <v>4.38303536</v>
      </c>
      <c r="CA945">
        <v>1.0542348399999999</v>
      </c>
      <c r="CB945">
        <v>2.36271349</v>
      </c>
      <c r="CC945">
        <v>0</v>
      </c>
      <c r="CD945">
        <v>1.26633956</v>
      </c>
      <c r="CE945">
        <v>1.2966537600000001</v>
      </c>
      <c r="CF945">
        <v>-0.34830556000000001</v>
      </c>
      <c r="CG945">
        <v>0.60595251999999999</v>
      </c>
      <c r="CH945">
        <v>-0.27080598</v>
      </c>
      <c r="CI945">
        <v>0.69837139000000004</v>
      </c>
      <c r="CJ945">
        <v>2.3914729999999999E-2</v>
      </c>
      <c r="CK945">
        <v>-0.35324707</v>
      </c>
      <c r="CL945">
        <v>-4.8291489999999999E-2</v>
      </c>
      <c r="CM945">
        <v>0.58076517999999999</v>
      </c>
      <c r="CN945">
        <v>0.72541518999999999</v>
      </c>
      <c r="CO945">
        <v>-0.20022939000000001</v>
      </c>
      <c r="CP945">
        <v>-0.43475793000000001</v>
      </c>
      <c r="CQ945">
        <v>0.34422587999999998</v>
      </c>
      <c r="CR945">
        <v>-0.48495226000000002</v>
      </c>
      <c r="CS945">
        <v>0.18250256000000001</v>
      </c>
      <c r="CT945">
        <v>-0.16623276000000001</v>
      </c>
      <c r="CU945">
        <v>-9.4743999999999995E-2</v>
      </c>
      <c r="CV945">
        <v>-1.1689752</v>
      </c>
      <c r="CW945">
        <v>-0.52188942000000005</v>
      </c>
      <c r="CX945">
        <v>0.65815442999999996</v>
      </c>
      <c r="CY945">
        <v>9.3649330000000003E-2</v>
      </c>
      <c r="CZ945">
        <v>-0.16819777</v>
      </c>
      <c r="DA945">
        <v>-0.25450494000000001</v>
      </c>
      <c r="DB945">
        <v>0.25513289</v>
      </c>
      <c r="DC945">
        <v>2.5920289999999999E-2</v>
      </c>
      <c r="DD945">
        <v>-2.5292350000000002E-2</v>
      </c>
      <c r="DE945">
        <v>0.26950531</v>
      </c>
      <c r="DF945">
        <v>-0.26887736000000001</v>
      </c>
      <c r="DG945">
        <v>0.1029841</v>
      </c>
      <c r="DH945">
        <v>-0.10235616</v>
      </c>
      <c r="DI945">
        <v>-0.19042195000000001</v>
      </c>
      <c r="DJ945">
        <v>7.7531719999999998E-2</v>
      </c>
      <c r="DK945">
        <v>-0.19522661999999999</v>
      </c>
      <c r="DL945">
        <v>-0.13095082</v>
      </c>
      <c r="DM945">
        <v>-6.0513240000000003E-2</v>
      </c>
      <c r="DN945">
        <v>0.50020885000000004</v>
      </c>
      <c r="DO945">
        <v>0.35778246000000002</v>
      </c>
      <c r="DP945">
        <v>-0.64273818000000005</v>
      </c>
      <c r="DQ945">
        <v>0.94671483000000001</v>
      </c>
      <c r="DR945">
        <v>-0.66113116000000005</v>
      </c>
      <c r="DS945">
        <v>7.7932630000000003E-2</v>
      </c>
      <c r="DT945">
        <v>-0.79014932000000004</v>
      </c>
      <c r="DU945">
        <v>1.3610861400000001</v>
      </c>
      <c r="DV945" s="10">
        <v>-0.64824150000000003</v>
      </c>
      <c r="DW945" s="8" t="s">
        <v>4833</v>
      </c>
      <c r="DX945" t="s">
        <v>4834</v>
      </c>
      <c r="DY945" t="s">
        <v>5158</v>
      </c>
      <c r="DZ945" t="s">
        <v>5158</v>
      </c>
      <c r="EA945" t="s">
        <v>5274</v>
      </c>
      <c r="EB945" t="s">
        <v>5256</v>
      </c>
      <c r="EC945" t="s">
        <v>5271</v>
      </c>
      <c r="ED945" s="10" t="s">
        <v>1429</v>
      </c>
      <c r="EE945" s="20">
        <v>35034</v>
      </c>
      <c r="EF945" s="21">
        <v>36530</v>
      </c>
      <c r="EG945" t="s">
        <v>4835</v>
      </c>
      <c r="EH945" t="s">
        <v>5144</v>
      </c>
      <c r="EI945" s="22">
        <v>45215</v>
      </c>
      <c r="EJ945" t="b">
        <f>F945=H945</f>
        <v>1</v>
      </c>
    </row>
    <row r="946" spans="1:140" x14ac:dyDescent="0.2">
      <c r="A946" s="8" t="s">
        <v>4836</v>
      </c>
      <c r="B946" s="8" t="s">
        <v>119</v>
      </c>
      <c r="C946" s="8" t="s">
        <v>399</v>
      </c>
      <c r="D946" s="2" t="s">
        <v>4837</v>
      </c>
      <c r="E946" s="4">
        <v>0.69805528895758495</v>
      </c>
      <c r="F946" s="28" t="b">
        <v>1</v>
      </c>
      <c r="G946" s="29">
        <f t="shared" si="29"/>
        <v>5.6313718839214998E-4</v>
      </c>
      <c r="H946" s="5" t="b">
        <f t="shared" si="28"/>
        <v>0</v>
      </c>
      <c r="I946" s="8">
        <v>69</v>
      </c>
      <c r="J946">
        <v>0</v>
      </c>
      <c r="K946">
        <v>25</v>
      </c>
      <c r="L946">
        <v>2042</v>
      </c>
      <c r="M946">
        <v>0</v>
      </c>
      <c r="N946">
        <v>3</v>
      </c>
      <c r="O946">
        <v>68.194311145459395</v>
      </c>
      <c r="P946">
        <v>3</v>
      </c>
      <c r="Q946">
        <v>1</v>
      </c>
      <c r="R946">
        <v>2</v>
      </c>
      <c r="S946" s="10">
        <v>66.7</v>
      </c>
      <c r="T946" s="8">
        <v>1.48046563654304</v>
      </c>
      <c r="U946">
        <v>-1.00517281761849</v>
      </c>
      <c r="V946">
        <v>-0.25614850898817798</v>
      </c>
      <c r="W946">
        <v>0.63381327599038095</v>
      </c>
      <c r="X946">
        <v>-1.5638459058765199</v>
      </c>
      <c r="Y946">
        <v>-1.13192030619081E-2</v>
      </c>
      <c r="Z946">
        <v>0.60976890629511504</v>
      </c>
      <c r="AA946">
        <v>-1.4107302381286499</v>
      </c>
      <c r="AB946">
        <v>-0.772121299578298</v>
      </c>
      <c r="AC946">
        <v>1.42236659638262</v>
      </c>
      <c r="AD946" s="10">
        <v>-1.7256254002248701</v>
      </c>
      <c r="AE946" s="8">
        <v>0</v>
      </c>
      <c r="AF946">
        <v>0</v>
      </c>
      <c r="AG946">
        <v>1</v>
      </c>
      <c r="AH946">
        <v>0</v>
      </c>
      <c r="AI946">
        <v>0</v>
      </c>
      <c r="AJ946">
        <v>0</v>
      </c>
      <c r="AK946">
        <v>0</v>
      </c>
      <c r="AL946">
        <v>0</v>
      </c>
      <c r="AM946">
        <v>0</v>
      </c>
      <c r="AN946">
        <v>0</v>
      </c>
      <c r="AO946">
        <v>0</v>
      </c>
      <c r="AP946">
        <v>0</v>
      </c>
      <c r="AQ946">
        <v>0</v>
      </c>
      <c r="AR946">
        <v>0</v>
      </c>
      <c r="AS946">
        <v>0</v>
      </c>
      <c r="AT946">
        <v>0</v>
      </c>
      <c r="AU946">
        <v>0</v>
      </c>
      <c r="AV946">
        <v>0</v>
      </c>
      <c r="AW946">
        <v>0</v>
      </c>
      <c r="AX946">
        <v>0</v>
      </c>
      <c r="AY946">
        <v>1</v>
      </c>
      <c r="AZ946">
        <v>0</v>
      </c>
      <c r="BA946">
        <v>0</v>
      </c>
      <c r="BB946">
        <v>1</v>
      </c>
      <c r="BC946">
        <v>0</v>
      </c>
      <c r="BD946">
        <v>1</v>
      </c>
      <c r="BE946">
        <v>0</v>
      </c>
      <c r="BF946">
        <v>1</v>
      </c>
      <c r="BG946">
        <v>0</v>
      </c>
      <c r="BH946">
        <v>0</v>
      </c>
      <c r="BI946">
        <v>1</v>
      </c>
      <c r="BJ946">
        <v>0</v>
      </c>
      <c r="BK946">
        <v>0</v>
      </c>
      <c r="BL946">
        <v>0</v>
      </c>
      <c r="BM946">
        <v>0</v>
      </c>
      <c r="BN946">
        <v>0</v>
      </c>
      <c r="BO946">
        <v>1</v>
      </c>
      <c r="BP946">
        <v>0</v>
      </c>
      <c r="BQ946">
        <v>0</v>
      </c>
      <c r="BR946">
        <v>0</v>
      </c>
      <c r="BS946">
        <v>0</v>
      </c>
      <c r="BT946" s="10">
        <v>1</v>
      </c>
      <c r="BU946">
        <v>-4.2648743800000002</v>
      </c>
      <c r="BV946">
        <v>0.17994256</v>
      </c>
      <c r="BW946">
        <v>2.5512239999999999E-2</v>
      </c>
      <c r="BX946">
        <v>1.7140852600000001</v>
      </c>
      <c r="BY946">
        <v>1.2451467300000001</v>
      </c>
      <c r="BZ946">
        <v>4.38303536</v>
      </c>
      <c r="CA946">
        <v>1.0542348399999999</v>
      </c>
      <c r="CB946">
        <v>2.36271349</v>
      </c>
      <c r="CC946">
        <v>0</v>
      </c>
      <c r="CD946">
        <v>1.26633956</v>
      </c>
      <c r="CE946">
        <v>1.2966537600000001</v>
      </c>
      <c r="CF946">
        <v>-0.34830556000000001</v>
      </c>
      <c r="CG946">
        <v>0.60595251999999999</v>
      </c>
      <c r="CH946">
        <v>-0.27080598</v>
      </c>
      <c r="CI946">
        <v>0.69837139000000004</v>
      </c>
      <c r="CJ946">
        <v>2.3914729999999999E-2</v>
      </c>
      <c r="CK946">
        <v>-0.35324707</v>
      </c>
      <c r="CL946">
        <v>-4.8291489999999999E-2</v>
      </c>
      <c r="CM946">
        <v>0.58076517999999999</v>
      </c>
      <c r="CN946">
        <v>0.72541518999999999</v>
      </c>
      <c r="CO946">
        <v>-0.20022939000000001</v>
      </c>
      <c r="CP946">
        <v>-0.43475793000000001</v>
      </c>
      <c r="CQ946">
        <v>0.34422587999999998</v>
      </c>
      <c r="CR946">
        <v>-0.48495226000000002</v>
      </c>
      <c r="CS946">
        <v>0.18250256000000001</v>
      </c>
      <c r="CT946">
        <v>-0.16623276000000001</v>
      </c>
      <c r="CU946">
        <v>-9.4743999999999995E-2</v>
      </c>
      <c r="CV946">
        <v>-1.1689752</v>
      </c>
      <c r="CW946">
        <v>-0.52188942000000005</v>
      </c>
      <c r="CX946">
        <v>0.65815442999999996</v>
      </c>
      <c r="CY946">
        <v>9.3649330000000003E-2</v>
      </c>
      <c r="CZ946">
        <v>-0.16819777</v>
      </c>
      <c r="DA946">
        <v>-0.25450494000000001</v>
      </c>
      <c r="DB946">
        <v>0.25513289</v>
      </c>
      <c r="DC946">
        <v>2.5920289999999999E-2</v>
      </c>
      <c r="DD946">
        <v>-2.5292350000000002E-2</v>
      </c>
      <c r="DE946">
        <v>0.26950531</v>
      </c>
      <c r="DF946">
        <v>-0.26887736000000001</v>
      </c>
      <c r="DG946">
        <v>0.1029841</v>
      </c>
      <c r="DH946">
        <v>-0.10235616</v>
      </c>
      <c r="DI946">
        <v>-0.19042195000000001</v>
      </c>
      <c r="DJ946">
        <v>7.7531719999999998E-2</v>
      </c>
      <c r="DK946">
        <v>-0.19522661999999999</v>
      </c>
      <c r="DL946">
        <v>-0.13095082</v>
      </c>
      <c r="DM946">
        <v>-6.0513240000000003E-2</v>
      </c>
      <c r="DN946">
        <v>0.50020885000000004</v>
      </c>
      <c r="DO946">
        <v>0.35778246000000002</v>
      </c>
      <c r="DP946">
        <v>-0.64273818000000005</v>
      </c>
      <c r="DQ946">
        <v>0.94671483000000001</v>
      </c>
      <c r="DR946">
        <v>-0.66113116000000005</v>
      </c>
      <c r="DS946">
        <v>7.7932630000000003E-2</v>
      </c>
      <c r="DT946">
        <v>-0.79014932000000004</v>
      </c>
      <c r="DU946">
        <v>1.3610861400000001</v>
      </c>
      <c r="DV946" s="10">
        <v>-0.64824150000000003</v>
      </c>
      <c r="DW946" s="8" t="s">
        <v>4838</v>
      </c>
      <c r="DX946" t="s">
        <v>4839</v>
      </c>
      <c r="DY946" t="s">
        <v>5153</v>
      </c>
      <c r="DZ946" t="s">
        <v>5165</v>
      </c>
      <c r="EA946" t="s">
        <v>5342</v>
      </c>
      <c r="EB946" t="s">
        <v>5252</v>
      </c>
      <c r="EC946" t="s">
        <v>5296</v>
      </c>
      <c r="ED946" s="10" t="s">
        <v>728</v>
      </c>
      <c r="EE946" s="20">
        <v>34628</v>
      </c>
      <c r="EF946" s="21">
        <v>37612</v>
      </c>
      <c r="EG946" t="s">
        <v>4840</v>
      </c>
      <c r="EH946" t="s">
        <v>5142</v>
      </c>
      <c r="EI946" s="22">
        <v>45281</v>
      </c>
      <c r="EJ946" t="b">
        <f>F946=H946</f>
        <v>0</v>
      </c>
    </row>
    <row r="947" spans="1:140" x14ac:dyDescent="0.2">
      <c r="A947" s="8" t="s">
        <v>4841</v>
      </c>
      <c r="B947" s="8" t="s">
        <v>127</v>
      </c>
      <c r="C947" s="8" t="s">
        <v>188</v>
      </c>
      <c r="D947" s="2" t="s">
        <v>4842</v>
      </c>
      <c r="E947" s="4">
        <v>0.64355487474654405</v>
      </c>
      <c r="F947" s="28" t="b">
        <v>1</v>
      </c>
      <c r="G947" s="29">
        <f t="shared" si="29"/>
        <v>5.6771979479809435E-2</v>
      </c>
      <c r="H947" s="5" t="b">
        <f t="shared" si="28"/>
        <v>0</v>
      </c>
      <c r="I947" s="8">
        <v>37</v>
      </c>
      <c r="J947">
        <v>0</v>
      </c>
      <c r="K947">
        <v>36</v>
      </c>
      <c r="L947">
        <v>819</v>
      </c>
      <c r="M947">
        <v>4</v>
      </c>
      <c r="N947">
        <v>2</v>
      </c>
      <c r="O947">
        <v>47.019104039938803</v>
      </c>
      <c r="P947">
        <v>4</v>
      </c>
      <c r="Q947">
        <v>3</v>
      </c>
      <c r="R947">
        <v>2</v>
      </c>
      <c r="S947" s="10">
        <v>71.2</v>
      </c>
      <c r="T947" s="8">
        <v>-1.5255559604986699</v>
      </c>
      <c r="U947">
        <v>-1.00517281761849</v>
      </c>
      <c r="V947">
        <v>1.1651042521063699</v>
      </c>
      <c r="W947">
        <v>-0.79190084044665798</v>
      </c>
      <c r="X947">
        <v>-0.29113306284374801</v>
      </c>
      <c r="Y947">
        <v>-0.70788554533318204</v>
      </c>
      <c r="Z947">
        <v>-0.11888469647026401</v>
      </c>
      <c r="AA947">
        <v>0.71867389489572897</v>
      </c>
      <c r="AB947">
        <v>0.68128349962791002</v>
      </c>
      <c r="AC947">
        <v>1.42236659638262</v>
      </c>
      <c r="AD947" s="10">
        <v>-0.75465768518743404</v>
      </c>
      <c r="AE947" s="8">
        <v>0</v>
      </c>
      <c r="AF947">
        <v>0</v>
      </c>
      <c r="AG947">
        <v>0</v>
      </c>
      <c r="AH947">
        <v>0</v>
      </c>
      <c r="AI947">
        <v>0</v>
      </c>
      <c r="AJ947">
        <v>1</v>
      </c>
      <c r="AK947">
        <v>0</v>
      </c>
      <c r="AL947">
        <v>0</v>
      </c>
      <c r="AM947">
        <v>0</v>
      </c>
      <c r="AN947">
        <v>0</v>
      </c>
      <c r="AO947">
        <v>0</v>
      </c>
      <c r="AP947">
        <v>0</v>
      </c>
      <c r="AQ947">
        <v>0</v>
      </c>
      <c r="AR947">
        <v>0</v>
      </c>
      <c r="AS947">
        <v>0</v>
      </c>
      <c r="AT947">
        <v>0</v>
      </c>
      <c r="AU947">
        <v>0</v>
      </c>
      <c r="AV947">
        <v>0</v>
      </c>
      <c r="AW947">
        <v>0</v>
      </c>
      <c r="AX947">
        <v>0</v>
      </c>
      <c r="AY947">
        <v>1</v>
      </c>
      <c r="AZ947">
        <v>0</v>
      </c>
      <c r="BA947">
        <v>0</v>
      </c>
      <c r="BB947">
        <v>1</v>
      </c>
      <c r="BC947">
        <v>1</v>
      </c>
      <c r="BD947">
        <v>0</v>
      </c>
      <c r="BE947">
        <v>0</v>
      </c>
      <c r="BF947">
        <v>1</v>
      </c>
      <c r="BG947">
        <v>0</v>
      </c>
      <c r="BH947">
        <v>0</v>
      </c>
      <c r="BI947">
        <v>0</v>
      </c>
      <c r="BJ947">
        <v>0</v>
      </c>
      <c r="BK947">
        <v>1</v>
      </c>
      <c r="BL947">
        <v>0</v>
      </c>
      <c r="BM947">
        <v>0</v>
      </c>
      <c r="BN947">
        <v>0</v>
      </c>
      <c r="BO947">
        <v>1</v>
      </c>
      <c r="BP947">
        <v>0</v>
      </c>
      <c r="BQ947">
        <v>0</v>
      </c>
      <c r="BR947">
        <v>0</v>
      </c>
      <c r="BS947">
        <v>0</v>
      </c>
      <c r="BT947" s="10">
        <v>1</v>
      </c>
      <c r="BU947">
        <v>-4.2648743800000002</v>
      </c>
      <c r="BV947">
        <v>0.17994256</v>
      </c>
      <c r="BW947">
        <v>2.5512239999999999E-2</v>
      </c>
      <c r="BX947">
        <v>1.7140852600000001</v>
      </c>
      <c r="BY947">
        <v>1.2451467300000001</v>
      </c>
      <c r="BZ947">
        <v>4.38303536</v>
      </c>
      <c r="CA947">
        <v>1.0542348399999999</v>
      </c>
      <c r="CB947">
        <v>2.36271349</v>
      </c>
      <c r="CC947">
        <v>0</v>
      </c>
      <c r="CD947">
        <v>1.26633956</v>
      </c>
      <c r="CE947">
        <v>1.2966537600000001</v>
      </c>
      <c r="CF947">
        <v>-0.34830556000000001</v>
      </c>
      <c r="CG947">
        <v>0.60595251999999999</v>
      </c>
      <c r="CH947">
        <v>-0.27080598</v>
      </c>
      <c r="CI947">
        <v>0.69837139000000004</v>
      </c>
      <c r="CJ947">
        <v>2.3914729999999999E-2</v>
      </c>
      <c r="CK947">
        <v>-0.35324707</v>
      </c>
      <c r="CL947">
        <v>-4.8291489999999999E-2</v>
      </c>
      <c r="CM947">
        <v>0.58076517999999999</v>
      </c>
      <c r="CN947">
        <v>0.72541518999999999</v>
      </c>
      <c r="CO947">
        <v>-0.20022939000000001</v>
      </c>
      <c r="CP947">
        <v>-0.43475793000000001</v>
      </c>
      <c r="CQ947">
        <v>0.34422587999999998</v>
      </c>
      <c r="CR947">
        <v>-0.48495226000000002</v>
      </c>
      <c r="CS947">
        <v>0.18250256000000001</v>
      </c>
      <c r="CT947">
        <v>-0.16623276000000001</v>
      </c>
      <c r="CU947">
        <v>-9.4743999999999995E-2</v>
      </c>
      <c r="CV947">
        <v>-1.1689752</v>
      </c>
      <c r="CW947">
        <v>-0.52188942000000005</v>
      </c>
      <c r="CX947">
        <v>0.65815442999999996</v>
      </c>
      <c r="CY947">
        <v>9.3649330000000003E-2</v>
      </c>
      <c r="CZ947">
        <v>-0.16819777</v>
      </c>
      <c r="DA947">
        <v>-0.25450494000000001</v>
      </c>
      <c r="DB947">
        <v>0.25513289</v>
      </c>
      <c r="DC947">
        <v>2.5920289999999999E-2</v>
      </c>
      <c r="DD947">
        <v>-2.5292350000000002E-2</v>
      </c>
      <c r="DE947">
        <v>0.26950531</v>
      </c>
      <c r="DF947">
        <v>-0.26887736000000001</v>
      </c>
      <c r="DG947">
        <v>0.1029841</v>
      </c>
      <c r="DH947">
        <v>-0.10235616</v>
      </c>
      <c r="DI947">
        <v>-0.19042195000000001</v>
      </c>
      <c r="DJ947">
        <v>7.7531719999999998E-2</v>
      </c>
      <c r="DK947">
        <v>-0.19522661999999999</v>
      </c>
      <c r="DL947">
        <v>-0.13095082</v>
      </c>
      <c r="DM947">
        <v>-6.0513240000000003E-2</v>
      </c>
      <c r="DN947">
        <v>0.50020885000000004</v>
      </c>
      <c r="DO947">
        <v>0.35778246000000002</v>
      </c>
      <c r="DP947">
        <v>-0.64273818000000005</v>
      </c>
      <c r="DQ947">
        <v>0.94671483000000001</v>
      </c>
      <c r="DR947">
        <v>-0.66113116000000005</v>
      </c>
      <c r="DS947">
        <v>7.7932630000000003E-2</v>
      </c>
      <c r="DT947">
        <v>-0.79014932000000004</v>
      </c>
      <c r="DU947">
        <v>1.3610861400000001</v>
      </c>
      <c r="DV947" s="10">
        <v>-0.64824150000000003</v>
      </c>
      <c r="DW947" s="8" t="s">
        <v>4843</v>
      </c>
      <c r="DX947" t="s">
        <v>4844</v>
      </c>
      <c r="DY947" t="s">
        <v>5153</v>
      </c>
      <c r="DZ947" t="s">
        <v>5165</v>
      </c>
      <c r="EA947" t="s">
        <v>5400</v>
      </c>
      <c r="EB947" t="s">
        <v>5496</v>
      </c>
      <c r="EC947" t="s">
        <v>5442</v>
      </c>
      <c r="ED947" s="10" t="s">
        <v>3330</v>
      </c>
      <c r="EE947" s="20">
        <v>36647</v>
      </c>
      <c r="EF947" s="21">
        <v>37171</v>
      </c>
      <c r="EG947" t="s">
        <v>4845</v>
      </c>
      <c r="EH947" t="s">
        <v>5146</v>
      </c>
      <c r="EI947" s="22">
        <v>43835</v>
      </c>
      <c r="EJ947" t="b">
        <f>F947=H947</f>
        <v>0</v>
      </c>
    </row>
    <row r="948" spans="1:140" x14ac:dyDescent="0.2">
      <c r="A948" s="8" t="s">
        <v>4846</v>
      </c>
      <c r="B948" s="8" t="s">
        <v>127</v>
      </c>
      <c r="C948" s="8" t="s">
        <v>120</v>
      </c>
      <c r="D948" s="2" t="s">
        <v>4847</v>
      </c>
      <c r="E948" s="4">
        <v>0.35691012810035599</v>
      </c>
      <c r="F948" s="28" t="b">
        <v>0</v>
      </c>
      <c r="G948" s="29">
        <f t="shared" si="29"/>
        <v>4.8748437567298739E-8</v>
      </c>
      <c r="H948" s="5" t="b">
        <f t="shared" si="28"/>
        <v>0</v>
      </c>
      <c r="I948" s="8">
        <v>49</v>
      </c>
      <c r="J948">
        <v>1</v>
      </c>
      <c r="K948">
        <v>17</v>
      </c>
      <c r="L948">
        <v>471</v>
      </c>
      <c r="M948">
        <v>2</v>
      </c>
      <c r="N948">
        <v>2</v>
      </c>
      <c r="O948">
        <v>0.63006405017839096</v>
      </c>
      <c r="P948">
        <v>1</v>
      </c>
      <c r="Q948">
        <v>1</v>
      </c>
      <c r="R948">
        <v>2</v>
      </c>
      <c r="S948" s="10">
        <v>77.900000000000006</v>
      </c>
      <c r="T948" s="8">
        <v>-0.39829786160802699</v>
      </c>
      <c r="U948">
        <v>7.5957643648752104E-3</v>
      </c>
      <c r="V948">
        <v>-1.2897868806933099</v>
      </c>
      <c r="W948">
        <v>-1.19758237153422</v>
      </c>
      <c r="X948">
        <v>-0.92748948436013701</v>
      </c>
      <c r="Y948">
        <v>-0.70788554533318204</v>
      </c>
      <c r="Z948">
        <v>-1.71516382370269</v>
      </c>
      <c r="AA948">
        <v>8.8725172209350497E-3</v>
      </c>
      <c r="AB948">
        <v>0.68128349962791002</v>
      </c>
      <c r="AC948">
        <v>0.71996333890972197</v>
      </c>
      <c r="AD948" s="10">
        <v>0.69100535720164602</v>
      </c>
      <c r="AE948" s="8">
        <v>0</v>
      </c>
      <c r="AF948">
        <v>0</v>
      </c>
      <c r="AG948">
        <v>0</v>
      </c>
      <c r="AH948">
        <v>0</v>
      </c>
      <c r="AI948">
        <v>0</v>
      </c>
      <c r="AJ948">
        <v>0</v>
      </c>
      <c r="AK948">
        <v>0</v>
      </c>
      <c r="AL948">
        <v>0</v>
      </c>
      <c r="AM948">
        <v>0</v>
      </c>
      <c r="AN948">
        <v>0</v>
      </c>
      <c r="AO948">
        <v>0</v>
      </c>
      <c r="AP948">
        <v>0</v>
      </c>
      <c r="AQ948">
        <v>0</v>
      </c>
      <c r="AR948">
        <v>0</v>
      </c>
      <c r="AS948">
        <v>0</v>
      </c>
      <c r="AT948">
        <v>0</v>
      </c>
      <c r="AU948">
        <v>0</v>
      </c>
      <c r="AV948">
        <v>0</v>
      </c>
      <c r="AW948">
        <v>1</v>
      </c>
      <c r="AX948">
        <v>0</v>
      </c>
      <c r="AY948">
        <v>0</v>
      </c>
      <c r="AZ948">
        <v>1</v>
      </c>
      <c r="BA948">
        <v>1</v>
      </c>
      <c r="BB948">
        <v>0</v>
      </c>
      <c r="BC948">
        <v>0</v>
      </c>
      <c r="BD948">
        <v>1</v>
      </c>
      <c r="BE948">
        <v>0</v>
      </c>
      <c r="BF948">
        <v>1</v>
      </c>
      <c r="BG948">
        <v>0</v>
      </c>
      <c r="BH948">
        <v>0</v>
      </c>
      <c r="BI948">
        <v>0</v>
      </c>
      <c r="BJ948">
        <v>0</v>
      </c>
      <c r="BK948">
        <v>1</v>
      </c>
      <c r="BL948">
        <v>0</v>
      </c>
      <c r="BM948">
        <v>0</v>
      </c>
      <c r="BN948">
        <v>1</v>
      </c>
      <c r="BO948">
        <v>0</v>
      </c>
      <c r="BP948">
        <v>0</v>
      </c>
      <c r="BQ948">
        <v>0</v>
      </c>
      <c r="BR948">
        <v>1</v>
      </c>
      <c r="BS948">
        <v>0</v>
      </c>
      <c r="BT948" s="10">
        <v>0</v>
      </c>
      <c r="BU948">
        <v>-4.2648743800000002</v>
      </c>
      <c r="BV948">
        <v>0.17994256</v>
      </c>
      <c r="BW948">
        <v>2.5512239999999999E-2</v>
      </c>
      <c r="BX948">
        <v>1.7140852600000001</v>
      </c>
      <c r="BY948">
        <v>1.2451467300000001</v>
      </c>
      <c r="BZ948">
        <v>4.38303536</v>
      </c>
      <c r="CA948">
        <v>1.0542348399999999</v>
      </c>
      <c r="CB948">
        <v>2.36271349</v>
      </c>
      <c r="CC948">
        <v>0</v>
      </c>
      <c r="CD948">
        <v>1.26633956</v>
      </c>
      <c r="CE948">
        <v>1.2966537600000001</v>
      </c>
      <c r="CF948">
        <v>-0.34830556000000001</v>
      </c>
      <c r="CG948">
        <v>0.60595251999999999</v>
      </c>
      <c r="CH948">
        <v>-0.27080598</v>
      </c>
      <c r="CI948">
        <v>0.69837139000000004</v>
      </c>
      <c r="CJ948">
        <v>2.3914729999999999E-2</v>
      </c>
      <c r="CK948">
        <v>-0.35324707</v>
      </c>
      <c r="CL948">
        <v>-4.8291489999999999E-2</v>
      </c>
      <c r="CM948">
        <v>0.58076517999999999</v>
      </c>
      <c r="CN948">
        <v>0.72541518999999999</v>
      </c>
      <c r="CO948">
        <v>-0.20022939000000001</v>
      </c>
      <c r="CP948">
        <v>-0.43475793000000001</v>
      </c>
      <c r="CQ948">
        <v>0.34422587999999998</v>
      </c>
      <c r="CR948">
        <v>-0.48495226000000002</v>
      </c>
      <c r="CS948">
        <v>0.18250256000000001</v>
      </c>
      <c r="CT948">
        <v>-0.16623276000000001</v>
      </c>
      <c r="CU948">
        <v>-9.4743999999999995E-2</v>
      </c>
      <c r="CV948">
        <v>-1.1689752</v>
      </c>
      <c r="CW948">
        <v>-0.52188942000000005</v>
      </c>
      <c r="CX948">
        <v>0.65815442999999996</v>
      </c>
      <c r="CY948">
        <v>9.3649330000000003E-2</v>
      </c>
      <c r="CZ948">
        <v>-0.16819777</v>
      </c>
      <c r="DA948">
        <v>-0.25450494000000001</v>
      </c>
      <c r="DB948">
        <v>0.25513289</v>
      </c>
      <c r="DC948">
        <v>2.5920289999999999E-2</v>
      </c>
      <c r="DD948">
        <v>-2.5292350000000002E-2</v>
      </c>
      <c r="DE948">
        <v>0.26950531</v>
      </c>
      <c r="DF948">
        <v>-0.26887736000000001</v>
      </c>
      <c r="DG948">
        <v>0.1029841</v>
      </c>
      <c r="DH948">
        <v>-0.10235616</v>
      </c>
      <c r="DI948">
        <v>-0.19042195000000001</v>
      </c>
      <c r="DJ948">
        <v>7.7531719999999998E-2</v>
      </c>
      <c r="DK948">
        <v>-0.19522661999999999</v>
      </c>
      <c r="DL948">
        <v>-0.13095082</v>
      </c>
      <c r="DM948">
        <v>-6.0513240000000003E-2</v>
      </c>
      <c r="DN948">
        <v>0.50020885000000004</v>
      </c>
      <c r="DO948">
        <v>0.35778246000000002</v>
      </c>
      <c r="DP948">
        <v>-0.64273818000000005</v>
      </c>
      <c r="DQ948">
        <v>0.94671483000000001</v>
      </c>
      <c r="DR948">
        <v>-0.66113116000000005</v>
      </c>
      <c r="DS948">
        <v>7.7932630000000003E-2</v>
      </c>
      <c r="DT948">
        <v>-0.79014932000000004</v>
      </c>
      <c r="DU948">
        <v>1.3610861400000001</v>
      </c>
      <c r="DV948" s="10">
        <v>-0.64824150000000003</v>
      </c>
      <c r="DW948" s="8" t="s">
        <v>4848</v>
      </c>
      <c r="DX948" t="s">
        <v>4849</v>
      </c>
      <c r="DY948" t="s">
        <v>5158</v>
      </c>
      <c r="DZ948" t="s">
        <v>5158</v>
      </c>
      <c r="EA948" t="s">
        <v>5308</v>
      </c>
      <c r="EB948" t="s">
        <v>5419</v>
      </c>
      <c r="EC948" t="s">
        <v>5453</v>
      </c>
      <c r="ED948" s="10" t="s">
        <v>373</v>
      </c>
      <c r="EE948" s="20">
        <v>36649</v>
      </c>
      <c r="EF948" s="21">
        <v>39899</v>
      </c>
      <c r="EG948" t="s">
        <v>4850</v>
      </c>
      <c r="EH948" t="s">
        <v>5146</v>
      </c>
      <c r="EI948" s="22">
        <v>45015</v>
      </c>
      <c r="EJ948" t="b">
        <f>F948=H948</f>
        <v>1</v>
      </c>
    </row>
    <row r="949" spans="1:140" x14ac:dyDescent="0.2">
      <c r="A949" s="8" t="s">
        <v>4851</v>
      </c>
      <c r="B949" s="8" t="s">
        <v>127</v>
      </c>
      <c r="C949" s="8" t="s">
        <v>275</v>
      </c>
      <c r="D949" s="2" t="s">
        <v>4852</v>
      </c>
      <c r="E949" s="4">
        <v>0.531267654899513</v>
      </c>
      <c r="F949" s="28" t="b">
        <v>0</v>
      </c>
      <c r="G949" s="29">
        <f t="shared" si="29"/>
        <v>1.0095359737058056E-3</v>
      </c>
      <c r="H949" s="5" t="b">
        <f t="shared" si="28"/>
        <v>0</v>
      </c>
      <c r="I949" s="8">
        <v>54</v>
      </c>
      <c r="J949">
        <v>2</v>
      </c>
      <c r="K949">
        <v>17</v>
      </c>
      <c r="L949">
        <v>674</v>
      </c>
      <c r="M949">
        <v>4</v>
      </c>
      <c r="N949">
        <v>4</v>
      </c>
      <c r="O949">
        <v>72.583827449756896</v>
      </c>
      <c r="P949">
        <v>1</v>
      </c>
      <c r="Q949">
        <v>5</v>
      </c>
      <c r="R949">
        <v>3</v>
      </c>
      <c r="S949" s="10">
        <v>75.599999999999994</v>
      </c>
      <c r="T949" s="8">
        <v>7.1393012929740499E-2</v>
      </c>
      <c r="U949">
        <v>1.0203643463482399</v>
      </c>
      <c r="V949">
        <v>-1.2897868806933099</v>
      </c>
      <c r="W949">
        <v>-0.96093481173314299</v>
      </c>
      <c r="X949">
        <v>-0.29113306284374801</v>
      </c>
      <c r="Y949">
        <v>0.68524713920936597</v>
      </c>
      <c r="Z949">
        <v>0.76081521500818805</v>
      </c>
      <c r="AA949">
        <v>1.4284752725705201</v>
      </c>
      <c r="AB949">
        <v>0.68128349962791002</v>
      </c>
      <c r="AC949">
        <v>1.7560081436822399E-2</v>
      </c>
      <c r="AD949" s="10">
        <v>0.19473296951583999</v>
      </c>
      <c r="AE949" s="8">
        <v>0</v>
      </c>
      <c r="AF949">
        <v>0</v>
      </c>
      <c r="AG949">
        <v>0</v>
      </c>
      <c r="AH949">
        <v>1</v>
      </c>
      <c r="AI949">
        <v>0</v>
      </c>
      <c r="AJ949">
        <v>0</v>
      </c>
      <c r="AK949">
        <v>0</v>
      </c>
      <c r="AL949">
        <v>0</v>
      </c>
      <c r="AM949">
        <v>0</v>
      </c>
      <c r="AN949">
        <v>0</v>
      </c>
      <c r="AO949">
        <v>0</v>
      </c>
      <c r="AP949">
        <v>0</v>
      </c>
      <c r="AQ949">
        <v>0</v>
      </c>
      <c r="AR949">
        <v>0</v>
      </c>
      <c r="AS949">
        <v>0</v>
      </c>
      <c r="AT949">
        <v>0</v>
      </c>
      <c r="AU949">
        <v>0</v>
      </c>
      <c r="AV949">
        <v>0</v>
      </c>
      <c r="AW949">
        <v>0</v>
      </c>
      <c r="AX949">
        <v>0</v>
      </c>
      <c r="AY949">
        <v>1</v>
      </c>
      <c r="AZ949">
        <v>0</v>
      </c>
      <c r="BA949">
        <v>1</v>
      </c>
      <c r="BB949">
        <v>0</v>
      </c>
      <c r="BC949">
        <v>1</v>
      </c>
      <c r="BD949">
        <v>0</v>
      </c>
      <c r="BE949">
        <v>1</v>
      </c>
      <c r="BF949">
        <v>0</v>
      </c>
      <c r="BG949">
        <v>0</v>
      </c>
      <c r="BH949">
        <v>0</v>
      </c>
      <c r="BI949">
        <v>0</v>
      </c>
      <c r="BJ949">
        <v>0</v>
      </c>
      <c r="BK949">
        <v>1</v>
      </c>
      <c r="BL949">
        <v>0</v>
      </c>
      <c r="BM949">
        <v>0</v>
      </c>
      <c r="BN949">
        <v>1</v>
      </c>
      <c r="BO949">
        <v>0</v>
      </c>
      <c r="BP949">
        <v>0</v>
      </c>
      <c r="BQ949">
        <v>0</v>
      </c>
      <c r="BR949">
        <v>1</v>
      </c>
      <c r="BS949">
        <v>0</v>
      </c>
      <c r="BT949" s="10">
        <v>0</v>
      </c>
      <c r="BU949">
        <v>-4.2648743800000002</v>
      </c>
      <c r="BV949">
        <v>0.17994256</v>
      </c>
      <c r="BW949">
        <v>2.5512239999999999E-2</v>
      </c>
      <c r="BX949">
        <v>1.7140852600000001</v>
      </c>
      <c r="BY949">
        <v>1.2451467300000001</v>
      </c>
      <c r="BZ949">
        <v>4.38303536</v>
      </c>
      <c r="CA949">
        <v>1.0542348399999999</v>
      </c>
      <c r="CB949">
        <v>2.36271349</v>
      </c>
      <c r="CC949">
        <v>0</v>
      </c>
      <c r="CD949">
        <v>1.26633956</v>
      </c>
      <c r="CE949">
        <v>1.2966537600000001</v>
      </c>
      <c r="CF949">
        <v>-0.34830556000000001</v>
      </c>
      <c r="CG949">
        <v>0.60595251999999999</v>
      </c>
      <c r="CH949">
        <v>-0.27080598</v>
      </c>
      <c r="CI949">
        <v>0.69837139000000004</v>
      </c>
      <c r="CJ949">
        <v>2.3914729999999999E-2</v>
      </c>
      <c r="CK949">
        <v>-0.35324707</v>
      </c>
      <c r="CL949">
        <v>-4.8291489999999999E-2</v>
      </c>
      <c r="CM949">
        <v>0.58076517999999999</v>
      </c>
      <c r="CN949">
        <v>0.72541518999999999</v>
      </c>
      <c r="CO949">
        <v>-0.20022939000000001</v>
      </c>
      <c r="CP949">
        <v>-0.43475793000000001</v>
      </c>
      <c r="CQ949">
        <v>0.34422587999999998</v>
      </c>
      <c r="CR949">
        <v>-0.48495226000000002</v>
      </c>
      <c r="CS949">
        <v>0.18250256000000001</v>
      </c>
      <c r="CT949">
        <v>-0.16623276000000001</v>
      </c>
      <c r="CU949">
        <v>-9.4743999999999995E-2</v>
      </c>
      <c r="CV949">
        <v>-1.1689752</v>
      </c>
      <c r="CW949">
        <v>-0.52188942000000005</v>
      </c>
      <c r="CX949">
        <v>0.65815442999999996</v>
      </c>
      <c r="CY949">
        <v>9.3649330000000003E-2</v>
      </c>
      <c r="CZ949">
        <v>-0.16819777</v>
      </c>
      <c r="DA949">
        <v>-0.25450494000000001</v>
      </c>
      <c r="DB949">
        <v>0.25513289</v>
      </c>
      <c r="DC949">
        <v>2.5920289999999999E-2</v>
      </c>
      <c r="DD949">
        <v>-2.5292350000000002E-2</v>
      </c>
      <c r="DE949">
        <v>0.26950531</v>
      </c>
      <c r="DF949">
        <v>-0.26887736000000001</v>
      </c>
      <c r="DG949">
        <v>0.1029841</v>
      </c>
      <c r="DH949">
        <v>-0.10235616</v>
      </c>
      <c r="DI949">
        <v>-0.19042195000000001</v>
      </c>
      <c r="DJ949">
        <v>7.7531719999999998E-2</v>
      </c>
      <c r="DK949">
        <v>-0.19522661999999999</v>
      </c>
      <c r="DL949">
        <v>-0.13095082</v>
      </c>
      <c r="DM949">
        <v>-6.0513240000000003E-2</v>
      </c>
      <c r="DN949">
        <v>0.50020885000000004</v>
      </c>
      <c r="DO949">
        <v>0.35778246000000002</v>
      </c>
      <c r="DP949">
        <v>-0.64273818000000005</v>
      </c>
      <c r="DQ949">
        <v>0.94671483000000001</v>
      </c>
      <c r="DR949">
        <v>-0.66113116000000005</v>
      </c>
      <c r="DS949">
        <v>7.7932630000000003E-2</v>
      </c>
      <c r="DT949">
        <v>-0.79014932000000004</v>
      </c>
      <c r="DU949">
        <v>1.3610861400000001</v>
      </c>
      <c r="DV949" s="10">
        <v>-0.64824150000000003</v>
      </c>
      <c r="DW949" s="8" t="s">
        <v>4853</v>
      </c>
      <c r="DX949" t="s">
        <v>4854</v>
      </c>
      <c r="DY949" t="s">
        <v>5158</v>
      </c>
      <c r="DZ949" t="s">
        <v>5158</v>
      </c>
      <c r="EA949" t="s">
        <v>5499</v>
      </c>
      <c r="EB949" t="s">
        <v>5494</v>
      </c>
      <c r="EC949" t="s">
        <v>5290</v>
      </c>
      <c r="ED949" s="10" t="s">
        <v>830</v>
      </c>
      <c r="EE949" s="20">
        <v>35799</v>
      </c>
      <c r="EF949" s="21">
        <v>37004</v>
      </c>
      <c r="EG949" t="s">
        <v>1077</v>
      </c>
      <c r="EH949" t="s">
        <v>5146</v>
      </c>
      <c r="EI949" s="22">
        <v>43871</v>
      </c>
      <c r="EJ949" t="b">
        <f>F949=H949</f>
        <v>1</v>
      </c>
    </row>
    <row r="950" spans="1:140" x14ac:dyDescent="0.2">
      <c r="A950" s="8" t="s">
        <v>4855</v>
      </c>
      <c r="B950" s="8" t="s">
        <v>127</v>
      </c>
      <c r="C950" s="8" t="s">
        <v>147</v>
      </c>
      <c r="D950" s="2">
        <v>6007285457</v>
      </c>
      <c r="E950" s="4">
        <v>0.487934092755056</v>
      </c>
      <c r="F950" s="28" t="b">
        <v>0</v>
      </c>
      <c r="G950" s="29">
        <f t="shared" si="29"/>
        <v>8.8546657416788313E-2</v>
      </c>
      <c r="H950" s="5" t="b">
        <f t="shared" si="28"/>
        <v>0</v>
      </c>
      <c r="I950" s="8">
        <v>65</v>
      </c>
      <c r="J950">
        <v>0</v>
      </c>
      <c r="K950">
        <v>28</v>
      </c>
      <c r="L950">
        <v>1581</v>
      </c>
      <c r="M950">
        <v>6</v>
      </c>
      <c r="N950">
        <v>2</v>
      </c>
      <c r="O950">
        <v>73.967046377528106</v>
      </c>
      <c r="P950">
        <v>5</v>
      </c>
      <c r="Q950">
        <v>5</v>
      </c>
      <c r="R950">
        <v>5</v>
      </c>
      <c r="S950" s="10">
        <v>86</v>
      </c>
      <c r="T950" s="8">
        <v>1.1047129369128199</v>
      </c>
      <c r="U950">
        <v>-1.00517281761849</v>
      </c>
      <c r="V950">
        <v>0.13146588040124599</v>
      </c>
      <c r="W950">
        <v>9.6401822451971195E-2</v>
      </c>
      <c r="X950">
        <v>0.34522335867264098</v>
      </c>
      <c r="Y950">
        <v>-0.70788554533318204</v>
      </c>
      <c r="Z950">
        <v>0.80841274027021903</v>
      </c>
      <c r="AA950">
        <v>-0.70092886045385905</v>
      </c>
      <c r="AB950">
        <v>-0.772121299578298</v>
      </c>
      <c r="AC950">
        <v>1.7560081436822399E-2</v>
      </c>
      <c r="AD950" s="10">
        <v>2.4387472442690399</v>
      </c>
      <c r="AE950" s="8">
        <v>0</v>
      </c>
      <c r="AF950">
        <v>0</v>
      </c>
      <c r="AG950">
        <v>0</v>
      </c>
      <c r="AH950">
        <v>0</v>
      </c>
      <c r="AI950">
        <v>0</v>
      </c>
      <c r="AJ950">
        <v>0</v>
      </c>
      <c r="AK950">
        <v>0</v>
      </c>
      <c r="AL950">
        <v>0</v>
      </c>
      <c r="AM950">
        <v>0</v>
      </c>
      <c r="AN950">
        <v>0</v>
      </c>
      <c r="AO950">
        <v>0</v>
      </c>
      <c r="AP950">
        <v>0</v>
      </c>
      <c r="AQ950">
        <v>0</v>
      </c>
      <c r="AR950">
        <v>0</v>
      </c>
      <c r="AS950">
        <v>0</v>
      </c>
      <c r="AT950">
        <v>0</v>
      </c>
      <c r="AU950">
        <v>0</v>
      </c>
      <c r="AV950">
        <v>1</v>
      </c>
      <c r="AW950">
        <v>0</v>
      </c>
      <c r="AX950">
        <v>0</v>
      </c>
      <c r="AY950">
        <v>0</v>
      </c>
      <c r="AZ950">
        <v>1</v>
      </c>
      <c r="BA950">
        <v>0</v>
      </c>
      <c r="BB950">
        <v>1</v>
      </c>
      <c r="BC950">
        <v>0</v>
      </c>
      <c r="BD950">
        <v>1</v>
      </c>
      <c r="BE950">
        <v>0</v>
      </c>
      <c r="BF950">
        <v>1</v>
      </c>
      <c r="BG950">
        <v>0</v>
      </c>
      <c r="BH950">
        <v>0</v>
      </c>
      <c r="BI950">
        <v>0</v>
      </c>
      <c r="BJ950">
        <v>1</v>
      </c>
      <c r="BK950">
        <v>0</v>
      </c>
      <c r="BL950">
        <v>0</v>
      </c>
      <c r="BM950">
        <v>0</v>
      </c>
      <c r="BN950">
        <v>0</v>
      </c>
      <c r="BO950">
        <v>1</v>
      </c>
      <c r="BP950">
        <v>0</v>
      </c>
      <c r="BQ950">
        <v>0</v>
      </c>
      <c r="BR950">
        <v>1</v>
      </c>
      <c r="BS950">
        <v>0</v>
      </c>
      <c r="BT950" s="10">
        <v>0</v>
      </c>
      <c r="BU950">
        <v>-4.2648743800000002</v>
      </c>
      <c r="BV950">
        <v>0.17994256</v>
      </c>
      <c r="BW950">
        <v>2.5512239999999999E-2</v>
      </c>
      <c r="BX950">
        <v>1.7140852600000001</v>
      </c>
      <c r="BY950">
        <v>1.2451467300000001</v>
      </c>
      <c r="BZ950">
        <v>4.38303536</v>
      </c>
      <c r="CA950">
        <v>1.0542348399999999</v>
      </c>
      <c r="CB950">
        <v>2.36271349</v>
      </c>
      <c r="CC950">
        <v>0</v>
      </c>
      <c r="CD950">
        <v>1.26633956</v>
      </c>
      <c r="CE950">
        <v>1.2966537600000001</v>
      </c>
      <c r="CF950">
        <v>-0.34830556000000001</v>
      </c>
      <c r="CG950">
        <v>0.60595251999999999</v>
      </c>
      <c r="CH950">
        <v>-0.27080598</v>
      </c>
      <c r="CI950">
        <v>0.69837139000000004</v>
      </c>
      <c r="CJ950">
        <v>2.3914729999999999E-2</v>
      </c>
      <c r="CK950">
        <v>-0.35324707</v>
      </c>
      <c r="CL950">
        <v>-4.8291489999999999E-2</v>
      </c>
      <c r="CM950">
        <v>0.58076517999999999</v>
      </c>
      <c r="CN950">
        <v>0.72541518999999999</v>
      </c>
      <c r="CO950">
        <v>-0.20022939000000001</v>
      </c>
      <c r="CP950">
        <v>-0.43475793000000001</v>
      </c>
      <c r="CQ950">
        <v>0.34422587999999998</v>
      </c>
      <c r="CR950">
        <v>-0.48495226000000002</v>
      </c>
      <c r="CS950">
        <v>0.18250256000000001</v>
      </c>
      <c r="CT950">
        <v>-0.16623276000000001</v>
      </c>
      <c r="CU950">
        <v>-9.4743999999999995E-2</v>
      </c>
      <c r="CV950">
        <v>-1.1689752</v>
      </c>
      <c r="CW950">
        <v>-0.52188942000000005</v>
      </c>
      <c r="CX950">
        <v>0.65815442999999996</v>
      </c>
      <c r="CY950">
        <v>9.3649330000000003E-2</v>
      </c>
      <c r="CZ950">
        <v>-0.16819777</v>
      </c>
      <c r="DA950">
        <v>-0.25450494000000001</v>
      </c>
      <c r="DB950">
        <v>0.25513289</v>
      </c>
      <c r="DC950">
        <v>2.5920289999999999E-2</v>
      </c>
      <c r="DD950">
        <v>-2.5292350000000002E-2</v>
      </c>
      <c r="DE950">
        <v>0.26950531</v>
      </c>
      <c r="DF950">
        <v>-0.26887736000000001</v>
      </c>
      <c r="DG950">
        <v>0.1029841</v>
      </c>
      <c r="DH950">
        <v>-0.10235616</v>
      </c>
      <c r="DI950">
        <v>-0.19042195000000001</v>
      </c>
      <c r="DJ950">
        <v>7.7531719999999998E-2</v>
      </c>
      <c r="DK950">
        <v>-0.19522661999999999</v>
      </c>
      <c r="DL950">
        <v>-0.13095082</v>
      </c>
      <c r="DM950">
        <v>-6.0513240000000003E-2</v>
      </c>
      <c r="DN950">
        <v>0.50020885000000004</v>
      </c>
      <c r="DO950">
        <v>0.35778246000000002</v>
      </c>
      <c r="DP950">
        <v>-0.64273818000000005</v>
      </c>
      <c r="DQ950">
        <v>0.94671483000000001</v>
      </c>
      <c r="DR950">
        <v>-0.66113116000000005</v>
      </c>
      <c r="DS950">
        <v>7.7932630000000003E-2</v>
      </c>
      <c r="DT950">
        <v>-0.79014932000000004</v>
      </c>
      <c r="DU950">
        <v>1.3610861400000001</v>
      </c>
      <c r="DV950" s="10">
        <v>-0.64824150000000003</v>
      </c>
      <c r="DW950" s="8" t="s">
        <v>4856</v>
      </c>
      <c r="DX950" t="s">
        <v>4857</v>
      </c>
      <c r="DY950" t="s">
        <v>5153</v>
      </c>
      <c r="DZ950" t="s">
        <v>5158</v>
      </c>
      <c r="EA950" t="s">
        <v>5218</v>
      </c>
      <c r="EB950" t="s">
        <v>5200</v>
      </c>
      <c r="EC950" t="s">
        <v>5199</v>
      </c>
      <c r="ED950" s="10" t="s">
        <v>225</v>
      </c>
      <c r="EE950" s="20">
        <v>37012</v>
      </c>
      <c r="EF950" s="21">
        <v>37707</v>
      </c>
      <c r="EG950" t="s">
        <v>4858</v>
      </c>
      <c r="EH950" t="s">
        <v>5144</v>
      </c>
      <c r="EI950" s="22">
        <v>44084</v>
      </c>
      <c r="EJ950" t="b">
        <f>F950=H950</f>
        <v>1</v>
      </c>
    </row>
    <row r="951" spans="1:140" x14ac:dyDescent="0.2">
      <c r="A951" s="8" t="s">
        <v>4859</v>
      </c>
      <c r="B951" s="8" t="s">
        <v>119</v>
      </c>
      <c r="C951" s="8" t="s">
        <v>147</v>
      </c>
      <c r="D951" s="2">
        <f>1-580-824-4100</f>
        <v>-5503</v>
      </c>
      <c r="E951" s="4">
        <v>0.29237672644203</v>
      </c>
      <c r="F951" s="28" t="b">
        <v>0</v>
      </c>
      <c r="G951" s="29">
        <f t="shared" si="29"/>
        <v>0.87060884791588944</v>
      </c>
      <c r="H951" s="5" t="b">
        <f t="shared" si="28"/>
        <v>1</v>
      </c>
      <c r="I951" s="8">
        <v>51</v>
      </c>
      <c r="J951">
        <v>0</v>
      </c>
      <c r="K951">
        <v>26</v>
      </c>
      <c r="L951">
        <v>2370</v>
      </c>
      <c r="M951">
        <v>10</v>
      </c>
      <c r="N951">
        <v>3</v>
      </c>
      <c r="O951">
        <v>24.521696554348601</v>
      </c>
      <c r="P951">
        <v>5</v>
      </c>
      <c r="Q951">
        <v>1</v>
      </c>
      <c r="R951">
        <v>3</v>
      </c>
      <c r="S951" s="10">
        <v>68.8</v>
      </c>
      <c r="T951" s="8">
        <v>-0.21042151179292001</v>
      </c>
      <c r="U951">
        <v>-1.00517281761849</v>
      </c>
      <c r="V951">
        <v>-0.126943712525036</v>
      </c>
      <c r="W951">
        <v>1.0161797765556699</v>
      </c>
      <c r="X951">
        <v>1.61793620170542</v>
      </c>
      <c r="Y951">
        <v>-1.13192030619081E-2</v>
      </c>
      <c r="Z951">
        <v>-0.89303613383600999</v>
      </c>
      <c r="AA951">
        <v>-0.70092886045385905</v>
      </c>
      <c r="AB951">
        <v>-1.4988236991813999</v>
      </c>
      <c r="AC951">
        <v>1.7560081436822399E-2</v>
      </c>
      <c r="AD951" s="10">
        <v>-1.2725071332074001</v>
      </c>
      <c r="AE951" s="8">
        <v>0</v>
      </c>
      <c r="AF951">
        <v>0</v>
      </c>
      <c r="AG951">
        <v>0</v>
      </c>
      <c r="AH951">
        <v>0</v>
      </c>
      <c r="AI951">
        <v>0</v>
      </c>
      <c r="AJ951">
        <v>0</v>
      </c>
      <c r="AK951">
        <v>0</v>
      </c>
      <c r="AL951">
        <v>0</v>
      </c>
      <c r="AM951">
        <v>0</v>
      </c>
      <c r="AN951">
        <v>0</v>
      </c>
      <c r="AO951">
        <v>0</v>
      </c>
      <c r="AP951">
        <v>0</v>
      </c>
      <c r="AQ951">
        <v>1</v>
      </c>
      <c r="AR951">
        <v>0</v>
      </c>
      <c r="AS951">
        <v>0</v>
      </c>
      <c r="AT951">
        <v>0</v>
      </c>
      <c r="AU951">
        <v>0</v>
      </c>
      <c r="AV951">
        <v>0</v>
      </c>
      <c r="AW951">
        <v>0</v>
      </c>
      <c r="AX951">
        <v>0</v>
      </c>
      <c r="AY951">
        <v>1</v>
      </c>
      <c r="AZ951">
        <v>0</v>
      </c>
      <c r="BA951">
        <v>1</v>
      </c>
      <c r="BB951">
        <v>0</v>
      </c>
      <c r="BC951">
        <v>1</v>
      </c>
      <c r="BD951">
        <v>0</v>
      </c>
      <c r="BE951">
        <v>0</v>
      </c>
      <c r="BF951">
        <v>1</v>
      </c>
      <c r="BG951">
        <v>1</v>
      </c>
      <c r="BH951">
        <v>0</v>
      </c>
      <c r="BI951">
        <v>0</v>
      </c>
      <c r="BJ951">
        <v>0</v>
      </c>
      <c r="BK951">
        <v>0</v>
      </c>
      <c r="BL951">
        <v>0</v>
      </c>
      <c r="BM951">
        <v>1</v>
      </c>
      <c r="BN951">
        <v>0</v>
      </c>
      <c r="BO951">
        <v>0</v>
      </c>
      <c r="BP951">
        <v>0</v>
      </c>
      <c r="BQ951">
        <v>0</v>
      </c>
      <c r="BR951">
        <v>0</v>
      </c>
      <c r="BS951">
        <v>1</v>
      </c>
      <c r="BT951" s="10">
        <v>0</v>
      </c>
      <c r="BU951">
        <v>-4.2648743800000002</v>
      </c>
      <c r="BV951">
        <v>0.17994256</v>
      </c>
      <c r="BW951">
        <v>2.5512239999999999E-2</v>
      </c>
      <c r="BX951">
        <v>1.7140852600000001</v>
      </c>
      <c r="BY951">
        <v>1.2451467300000001</v>
      </c>
      <c r="BZ951">
        <v>4.38303536</v>
      </c>
      <c r="CA951">
        <v>1.0542348399999999</v>
      </c>
      <c r="CB951">
        <v>2.36271349</v>
      </c>
      <c r="CC951">
        <v>0</v>
      </c>
      <c r="CD951">
        <v>1.26633956</v>
      </c>
      <c r="CE951">
        <v>1.2966537600000001</v>
      </c>
      <c r="CF951">
        <v>-0.34830556000000001</v>
      </c>
      <c r="CG951">
        <v>0.60595251999999999</v>
      </c>
      <c r="CH951">
        <v>-0.27080598</v>
      </c>
      <c r="CI951">
        <v>0.69837139000000004</v>
      </c>
      <c r="CJ951">
        <v>2.3914729999999999E-2</v>
      </c>
      <c r="CK951">
        <v>-0.35324707</v>
      </c>
      <c r="CL951">
        <v>-4.8291489999999999E-2</v>
      </c>
      <c r="CM951">
        <v>0.58076517999999999</v>
      </c>
      <c r="CN951">
        <v>0.72541518999999999</v>
      </c>
      <c r="CO951">
        <v>-0.20022939000000001</v>
      </c>
      <c r="CP951">
        <v>-0.43475793000000001</v>
      </c>
      <c r="CQ951">
        <v>0.34422587999999998</v>
      </c>
      <c r="CR951">
        <v>-0.48495226000000002</v>
      </c>
      <c r="CS951">
        <v>0.18250256000000001</v>
      </c>
      <c r="CT951">
        <v>-0.16623276000000001</v>
      </c>
      <c r="CU951">
        <v>-9.4743999999999995E-2</v>
      </c>
      <c r="CV951">
        <v>-1.1689752</v>
      </c>
      <c r="CW951">
        <v>-0.52188942000000005</v>
      </c>
      <c r="CX951">
        <v>0.65815442999999996</v>
      </c>
      <c r="CY951">
        <v>9.3649330000000003E-2</v>
      </c>
      <c r="CZ951">
        <v>-0.16819777</v>
      </c>
      <c r="DA951">
        <v>-0.25450494000000001</v>
      </c>
      <c r="DB951">
        <v>0.25513289</v>
      </c>
      <c r="DC951">
        <v>2.5920289999999999E-2</v>
      </c>
      <c r="DD951">
        <v>-2.5292350000000002E-2</v>
      </c>
      <c r="DE951">
        <v>0.26950531</v>
      </c>
      <c r="DF951">
        <v>-0.26887736000000001</v>
      </c>
      <c r="DG951">
        <v>0.1029841</v>
      </c>
      <c r="DH951">
        <v>-0.10235616</v>
      </c>
      <c r="DI951">
        <v>-0.19042195000000001</v>
      </c>
      <c r="DJ951">
        <v>7.7531719999999998E-2</v>
      </c>
      <c r="DK951">
        <v>-0.19522661999999999</v>
      </c>
      <c r="DL951">
        <v>-0.13095082</v>
      </c>
      <c r="DM951">
        <v>-6.0513240000000003E-2</v>
      </c>
      <c r="DN951">
        <v>0.50020885000000004</v>
      </c>
      <c r="DO951">
        <v>0.35778246000000002</v>
      </c>
      <c r="DP951">
        <v>-0.64273818000000005</v>
      </c>
      <c r="DQ951">
        <v>0.94671483000000001</v>
      </c>
      <c r="DR951">
        <v>-0.66113116000000005</v>
      </c>
      <c r="DS951">
        <v>7.7932630000000003E-2</v>
      </c>
      <c r="DT951">
        <v>-0.79014932000000004</v>
      </c>
      <c r="DU951">
        <v>1.3610861400000001</v>
      </c>
      <c r="DV951" s="10">
        <v>-0.64824150000000003</v>
      </c>
      <c r="DW951" s="8" t="s">
        <v>4860</v>
      </c>
      <c r="DX951" t="s">
        <v>4861</v>
      </c>
      <c r="DY951" t="s">
        <v>5154</v>
      </c>
      <c r="DZ951" t="s">
        <v>5153</v>
      </c>
      <c r="EA951" t="s">
        <v>5328</v>
      </c>
      <c r="EB951" t="s">
        <v>5408</v>
      </c>
      <c r="EC951" t="s">
        <v>5174</v>
      </c>
      <c r="ED951" s="10" t="s">
        <v>961</v>
      </c>
      <c r="EE951" s="20">
        <v>35389</v>
      </c>
      <c r="EF951" s="21">
        <v>36401</v>
      </c>
      <c r="EG951" t="s">
        <v>4862</v>
      </c>
      <c r="EH951" t="s">
        <v>5145</v>
      </c>
      <c r="EI951" s="22">
        <v>44915</v>
      </c>
      <c r="EJ951" t="b">
        <f>F951=H951</f>
        <v>0</v>
      </c>
    </row>
    <row r="952" spans="1:140" x14ac:dyDescent="0.2">
      <c r="A952" s="8" t="s">
        <v>4863</v>
      </c>
      <c r="B952" s="8" t="s">
        <v>127</v>
      </c>
      <c r="C952" s="8" t="s">
        <v>128</v>
      </c>
      <c r="D952" s="2" t="s">
        <v>4864</v>
      </c>
      <c r="E952" s="4">
        <v>0.58141842348773698</v>
      </c>
      <c r="F952" s="28" t="b">
        <v>0</v>
      </c>
      <c r="G952" s="29">
        <f t="shared" si="29"/>
        <v>7.6094286437836355E-3</v>
      </c>
      <c r="H952" s="5" t="b">
        <f t="shared" si="28"/>
        <v>0</v>
      </c>
      <c r="I952" s="8">
        <v>65</v>
      </c>
      <c r="J952">
        <v>3</v>
      </c>
      <c r="K952">
        <v>16</v>
      </c>
      <c r="L952">
        <v>781</v>
      </c>
      <c r="M952">
        <v>4</v>
      </c>
      <c r="N952">
        <v>3</v>
      </c>
      <c r="O952">
        <v>88.800878410535205</v>
      </c>
      <c r="P952">
        <v>2</v>
      </c>
      <c r="Q952">
        <v>4</v>
      </c>
      <c r="R952">
        <v>2</v>
      </c>
      <c r="S952" s="10">
        <v>73.900000000000006</v>
      </c>
      <c r="T952" s="8">
        <v>1.1047129369128199</v>
      </c>
      <c r="U952">
        <v>2.03313292833161</v>
      </c>
      <c r="V952">
        <v>-1.4189916771564499</v>
      </c>
      <c r="W952">
        <v>-0.83619939843897795</v>
      </c>
      <c r="X952">
        <v>-0.29113306284374801</v>
      </c>
      <c r="Y952">
        <v>-1.13192030619081E-2</v>
      </c>
      <c r="Z952">
        <v>1.3188552166911001</v>
      </c>
      <c r="AA952">
        <v>0.71867389489572897</v>
      </c>
      <c r="AB952">
        <v>-0.772121299578298</v>
      </c>
      <c r="AC952">
        <v>0.71996333890972197</v>
      </c>
      <c r="AD952" s="10">
        <v>-0.17207705616496799</v>
      </c>
      <c r="AE952" s="8">
        <v>1</v>
      </c>
      <c r="AF952">
        <v>0</v>
      </c>
      <c r="AG952">
        <v>0</v>
      </c>
      <c r="AH952">
        <v>0</v>
      </c>
      <c r="AI952">
        <v>0</v>
      </c>
      <c r="AJ952">
        <v>0</v>
      </c>
      <c r="AK952">
        <v>0</v>
      </c>
      <c r="AL952">
        <v>0</v>
      </c>
      <c r="AM952">
        <v>0</v>
      </c>
      <c r="AN952">
        <v>0</v>
      </c>
      <c r="AO952">
        <v>0</v>
      </c>
      <c r="AP952">
        <v>0</v>
      </c>
      <c r="AQ952">
        <v>0</v>
      </c>
      <c r="AR952">
        <v>0</v>
      </c>
      <c r="AS952">
        <v>0</v>
      </c>
      <c r="AT952">
        <v>0</v>
      </c>
      <c r="AU952">
        <v>0</v>
      </c>
      <c r="AV952">
        <v>0</v>
      </c>
      <c r="AW952">
        <v>0</v>
      </c>
      <c r="AX952">
        <v>0</v>
      </c>
      <c r="AY952">
        <v>0</v>
      </c>
      <c r="AZ952">
        <v>1</v>
      </c>
      <c r="BA952">
        <v>0</v>
      </c>
      <c r="BB952">
        <v>1</v>
      </c>
      <c r="BC952">
        <v>0</v>
      </c>
      <c r="BD952">
        <v>1</v>
      </c>
      <c r="BE952">
        <v>1</v>
      </c>
      <c r="BF952">
        <v>0</v>
      </c>
      <c r="BG952">
        <v>0</v>
      </c>
      <c r="BH952">
        <v>0</v>
      </c>
      <c r="BI952">
        <v>1</v>
      </c>
      <c r="BJ952">
        <v>0</v>
      </c>
      <c r="BK952">
        <v>0</v>
      </c>
      <c r="BL952">
        <v>0</v>
      </c>
      <c r="BM952">
        <v>0</v>
      </c>
      <c r="BN952">
        <v>0</v>
      </c>
      <c r="BO952">
        <v>1</v>
      </c>
      <c r="BP952">
        <v>0</v>
      </c>
      <c r="BQ952">
        <v>0</v>
      </c>
      <c r="BR952">
        <v>0</v>
      </c>
      <c r="BS952">
        <v>0</v>
      </c>
      <c r="BT952" s="10">
        <v>1</v>
      </c>
      <c r="BU952">
        <v>-4.2648743800000002</v>
      </c>
      <c r="BV952">
        <v>0.17994256</v>
      </c>
      <c r="BW952">
        <v>2.5512239999999999E-2</v>
      </c>
      <c r="BX952">
        <v>1.7140852600000001</v>
      </c>
      <c r="BY952">
        <v>1.2451467300000001</v>
      </c>
      <c r="BZ952">
        <v>4.38303536</v>
      </c>
      <c r="CA952">
        <v>1.0542348399999999</v>
      </c>
      <c r="CB952">
        <v>2.36271349</v>
      </c>
      <c r="CC952">
        <v>0</v>
      </c>
      <c r="CD952">
        <v>1.26633956</v>
      </c>
      <c r="CE952">
        <v>1.2966537600000001</v>
      </c>
      <c r="CF952">
        <v>-0.34830556000000001</v>
      </c>
      <c r="CG952">
        <v>0.60595251999999999</v>
      </c>
      <c r="CH952">
        <v>-0.27080598</v>
      </c>
      <c r="CI952">
        <v>0.69837139000000004</v>
      </c>
      <c r="CJ952">
        <v>2.3914729999999999E-2</v>
      </c>
      <c r="CK952">
        <v>-0.35324707</v>
      </c>
      <c r="CL952">
        <v>-4.8291489999999999E-2</v>
      </c>
      <c r="CM952">
        <v>0.58076517999999999</v>
      </c>
      <c r="CN952">
        <v>0.72541518999999999</v>
      </c>
      <c r="CO952">
        <v>-0.20022939000000001</v>
      </c>
      <c r="CP952">
        <v>-0.43475793000000001</v>
      </c>
      <c r="CQ952">
        <v>0.34422587999999998</v>
      </c>
      <c r="CR952">
        <v>-0.48495226000000002</v>
      </c>
      <c r="CS952">
        <v>0.18250256000000001</v>
      </c>
      <c r="CT952">
        <v>-0.16623276000000001</v>
      </c>
      <c r="CU952">
        <v>-9.4743999999999995E-2</v>
      </c>
      <c r="CV952">
        <v>-1.1689752</v>
      </c>
      <c r="CW952">
        <v>-0.52188942000000005</v>
      </c>
      <c r="CX952">
        <v>0.65815442999999996</v>
      </c>
      <c r="CY952">
        <v>9.3649330000000003E-2</v>
      </c>
      <c r="CZ952">
        <v>-0.16819777</v>
      </c>
      <c r="DA952">
        <v>-0.25450494000000001</v>
      </c>
      <c r="DB952">
        <v>0.25513289</v>
      </c>
      <c r="DC952">
        <v>2.5920289999999999E-2</v>
      </c>
      <c r="DD952">
        <v>-2.5292350000000002E-2</v>
      </c>
      <c r="DE952">
        <v>0.26950531</v>
      </c>
      <c r="DF952">
        <v>-0.26887736000000001</v>
      </c>
      <c r="DG952">
        <v>0.1029841</v>
      </c>
      <c r="DH952">
        <v>-0.10235616</v>
      </c>
      <c r="DI952">
        <v>-0.19042195000000001</v>
      </c>
      <c r="DJ952">
        <v>7.7531719999999998E-2</v>
      </c>
      <c r="DK952">
        <v>-0.19522661999999999</v>
      </c>
      <c r="DL952">
        <v>-0.13095082</v>
      </c>
      <c r="DM952">
        <v>-6.0513240000000003E-2</v>
      </c>
      <c r="DN952">
        <v>0.50020885000000004</v>
      </c>
      <c r="DO952">
        <v>0.35778246000000002</v>
      </c>
      <c r="DP952">
        <v>-0.64273818000000005</v>
      </c>
      <c r="DQ952">
        <v>0.94671483000000001</v>
      </c>
      <c r="DR952">
        <v>-0.66113116000000005</v>
      </c>
      <c r="DS952">
        <v>7.7932630000000003E-2</v>
      </c>
      <c r="DT952">
        <v>-0.79014932000000004</v>
      </c>
      <c r="DU952">
        <v>1.3610861400000001</v>
      </c>
      <c r="DV952" s="10">
        <v>-0.64824150000000003</v>
      </c>
      <c r="DW952" s="8" t="s">
        <v>4865</v>
      </c>
      <c r="DX952" t="s">
        <v>4866</v>
      </c>
      <c r="DY952" t="s">
        <v>5153</v>
      </c>
      <c r="DZ952" t="s">
        <v>5165</v>
      </c>
      <c r="EA952" t="s">
        <v>5380</v>
      </c>
      <c r="EB952" t="s">
        <v>5398</v>
      </c>
      <c r="EC952" t="s">
        <v>5444</v>
      </c>
      <c r="ED952" s="10" t="s">
        <v>272</v>
      </c>
      <c r="EE952" s="20">
        <v>35156</v>
      </c>
      <c r="EF952" s="21">
        <v>37958</v>
      </c>
      <c r="EG952" t="s">
        <v>4867</v>
      </c>
      <c r="EH952" t="s">
        <v>5142</v>
      </c>
      <c r="EI952" s="22">
        <v>44439</v>
      </c>
      <c r="EJ952" t="b">
        <f>F952=H952</f>
        <v>1</v>
      </c>
    </row>
    <row r="953" spans="1:140" x14ac:dyDescent="0.2">
      <c r="A953" s="8" t="s">
        <v>4868</v>
      </c>
      <c r="B953" s="8" t="s">
        <v>119</v>
      </c>
      <c r="C953" s="8" t="s">
        <v>216</v>
      </c>
      <c r="D953" s="2" t="s">
        <v>4869</v>
      </c>
      <c r="E953" s="4">
        <v>0.63970096076280702</v>
      </c>
      <c r="F953" s="28" t="b">
        <v>1</v>
      </c>
      <c r="G953" s="29">
        <f t="shared" si="29"/>
        <v>1.8832413893304381E-2</v>
      </c>
      <c r="H953" s="5" t="b">
        <f t="shared" si="28"/>
        <v>0</v>
      </c>
      <c r="I953" s="8">
        <v>52</v>
      </c>
      <c r="J953">
        <v>2</v>
      </c>
      <c r="K953">
        <v>37</v>
      </c>
      <c r="L953">
        <v>1802</v>
      </c>
      <c r="M953">
        <v>2</v>
      </c>
      <c r="N953">
        <v>3</v>
      </c>
      <c r="O953">
        <v>39.0171470480701</v>
      </c>
      <c r="P953">
        <v>1</v>
      </c>
      <c r="Q953">
        <v>4</v>
      </c>
      <c r="R953">
        <v>2</v>
      </c>
      <c r="S953" s="10">
        <v>68.099999999999994</v>
      </c>
      <c r="T953" s="8">
        <v>-0.116483336885366</v>
      </c>
      <c r="U953">
        <v>1.0203643463482399</v>
      </c>
      <c r="V953">
        <v>1.2943090485695199</v>
      </c>
      <c r="W953">
        <v>0.35403290972309598</v>
      </c>
      <c r="X953">
        <v>-0.92748948436013701</v>
      </c>
      <c r="Y953">
        <v>-1.13192030619081E-2</v>
      </c>
      <c r="Z953">
        <v>-0.39423760150885001</v>
      </c>
      <c r="AA953">
        <v>-1.4107302381286499</v>
      </c>
      <c r="AB953">
        <v>0.68128349962791002</v>
      </c>
      <c r="AC953">
        <v>1.7560081436822399E-2</v>
      </c>
      <c r="AD953" s="10">
        <v>-1.4235465555465601</v>
      </c>
      <c r="AE953" s="8">
        <v>0</v>
      </c>
      <c r="AF953">
        <v>0</v>
      </c>
      <c r="AG953">
        <v>0</v>
      </c>
      <c r="AH953">
        <v>0</v>
      </c>
      <c r="AI953">
        <v>0</v>
      </c>
      <c r="AJ953">
        <v>0</v>
      </c>
      <c r="AK953">
        <v>0</v>
      </c>
      <c r="AL953">
        <v>1</v>
      </c>
      <c r="AM953">
        <v>0</v>
      </c>
      <c r="AN953">
        <v>0</v>
      </c>
      <c r="AO953">
        <v>0</v>
      </c>
      <c r="AP953">
        <v>0</v>
      </c>
      <c r="AQ953">
        <v>0</v>
      </c>
      <c r="AR953">
        <v>0</v>
      </c>
      <c r="AS953">
        <v>0</v>
      </c>
      <c r="AT953">
        <v>0</v>
      </c>
      <c r="AU953">
        <v>0</v>
      </c>
      <c r="AV953">
        <v>0</v>
      </c>
      <c r="AW953">
        <v>0</v>
      </c>
      <c r="AX953">
        <v>0</v>
      </c>
      <c r="AY953">
        <v>1</v>
      </c>
      <c r="AZ953">
        <v>0</v>
      </c>
      <c r="BA953">
        <v>0</v>
      </c>
      <c r="BB953">
        <v>1</v>
      </c>
      <c r="BC953">
        <v>0</v>
      </c>
      <c r="BD953">
        <v>1</v>
      </c>
      <c r="BE953">
        <v>0</v>
      </c>
      <c r="BF953">
        <v>1</v>
      </c>
      <c r="BG953">
        <v>0</v>
      </c>
      <c r="BH953">
        <v>0</v>
      </c>
      <c r="BI953">
        <v>0</v>
      </c>
      <c r="BJ953">
        <v>0</v>
      </c>
      <c r="BK953">
        <v>0</v>
      </c>
      <c r="BL953">
        <v>1</v>
      </c>
      <c r="BM953">
        <v>0</v>
      </c>
      <c r="BN953">
        <v>0</v>
      </c>
      <c r="BO953">
        <v>0</v>
      </c>
      <c r="BP953">
        <v>1</v>
      </c>
      <c r="BQ953">
        <v>0</v>
      </c>
      <c r="BR953">
        <v>0</v>
      </c>
      <c r="BS953">
        <v>1</v>
      </c>
      <c r="BT953" s="10">
        <v>0</v>
      </c>
      <c r="BU953">
        <v>-4.2648743800000002</v>
      </c>
      <c r="BV953">
        <v>0.17994256</v>
      </c>
      <c r="BW953">
        <v>2.5512239999999999E-2</v>
      </c>
      <c r="BX953">
        <v>1.7140852600000001</v>
      </c>
      <c r="BY953">
        <v>1.2451467300000001</v>
      </c>
      <c r="BZ953">
        <v>4.38303536</v>
      </c>
      <c r="CA953">
        <v>1.0542348399999999</v>
      </c>
      <c r="CB953">
        <v>2.36271349</v>
      </c>
      <c r="CC953">
        <v>0</v>
      </c>
      <c r="CD953">
        <v>1.26633956</v>
      </c>
      <c r="CE953">
        <v>1.2966537600000001</v>
      </c>
      <c r="CF953">
        <v>-0.34830556000000001</v>
      </c>
      <c r="CG953">
        <v>0.60595251999999999</v>
      </c>
      <c r="CH953">
        <v>-0.27080598</v>
      </c>
      <c r="CI953">
        <v>0.69837139000000004</v>
      </c>
      <c r="CJ953">
        <v>2.3914729999999999E-2</v>
      </c>
      <c r="CK953">
        <v>-0.35324707</v>
      </c>
      <c r="CL953">
        <v>-4.8291489999999999E-2</v>
      </c>
      <c r="CM953">
        <v>0.58076517999999999</v>
      </c>
      <c r="CN953">
        <v>0.72541518999999999</v>
      </c>
      <c r="CO953">
        <v>-0.20022939000000001</v>
      </c>
      <c r="CP953">
        <v>-0.43475793000000001</v>
      </c>
      <c r="CQ953">
        <v>0.34422587999999998</v>
      </c>
      <c r="CR953">
        <v>-0.48495226000000002</v>
      </c>
      <c r="CS953">
        <v>0.18250256000000001</v>
      </c>
      <c r="CT953">
        <v>-0.16623276000000001</v>
      </c>
      <c r="CU953">
        <v>-9.4743999999999995E-2</v>
      </c>
      <c r="CV953">
        <v>-1.1689752</v>
      </c>
      <c r="CW953">
        <v>-0.52188942000000005</v>
      </c>
      <c r="CX953">
        <v>0.65815442999999996</v>
      </c>
      <c r="CY953">
        <v>9.3649330000000003E-2</v>
      </c>
      <c r="CZ953">
        <v>-0.16819777</v>
      </c>
      <c r="DA953">
        <v>-0.25450494000000001</v>
      </c>
      <c r="DB953">
        <v>0.25513289</v>
      </c>
      <c r="DC953">
        <v>2.5920289999999999E-2</v>
      </c>
      <c r="DD953">
        <v>-2.5292350000000002E-2</v>
      </c>
      <c r="DE953">
        <v>0.26950531</v>
      </c>
      <c r="DF953">
        <v>-0.26887736000000001</v>
      </c>
      <c r="DG953">
        <v>0.1029841</v>
      </c>
      <c r="DH953">
        <v>-0.10235616</v>
      </c>
      <c r="DI953">
        <v>-0.19042195000000001</v>
      </c>
      <c r="DJ953">
        <v>7.7531719999999998E-2</v>
      </c>
      <c r="DK953">
        <v>-0.19522661999999999</v>
      </c>
      <c r="DL953">
        <v>-0.13095082</v>
      </c>
      <c r="DM953">
        <v>-6.0513240000000003E-2</v>
      </c>
      <c r="DN953">
        <v>0.50020885000000004</v>
      </c>
      <c r="DO953">
        <v>0.35778246000000002</v>
      </c>
      <c r="DP953">
        <v>-0.64273818000000005</v>
      </c>
      <c r="DQ953">
        <v>0.94671483000000001</v>
      </c>
      <c r="DR953">
        <v>-0.66113116000000005</v>
      </c>
      <c r="DS953">
        <v>7.7932630000000003E-2</v>
      </c>
      <c r="DT953">
        <v>-0.79014932000000004</v>
      </c>
      <c r="DU953">
        <v>1.3610861400000001</v>
      </c>
      <c r="DV953" s="10">
        <v>-0.64824150000000003</v>
      </c>
      <c r="DW953" s="8" t="s">
        <v>4870</v>
      </c>
      <c r="DX953" t="s">
        <v>4871</v>
      </c>
      <c r="DY953" t="s">
        <v>5165</v>
      </c>
      <c r="DZ953" t="s">
        <v>5153</v>
      </c>
      <c r="EA953" t="s">
        <v>5308</v>
      </c>
      <c r="EB953" t="s">
        <v>5376</v>
      </c>
      <c r="EC953" t="s">
        <v>5404</v>
      </c>
      <c r="ED953" s="10" t="s">
        <v>1822</v>
      </c>
      <c r="EE953" s="20">
        <v>34555</v>
      </c>
      <c r="EF953" s="21">
        <v>36638</v>
      </c>
      <c r="EG953" t="s">
        <v>4872</v>
      </c>
      <c r="EH953" t="s">
        <v>5143</v>
      </c>
      <c r="EI953" s="22">
        <v>45332</v>
      </c>
      <c r="EJ953" t="b">
        <f>F953=H953</f>
        <v>0</v>
      </c>
    </row>
    <row r="954" spans="1:140" x14ac:dyDescent="0.2">
      <c r="A954" s="8" t="s">
        <v>4873</v>
      </c>
      <c r="B954" s="8" t="s">
        <v>119</v>
      </c>
      <c r="C954" s="8" t="s">
        <v>332</v>
      </c>
      <c r="D954" s="2" t="s">
        <v>4874</v>
      </c>
      <c r="E954" s="4">
        <v>0.40851631118353698</v>
      </c>
      <c r="F954" s="28" t="b">
        <v>0</v>
      </c>
      <c r="G954" s="29">
        <f t="shared" si="29"/>
        <v>0.93032987161183478</v>
      </c>
      <c r="H954" s="5" t="b">
        <f t="shared" si="28"/>
        <v>1</v>
      </c>
      <c r="I954" s="8">
        <v>65</v>
      </c>
      <c r="J954">
        <v>0</v>
      </c>
      <c r="K954">
        <v>19</v>
      </c>
      <c r="L954">
        <v>1524</v>
      </c>
      <c r="M954">
        <v>10</v>
      </c>
      <c r="N954">
        <v>1</v>
      </c>
      <c r="O954">
        <v>76.758155591768897</v>
      </c>
      <c r="P954">
        <v>4</v>
      </c>
      <c r="Q954">
        <v>3</v>
      </c>
      <c r="R954">
        <v>4</v>
      </c>
      <c r="S954" s="10">
        <v>67.5</v>
      </c>
      <c r="T954" s="8">
        <v>1.1047129369128199</v>
      </c>
      <c r="U954">
        <v>-1.00517281761849</v>
      </c>
      <c r="V954">
        <v>-1.03137728776702</v>
      </c>
      <c r="W954">
        <v>2.9953985463491099E-2</v>
      </c>
      <c r="X954">
        <v>1.61793620170542</v>
      </c>
      <c r="Y954">
        <v>-1.4044518876044501</v>
      </c>
      <c r="Z954">
        <v>0.90445674940474996</v>
      </c>
      <c r="AA954">
        <v>1.4284752725705201</v>
      </c>
      <c r="AB954">
        <v>0.68128349962791002</v>
      </c>
      <c r="AC954">
        <v>1.7560081436822399E-2</v>
      </c>
      <c r="AD954" s="10">
        <v>-1.55300891755155</v>
      </c>
      <c r="AE954" s="8">
        <v>0</v>
      </c>
      <c r="AF954">
        <v>0</v>
      </c>
      <c r="AG954">
        <v>0</v>
      </c>
      <c r="AH954">
        <v>0</v>
      </c>
      <c r="AI954">
        <v>0</v>
      </c>
      <c r="AJ954">
        <v>0</v>
      </c>
      <c r="AK954">
        <v>0</v>
      </c>
      <c r="AL954">
        <v>0</v>
      </c>
      <c r="AM954">
        <v>0</v>
      </c>
      <c r="AN954">
        <v>1</v>
      </c>
      <c r="AO954">
        <v>0</v>
      </c>
      <c r="AP954">
        <v>0</v>
      </c>
      <c r="AQ954">
        <v>0</v>
      </c>
      <c r="AR954">
        <v>0</v>
      </c>
      <c r="AS954">
        <v>0</v>
      </c>
      <c r="AT954">
        <v>0</v>
      </c>
      <c r="AU954">
        <v>0</v>
      </c>
      <c r="AV954">
        <v>0</v>
      </c>
      <c r="AW954">
        <v>0</v>
      </c>
      <c r="AX954">
        <v>0</v>
      </c>
      <c r="AY954">
        <v>0</v>
      </c>
      <c r="AZ954">
        <v>1</v>
      </c>
      <c r="BA954">
        <v>1</v>
      </c>
      <c r="BB954">
        <v>0</v>
      </c>
      <c r="BC954">
        <v>1</v>
      </c>
      <c r="BD954">
        <v>0</v>
      </c>
      <c r="BE954">
        <v>0</v>
      </c>
      <c r="BF954">
        <v>1</v>
      </c>
      <c r="BG954">
        <v>1</v>
      </c>
      <c r="BH954">
        <v>0</v>
      </c>
      <c r="BI954">
        <v>0</v>
      </c>
      <c r="BJ954">
        <v>0</v>
      </c>
      <c r="BK954">
        <v>0</v>
      </c>
      <c r="BL954">
        <v>0</v>
      </c>
      <c r="BM954">
        <v>0</v>
      </c>
      <c r="BN954">
        <v>0</v>
      </c>
      <c r="BO954">
        <v>0</v>
      </c>
      <c r="BP954">
        <v>1</v>
      </c>
      <c r="BQ954">
        <v>1</v>
      </c>
      <c r="BR954">
        <v>0</v>
      </c>
      <c r="BS954">
        <v>0</v>
      </c>
      <c r="BT954" s="10">
        <v>0</v>
      </c>
      <c r="BU954">
        <v>-4.2648743800000002</v>
      </c>
      <c r="BV954">
        <v>0.17994256</v>
      </c>
      <c r="BW954">
        <v>2.5512239999999999E-2</v>
      </c>
      <c r="BX954">
        <v>1.7140852600000001</v>
      </c>
      <c r="BY954">
        <v>1.2451467300000001</v>
      </c>
      <c r="BZ954">
        <v>4.38303536</v>
      </c>
      <c r="CA954">
        <v>1.0542348399999999</v>
      </c>
      <c r="CB954">
        <v>2.36271349</v>
      </c>
      <c r="CC954">
        <v>0</v>
      </c>
      <c r="CD954">
        <v>1.26633956</v>
      </c>
      <c r="CE954">
        <v>1.2966537600000001</v>
      </c>
      <c r="CF954">
        <v>-0.34830556000000001</v>
      </c>
      <c r="CG954">
        <v>0.60595251999999999</v>
      </c>
      <c r="CH954">
        <v>-0.27080598</v>
      </c>
      <c r="CI954">
        <v>0.69837139000000004</v>
      </c>
      <c r="CJ954">
        <v>2.3914729999999999E-2</v>
      </c>
      <c r="CK954">
        <v>-0.35324707</v>
      </c>
      <c r="CL954">
        <v>-4.8291489999999999E-2</v>
      </c>
      <c r="CM954">
        <v>0.58076517999999999</v>
      </c>
      <c r="CN954">
        <v>0.72541518999999999</v>
      </c>
      <c r="CO954">
        <v>-0.20022939000000001</v>
      </c>
      <c r="CP954">
        <v>-0.43475793000000001</v>
      </c>
      <c r="CQ954">
        <v>0.34422587999999998</v>
      </c>
      <c r="CR954">
        <v>-0.48495226000000002</v>
      </c>
      <c r="CS954">
        <v>0.18250256000000001</v>
      </c>
      <c r="CT954">
        <v>-0.16623276000000001</v>
      </c>
      <c r="CU954">
        <v>-9.4743999999999995E-2</v>
      </c>
      <c r="CV954">
        <v>-1.1689752</v>
      </c>
      <c r="CW954">
        <v>-0.52188942000000005</v>
      </c>
      <c r="CX954">
        <v>0.65815442999999996</v>
      </c>
      <c r="CY954">
        <v>9.3649330000000003E-2</v>
      </c>
      <c r="CZ954">
        <v>-0.16819777</v>
      </c>
      <c r="DA954">
        <v>-0.25450494000000001</v>
      </c>
      <c r="DB954">
        <v>0.25513289</v>
      </c>
      <c r="DC954">
        <v>2.5920289999999999E-2</v>
      </c>
      <c r="DD954">
        <v>-2.5292350000000002E-2</v>
      </c>
      <c r="DE954">
        <v>0.26950531</v>
      </c>
      <c r="DF954">
        <v>-0.26887736000000001</v>
      </c>
      <c r="DG954">
        <v>0.1029841</v>
      </c>
      <c r="DH954">
        <v>-0.10235616</v>
      </c>
      <c r="DI954">
        <v>-0.19042195000000001</v>
      </c>
      <c r="DJ954">
        <v>7.7531719999999998E-2</v>
      </c>
      <c r="DK954">
        <v>-0.19522661999999999</v>
      </c>
      <c r="DL954">
        <v>-0.13095082</v>
      </c>
      <c r="DM954">
        <v>-6.0513240000000003E-2</v>
      </c>
      <c r="DN954">
        <v>0.50020885000000004</v>
      </c>
      <c r="DO954">
        <v>0.35778246000000002</v>
      </c>
      <c r="DP954">
        <v>-0.64273818000000005</v>
      </c>
      <c r="DQ954">
        <v>0.94671483000000001</v>
      </c>
      <c r="DR954">
        <v>-0.66113116000000005</v>
      </c>
      <c r="DS954">
        <v>7.7932630000000003E-2</v>
      </c>
      <c r="DT954">
        <v>-0.79014932000000004</v>
      </c>
      <c r="DU954">
        <v>1.3610861400000001</v>
      </c>
      <c r="DV954" s="10">
        <v>-0.64824150000000003</v>
      </c>
      <c r="DW954" s="8" t="s">
        <v>4875</v>
      </c>
      <c r="DX954" t="s">
        <v>4876</v>
      </c>
      <c r="DY954" t="s">
        <v>5165</v>
      </c>
      <c r="DZ954" t="s">
        <v>5154</v>
      </c>
      <c r="EA954" t="s">
        <v>5295</v>
      </c>
      <c r="EB954" t="s">
        <v>5474</v>
      </c>
      <c r="EC954" t="s">
        <v>5249</v>
      </c>
      <c r="ED954" s="10" t="s">
        <v>402</v>
      </c>
      <c r="EE954" s="20">
        <v>34555</v>
      </c>
      <c r="EF954" s="21">
        <v>38247</v>
      </c>
      <c r="EG954" t="s">
        <v>4877</v>
      </c>
      <c r="EH954" t="s">
        <v>5145</v>
      </c>
      <c r="EI954" s="22">
        <v>44946</v>
      </c>
      <c r="EJ954" t="b">
        <f>F954=H954</f>
        <v>0</v>
      </c>
    </row>
    <row r="955" spans="1:140" x14ac:dyDescent="0.2">
      <c r="A955" s="8" t="s">
        <v>4878</v>
      </c>
      <c r="B955" s="8" t="s">
        <v>127</v>
      </c>
      <c r="C955" s="8" t="s">
        <v>147</v>
      </c>
      <c r="D955" s="2" t="s">
        <v>4879</v>
      </c>
      <c r="E955" s="4">
        <v>0.74432896923066205</v>
      </c>
      <c r="F955" s="28" t="b">
        <v>1</v>
      </c>
      <c r="G955" s="29">
        <f t="shared" si="29"/>
        <v>4.3129837056676217E-5</v>
      </c>
      <c r="H955" s="5" t="b">
        <f t="shared" si="28"/>
        <v>0</v>
      </c>
      <c r="I955" s="8">
        <v>52</v>
      </c>
      <c r="J955">
        <v>0</v>
      </c>
      <c r="K955">
        <v>27</v>
      </c>
      <c r="L955">
        <v>1088</v>
      </c>
      <c r="M955">
        <v>0</v>
      </c>
      <c r="N955">
        <v>2</v>
      </c>
      <c r="O955">
        <v>91.331151281997904</v>
      </c>
      <c r="P955">
        <v>4</v>
      </c>
      <c r="Q955">
        <v>3</v>
      </c>
      <c r="R955">
        <v>1</v>
      </c>
      <c r="S955" s="10">
        <v>73.599999999999994</v>
      </c>
      <c r="T955" s="8">
        <v>-0.116483336885366</v>
      </c>
      <c r="U955">
        <v>-1.00517281761849</v>
      </c>
      <c r="V955">
        <v>2.2610839381047498E-3</v>
      </c>
      <c r="W955">
        <v>-0.47831367992207602</v>
      </c>
      <c r="X955">
        <v>-1.5638459058765199</v>
      </c>
      <c r="Y955">
        <v>-0.70788554533318204</v>
      </c>
      <c r="Z955">
        <v>1.4059236658724199</v>
      </c>
      <c r="AA955">
        <v>1.4284752725705201</v>
      </c>
      <c r="AB955">
        <v>1.4079858992310099</v>
      </c>
      <c r="AC955">
        <v>-1.38724643350897</v>
      </c>
      <c r="AD955" s="10">
        <v>-0.23680823716746699</v>
      </c>
      <c r="AE955" s="8">
        <v>0</v>
      </c>
      <c r="AF955">
        <v>0</v>
      </c>
      <c r="AG955">
        <v>0</v>
      </c>
      <c r="AH955">
        <v>0</v>
      </c>
      <c r="AI955">
        <v>0</v>
      </c>
      <c r="AJ955">
        <v>0</v>
      </c>
      <c r="AK955">
        <v>0</v>
      </c>
      <c r="AL955">
        <v>0</v>
      </c>
      <c r="AM955">
        <v>0</v>
      </c>
      <c r="AN955">
        <v>0</v>
      </c>
      <c r="AO955">
        <v>0</v>
      </c>
      <c r="AP955">
        <v>0</v>
      </c>
      <c r="AQ955">
        <v>0</v>
      </c>
      <c r="AR955">
        <v>0</v>
      </c>
      <c r="AS955">
        <v>0</v>
      </c>
      <c r="AT955">
        <v>0</v>
      </c>
      <c r="AU955">
        <v>0</v>
      </c>
      <c r="AV955">
        <v>1</v>
      </c>
      <c r="AW955">
        <v>0</v>
      </c>
      <c r="AX955">
        <v>0</v>
      </c>
      <c r="AY955">
        <v>1</v>
      </c>
      <c r="AZ955">
        <v>0</v>
      </c>
      <c r="BA955">
        <v>0</v>
      </c>
      <c r="BB955">
        <v>1</v>
      </c>
      <c r="BC955">
        <v>1</v>
      </c>
      <c r="BD955">
        <v>0</v>
      </c>
      <c r="BE955">
        <v>0</v>
      </c>
      <c r="BF955">
        <v>1</v>
      </c>
      <c r="BG955">
        <v>1</v>
      </c>
      <c r="BH955">
        <v>0</v>
      </c>
      <c r="BI955">
        <v>0</v>
      </c>
      <c r="BJ955">
        <v>0</v>
      </c>
      <c r="BK955">
        <v>0</v>
      </c>
      <c r="BL955">
        <v>0</v>
      </c>
      <c r="BM955">
        <v>0</v>
      </c>
      <c r="BN955">
        <v>1</v>
      </c>
      <c r="BO955">
        <v>0</v>
      </c>
      <c r="BP955">
        <v>0</v>
      </c>
      <c r="BQ955">
        <v>0</v>
      </c>
      <c r="BR955">
        <v>0</v>
      </c>
      <c r="BS955">
        <v>0</v>
      </c>
      <c r="BT955" s="10">
        <v>1</v>
      </c>
      <c r="BU955">
        <v>-4.2648743800000002</v>
      </c>
      <c r="BV955">
        <v>0.17994256</v>
      </c>
      <c r="BW955">
        <v>2.5512239999999999E-2</v>
      </c>
      <c r="BX955">
        <v>1.7140852600000001</v>
      </c>
      <c r="BY955">
        <v>1.2451467300000001</v>
      </c>
      <c r="BZ955">
        <v>4.38303536</v>
      </c>
      <c r="CA955">
        <v>1.0542348399999999</v>
      </c>
      <c r="CB955">
        <v>2.36271349</v>
      </c>
      <c r="CC955">
        <v>0</v>
      </c>
      <c r="CD955">
        <v>1.26633956</v>
      </c>
      <c r="CE955">
        <v>1.2966537600000001</v>
      </c>
      <c r="CF955">
        <v>-0.34830556000000001</v>
      </c>
      <c r="CG955">
        <v>0.60595251999999999</v>
      </c>
      <c r="CH955">
        <v>-0.27080598</v>
      </c>
      <c r="CI955">
        <v>0.69837139000000004</v>
      </c>
      <c r="CJ955">
        <v>2.3914729999999999E-2</v>
      </c>
      <c r="CK955">
        <v>-0.35324707</v>
      </c>
      <c r="CL955">
        <v>-4.8291489999999999E-2</v>
      </c>
      <c r="CM955">
        <v>0.58076517999999999</v>
      </c>
      <c r="CN955">
        <v>0.72541518999999999</v>
      </c>
      <c r="CO955">
        <v>-0.20022939000000001</v>
      </c>
      <c r="CP955">
        <v>-0.43475793000000001</v>
      </c>
      <c r="CQ955">
        <v>0.34422587999999998</v>
      </c>
      <c r="CR955">
        <v>-0.48495226000000002</v>
      </c>
      <c r="CS955">
        <v>0.18250256000000001</v>
      </c>
      <c r="CT955">
        <v>-0.16623276000000001</v>
      </c>
      <c r="CU955">
        <v>-9.4743999999999995E-2</v>
      </c>
      <c r="CV955">
        <v>-1.1689752</v>
      </c>
      <c r="CW955">
        <v>-0.52188942000000005</v>
      </c>
      <c r="CX955">
        <v>0.65815442999999996</v>
      </c>
      <c r="CY955">
        <v>9.3649330000000003E-2</v>
      </c>
      <c r="CZ955">
        <v>-0.16819777</v>
      </c>
      <c r="DA955">
        <v>-0.25450494000000001</v>
      </c>
      <c r="DB955">
        <v>0.25513289</v>
      </c>
      <c r="DC955">
        <v>2.5920289999999999E-2</v>
      </c>
      <c r="DD955">
        <v>-2.5292350000000002E-2</v>
      </c>
      <c r="DE955">
        <v>0.26950531</v>
      </c>
      <c r="DF955">
        <v>-0.26887736000000001</v>
      </c>
      <c r="DG955">
        <v>0.1029841</v>
      </c>
      <c r="DH955">
        <v>-0.10235616</v>
      </c>
      <c r="DI955">
        <v>-0.19042195000000001</v>
      </c>
      <c r="DJ955">
        <v>7.7531719999999998E-2</v>
      </c>
      <c r="DK955">
        <v>-0.19522661999999999</v>
      </c>
      <c r="DL955">
        <v>-0.13095082</v>
      </c>
      <c r="DM955">
        <v>-6.0513240000000003E-2</v>
      </c>
      <c r="DN955">
        <v>0.50020885000000004</v>
      </c>
      <c r="DO955">
        <v>0.35778246000000002</v>
      </c>
      <c r="DP955">
        <v>-0.64273818000000005</v>
      </c>
      <c r="DQ955">
        <v>0.94671483000000001</v>
      </c>
      <c r="DR955">
        <v>-0.66113116000000005</v>
      </c>
      <c r="DS955">
        <v>7.7932630000000003E-2</v>
      </c>
      <c r="DT955">
        <v>-0.79014932000000004</v>
      </c>
      <c r="DU955">
        <v>1.3610861400000001</v>
      </c>
      <c r="DV955" s="10">
        <v>-0.64824150000000003</v>
      </c>
      <c r="DW955" s="8" t="s">
        <v>4880</v>
      </c>
      <c r="DX955" t="s">
        <v>4881</v>
      </c>
      <c r="DY955" t="s">
        <v>5158</v>
      </c>
      <c r="DZ955" t="s">
        <v>5165</v>
      </c>
      <c r="EA955" t="s">
        <v>5400</v>
      </c>
      <c r="EB955" t="s">
        <v>5261</v>
      </c>
      <c r="EC955" t="s">
        <v>5455</v>
      </c>
      <c r="ED955" s="10" t="s">
        <v>1082</v>
      </c>
      <c r="EE955" s="20">
        <v>36737</v>
      </c>
      <c r="EF955" s="21">
        <v>37096</v>
      </c>
      <c r="EG955" t="s">
        <v>4882</v>
      </c>
      <c r="EH955" t="s">
        <v>5145</v>
      </c>
      <c r="EI955" s="22">
        <v>43933</v>
      </c>
      <c r="EJ955" t="b">
        <f>F955=H955</f>
        <v>0</v>
      </c>
    </row>
    <row r="956" spans="1:140" x14ac:dyDescent="0.2">
      <c r="A956" s="8" t="s">
        <v>4883</v>
      </c>
      <c r="B956" s="8" t="s">
        <v>127</v>
      </c>
      <c r="C956" s="8" t="s">
        <v>399</v>
      </c>
      <c r="D956" s="2" t="s">
        <v>4884</v>
      </c>
      <c r="E956" s="4">
        <v>0.482785916495587</v>
      </c>
      <c r="F956" s="28" t="b">
        <v>0</v>
      </c>
      <c r="G956" s="29">
        <f t="shared" si="29"/>
        <v>4.6257369743903425E-2</v>
      </c>
      <c r="H956" s="5" t="b">
        <f t="shared" si="28"/>
        <v>0</v>
      </c>
      <c r="I956" s="8">
        <v>66</v>
      </c>
      <c r="J956">
        <v>2</v>
      </c>
      <c r="K956">
        <v>33</v>
      </c>
      <c r="L956">
        <v>1477</v>
      </c>
      <c r="M956">
        <v>5</v>
      </c>
      <c r="N956">
        <v>4</v>
      </c>
      <c r="O956">
        <v>8.8929582477935902</v>
      </c>
      <c r="P956">
        <v>4</v>
      </c>
      <c r="Q956">
        <v>4</v>
      </c>
      <c r="R956">
        <v>2</v>
      </c>
      <c r="S956" s="10">
        <v>74.8</v>
      </c>
      <c r="T956" s="8">
        <v>1.19865111182038</v>
      </c>
      <c r="U956">
        <v>1.0203643463482399</v>
      </c>
      <c r="V956">
        <v>0.77748986271695397</v>
      </c>
      <c r="W956">
        <v>-2.48363362638521E-2</v>
      </c>
      <c r="X956">
        <v>2.70451479144465E-2</v>
      </c>
      <c r="Y956">
        <v>0.68524713920936597</v>
      </c>
      <c r="Z956">
        <v>-1.430831887946</v>
      </c>
      <c r="AA956">
        <v>-0.70092886045385905</v>
      </c>
      <c r="AB956">
        <v>0.68128349962791002</v>
      </c>
      <c r="AC956">
        <v>1.42236659638262</v>
      </c>
      <c r="AD956" s="10">
        <v>2.2116486842517699E-2</v>
      </c>
      <c r="AE956" s="8">
        <v>0</v>
      </c>
      <c r="AF956">
        <v>0</v>
      </c>
      <c r="AG956">
        <v>0</v>
      </c>
      <c r="AH956">
        <v>0</v>
      </c>
      <c r="AI956">
        <v>0</v>
      </c>
      <c r="AJ956">
        <v>0</v>
      </c>
      <c r="AK956">
        <v>1</v>
      </c>
      <c r="AL956">
        <v>0</v>
      </c>
      <c r="AM956">
        <v>0</v>
      </c>
      <c r="AN956">
        <v>0</v>
      </c>
      <c r="AO956">
        <v>0</v>
      </c>
      <c r="AP956">
        <v>0</v>
      </c>
      <c r="AQ956">
        <v>0</v>
      </c>
      <c r="AR956">
        <v>0</v>
      </c>
      <c r="AS956">
        <v>0</v>
      </c>
      <c r="AT956">
        <v>0</v>
      </c>
      <c r="AU956">
        <v>0</v>
      </c>
      <c r="AV956">
        <v>0</v>
      </c>
      <c r="AW956">
        <v>0</v>
      </c>
      <c r="AX956">
        <v>0</v>
      </c>
      <c r="AY956">
        <v>0</v>
      </c>
      <c r="AZ956">
        <v>1</v>
      </c>
      <c r="BA956">
        <v>1</v>
      </c>
      <c r="BB956">
        <v>0</v>
      </c>
      <c r="BC956">
        <v>1</v>
      </c>
      <c r="BD956">
        <v>0</v>
      </c>
      <c r="BE956">
        <v>0</v>
      </c>
      <c r="BF956">
        <v>1</v>
      </c>
      <c r="BG956">
        <v>0</v>
      </c>
      <c r="BH956">
        <v>0</v>
      </c>
      <c r="BI956">
        <v>0</v>
      </c>
      <c r="BJ956">
        <v>0</v>
      </c>
      <c r="BK956">
        <v>1</v>
      </c>
      <c r="BL956">
        <v>0</v>
      </c>
      <c r="BM956">
        <v>0</v>
      </c>
      <c r="BN956">
        <v>1</v>
      </c>
      <c r="BO956">
        <v>0</v>
      </c>
      <c r="BP956">
        <v>0</v>
      </c>
      <c r="BQ956">
        <v>0</v>
      </c>
      <c r="BR956">
        <v>1</v>
      </c>
      <c r="BS956">
        <v>0</v>
      </c>
      <c r="BT956" s="10">
        <v>0</v>
      </c>
      <c r="BU956">
        <v>-4.2648743800000002</v>
      </c>
      <c r="BV956">
        <v>0.17994256</v>
      </c>
      <c r="BW956">
        <v>2.5512239999999999E-2</v>
      </c>
      <c r="BX956">
        <v>1.7140852600000001</v>
      </c>
      <c r="BY956">
        <v>1.2451467300000001</v>
      </c>
      <c r="BZ956">
        <v>4.38303536</v>
      </c>
      <c r="CA956">
        <v>1.0542348399999999</v>
      </c>
      <c r="CB956">
        <v>2.36271349</v>
      </c>
      <c r="CC956">
        <v>0</v>
      </c>
      <c r="CD956">
        <v>1.26633956</v>
      </c>
      <c r="CE956">
        <v>1.2966537600000001</v>
      </c>
      <c r="CF956">
        <v>-0.34830556000000001</v>
      </c>
      <c r="CG956">
        <v>0.60595251999999999</v>
      </c>
      <c r="CH956">
        <v>-0.27080598</v>
      </c>
      <c r="CI956">
        <v>0.69837139000000004</v>
      </c>
      <c r="CJ956">
        <v>2.3914729999999999E-2</v>
      </c>
      <c r="CK956">
        <v>-0.35324707</v>
      </c>
      <c r="CL956">
        <v>-4.8291489999999999E-2</v>
      </c>
      <c r="CM956">
        <v>0.58076517999999999</v>
      </c>
      <c r="CN956">
        <v>0.72541518999999999</v>
      </c>
      <c r="CO956">
        <v>-0.20022939000000001</v>
      </c>
      <c r="CP956">
        <v>-0.43475793000000001</v>
      </c>
      <c r="CQ956">
        <v>0.34422587999999998</v>
      </c>
      <c r="CR956">
        <v>-0.48495226000000002</v>
      </c>
      <c r="CS956">
        <v>0.18250256000000001</v>
      </c>
      <c r="CT956">
        <v>-0.16623276000000001</v>
      </c>
      <c r="CU956">
        <v>-9.4743999999999995E-2</v>
      </c>
      <c r="CV956">
        <v>-1.1689752</v>
      </c>
      <c r="CW956">
        <v>-0.52188942000000005</v>
      </c>
      <c r="CX956">
        <v>0.65815442999999996</v>
      </c>
      <c r="CY956">
        <v>9.3649330000000003E-2</v>
      </c>
      <c r="CZ956">
        <v>-0.16819777</v>
      </c>
      <c r="DA956">
        <v>-0.25450494000000001</v>
      </c>
      <c r="DB956">
        <v>0.25513289</v>
      </c>
      <c r="DC956">
        <v>2.5920289999999999E-2</v>
      </c>
      <c r="DD956">
        <v>-2.5292350000000002E-2</v>
      </c>
      <c r="DE956">
        <v>0.26950531</v>
      </c>
      <c r="DF956">
        <v>-0.26887736000000001</v>
      </c>
      <c r="DG956">
        <v>0.1029841</v>
      </c>
      <c r="DH956">
        <v>-0.10235616</v>
      </c>
      <c r="DI956">
        <v>-0.19042195000000001</v>
      </c>
      <c r="DJ956">
        <v>7.7531719999999998E-2</v>
      </c>
      <c r="DK956">
        <v>-0.19522661999999999</v>
      </c>
      <c r="DL956">
        <v>-0.13095082</v>
      </c>
      <c r="DM956">
        <v>-6.0513240000000003E-2</v>
      </c>
      <c r="DN956">
        <v>0.50020885000000004</v>
      </c>
      <c r="DO956">
        <v>0.35778246000000002</v>
      </c>
      <c r="DP956">
        <v>-0.64273818000000005</v>
      </c>
      <c r="DQ956">
        <v>0.94671483000000001</v>
      </c>
      <c r="DR956">
        <v>-0.66113116000000005</v>
      </c>
      <c r="DS956">
        <v>7.7932630000000003E-2</v>
      </c>
      <c r="DT956">
        <v>-0.79014932000000004</v>
      </c>
      <c r="DU956">
        <v>1.3610861400000001</v>
      </c>
      <c r="DV956" s="10">
        <v>-0.64824150000000003</v>
      </c>
      <c r="DW956" s="8" t="s">
        <v>4885</v>
      </c>
      <c r="DX956" t="s">
        <v>4886</v>
      </c>
      <c r="DY956" t="s">
        <v>5158</v>
      </c>
      <c r="DZ956" t="s">
        <v>5158</v>
      </c>
      <c r="EA956" t="s">
        <v>5440</v>
      </c>
      <c r="EB956" t="s">
        <v>5396</v>
      </c>
      <c r="EC956" t="s">
        <v>5491</v>
      </c>
      <c r="ED956" s="10" t="s">
        <v>1894</v>
      </c>
      <c r="EE956" s="20">
        <v>35429</v>
      </c>
      <c r="EF956" s="21">
        <v>35663</v>
      </c>
      <c r="EG956" t="s">
        <v>4887</v>
      </c>
      <c r="EH956" t="s">
        <v>5146</v>
      </c>
      <c r="EI956" s="22">
        <v>44341</v>
      </c>
      <c r="EJ956" t="b">
        <f>F956=H956</f>
        <v>1</v>
      </c>
    </row>
    <row r="957" spans="1:140" x14ac:dyDescent="0.2">
      <c r="A957" s="8" t="s">
        <v>4888</v>
      </c>
      <c r="B957" s="8" t="s">
        <v>127</v>
      </c>
      <c r="C957" s="8" t="s">
        <v>468</v>
      </c>
      <c r="D957" s="2" t="s">
        <v>4889</v>
      </c>
      <c r="E957" s="4">
        <v>0.55315683563281703</v>
      </c>
      <c r="F957" s="28" t="b">
        <v>0</v>
      </c>
      <c r="G957" s="29">
        <f t="shared" si="29"/>
        <v>1.6756746606228556E-2</v>
      </c>
      <c r="H957" s="5" t="b">
        <f t="shared" si="28"/>
        <v>0</v>
      </c>
      <c r="I957" s="8">
        <v>49</v>
      </c>
      <c r="J957">
        <v>1</v>
      </c>
      <c r="K957">
        <v>22</v>
      </c>
      <c r="L957">
        <v>956</v>
      </c>
      <c r="M957">
        <v>5</v>
      </c>
      <c r="N957">
        <v>1</v>
      </c>
      <c r="O957">
        <v>71.5450844830752</v>
      </c>
      <c r="P957">
        <v>5</v>
      </c>
      <c r="Q957">
        <v>1</v>
      </c>
      <c r="R957">
        <v>3</v>
      </c>
      <c r="S957" s="10">
        <v>72.599999999999994</v>
      </c>
      <c r="T957" s="8">
        <v>-0.39829786160802699</v>
      </c>
      <c r="U957">
        <v>7.5957643648752104E-3</v>
      </c>
      <c r="V957">
        <v>-0.64376289837760303</v>
      </c>
      <c r="W957">
        <v>-0.63219288136908303</v>
      </c>
      <c r="X957">
        <v>2.70451479144465E-2</v>
      </c>
      <c r="Y957">
        <v>-1.4044518876044501</v>
      </c>
      <c r="Z957">
        <v>0.72507134713251298</v>
      </c>
      <c r="AA957">
        <v>8.8725172209350497E-3</v>
      </c>
      <c r="AB957">
        <v>0.68128349962791002</v>
      </c>
      <c r="AC957">
        <v>0.71996333890972197</v>
      </c>
      <c r="AD957" s="10">
        <v>-0.45257884050912101</v>
      </c>
      <c r="AE957" s="8">
        <v>0</v>
      </c>
      <c r="AF957">
        <v>0</v>
      </c>
      <c r="AG957">
        <v>0</v>
      </c>
      <c r="AH957">
        <v>0</v>
      </c>
      <c r="AI957">
        <v>0</v>
      </c>
      <c r="AJ957">
        <v>0</v>
      </c>
      <c r="AK957">
        <v>0</v>
      </c>
      <c r="AL957">
        <v>0</v>
      </c>
      <c r="AM957">
        <v>0</v>
      </c>
      <c r="AN957">
        <v>0</v>
      </c>
      <c r="AO957">
        <v>0</v>
      </c>
      <c r="AP957">
        <v>0</v>
      </c>
      <c r="AQ957">
        <v>0</v>
      </c>
      <c r="AR957">
        <v>0</v>
      </c>
      <c r="AS957">
        <v>0</v>
      </c>
      <c r="AT957">
        <v>0</v>
      </c>
      <c r="AU957">
        <v>1</v>
      </c>
      <c r="AV957">
        <v>0</v>
      </c>
      <c r="AW957">
        <v>0</v>
      </c>
      <c r="AX957">
        <v>0</v>
      </c>
      <c r="AY957">
        <v>0</v>
      </c>
      <c r="AZ957">
        <v>1</v>
      </c>
      <c r="BA957">
        <v>0</v>
      </c>
      <c r="BB957">
        <v>1</v>
      </c>
      <c r="BC957">
        <v>0</v>
      </c>
      <c r="BD957">
        <v>1</v>
      </c>
      <c r="BE957">
        <v>0</v>
      </c>
      <c r="BF957">
        <v>1</v>
      </c>
      <c r="BG957">
        <v>0</v>
      </c>
      <c r="BH957">
        <v>1</v>
      </c>
      <c r="BI957">
        <v>0</v>
      </c>
      <c r="BJ957">
        <v>0</v>
      </c>
      <c r="BK957">
        <v>0</v>
      </c>
      <c r="BL957">
        <v>0</v>
      </c>
      <c r="BM957">
        <v>1</v>
      </c>
      <c r="BN957">
        <v>0</v>
      </c>
      <c r="BO957">
        <v>0</v>
      </c>
      <c r="BP957">
        <v>0</v>
      </c>
      <c r="BQ957">
        <v>1</v>
      </c>
      <c r="BR957">
        <v>0</v>
      </c>
      <c r="BS957">
        <v>0</v>
      </c>
      <c r="BT957" s="10">
        <v>0</v>
      </c>
      <c r="BU957">
        <v>-4.2648743800000002</v>
      </c>
      <c r="BV957">
        <v>0.17994256</v>
      </c>
      <c r="BW957">
        <v>2.5512239999999999E-2</v>
      </c>
      <c r="BX957">
        <v>1.7140852600000001</v>
      </c>
      <c r="BY957">
        <v>1.2451467300000001</v>
      </c>
      <c r="BZ957">
        <v>4.38303536</v>
      </c>
      <c r="CA957">
        <v>1.0542348399999999</v>
      </c>
      <c r="CB957">
        <v>2.36271349</v>
      </c>
      <c r="CC957">
        <v>0</v>
      </c>
      <c r="CD957">
        <v>1.26633956</v>
      </c>
      <c r="CE957">
        <v>1.2966537600000001</v>
      </c>
      <c r="CF957">
        <v>-0.34830556000000001</v>
      </c>
      <c r="CG957">
        <v>0.60595251999999999</v>
      </c>
      <c r="CH957">
        <v>-0.27080598</v>
      </c>
      <c r="CI957">
        <v>0.69837139000000004</v>
      </c>
      <c r="CJ957">
        <v>2.3914729999999999E-2</v>
      </c>
      <c r="CK957">
        <v>-0.35324707</v>
      </c>
      <c r="CL957">
        <v>-4.8291489999999999E-2</v>
      </c>
      <c r="CM957">
        <v>0.58076517999999999</v>
      </c>
      <c r="CN957">
        <v>0.72541518999999999</v>
      </c>
      <c r="CO957">
        <v>-0.20022939000000001</v>
      </c>
      <c r="CP957">
        <v>-0.43475793000000001</v>
      </c>
      <c r="CQ957">
        <v>0.34422587999999998</v>
      </c>
      <c r="CR957">
        <v>-0.48495226000000002</v>
      </c>
      <c r="CS957">
        <v>0.18250256000000001</v>
      </c>
      <c r="CT957">
        <v>-0.16623276000000001</v>
      </c>
      <c r="CU957">
        <v>-9.4743999999999995E-2</v>
      </c>
      <c r="CV957">
        <v>-1.1689752</v>
      </c>
      <c r="CW957">
        <v>-0.52188942000000005</v>
      </c>
      <c r="CX957">
        <v>0.65815442999999996</v>
      </c>
      <c r="CY957">
        <v>9.3649330000000003E-2</v>
      </c>
      <c r="CZ957">
        <v>-0.16819777</v>
      </c>
      <c r="DA957">
        <v>-0.25450494000000001</v>
      </c>
      <c r="DB957">
        <v>0.25513289</v>
      </c>
      <c r="DC957">
        <v>2.5920289999999999E-2</v>
      </c>
      <c r="DD957">
        <v>-2.5292350000000002E-2</v>
      </c>
      <c r="DE957">
        <v>0.26950531</v>
      </c>
      <c r="DF957">
        <v>-0.26887736000000001</v>
      </c>
      <c r="DG957">
        <v>0.1029841</v>
      </c>
      <c r="DH957">
        <v>-0.10235616</v>
      </c>
      <c r="DI957">
        <v>-0.19042195000000001</v>
      </c>
      <c r="DJ957">
        <v>7.7531719999999998E-2</v>
      </c>
      <c r="DK957">
        <v>-0.19522661999999999</v>
      </c>
      <c r="DL957">
        <v>-0.13095082</v>
      </c>
      <c r="DM957">
        <v>-6.0513240000000003E-2</v>
      </c>
      <c r="DN957">
        <v>0.50020885000000004</v>
      </c>
      <c r="DO957">
        <v>0.35778246000000002</v>
      </c>
      <c r="DP957">
        <v>-0.64273818000000005</v>
      </c>
      <c r="DQ957">
        <v>0.94671483000000001</v>
      </c>
      <c r="DR957">
        <v>-0.66113116000000005</v>
      </c>
      <c r="DS957">
        <v>7.7932630000000003E-2</v>
      </c>
      <c r="DT957">
        <v>-0.79014932000000004</v>
      </c>
      <c r="DU957">
        <v>1.3610861400000001</v>
      </c>
      <c r="DV957" s="10">
        <v>-0.64824150000000003</v>
      </c>
      <c r="DW957" s="8" t="s">
        <v>4890</v>
      </c>
      <c r="DX957" t="s">
        <v>4891</v>
      </c>
      <c r="DY957" t="s">
        <v>5154</v>
      </c>
      <c r="DZ957" t="s">
        <v>5154</v>
      </c>
      <c r="EA957" t="s">
        <v>5273</v>
      </c>
      <c r="EB957" t="s">
        <v>5511</v>
      </c>
      <c r="EC957" t="s">
        <v>5327</v>
      </c>
      <c r="ED957" s="10" t="s">
        <v>139</v>
      </c>
      <c r="EE957" s="20">
        <v>35173</v>
      </c>
      <c r="EF957" s="21">
        <v>37154</v>
      </c>
      <c r="EG957" t="s">
        <v>4892</v>
      </c>
      <c r="EH957" t="s">
        <v>5147</v>
      </c>
      <c r="EI957" s="22">
        <v>43855</v>
      </c>
      <c r="EJ957" t="b">
        <f>F957=H957</f>
        <v>1</v>
      </c>
    </row>
    <row r="958" spans="1:140" x14ac:dyDescent="0.2">
      <c r="A958" s="8" t="s">
        <v>4893</v>
      </c>
      <c r="B958" s="8" t="s">
        <v>119</v>
      </c>
      <c r="C958" s="8" t="s">
        <v>491</v>
      </c>
      <c r="D958" s="2" t="s">
        <v>4894</v>
      </c>
      <c r="E958" s="4">
        <v>0.46801518098235301</v>
      </c>
      <c r="F958" s="28" t="b">
        <v>0</v>
      </c>
      <c r="G958" s="29">
        <f t="shared" si="29"/>
        <v>8.5458808005733841E-7</v>
      </c>
      <c r="H958" s="5" t="b">
        <f t="shared" si="28"/>
        <v>0</v>
      </c>
      <c r="I958" s="8">
        <v>45</v>
      </c>
      <c r="J958">
        <v>1</v>
      </c>
      <c r="K958">
        <v>21</v>
      </c>
      <c r="L958">
        <v>4034</v>
      </c>
      <c r="M958">
        <v>1</v>
      </c>
      <c r="N958">
        <v>2</v>
      </c>
      <c r="O958">
        <v>14.84092382451</v>
      </c>
      <c r="P958">
        <v>2</v>
      </c>
      <c r="Q958">
        <v>1</v>
      </c>
      <c r="R958">
        <v>3</v>
      </c>
      <c r="S958" s="10">
        <v>73</v>
      </c>
      <c r="T958" s="8">
        <v>-0.77405056123824101</v>
      </c>
      <c r="U958">
        <v>7.5957643648752104E-3</v>
      </c>
      <c r="V958">
        <v>-0.77296769484074401</v>
      </c>
      <c r="W958">
        <v>2.9559903160088399</v>
      </c>
      <c r="X958">
        <v>-1.2456676951183301</v>
      </c>
      <c r="Y958">
        <v>-0.70788554533318204</v>
      </c>
      <c r="Z958">
        <v>-1.2261582559478901</v>
      </c>
      <c r="AA958">
        <v>-0.70092886045385905</v>
      </c>
      <c r="AB958">
        <v>-0.772121299578298</v>
      </c>
      <c r="AC958">
        <v>1.7560081436822399E-2</v>
      </c>
      <c r="AD958" s="10">
        <v>-0.36627059917245802</v>
      </c>
      <c r="AE958" s="8">
        <v>0</v>
      </c>
      <c r="AF958">
        <v>0</v>
      </c>
      <c r="AG958">
        <v>0</v>
      </c>
      <c r="AH958">
        <v>0</v>
      </c>
      <c r="AI958">
        <v>0</v>
      </c>
      <c r="AJ958">
        <v>0</v>
      </c>
      <c r="AK958">
        <v>0</v>
      </c>
      <c r="AL958">
        <v>0</v>
      </c>
      <c r="AM958">
        <v>0</v>
      </c>
      <c r="AN958">
        <v>0</v>
      </c>
      <c r="AO958">
        <v>0</v>
      </c>
      <c r="AP958">
        <v>0</v>
      </c>
      <c r="AQ958">
        <v>0</v>
      </c>
      <c r="AR958">
        <v>0</v>
      </c>
      <c r="AS958">
        <v>1</v>
      </c>
      <c r="AT958">
        <v>0</v>
      </c>
      <c r="AU958">
        <v>0</v>
      </c>
      <c r="AV958">
        <v>0</v>
      </c>
      <c r="AW958">
        <v>0</v>
      </c>
      <c r="AX958">
        <v>0</v>
      </c>
      <c r="AY958">
        <v>1</v>
      </c>
      <c r="AZ958">
        <v>0</v>
      </c>
      <c r="BA958">
        <v>1</v>
      </c>
      <c r="BB958">
        <v>0</v>
      </c>
      <c r="BC958">
        <v>0</v>
      </c>
      <c r="BD958">
        <v>1</v>
      </c>
      <c r="BE958">
        <v>1</v>
      </c>
      <c r="BF958">
        <v>0</v>
      </c>
      <c r="BG958">
        <v>0</v>
      </c>
      <c r="BH958">
        <v>0</v>
      </c>
      <c r="BI958">
        <v>1</v>
      </c>
      <c r="BJ958">
        <v>0</v>
      </c>
      <c r="BK958">
        <v>0</v>
      </c>
      <c r="BL958">
        <v>0</v>
      </c>
      <c r="BM958">
        <v>0</v>
      </c>
      <c r="BN958">
        <v>0</v>
      </c>
      <c r="BO958">
        <v>0</v>
      </c>
      <c r="BP958">
        <v>1</v>
      </c>
      <c r="BQ958">
        <v>0</v>
      </c>
      <c r="BR958">
        <v>0</v>
      </c>
      <c r="BS958">
        <v>0</v>
      </c>
      <c r="BT958" s="10">
        <v>1</v>
      </c>
      <c r="BU958">
        <v>-4.2648743800000002</v>
      </c>
      <c r="BV958">
        <v>0.17994256</v>
      </c>
      <c r="BW958">
        <v>2.5512239999999999E-2</v>
      </c>
      <c r="BX958">
        <v>1.7140852600000001</v>
      </c>
      <c r="BY958">
        <v>1.2451467300000001</v>
      </c>
      <c r="BZ958">
        <v>4.38303536</v>
      </c>
      <c r="CA958">
        <v>1.0542348399999999</v>
      </c>
      <c r="CB958">
        <v>2.36271349</v>
      </c>
      <c r="CC958">
        <v>0</v>
      </c>
      <c r="CD958">
        <v>1.26633956</v>
      </c>
      <c r="CE958">
        <v>1.2966537600000001</v>
      </c>
      <c r="CF958">
        <v>-0.34830556000000001</v>
      </c>
      <c r="CG958">
        <v>0.60595251999999999</v>
      </c>
      <c r="CH958">
        <v>-0.27080598</v>
      </c>
      <c r="CI958">
        <v>0.69837139000000004</v>
      </c>
      <c r="CJ958">
        <v>2.3914729999999999E-2</v>
      </c>
      <c r="CK958">
        <v>-0.35324707</v>
      </c>
      <c r="CL958">
        <v>-4.8291489999999999E-2</v>
      </c>
      <c r="CM958">
        <v>0.58076517999999999</v>
      </c>
      <c r="CN958">
        <v>0.72541518999999999</v>
      </c>
      <c r="CO958">
        <v>-0.20022939000000001</v>
      </c>
      <c r="CP958">
        <v>-0.43475793000000001</v>
      </c>
      <c r="CQ958">
        <v>0.34422587999999998</v>
      </c>
      <c r="CR958">
        <v>-0.48495226000000002</v>
      </c>
      <c r="CS958">
        <v>0.18250256000000001</v>
      </c>
      <c r="CT958">
        <v>-0.16623276000000001</v>
      </c>
      <c r="CU958">
        <v>-9.4743999999999995E-2</v>
      </c>
      <c r="CV958">
        <v>-1.1689752</v>
      </c>
      <c r="CW958">
        <v>-0.52188942000000005</v>
      </c>
      <c r="CX958">
        <v>0.65815442999999996</v>
      </c>
      <c r="CY958">
        <v>9.3649330000000003E-2</v>
      </c>
      <c r="CZ958">
        <v>-0.16819777</v>
      </c>
      <c r="DA958">
        <v>-0.25450494000000001</v>
      </c>
      <c r="DB958">
        <v>0.25513289</v>
      </c>
      <c r="DC958">
        <v>2.5920289999999999E-2</v>
      </c>
      <c r="DD958">
        <v>-2.5292350000000002E-2</v>
      </c>
      <c r="DE958">
        <v>0.26950531</v>
      </c>
      <c r="DF958">
        <v>-0.26887736000000001</v>
      </c>
      <c r="DG958">
        <v>0.1029841</v>
      </c>
      <c r="DH958">
        <v>-0.10235616</v>
      </c>
      <c r="DI958">
        <v>-0.19042195000000001</v>
      </c>
      <c r="DJ958">
        <v>7.7531719999999998E-2</v>
      </c>
      <c r="DK958">
        <v>-0.19522661999999999</v>
      </c>
      <c r="DL958">
        <v>-0.13095082</v>
      </c>
      <c r="DM958">
        <v>-6.0513240000000003E-2</v>
      </c>
      <c r="DN958">
        <v>0.50020885000000004</v>
      </c>
      <c r="DO958">
        <v>0.35778246000000002</v>
      </c>
      <c r="DP958">
        <v>-0.64273818000000005</v>
      </c>
      <c r="DQ958">
        <v>0.94671483000000001</v>
      </c>
      <c r="DR958">
        <v>-0.66113116000000005</v>
      </c>
      <c r="DS958">
        <v>7.7932630000000003E-2</v>
      </c>
      <c r="DT958">
        <v>-0.79014932000000004</v>
      </c>
      <c r="DU958">
        <v>1.3610861400000001</v>
      </c>
      <c r="DV958" s="10">
        <v>-0.64824150000000003</v>
      </c>
      <c r="DW958" s="8" t="s">
        <v>4895</v>
      </c>
      <c r="DX958" t="s">
        <v>4896</v>
      </c>
      <c r="DY958" t="s">
        <v>5165</v>
      </c>
      <c r="DZ958" t="s">
        <v>5165</v>
      </c>
      <c r="EA958" t="s">
        <v>5292</v>
      </c>
      <c r="EB958" t="s">
        <v>5374</v>
      </c>
      <c r="EC958" t="s">
        <v>5342</v>
      </c>
      <c r="ED958" s="10" t="s">
        <v>249</v>
      </c>
      <c r="EE958" s="20">
        <v>37867</v>
      </c>
      <c r="EF958" s="21">
        <v>37928</v>
      </c>
      <c r="EG958" t="s">
        <v>4897</v>
      </c>
      <c r="EH958" t="s">
        <v>5142</v>
      </c>
      <c r="EI958" s="22">
        <v>44709</v>
      </c>
      <c r="EJ958" t="b">
        <f>F958=H958</f>
        <v>1</v>
      </c>
    </row>
    <row r="959" spans="1:140" x14ac:dyDescent="0.2">
      <c r="A959" s="8" t="s">
        <v>4898</v>
      </c>
      <c r="B959" s="8" t="s">
        <v>127</v>
      </c>
      <c r="C959" s="8" t="s">
        <v>468</v>
      </c>
      <c r="D959" s="2" t="s">
        <v>4899</v>
      </c>
      <c r="E959" s="4">
        <v>0.372924947522078</v>
      </c>
      <c r="F959" s="28" t="b">
        <v>0</v>
      </c>
      <c r="G959" s="29">
        <f t="shared" si="29"/>
        <v>0.60721823244263695</v>
      </c>
      <c r="H959" s="5" t="b">
        <f t="shared" si="28"/>
        <v>1</v>
      </c>
      <c r="I959" s="8">
        <v>35</v>
      </c>
      <c r="J959">
        <v>0</v>
      </c>
      <c r="K959">
        <v>15</v>
      </c>
      <c r="L959">
        <v>2013</v>
      </c>
      <c r="M959">
        <v>9</v>
      </c>
      <c r="N959">
        <v>5</v>
      </c>
      <c r="O959">
        <v>33.962473761039</v>
      </c>
      <c r="P959">
        <v>4</v>
      </c>
      <c r="Q959">
        <v>4</v>
      </c>
      <c r="R959">
        <v>5</v>
      </c>
      <c r="S959" s="10">
        <v>74.3</v>
      </c>
      <c r="T959" s="8">
        <v>-1.7134323103137701</v>
      </c>
      <c r="U959">
        <v>-1.00517281761849</v>
      </c>
      <c r="V959">
        <v>-1.5481964736195899</v>
      </c>
      <c r="W959">
        <v>0.60000648173308402</v>
      </c>
      <c r="X959">
        <v>1.2997579909472201</v>
      </c>
      <c r="Y959">
        <v>1.38181348148064</v>
      </c>
      <c r="Z959">
        <v>-0.56817242458016204</v>
      </c>
      <c r="AA959">
        <v>-0.70092886045385905</v>
      </c>
      <c r="AB959">
        <v>-4.5418899975194001E-2</v>
      </c>
      <c r="AC959">
        <v>1.42236659638262</v>
      </c>
      <c r="AD959" s="10">
        <v>-8.5768814828309101E-2</v>
      </c>
      <c r="AE959" s="8">
        <v>0</v>
      </c>
      <c r="AF959">
        <v>0</v>
      </c>
      <c r="AG959">
        <v>0</v>
      </c>
      <c r="AH959">
        <v>0</v>
      </c>
      <c r="AI959">
        <v>0</v>
      </c>
      <c r="AJ959">
        <v>1</v>
      </c>
      <c r="AK959">
        <v>0</v>
      </c>
      <c r="AL959">
        <v>0</v>
      </c>
      <c r="AM959">
        <v>0</v>
      </c>
      <c r="AN959">
        <v>0</v>
      </c>
      <c r="AO959">
        <v>0</v>
      </c>
      <c r="AP959">
        <v>0</v>
      </c>
      <c r="AQ959">
        <v>0</v>
      </c>
      <c r="AR959">
        <v>0</v>
      </c>
      <c r="AS959">
        <v>0</v>
      </c>
      <c r="AT959">
        <v>0</v>
      </c>
      <c r="AU959">
        <v>0</v>
      </c>
      <c r="AV959">
        <v>0</v>
      </c>
      <c r="AW959">
        <v>0</v>
      </c>
      <c r="AX959">
        <v>0</v>
      </c>
      <c r="AY959">
        <v>1</v>
      </c>
      <c r="AZ959">
        <v>0</v>
      </c>
      <c r="BA959">
        <v>1</v>
      </c>
      <c r="BB959">
        <v>0</v>
      </c>
      <c r="BC959">
        <v>0</v>
      </c>
      <c r="BD959">
        <v>1</v>
      </c>
      <c r="BE959">
        <v>0</v>
      </c>
      <c r="BF959">
        <v>1</v>
      </c>
      <c r="BG959">
        <v>0</v>
      </c>
      <c r="BH959">
        <v>0</v>
      </c>
      <c r="BI959">
        <v>1</v>
      </c>
      <c r="BJ959">
        <v>0</v>
      </c>
      <c r="BK959">
        <v>0</v>
      </c>
      <c r="BL959">
        <v>0</v>
      </c>
      <c r="BM959">
        <v>0</v>
      </c>
      <c r="BN959">
        <v>0</v>
      </c>
      <c r="BO959">
        <v>1</v>
      </c>
      <c r="BP959">
        <v>0</v>
      </c>
      <c r="BQ959">
        <v>0</v>
      </c>
      <c r="BR959">
        <v>1</v>
      </c>
      <c r="BS959">
        <v>0</v>
      </c>
      <c r="BT959" s="10">
        <v>0</v>
      </c>
      <c r="BU959">
        <v>-4.2648743800000002</v>
      </c>
      <c r="BV959">
        <v>0.17994256</v>
      </c>
      <c r="BW959">
        <v>2.5512239999999999E-2</v>
      </c>
      <c r="BX959">
        <v>1.7140852600000001</v>
      </c>
      <c r="BY959">
        <v>1.2451467300000001</v>
      </c>
      <c r="BZ959">
        <v>4.38303536</v>
      </c>
      <c r="CA959">
        <v>1.0542348399999999</v>
      </c>
      <c r="CB959">
        <v>2.36271349</v>
      </c>
      <c r="CC959">
        <v>0</v>
      </c>
      <c r="CD959">
        <v>1.26633956</v>
      </c>
      <c r="CE959">
        <v>1.2966537600000001</v>
      </c>
      <c r="CF959">
        <v>-0.34830556000000001</v>
      </c>
      <c r="CG959">
        <v>0.60595251999999999</v>
      </c>
      <c r="CH959">
        <v>-0.27080598</v>
      </c>
      <c r="CI959">
        <v>0.69837139000000004</v>
      </c>
      <c r="CJ959">
        <v>2.3914729999999999E-2</v>
      </c>
      <c r="CK959">
        <v>-0.35324707</v>
      </c>
      <c r="CL959">
        <v>-4.8291489999999999E-2</v>
      </c>
      <c r="CM959">
        <v>0.58076517999999999</v>
      </c>
      <c r="CN959">
        <v>0.72541518999999999</v>
      </c>
      <c r="CO959">
        <v>-0.20022939000000001</v>
      </c>
      <c r="CP959">
        <v>-0.43475793000000001</v>
      </c>
      <c r="CQ959">
        <v>0.34422587999999998</v>
      </c>
      <c r="CR959">
        <v>-0.48495226000000002</v>
      </c>
      <c r="CS959">
        <v>0.18250256000000001</v>
      </c>
      <c r="CT959">
        <v>-0.16623276000000001</v>
      </c>
      <c r="CU959">
        <v>-9.4743999999999995E-2</v>
      </c>
      <c r="CV959">
        <v>-1.1689752</v>
      </c>
      <c r="CW959">
        <v>-0.52188942000000005</v>
      </c>
      <c r="CX959">
        <v>0.65815442999999996</v>
      </c>
      <c r="CY959">
        <v>9.3649330000000003E-2</v>
      </c>
      <c r="CZ959">
        <v>-0.16819777</v>
      </c>
      <c r="DA959">
        <v>-0.25450494000000001</v>
      </c>
      <c r="DB959">
        <v>0.25513289</v>
      </c>
      <c r="DC959">
        <v>2.5920289999999999E-2</v>
      </c>
      <c r="DD959">
        <v>-2.5292350000000002E-2</v>
      </c>
      <c r="DE959">
        <v>0.26950531</v>
      </c>
      <c r="DF959">
        <v>-0.26887736000000001</v>
      </c>
      <c r="DG959">
        <v>0.1029841</v>
      </c>
      <c r="DH959">
        <v>-0.10235616</v>
      </c>
      <c r="DI959">
        <v>-0.19042195000000001</v>
      </c>
      <c r="DJ959">
        <v>7.7531719999999998E-2</v>
      </c>
      <c r="DK959">
        <v>-0.19522661999999999</v>
      </c>
      <c r="DL959">
        <v>-0.13095082</v>
      </c>
      <c r="DM959">
        <v>-6.0513240000000003E-2</v>
      </c>
      <c r="DN959">
        <v>0.50020885000000004</v>
      </c>
      <c r="DO959">
        <v>0.35778246000000002</v>
      </c>
      <c r="DP959">
        <v>-0.64273818000000005</v>
      </c>
      <c r="DQ959">
        <v>0.94671483000000001</v>
      </c>
      <c r="DR959">
        <v>-0.66113116000000005</v>
      </c>
      <c r="DS959">
        <v>7.7932630000000003E-2</v>
      </c>
      <c r="DT959">
        <v>-0.79014932000000004</v>
      </c>
      <c r="DU959">
        <v>1.3610861400000001</v>
      </c>
      <c r="DV959" s="10">
        <v>-0.64824150000000003</v>
      </c>
      <c r="DW959" s="8" t="s">
        <v>4900</v>
      </c>
      <c r="DX959" t="s">
        <v>4901</v>
      </c>
      <c r="DY959" t="s">
        <v>5153</v>
      </c>
      <c r="DZ959" t="s">
        <v>5158</v>
      </c>
      <c r="EA959" t="s">
        <v>5175</v>
      </c>
      <c r="EB959" t="s">
        <v>5275</v>
      </c>
      <c r="EC959" t="s">
        <v>5364</v>
      </c>
      <c r="ED959" s="10" t="s">
        <v>701</v>
      </c>
      <c r="EE959" s="20">
        <v>35206</v>
      </c>
      <c r="EF959" s="21">
        <v>39705</v>
      </c>
      <c r="EG959" t="s">
        <v>4902</v>
      </c>
      <c r="EH959" t="s">
        <v>5142</v>
      </c>
      <c r="EI959" s="22">
        <v>44653</v>
      </c>
      <c r="EJ959" t="b">
        <f>F959=H959</f>
        <v>0</v>
      </c>
    </row>
    <row r="960" spans="1:140" x14ac:dyDescent="0.2">
      <c r="A960" s="8" t="s">
        <v>4903</v>
      </c>
      <c r="B960" s="8" t="s">
        <v>127</v>
      </c>
      <c r="C960" s="8" t="s">
        <v>161</v>
      </c>
      <c r="D960" s="2" t="s">
        <v>4904</v>
      </c>
      <c r="E960" s="4">
        <v>0.47820614194143901</v>
      </c>
      <c r="F960" s="28" t="b">
        <v>0</v>
      </c>
      <c r="G960" s="29">
        <f t="shared" si="29"/>
        <v>0.98469311601709519</v>
      </c>
      <c r="H960" s="5" t="b">
        <f t="shared" si="28"/>
        <v>1</v>
      </c>
      <c r="I960" s="8">
        <v>42</v>
      </c>
      <c r="J960">
        <v>1</v>
      </c>
      <c r="K960">
        <v>34</v>
      </c>
      <c r="L960">
        <v>1092</v>
      </c>
      <c r="M960">
        <v>10</v>
      </c>
      <c r="N960">
        <v>5</v>
      </c>
      <c r="O960">
        <v>85.769737637386399</v>
      </c>
      <c r="P960">
        <v>2</v>
      </c>
      <c r="Q960">
        <v>3</v>
      </c>
      <c r="R960">
        <v>5</v>
      </c>
      <c r="S960" s="10">
        <v>78.5</v>
      </c>
      <c r="T960" s="8">
        <v>-1.0558650859609</v>
      </c>
      <c r="U960">
        <v>7.5957643648752104E-3</v>
      </c>
      <c r="V960">
        <v>0.90669465918009495</v>
      </c>
      <c r="W960">
        <v>-0.47365067381762099</v>
      </c>
      <c r="X960">
        <v>1.61793620170542</v>
      </c>
      <c r="Y960">
        <v>1.38181348148064</v>
      </c>
      <c r="Z960">
        <v>1.2145515546849801</v>
      </c>
      <c r="AA960">
        <v>0.71867389489572897</v>
      </c>
      <c r="AB960">
        <v>-1.4988236991813999</v>
      </c>
      <c r="AC960">
        <v>-1.38724643350897</v>
      </c>
      <c r="AD960" s="10">
        <v>0.82046771920663697</v>
      </c>
      <c r="AE960" s="8">
        <v>0</v>
      </c>
      <c r="AF960">
        <v>0</v>
      </c>
      <c r="AG960">
        <v>0</v>
      </c>
      <c r="AH960">
        <v>0</v>
      </c>
      <c r="AI960">
        <v>0</v>
      </c>
      <c r="AJ960">
        <v>0</v>
      </c>
      <c r="AK960">
        <v>0</v>
      </c>
      <c r="AL960">
        <v>0</v>
      </c>
      <c r="AM960">
        <v>0</v>
      </c>
      <c r="AN960">
        <v>0</v>
      </c>
      <c r="AO960">
        <v>0</v>
      </c>
      <c r="AP960">
        <v>0</v>
      </c>
      <c r="AQ960">
        <v>0</v>
      </c>
      <c r="AR960">
        <v>0</v>
      </c>
      <c r="AS960">
        <v>1</v>
      </c>
      <c r="AT960">
        <v>0</v>
      </c>
      <c r="AU960">
        <v>0</v>
      </c>
      <c r="AV960">
        <v>0</v>
      </c>
      <c r="AW960">
        <v>0</v>
      </c>
      <c r="AX960">
        <v>0</v>
      </c>
      <c r="AY960">
        <v>1</v>
      </c>
      <c r="AZ960">
        <v>0</v>
      </c>
      <c r="BA960">
        <v>1</v>
      </c>
      <c r="BB960">
        <v>0</v>
      </c>
      <c r="BC960">
        <v>1</v>
      </c>
      <c r="BD960">
        <v>0</v>
      </c>
      <c r="BE960">
        <v>0</v>
      </c>
      <c r="BF960">
        <v>1</v>
      </c>
      <c r="BG960">
        <v>0</v>
      </c>
      <c r="BH960">
        <v>0</v>
      </c>
      <c r="BI960">
        <v>0</v>
      </c>
      <c r="BJ960">
        <v>0</v>
      </c>
      <c r="BK960">
        <v>1</v>
      </c>
      <c r="BL960">
        <v>0</v>
      </c>
      <c r="BM960">
        <v>1</v>
      </c>
      <c r="BN960">
        <v>0</v>
      </c>
      <c r="BO960">
        <v>0</v>
      </c>
      <c r="BP960">
        <v>0</v>
      </c>
      <c r="BQ960">
        <v>1</v>
      </c>
      <c r="BR960">
        <v>0</v>
      </c>
      <c r="BS960">
        <v>0</v>
      </c>
      <c r="BT960" s="10">
        <v>0</v>
      </c>
      <c r="BU960">
        <v>-4.2648743800000002</v>
      </c>
      <c r="BV960">
        <v>0.17994256</v>
      </c>
      <c r="BW960">
        <v>2.5512239999999999E-2</v>
      </c>
      <c r="BX960">
        <v>1.7140852600000001</v>
      </c>
      <c r="BY960">
        <v>1.2451467300000001</v>
      </c>
      <c r="BZ960">
        <v>4.38303536</v>
      </c>
      <c r="CA960">
        <v>1.0542348399999999</v>
      </c>
      <c r="CB960">
        <v>2.36271349</v>
      </c>
      <c r="CC960">
        <v>0</v>
      </c>
      <c r="CD960">
        <v>1.26633956</v>
      </c>
      <c r="CE960">
        <v>1.2966537600000001</v>
      </c>
      <c r="CF960">
        <v>-0.34830556000000001</v>
      </c>
      <c r="CG960">
        <v>0.60595251999999999</v>
      </c>
      <c r="CH960">
        <v>-0.27080598</v>
      </c>
      <c r="CI960">
        <v>0.69837139000000004</v>
      </c>
      <c r="CJ960">
        <v>2.3914729999999999E-2</v>
      </c>
      <c r="CK960">
        <v>-0.35324707</v>
      </c>
      <c r="CL960">
        <v>-4.8291489999999999E-2</v>
      </c>
      <c r="CM960">
        <v>0.58076517999999999</v>
      </c>
      <c r="CN960">
        <v>0.72541518999999999</v>
      </c>
      <c r="CO960">
        <v>-0.20022939000000001</v>
      </c>
      <c r="CP960">
        <v>-0.43475793000000001</v>
      </c>
      <c r="CQ960">
        <v>0.34422587999999998</v>
      </c>
      <c r="CR960">
        <v>-0.48495226000000002</v>
      </c>
      <c r="CS960">
        <v>0.18250256000000001</v>
      </c>
      <c r="CT960">
        <v>-0.16623276000000001</v>
      </c>
      <c r="CU960">
        <v>-9.4743999999999995E-2</v>
      </c>
      <c r="CV960">
        <v>-1.1689752</v>
      </c>
      <c r="CW960">
        <v>-0.52188942000000005</v>
      </c>
      <c r="CX960">
        <v>0.65815442999999996</v>
      </c>
      <c r="CY960">
        <v>9.3649330000000003E-2</v>
      </c>
      <c r="CZ960">
        <v>-0.16819777</v>
      </c>
      <c r="DA960">
        <v>-0.25450494000000001</v>
      </c>
      <c r="DB960">
        <v>0.25513289</v>
      </c>
      <c r="DC960">
        <v>2.5920289999999999E-2</v>
      </c>
      <c r="DD960">
        <v>-2.5292350000000002E-2</v>
      </c>
      <c r="DE960">
        <v>0.26950531</v>
      </c>
      <c r="DF960">
        <v>-0.26887736000000001</v>
      </c>
      <c r="DG960">
        <v>0.1029841</v>
      </c>
      <c r="DH960">
        <v>-0.10235616</v>
      </c>
      <c r="DI960">
        <v>-0.19042195000000001</v>
      </c>
      <c r="DJ960">
        <v>7.7531719999999998E-2</v>
      </c>
      <c r="DK960">
        <v>-0.19522661999999999</v>
      </c>
      <c r="DL960">
        <v>-0.13095082</v>
      </c>
      <c r="DM960">
        <v>-6.0513240000000003E-2</v>
      </c>
      <c r="DN960">
        <v>0.50020885000000004</v>
      </c>
      <c r="DO960">
        <v>0.35778246000000002</v>
      </c>
      <c r="DP960">
        <v>-0.64273818000000005</v>
      </c>
      <c r="DQ960">
        <v>0.94671483000000001</v>
      </c>
      <c r="DR960">
        <v>-0.66113116000000005</v>
      </c>
      <c r="DS960">
        <v>7.7932630000000003E-2</v>
      </c>
      <c r="DT960">
        <v>-0.79014932000000004</v>
      </c>
      <c r="DU960">
        <v>1.3610861400000001</v>
      </c>
      <c r="DV960" s="10">
        <v>-0.64824150000000003</v>
      </c>
      <c r="DW960" s="8" t="s">
        <v>4905</v>
      </c>
      <c r="DX960" t="s">
        <v>4906</v>
      </c>
      <c r="DY960" t="s">
        <v>5154</v>
      </c>
      <c r="DZ960" t="s">
        <v>5154</v>
      </c>
      <c r="EA960" t="s">
        <v>5433</v>
      </c>
      <c r="EB960" t="s">
        <v>5509</v>
      </c>
      <c r="EC960" t="s">
        <v>5177</v>
      </c>
      <c r="ED960" s="10" t="s">
        <v>442</v>
      </c>
      <c r="EE960" s="20">
        <v>35388</v>
      </c>
      <c r="EF960" s="21">
        <v>38907</v>
      </c>
      <c r="EG960" t="s">
        <v>4907</v>
      </c>
      <c r="EH960" t="s">
        <v>5146</v>
      </c>
      <c r="EI960" s="22">
        <v>44513</v>
      </c>
      <c r="EJ960" t="b">
        <f>F960=H960</f>
        <v>0</v>
      </c>
    </row>
    <row r="961" spans="1:140" x14ac:dyDescent="0.2">
      <c r="A961" s="8" t="s">
        <v>4908</v>
      </c>
      <c r="B961" s="8" t="s">
        <v>168</v>
      </c>
      <c r="C961" s="8" t="s">
        <v>363</v>
      </c>
      <c r="D961" s="2">
        <f>1-436-992-6133</f>
        <v>-7560</v>
      </c>
      <c r="E961" s="4">
        <v>0.32422063629912201</v>
      </c>
      <c r="F961" s="28" t="b">
        <v>0</v>
      </c>
      <c r="G961" s="29">
        <f t="shared" si="29"/>
        <v>0.30588005742342944</v>
      </c>
      <c r="H961" s="5" t="b">
        <f t="shared" si="28"/>
        <v>0</v>
      </c>
      <c r="I961" s="8">
        <v>65</v>
      </c>
      <c r="J961">
        <v>0</v>
      </c>
      <c r="K961">
        <v>33</v>
      </c>
      <c r="L961">
        <v>94</v>
      </c>
      <c r="M961">
        <v>8</v>
      </c>
      <c r="N961">
        <v>2</v>
      </c>
      <c r="O961">
        <v>67.560318149560999</v>
      </c>
      <c r="P961">
        <v>2</v>
      </c>
      <c r="Q961">
        <v>1</v>
      </c>
      <c r="R961">
        <v>5</v>
      </c>
      <c r="S961" s="10">
        <v>79.5</v>
      </c>
      <c r="T961" s="8">
        <v>1.1047129369128199</v>
      </c>
      <c r="U961">
        <v>-1.00517281761849</v>
      </c>
      <c r="V961">
        <v>0.77748986271695397</v>
      </c>
      <c r="W961">
        <v>-1.63707069687908</v>
      </c>
      <c r="X961">
        <v>0.98157978018903103</v>
      </c>
      <c r="Y961">
        <v>-0.70788554533318204</v>
      </c>
      <c r="Z961">
        <v>0.58795276639681904</v>
      </c>
      <c r="AA961">
        <v>0.71867389489572897</v>
      </c>
      <c r="AB961">
        <v>-4.5418899975194001E-2</v>
      </c>
      <c r="AC961">
        <v>-1.38724643350897</v>
      </c>
      <c r="AD961" s="10">
        <v>1.0362383225482901</v>
      </c>
      <c r="AE961" s="8">
        <v>0</v>
      </c>
      <c r="AF961">
        <v>0</v>
      </c>
      <c r="AG961">
        <v>0</v>
      </c>
      <c r="AH961">
        <v>0</v>
      </c>
      <c r="AI961">
        <v>0</v>
      </c>
      <c r="AJ961">
        <v>0</v>
      </c>
      <c r="AK961">
        <v>0</v>
      </c>
      <c r="AL961">
        <v>0</v>
      </c>
      <c r="AM961">
        <v>0</v>
      </c>
      <c r="AN961">
        <v>0</v>
      </c>
      <c r="AO961">
        <v>0</v>
      </c>
      <c r="AP961">
        <v>0</v>
      </c>
      <c r="AQ961">
        <v>0</v>
      </c>
      <c r="AR961">
        <v>0</v>
      </c>
      <c r="AS961">
        <v>0</v>
      </c>
      <c r="AT961">
        <v>0</v>
      </c>
      <c r="AU961">
        <v>0</v>
      </c>
      <c r="AV961">
        <v>1</v>
      </c>
      <c r="AW961">
        <v>0</v>
      </c>
      <c r="AX961">
        <v>0</v>
      </c>
      <c r="AY961">
        <v>0</v>
      </c>
      <c r="AZ961">
        <v>1</v>
      </c>
      <c r="BA961">
        <v>0</v>
      </c>
      <c r="BB961">
        <v>1</v>
      </c>
      <c r="BC961">
        <v>0</v>
      </c>
      <c r="BD961">
        <v>1</v>
      </c>
      <c r="BE961">
        <v>1</v>
      </c>
      <c r="BF961">
        <v>0</v>
      </c>
      <c r="BG961">
        <v>1</v>
      </c>
      <c r="BH961">
        <v>0</v>
      </c>
      <c r="BI961">
        <v>0</v>
      </c>
      <c r="BJ961">
        <v>0</v>
      </c>
      <c r="BK961">
        <v>0</v>
      </c>
      <c r="BL961">
        <v>0</v>
      </c>
      <c r="BM961">
        <v>0</v>
      </c>
      <c r="BN961">
        <v>1</v>
      </c>
      <c r="BO961">
        <v>0</v>
      </c>
      <c r="BP961">
        <v>0</v>
      </c>
      <c r="BQ961">
        <v>0</v>
      </c>
      <c r="BR961">
        <v>0</v>
      </c>
      <c r="BS961">
        <v>1</v>
      </c>
      <c r="BT961" s="10">
        <v>0</v>
      </c>
      <c r="BU961">
        <v>-4.2648743800000002</v>
      </c>
      <c r="BV961">
        <v>0.17994256</v>
      </c>
      <c r="BW961">
        <v>2.5512239999999999E-2</v>
      </c>
      <c r="BX961">
        <v>1.7140852600000001</v>
      </c>
      <c r="BY961">
        <v>1.2451467300000001</v>
      </c>
      <c r="BZ961">
        <v>4.38303536</v>
      </c>
      <c r="CA961">
        <v>1.0542348399999999</v>
      </c>
      <c r="CB961">
        <v>2.36271349</v>
      </c>
      <c r="CC961">
        <v>0</v>
      </c>
      <c r="CD961">
        <v>1.26633956</v>
      </c>
      <c r="CE961">
        <v>1.2966537600000001</v>
      </c>
      <c r="CF961">
        <v>-0.34830556000000001</v>
      </c>
      <c r="CG961">
        <v>0.60595251999999999</v>
      </c>
      <c r="CH961">
        <v>-0.27080598</v>
      </c>
      <c r="CI961">
        <v>0.69837139000000004</v>
      </c>
      <c r="CJ961">
        <v>2.3914729999999999E-2</v>
      </c>
      <c r="CK961">
        <v>-0.35324707</v>
      </c>
      <c r="CL961">
        <v>-4.8291489999999999E-2</v>
      </c>
      <c r="CM961">
        <v>0.58076517999999999</v>
      </c>
      <c r="CN961">
        <v>0.72541518999999999</v>
      </c>
      <c r="CO961">
        <v>-0.20022939000000001</v>
      </c>
      <c r="CP961">
        <v>-0.43475793000000001</v>
      </c>
      <c r="CQ961">
        <v>0.34422587999999998</v>
      </c>
      <c r="CR961">
        <v>-0.48495226000000002</v>
      </c>
      <c r="CS961">
        <v>0.18250256000000001</v>
      </c>
      <c r="CT961">
        <v>-0.16623276000000001</v>
      </c>
      <c r="CU961">
        <v>-9.4743999999999995E-2</v>
      </c>
      <c r="CV961">
        <v>-1.1689752</v>
      </c>
      <c r="CW961">
        <v>-0.52188942000000005</v>
      </c>
      <c r="CX961">
        <v>0.65815442999999996</v>
      </c>
      <c r="CY961">
        <v>9.3649330000000003E-2</v>
      </c>
      <c r="CZ961">
        <v>-0.16819777</v>
      </c>
      <c r="DA961">
        <v>-0.25450494000000001</v>
      </c>
      <c r="DB961">
        <v>0.25513289</v>
      </c>
      <c r="DC961">
        <v>2.5920289999999999E-2</v>
      </c>
      <c r="DD961">
        <v>-2.5292350000000002E-2</v>
      </c>
      <c r="DE961">
        <v>0.26950531</v>
      </c>
      <c r="DF961">
        <v>-0.26887736000000001</v>
      </c>
      <c r="DG961">
        <v>0.1029841</v>
      </c>
      <c r="DH961">
        <v>-0.10235616</v>
      </c>
      <c r="DI961">
        <v>-0.19042195000000001</v>
      </c>
      <c r="DJ961">
        <v>7.7531719999999998E-2</v>
      </c>
      <c r="DK961">
        <v>-0.19522661999999999</v>
      </c>
      <c r="DL961">
        <v>-0.13095082</v>
      </c>
      <c r="DM961">
        <v>-6.0513240000000003E-2</v>
      </c>
      <c r="DN961">
        <v>0.50020885000000004</v>
      </c>
      <c r="DO961">
        <v>0.35778246000000002</v>
      </c>
      <c r="DP961">
        <v>-0.64273818000000005</v>
      </c>
      <c r="DQ961">
        <v>0.94671483000000001</v>
      </c>
      <c r="DR961">
        <v>-0.66113116000000005</v>
      </c>
      <c r="DS961">
        <v>7.7932630000000003E-2</v>
      </c>
      <c r="DT961">
        <v>-0.79014932000000004</v>
      </c>
      <c r="DU961">
        <v>1.3610861400000001</v>
      </c>
      <c r="DV961" s="10">
        <v>-0.64824150000000003</v>
      </c>
      <c r="DW961" s="8" t="s">
        <v>4909</v>
      </c>
      <c r="DX961" t="s">
        <v>4910</v>
      </c>
      <c r="DY961" t="s">
        <v>5158</v>
      </c>
      <c r="DZ961" t="s">
        <v>5153</v>
      </c>
      <c r="EA961" t="s">
        <v>5320</v>
      </c>
      <c r="EB961" t="s">
        <v>5374</v>
      </c>
      <c r="EC961" t="s">
        <v>5199</v>
      </c>
      <c r="ED961" s="10" t="s">
        <v>373</v>
      </c>
      <c r="EE961" s="20">
        <v>36686</v>
      </c>
      <c r="EF961" s="21">
        <v>38803</v>
      </c>
      <c r="EG961" t="s">
        <v>4911</v>
      </c>
      <c r="EH961" t="s">
        <v>5145</v>
      </c>
      <c r="EI961" s="22">
        <v>43766</v>
      </c>
      <c r="EJ961" t="b">
        <f>F961=H961</f>
        <v>1</v>
      </c>
    </row>
    <row r="962" spans="1:140" x14ac:dyDescent="0.2">
      <c r="A962" s="8" t="s">
        <v>4912</v>
      </c>
      <c r="B962" s="8" t="s">
        <v>119</v>
      </c>
      <c r="C962" s="8" t="s">
        <v>181</v>
      </c>
      <c r="D962" s="2" t="s">
        <v>4913</v>
      </c>
      <c r="E962" s="4">
        <v>0.59735294369731295</v>
      </c>
      <c r="F962" s="28" t="b">
        <v>0</v>
      </c>
      <c r="G962" s="29">
        <f t="shared" si="29"/>
        <v>2.5470500082572029E-6</v>
      </c>
      <c r="H962" s="5" t="b">
        <f t="shared" si="28"/>
        <v>0</v>
      </c>
      <c r="I962" s="8">
        <v>37</v>
      </c>
      <c r="J962">
        <v>1</v>
      </c>
      <c r="K962">
        <v>20</v>
      </c>
      <c r="L962">
        <v>883</v>
      </c>
      <c r="M962">
        <v>2</v>
      </c>
      <c r="N962">
        <v>3</v>
      </c>
      <c r="O962">
        <v>69.118138515323295</v>
      </c>
      <c r="P962">
        <v>2</v>
      </c>
      <c r="Q962">
        <v>1</v>
      </c>
      <c r="R962">
        <v>4</v>
      </c>
      <c r="S962" s="10">
        <v>73.8</v>
      </c>
      <c r="T962" s="8">
        <v>-1.5255559604986699</v>
      </c>
      <c r="U962">
        <v>7.5957643648752104E-3</v>
      </c>
      <c r="V962">
        <v>-0.90217249130388599</v>
      </c>
      <c r="W962">
        <v>-0.71729274277538202</v>
      </c>
      <c r="X962">
        <v>-0.92748948436013701</v>
      </c>
      <c r="Y962">
        <v>-1.13192030619081E-2</v>
      </c>
      <c r="Z962">
        <v>0.64155844856642097</v>
      </c>
      <c r="AA962">
        <v>1.4284752725705201</v>
      </c>
      <c r="AB962">
        <v>-0.772121299578298</v>
      </c>
      <c r="AC962">
        <v>-1.38724643350897</v>
      </c>
      <c r="AD962" s="10">
        <v>-0.193654116499136</v>
      </c>
      <c r="AE962" s="8">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1</v>
      </c>
      <c r="AZ962">
        <v>0</v>
      </c>
      <c r="BA962">
        <v>0</v>
      </c>
      <c r="BB962">
        <v>1</v>
      </c>
      <c r="BC962">
        <v>0</v>
      </c>
      <c r="BD962">
        <v>1</v>
      </c>
      <c r="BE962">
        <v>1</v>
      </c>
      <c r="BF962">
        <v>0</v>
      </c>
      <c r="BG962">
        <v>0</v>
      </c>
      <c r="BH962">
        <v>0</v>
      </c>
      <c r="BI962">
        <v>0</v>
      </c>
      <c r="BJ962">
        <v>1</v>
      </c>
      <c r="BK962">
        <v>0</v>
      </c>
      <c r="BL962">
        <v>0</v>
      </c>
      <c r="BM962">
        <v>0</v>
      </c>
      <c r="BN962">
        <v>0</v>
      </c>
      <c r="BO962">
        <v>1</v>
      </c>
      <c r="BP962">
        <v>0</v>
      </c>
      <c r="BQ962">
        <v>0</v>
      </c>
      <c r="BR962">
        <v>0</v>
      </c>
      <c r="BS962">
        <v>0</v>
      </c>
      <c r="BT962" s="10">
        <v>1</v>
      </c>
      <c r="BU962">
        <v>-4.2648743800000002</v>
      </c>
      <c r="BV962">
        <v>0.17994256</v>
      </c>
      <c r="BW962">
        <v>2.5512239999999999E-2</v>
      </c>
      <c r="BX962">
        <v>1.7140852600000001</v>
      </c>
      <c r="BY962">
        <v>1.2451467300000001</v>
      </c>
      <c r="BZ962">
        <v>4.38303536</v>
      </c>
      <c r="CA962">
        <v>1.0542348399999999</v>
      </c>
      <c r="CB962">
        <v>2.36271349</v>
      </c>
      <c r="CC962">
        <v>0</v>
      </c>
      <c r="CD962">
        <v>1.26633956</v>
      </c>
      <c r="CE962">
        <v>1.2966537600000001</v>
      </c>
      <c r="CF962">
        <v>-0.34830556000000001</v>
      </c>
      <c r="CG962">
        <v>0.60595251999999999</v>
      </c>
      <c r="CH962">
        <v>-0.27080598</v>
      </c>
      <c r="CI962">
        <v>0.69837139000000004</v>
      </c>
      <c r="CJ962">
        <v>2.3914729999999999E-2</v>
      </c>
      <c r="CK962">
        <v>-0.35324707</v>
      </c>
      <c r="CL962">
        <v>-4.8291489999999999E-2</v>
      </c>
      <c r="CM962">
        <v>0.58076517999999999</v>
      </c>
      <c r="CN962">
        <v>0.72541518999999999</v>
      </c>
      <c r="CO962">
        <v>-0.20022939000000001</v>
      </c>
      <c r="CP962">
        <v>-0.43475793000000001</v>
      </c>
      <c r="CQ962">
        <v>0.34422587999999998</v>
      </c>
      <c r="CR962">
        <v>-0.48495226000000002</v>
      </c>
      <c r="CS962">
        <v>0.18250256000000001</v>
      </c>
      <c r="CT962">
        <v>-0.16623276000000001</v>
      </c>
      <c r="CU962">
        <v>-9.4743999999999995E-2</v>
      </c>
      <c r="CV962">
        <v>-1.1689752</v>
      </c>
      <c r="CW962">
        <v>-0.52188942000000005</v>
      </c>
      <c r="CX962">
        <v>0.65815442999999996</v>
      </c>
      <c r="CY962">
        <v>9.3649330000000003E-2</v>
      </c>
      <c r="CZ962">
        <v>-0.16819777</v>
      </c>
      <c r="DA962">
        <v>-0.25450494000000001</v>
      </c>
      <c r="DB962">
        <v>0.25513289</v>
      </c>
      <c r="DC962">
        <v>2.5920289999999999E-2</v>
      </c>
      <c r="DD962">
        <v>-2.5292350000000002E-2</v>
      </c>
      <c r="DE962">
        <v>0.26950531</v>
      </c>
      <c r="DF962">
        <v>-0.26887736000000001</v>
      </c>
      <c r="DG962">
        <v>0.1029841</v>
      </c>
      <c r="DH962">
        <v>-0.10235616</v>
      </c>
      <c r="DI962">
        <v>-0.19042195000000001</v>
      </c>
      <c r="DJ962">
        <v>7.7531719999999998E-2</v>
      </c>
      <c r="DK962">
        <v>-0.19522661999999999</v>
      </c>
      <c r="DL962">
        <v>-0.13095082</v>
      </c>
      <c r="DM962">
        <v>-6.0513240000000003E-2</v>
      </c>
      <c r="DN962">
        <v>0.50020885000000004</v>
      </c>
      <c r="DO962">
        <v>0.35778246000000002</v>
      </c>
      <c r="DP962">
        <v>-0.64273818000000005</v>
      </c>
      <c r="DQ962">
        <v>0.94671483000000001</v>
      </c>
      <c r="DR962">
        <v>-0.66113116000000005</v>
      </c>
      <c r="DS962">
        <v>7.7932630000000003E-2</v>
      </c>
      <c r="DT962">
        <v>-0.79014932000000004</v>
      </c>
      <c r="DU962">
        <v>1.3610861400000001</v>
      </c>
      <c r="DV962" s="10">
        <v>-0.64824150000000003</v>
      </c>
      <c r="DW962" s="8" t="s">
        <v>4914</v>
      </c>
      <c r="DX962" t="s">
        <v>4915</v>
      </c>
      <c r="DY962" t="s">
        <v>5153</v>
      </c>
      <c r="DZ962" t="s">
        <v>5165</v>
      </c>
      <c r="EA962" t="s">
        <v>5433</v>
      </c>
      <c r="EB962" t="s">
        <v>5512</v>
      </c>
      <c r="EC962" t="s">
        <v>5169</v>
      </c>
      <c r="ED962" s="10" t="s">
        <v>728</v>
      </c>
      <c r="EE962" s="20">
        <v>37849</v>
      </c>
      <c r="EF962" s="21">
        <v>38645</v>
      </c>
      <c r="EG962" t="s">
        <v>2497</v>
      </c>
      <c r="EH962" t="s">
        <v>5144</v>
      </c>
      <c r="EI962" s="22">
        <v>43779</v>
      </c>
      <c r="EJ962" t="b">
        <f>F962=H962</f>
        <v>1</v>
      </c>
    </row>
    <row r="963" spans="1:140" x14ac:dyDescent="0.2">
      <c r="A963" s="8" t="s">
        <v>4916</v>
      </c>
      <c r="B963" s="8" t="s">
        <v>168</v>
      </c>
      <c r="C963" s="8" t="s">
        <v>216</v>
      </c>
      <c r="D963" s="2" t="s">
        <v>4917</v>
      </c>
      <c r="E963" s="4">
        <v>0.25774543233623198</v>
      </c>
      <c r="F963" s="28" t="b">
        <v>0</v>
      </c>
      <c r="G963" s="29">
        <f t="shared" si="29"/>
        <v>2.022293458833997E-5</v>
      </c>
      <c r="H963" s="5" t="b">
        <f t="shared" ref="H963:H1002" si="30">IF(G963&gt;threshold,TRUE,FALSE)</f>
        <v>0</v>
      </c>
      <c r="I963" s="8">
        <v>60</v>
      </c>
      <c r="J963">
        <v>0</v>
      </c>
      <c r="K963">
        <v>17</v>
      </c>
      <c r="L963">
        <v>159</v>
      </c>
      <c r="M963">
        <v>4</v>
      </c>
      <c r="N963">
        <v>2</v>
      </c>
      <c r="O963">
        <v>19.447716168116202</v>
      </c>
      <c r="P963">
        <v>1</v>
      </c>
      <c r="Q963">
        <v>4</v>
      </c>
      <c r="R963">
        <v>3</v>
      </c>
      <c r="S963" s="10">
        <v>75.7</v>
      </c>
      <c r="T963" s="8">
        <v>0.63502206237506098</v>
      </c>
      <c r="U963">
        <v>-1.00517281761849</v>
      </c>
      <c r="V963">
        <v>-1.2897868806933099</v>
      </c>
      <c r="W963">
        <v>-1.56129684768169</v>
      </c>
      <c r="X963">
        <v>-0.29113306284374801</v>
      </c>
      <c r="Y963">
        <v>-0.70788554533318204</v>
      </c>
      <c r="Z963">
        <v>-1.06763532761793</v>
      </c>
      <c r="AA963">
        <v>-1.4107302381286499</v>
      </c>
      <c r="AB963">
        <v>-1.4988236991813999</v>
      </c>
      <c r="AC963">
        <v>1.42236659638262</v>
      </c>
      <c r="AD963" s="10">
        <v>0.216310029850007</v>
      </c>
      <c r="AE963" s="8">
        <v>0</v>
      </c>
      <c r="AF963">
        <v>0</v>
      </c>
      <c r="AG963">
        <v>0</v>
      </c>
      <c r="AH963">
        <v>0</v>
      </c>
      <c r="AI963">
        <v>0</v>
      </c>
      <c r="AJ963">
        <v>0</v>
      </c>
      <c r="AK963">
        <v>1</v>
      </c>
      <c r="AL963">
        <v>0</v>
      </c>
      <c r="AM963">
        <v>0</v>
      </c>
      <c r="AN963">
        <v>0</v>
      </c>
      <c r="AO963">
        <v>0</v>
      </c>
      <c r="AP963">
        <v>0</v>
      </c>
      <c r="AQ963">
        <v>0</v>
      </c>
      <c r="AR963">
        <v>0</v>
      </c>
      <c r="AS963">
        <v>0</v>
      </c>
      <c r="AT963">
        <v>0</v>
      </c>
      <c r="AU963">
        <v>0</v>
      </c>
      <c r="AV963">
        <v>0</v>
      </c>
      <c r="AW963">
        <v>0</v>
      </c>
      <c r="AX963">
        <v>0</v>
      </c>
      <c r="AY963">
        <v>0</v>
      </c>
      <c r="AZ963">
        <v>1</v>
      </c>
      <c r="BA963">
        <v>0</v>
      </c>
      <c r="BB963">
        <v>1</v>
      </c>
      <c r="BC963">
        <v>1</v>
      </c>
      <c r="BD963">
        <v>0</v>
      </c>
      <c r="BE963">
        <v>0</v>
      </c>
      <c r="BF963">
        <v>1</v>
      </c>
      <c r="BG963">
        <v>0</v>
      </c>
      <c r="BH963">
        <v>0</v>
      </c>
      <c r="BI963">
        <v>0</v>
      </c>
      <c r="BJ963">
        <v>0</v>
      </c>
      <c r="BK963">
        <v>0</v>
      </c>
      <c r="BL963">
        <v>1</v>
      </c>
      <c r="BM963">
        <v>0</v>
      </c>
      <c r="BN963">
        <v>1</v>
      </c>
      <c r="BO963">
        <v>0</v>
      </c>
      <c r="BP963">
        <v>0</v>
      </c>
      <c r="BQ963">
        <v>0</v>
      </c>
      <c r="BR963">
        <v>0</v>
      </c>
      <c r="BS963">
        <v>1</v>
      </c>
      <c r="BT963" s="10">
        <v>0</v>
      </c>
      <c r="BU963">
        <v>-4.2648743800000002</v>
      </c>
      <c r="BV963">
        <v>0.17994256</v>
      </c>
      <c r="BW963">
        <v>2.5512239999999999E-2</v>
      </c>
      <c r="BX963">
        <v>1.7140852600000001</v>
      </c>
      <c r="BY963">
        <v>1.2451467300000001</v>
      </c>
      <c r="BZ963">
        <v>4.38303536</v>
      </c>
      <c r="CA963">
        <v>1.0542348399999999</v>
      </c>
      <c r="CB963">
        <v>2.36271349</v>
      </c>
      <c r="CC963">
        <v>0</v>
      </c>
      <c r="CD963">
        <v>1.26633956</v>
      </c>
      <c r="CE963">
        <v>1.2966537600000001</v>
      </c>
      <c r="CF963">
        <v>-0.34830556000000001</v>
      </c>
      <c r="CG963">
        <v>0.60595251999999999</v>
      </c>
      <c r="CH963">
        <v>-0.27080598</v>
      </c>
      <c r="CI963">
        <v>0.69837139000000004</v>
      </c>
      <c r="CJ963">
        <v>2.3914729999999999E-2</v>
      </c>
      <c r="CK963">
        <v>-0.35324707</v>
      </c>
      <c r="CL963">
        <v>-4.8291489999999999E-2</v>
      </c>
      <c r="CM963">
        <v>0.58076517999999999</v>
      </c>
      <c r="CN963">
        <v>0.72541518999999999</v>
      </c>
      <c r="CO963">
        <v>-0.20022939000000001</v>
      </c>
      <c r="CP963">
        <v>-0.43475793000000001</v>
      </c>
      <c r="CQ963">
        <v>0.34422587999999998</v>
      </c>
      <c r="CR963">
        <v>-0.48495226000000002</v>
      </c>
      <c r="CS963">
        <v>0.18250256000000001</v>
      </c>
      <c r="CT963">
        <v>-0.16623276000000001</v>
      </c>
      <c r="CU963">
        <v>-9.4743999999999995E-2</v>
      </c>
      <c r="CV963">
        <v>-1.1689752</v>
      </c>
      <c r="CW963">
        <v>-0.52188942000000005</v>
      </c>
      <c r="CX963">
        <v>0.65815442999999996</v>
      </c>
      <c r="CY963">
        <v>9.3649330000000003E-2</v>
      </c>
      <c r="CZ963">
        <v>-0.16819777</v>
      </c>
      <c r="DA963">
        <v>-0.25450494000000001</v>
      </c>
      <c r="DB963">
        <v>0.25513289</v>
      </c>
      <c r="DC963">
        <v>2.5920289999999999E-2</v>
      </c>
      <c r="DD963">
        <v>-2.5292350000000002E-2</v>
      </c>
      <c r="DE963">
        <v>0.26950531</v>
      </c>
      <c r="DF963">
        <v>-0.26887736000000001</v>
      </c>
      <c r="DG963">
        <v>0.1029841</v>
      </c>
      <c r="DH963">
        <v>-0.10235616</v>
      </c>
      <c r="DI963">
        <v>-0.19042195000000001</v>
      </c>
      <c r="DJ963">
        <v>7.7531719999999998E-2</v>
      </c>
      <c r="DK963">
        <v>-0.19522661999999999</v>
      </c>
      <c r="DL963">
        <v>-0.13095082</v>
      </c>
      <c r="DM963">
        <v>-6.0513240000000003E-2</v>
      </c>
      <c r="DN963">
        <v>0.50020885000000004</v>
      </c>
      <c r="DO963">
        <v>0.35778246000000002</v>
      </c>
      <c r="DP963">
        <v>-0.64273818000000005</v>
      </c>
      <c r="DQ963">
        <v>0.94671483000000001</v>
      </c>
      <c r="DR963">
        <v>-0.66113116000000005</v>
      </c>
      <c r="DS963">
        <v>7.7932630000000003E-2</v>
      </c>
      <c r="DT963">
        <v>-0.79014932000000004</v>
      </c>
      <c r="DU963">
        <v>1.3610861400000001</v>
      </c>
      <c r="DV963" s="10">
        <v>-0.64824150000000003</v>
      </c>
      <c r="DW963" s="8" t="s">
        <v>4918</v>
      </c>
      <c r="DX963" t="s">
        <v>4919</v>
      </c>
      <c r="DY963" t="s">
        <v>5158</v>
      </c>
      <c r="DZ963" t="s">
        <v>5153</v>
      </c>
      <c r="EA963" t="s">
        <v>5333</v>
      </c>
      <c r="EB963" t="s">
        <v>5170</v>
      </c>
      <c r="EC963" t="s">
        <v>5159</v>
      </c>
      <c r="ED963" s="10" t="s">
        <v>533</v>
      </c>
      <c r="EE963" s="20">
        <v>37492</v>
      </c>
      <c r="EF963" s="21">
        <v>39627</v>
      </c>
      <c r="EG963" t="s">
        <v>4920</v>
      </c>
      <c r="EH963" t="s">
        <v>5143</v>
      </c>
      <c r="EI963" s="22">
        <v>45288</v>
      </c>
      <c r="EJ963" t="b">
        <f>F963=H963</f>
        <v>1</v>
      </c>
    </row>
    <row r="964" spans="1:140" x14ac:dyDescent="0.2">
      <c r="A964" s="8" t="s">
        <v>4921</v>
      </c>
      <c r="B964" s="8" t="s">
        <v>168</v>
      </c>
      <c r="C964" s="8" t="s">
        <v>188</v>
      </c>
      <c r="D964" s="2" t="s">
        <v>4922</v>
      </c>
      <c r="E964" s="4">
        <v>0.448465123091562</v>
      </c>
      <c r="F964" s="28" t="b">
        <v>0</v>
      </c>
      <c r="G964" s="29">
        <f t="shared" si="29"/>
        <v>4.2245678952528269E-6</v>
      </c>
      <c r="H964" s="5" t="b">
        <f t="shared" si="30"/>
        <v>0</v>
      </c>
      <c r="I964" s="8">
        <v>67</v>
      </c>
      <c r="J964">
        <v>0</v>
      </c>
      <c r="K964">
        <v>22</v>
      </c>
      <c r="L964">
        <v>380</v>
      </c>
      <c r="M964">
        <v>3</v>
      </c>
      <c r="N964">
        <v>3</v>
      </c>
      <c r="O964">
        <v>0.73256154578113997</v>
      </c>
      <c r="P964">
        <v>1</v>
      </c>
      <c r="Q964">
        <v>4</v>
      </c>
      <c r="R964">
        <v>4</v>
      </c>
      <c r="S964" s="10">
        <v>82.9</v>
      </c>
      <c r="T964" s="8">
        <v>1.2925892867279301</v>
      </c>
      <c r="U964">
        <v>-1.00517281761849</v>
      </c>
      <c r="V964">
        <v>-0.64376289837760303</v>
      </c>
      <c r="W964">
        <v>-1.3036657604105599</v>
      </c>
      <c r="X964">
        <v>-0.60931127360194304</v>
      </c>
      <c r="Y964">
        <v>-1.13192030619081E-2</v>
      </c>
      <c r="Z964">
        <v>-1.7116368135972699</v>
      </c>
      <c r="AA964">
        <v>0.71867389489572897</v>
      </c>
      <c r="AB964">
        <v>1.4079858992310099</v>
      </c>
      <c r="AC964">
        <v>0.71996333890972197</v>
      </c>
      <c r="AD964" s="10">
        <v>1.7698583739099101</v>
      </c>
      <c r="AE964" s="8">
        <v>0</v>
      </c>
      <c r="AF964">
        <v>0</v>
      </c>
      <c r="AG964">
        <v>0</v>
      </c>
      <c r="AH964">
        <v>0</v>
      </c>
      <c r="AI964">
        <v>0</v>
      </c>
      <c r="AJ964">
        <v>0</v>
      </c>
      <c r="AK964">
        <v>0</v>
      </c>
      <c r="AL964">
        <v>0</v>
      </c>
      <c r="AM964">
        <v>0</v>
      </c>
      <c r="AN964">
        <v>0</v>
      </c>
      <c r="AO964">
        <v>0</v>
      </c>
      <c r="AP964">
        <v>0</v>
      </c>
      <c r="AQ964">
        <v>0</v>
      </c>
      <c r="AR964">
        <v>0</v>
      </c>
      <c r="AS964">
        <v>1</v>
      </c>
      <c r="AT964">
        <v>0</v>
      </c>
      <c r="AU964">
        <v>0</v>
      </c>
      <c r="AV964">
        <v>0</v>
      </c>
      <c r="AW964">
        <v>0</v>
      </c>
      <c r="AX964">
        <v>0</v>
      </c>
      <c r="AY964">
        <v>0</v>
      </c>
      <c r="AZ964">
        <v>1</v>
      </c>
      <c r="BA964">
        <v>1</v>
      </c>
      <c r="BB964">
        <v>0</v>
      </c>
      <c r="BC964">
        <v>0</v>
      </c>
      <c r="BD964">
        <v>1</v>
      </c>
      <c r="BE964">
        <v>0</v>
      </c>
      <c r="BF964">
        <v>1</v>
      </c>
      <c r="BG964">
        <v>0</v>
      </c>
      <c r="BH964">
        <v>0</v>
      </c>
      <c r="BI964">
        <v>1</v>
      </c>
      <c r="BJ964">
        <v>0</v>
      </c>
      <c r="BK964">
        <v>0</v>
      </c>
      <c r="BL964">
        <v>0</v>
      </c>
      <c r="BM964">
        <v>0</v>
      </c>
      <c r="BN964">
        <v>0</v>
      </c>
      <c r="BO964">
        <v>0</v>
      </c>
      <c r="BP964">
        <v>1</v>
      </c>
      <c r="BQ964">
        <v>1</v>
      </c>
      <c r="BR964">
        <v>0</v>
      </c>
      <c r="BS964">
        <v>0</v>
      </c>
      <c r="BT964" s="10">
        <v>0</v>
      </c>
      <c r="BU964">
        <v>-4.2648743800000002</v>
      </c>
      <c r="BV964">
        <v>0.17994256</v>
      </c>
      <c r="BW964">
        <v>2.5512239999999999E-2</v>
      </c>
      <c r="BX964">
        <v>1.7140852600000001</v>
      </c>
      <c r="BY964">
        <v>1.2451467300000001</v>
      </c>
      <c r="BZ964">
        <v>4.38303536</v>
      </c>
      <c r="CA964">
        <v>1.0542348399999999</v>
      </c>
      <c r="CB964">
        <v>2.36271349</v>
      </c>
      <c r="CC964">
        <v>0</v>
      </c>
      <c r="CD964">
        <v>1.26633956</v>
      </c>
      <c r="CE964">
        <v>1.2966537600000001</v>
      </c>
      <c r="CF964">
        <v>-0.34830556000000001</v>
      </c>
      <c r="CG964">
        <v>0.60595251999999999</v>
      </c>
      <c r="CH964">
        <v>-0.27080598</v>
      </c>
      <c r="CI964">
        <v>0.69837139000000004</v>
      </c>
      <c r="CJ964">
        <v>2.3914729999999999E-2</v>
      </c>
      <c r="CK964">
        <v>-0.35324707</v>
      </c>
      <c r="CL964">
        <v>-4.8291489999999999E-2</v>
      </c>
      <c r="CM964">
        <v>0.58076517999999999</v>
      </c>
      <c r="CN964">
        <v>0.72541518999999999</v>
      </c>
      <c r="CO964">
        <v>-0.20022939000000001</v>
      </c>
      <c r="CP964">
        <v>-0.43475793000000001</v>
      </c>
      <c r="CQ964">
        <v>0.34422587999999998</v>
      </c>
      <c r="CR964">
        <v>-0.48495226000000002</v>
      </c>
      <c r="CS964">
        <v>0.18250256000000001</v>
      </c>
      <c r="CT964">
        <v>-0.16623276000000001</v>
      </c>
      <c r="CU964">
        <v>-9.4743999999999995E-2</v>
      </c>
      <c r="CV964">
        <v>-1.1689752</v>
      </c>
      <c r="CW964">
        <v>-0.52188942000000005</v>
      </c>
      <c r="CX964">
        <v>0.65815442999999996</v>
      </c>
      <c r="CY964">
        <v>9.3649330000000003E-2</v>
      </c>
      <c r="CZ964">
        <v>-0.16819777</v>
      </c>
      <c r="DA964">
        <v>-0.25450494000000001</v>
      </c>
      <c r="DB964">
        <v>0.25513289</v>
      </c>
      <c r="DC964">
        <v>2.5920289999999999E-2</v>
      </c>
      <c r="DD964">
        <v>-2.5292350000000002E-2</v>
      </c>
      <c r="DE964">
        <v>0.26950531</v>
      </c>
      <c r="DF964">
        <v>-0.26887736000000001</v>
      </c>
      <c r="DG964">
        <v>0.1029841</v>
      </c>
      <c r="DH964">
        <v>-0.10235616</v>
      </c>
      <c r="DI964">
        <v>-0.19042195000000001</v>
      </c>
      <c r="DJ964">
        <v>7.7531719999999998E-2</v>
      </c>
      <c r="DK964">
        <v>-0.19522661999999999</v>
      </c>
      <c r="DL964">
        <v>-0.13095082</v>
      </c>
      <c r="DM964">
        <v>-6.0513240000000003E-2</v>
      </c>
      <c r="DN964">
        <v>0.50020885000000004</v>
      </c>
      <c r="DO964">
        <v>0.35778246000000002</v>
      </c>
      <c r="DP964">
        <v>-0.64273818000000005</v>
      </c>
      <c r="DQ964">
        <v>0.94671483000000001</v>
      </c>
      <c r="DR964">
        <v>-0.66113116000000005</v>
      </c>
      <c r="DS964">
        <v>7.7932630000000003E-2</v>
      </c>
      <c r="DT964">
        <v>-0.79014932000000004</v>
      </c>
      <c r="DU964">
        <v>1.3610861400000001</v>
      </c>
      <c r="DV964" s="10">
        <v>-0.64824150000000003</v>
      </c>
      <c r="DW964" s="8" t="s">
        <v>4923</v>
      </c>
      <c r="DX964" t="s">
        <v>4924</v>
      </c>
      <c r="DY964" t="s">
        <v>5165</v>
      </c>
      <c r="DZ964" t="s">
        <v>5154</v>
      </c>
      <c r="EA964" t="s">
        <v>5300</v>
      </c>
      <c r="EB964" t="s">
        <v>5282</v>
      </c>
      <c r="EC964" t="s">
        <v>5175</v>
      </c>
      <c r="ED964" s="10" t="s">
        <v>1822</v>
      </c>
      <c r="EE964" s="20">
        <v>36146</v>
      </c>
      <c r="EF964" s="21">
        <v>39071</v>
      </c>
      <c r="EG964" t="s">
        <v>4925</v>
      </c>
      <c r="EH964" t="s">
        <v>5142</v>
      </c>
      <c r="EI964" s="22">
        <v>44335</v>
      </c>
      <c r="EJ964" t="b">
        <f>F964=H964</f>
        <v>1</v>
      </c>
    </row>
    <row r="965" spans="1:140" x14ac:dyDescent="0.2">
      <c r="A965" s="8" t="s">
        <v>4926</v>
      </c>
      <c r="B965" s="8" t="s">
        <v>119</v>
      </c>
      <c r="C965" s="8" t="s">
        <v>181</v>
      </c>
      <c r="D965" s="2" t="s">
        <v>4927</v>
      </c>
      <c r="E965" s="4">
        <v>0.53560925914403701</v>
      </c>
      <c r="F965" s="28" t="b">
        <v>0</v>
      </c>
      <c r="G965" s="29">
        <f t="shared" si="29"/>
        <v>2.5149917657134931E-5</v>
      </c>
      <c r="H965" s="5" t="b">
        <f t="shared" si="30"/>
        <v>0</v>
      </c>
      <c r="I965" s="8">
        <v>57</v>
      </c>
      <c r="J965">
        <v>2</v>
      </c>
      <c r="K965">
        <v>22</v>
      </c>
      <c r="L965">
        <v>1758</v>
      </c>
      <c r="M965">
        <v>2</v>
      </c>
      <c r="N965">
        <v>5</v>
      </c>
      <c r="O965">
        <v>61.137962905352197</v>
      </c>
      <c r="P965">
        <v>1</v>
      </c>
      <c r="Q965">
        <v>4</v>
      </c>
      <c r="R965">
        <v>2</v>
      </c>
      <c r="S965" s="10">
        <v>75.3</v>
      </c>
      <c r="T965" s="8">
        <v>0.35320753765240098</v>
      </c>
      <c r="U965">
        <v>1.0203643463482399</v>
      </c>
      <c r="V965">
        <v>-0.64376289837760303</v>
      </c>
      <c r="W965">
        <v>0.30273984257409298</v>
      </c>
      <c r="X965">
        <v>-0.92748948436013701</v>
      </c>
      <c r="Y965">
        <v>1.38181348148064</v>
      </c>
      <c r="Z965">
        <v>0.36695505602676098</v>
      </c>
      <c r="AA965">
        <v>-0.70092886045385905</v>
      </c>
      <c r="AB965">
        <v>-1.4988236991813999</v>
      </c>
      <c r="AC965">
        <v>-1.38724643350897</v>
      </c>
      <c r="AD965" s="10">
        <v>0.13000178851334401</v>
      </c>
      <c r="AE965" s="8">
        <v>0</v>
      </c>
      <c r="AF965">
        <v>0</v>
      </c>
      <c r="AG965">
        <v>0</v>
      </c>
      <c r="AH965">
        <v>0</v>
      </c>
      <c r="AI965">
        <v>0</v>
      </c>
      <c r="AJ965">
        <v>0</v>
      </c>
      <c r="AK965">
        <v>0</v>
      </c>
      <c r="AL965">
        <v>0</v>
      </c>
      <c r="AM965">
        <v>0</v>
      </c>
      <c r="AN965">
        <v>0</v>
      </c>
      <c r="AO965">
        <v>0</v>
      </c>
      <c r="AP965">
        <v>0</v>
      </c>
      <c r="AQ965">
        <v>0</v>
      </c>
      <c r="AR965">
        <v>1</v>
      </c>
      <c r="AS965">
        <v>0</v>
      </c>
      <c r="AT965">
        <v>0</v>
      </c>
      <c r="AU965">
        <v>0</v>
      </c>
      <c r="AV965">
        <v>0</v>
      </c>
      <c r="AW965">
        <v>0</v>
      </c>
      <c r="AX965">
        <v>0</v>
      </c>
      <c r="AY965">
        <v>0</v>
      </c>
      <c r="AZ965">
        <v>1</v>
      </c>
      <c r="BA965">
        <v>1</v>
      </c>
      <c r="BB965">
        <v>0</v>
      </c>
      <c r="BC965">
        <v>1</v>
      </c>
      <c r="BD965">
        <v>0</v>
      </c>
      <c r="BE965">
        <v>0</v>
      </c>
      <c r="BF965">
        <v>1</v>
      </c>
      <c r="BG965">
        <v>0</v>
      </c>
      <c r="BH965">
        <v>1</v>
      </c>
      <c r="BI965">
        <v>0</v>
      </c>
      <c r="BJ965">
        <v>0</v>
      </c>
      <c r="BK965">
        <v>0</v>
      </c>
      <c r="BL965">
        <v>0</v>
      </c>
      <c r="BM965">
        <v>0</v>
      </c>
      <c r="BN965">
        <v>1</v>
      </c>
      <c r="BO965">
        <v>0</v>
      </c>
      <c r="BP965">
        <v>0</v>
      </c>
      <c r="BQ965">
        <v>1</v>
      </c>
      <c r="BR965">
        <v>0</v>
      </c>
      <c r="BS965">
        <v>0</v>
      </c>
      <c r="BT965" s="10">
        <v>0</v>
      </c>
      <c r="BU965">
        <v>-4.2648743800000002</v>
      </c>
      <c r="BV965">
        <v>0.17994256</v>
      </c>
      <c r="BW965">
        <v>2.5512239999999999E-2</v>
      </c>
      <c r="BX965">
        <v>1.7140852600000001</v>
      </c>
      <c r="BY965">
        <v>1.2451467300000001</v>
      </c>
      <c r="BZ965">
        <v>4.38303536</v>
      </c>
      <c r="CA965">
        <v>1.0542348399999999</v>
      </c>
      <c r="CB965">
        <v>2.36271349</v>
      </c>
      <c r="CC965">
        <v>0</v>
      </c>
      <c r="CD965">
        <v>1.26633956</v>
      </c>
      <c r="CE965">
        <v>1.2966537600000001</v>
      </c>
      <c r="CF965">
        <v>-0.34830556000000001</v>
      </c>
      <c r="CG965">
        <v>0.60595251999999999</v>
      </c>
      <c r="CH965">
        <v>-0.27080598</v>
      </c>
      <c r="CI965">
        <v>0.69837139000000004</v>
      </c>
      <c r="CJ965">
        <v>2.3914729999999999E-2</v>
      </c>
      <c r="CK965">
        <v>-0.35324707</v>
      </c>
      <c r="CL965">
        <v>-4.8291489999999999E-2</v>
      </c>
      <c r="CM965">
        <v>0.58076517999999999</v>
      </c>
      <c r="CN965">
        <v>0.72541518999999999</v>
      </c>
      <c r="CO965">
        <v>-0.20022939000000001</v>
      </c>
      <c r="CP965">
        <v>-0.43475793000000001</v>
      </c>
      <c r="CQ965">
        <v>0.34422587999999998</v>
      </c>
      <c r="CR965">
        <v>-0.48495226000000002</v>
      </c>
      <c r="CS965">
        <v>0.18250256000000001</v>
      </c>
      <c r="CT965">
        <v>-0.16623276000000001</v>
      </c>
      <c r="CU965">
        <v>-9.4743999999999995E-2</v>
      </c>
      <c r="CV965">
        <v>-1.1689752</v>
      </c>
      <c r="CW965">
        <v>-0.52188942000000005</v>
      </c>
      <c r="CX965">
        <v>0.65815442999999996</v>
      </c>
      <c r="CY965">
        <v>9.3649330000000003E-2</v>
      </c>
      <c r="CZ965">
        <v>-0.16819777</v>
      </c>
      <c r="DA965">
        <v>-0.25450494000000001</v>
      </c>
      <c r="DB965">
        <v>0.25513289</v>
      </c>
      <c r="DC965">
        <v>2.5920289999999999E-2</v>
      </c>
      <c r="DD965">
        <v>-2.5292350000000002E-2</v>
      </c>
      <c r="DE965">
        <v>0.26950531</v>
      </c>
      <c r="DF965">
        <v>-0.26887736000000001</v>
      </c>
      <c r="DG965">
        <v>0.1029841</v>
      </c>
      <c r="DH965">
        <v>-0.10235616</v>
      </c>
      <c r="DI965">
        <v>-0.19042195000000001</v>
      </c>
      <c r="DJ965">
        <v>7.7531719999999998E-2</v>
      </c>
      <c r="DK965">
        <v>-0.19522661999999999</v>
      </c>
      <c r="DL965">
        <v>-0.13095082</v>
      </c>
      <c r="DM965">
        <v>-6.0513240000000003E-2</v>
      </c>
      <c r="DN965">
        <v>0.50020885000000004</v>
      </c>
      <c r="DO965">
        <v>0.35778246000000002</v>
      </c>
      <c r="DP965">
        <v>-0.64273818000000005</v>
      </c>
      <c r="DQ965">
        <v>0.94671483000000001</v>
      </c>
      <c r="DR965">
        <v>-0.66113116000000005</v>
      </c>
      <c r="DS965">
        <v>7.7932630000000003E-2</v>
      </c>
      <c r="DT965">
        <v>-0.79014932000000004</v>
      </c>
      <c r="DU965">
        <v>1.3610861400000001</v>
      </c>
      <c r="DV965" s="10">
        <v>-0.64824150000000003</v>
      </c>
      <c r="DW965" s="8" t="s">
        <v>4928</v>
      </c>
      <c r="DX965" t="s">
        <v>4929</v>
      </c>
      <c r="DY965" t="s">
        <v>5158</v>
      </c>
      <c r="DZ965" t="s">
        <v>5154</v>
      </c>
      <c r="EA965" t="s">
        <v>5448</v>
      </c>
      <c r="EB965" t="s">
        <v>5220</v>
      </c>
      <c r="EC965" t="s">
        <v>5427</v>
      </c>
      <c r="ED965" s="10" t="s">
        <v>863</v>
      </c>
      <c r="EE965" s="20">
        <v>37417</v>
      </c>
      <c r="EF965" s="21">
        <v>38280</v>
      </c>
      <c r="EG965" t="s">
        <v>4930</v>
      </c>
      <c r="EH965" t="s">
        <v>5147</v>
      </c>
      <c r="EI965" s="22">
        <v>45300</v>
      </c>
      <c r="EJ965" t="b">
        <f>F965=H965</f>
        <v>1</v>
      </c>
    </row>
    <row r="966" spans="1:140" x14ac:dyDescent="0.2">
      <c r="A966" s="8" t="s">
        <v>4931</v>
      </c>
      <c r="B966" s="8" t="s">
        <v>119</v>
      </c>
      <c r="C966" s="8" t="s">
        <v>154</v>
      </c>
      <c r="D966" s="2" t="s">
        <v>4932</v>
      </c>
      <c r="E966" s="4">
        <v>0.689951259702273</v>
      </c>
      <c r="F966" s="28" t="b">
        <v>1</v>
      </c>
      <c r="G966" s="29">
        <f t="shared" ref="G966:G1002" si="31">1/(1+EXP(-(SUMPRODUCT(T966:BT966,BV966:DV966)+BU966)))</f>
        <v>0.16558754828182851</v>
      </c>
      <c r="H966" s="5" t="b">
        <f t="shared" si="30"/>
        <v>0</v>
      </c>
      <c r="I966" s="8">
        <v>57</v>
      </c>
      <c r="J966">
        <v>3</v>
      </c>
      <c r="K966">
        <v>39</v>
      </c>
      <c r="L966">
        <v>1526</v>
      </c>
      <c r="M966">
        <v>3</v>
      </c>
      <c r="N966">
        <v>2</v>
      </c>
      <c r="O966">
        <v>92.475629851136503</v>
      </c>
      <c r="P966">
        <v>4</v>
      </c>
      <c r="Q966">
        <v>3</v>
      </c>
      <c r="R966">
        <v>3</v>
      </c>
      <c r="S966" s="10">
        <v>76</v>
      </c>
      <c r="T966" s="8">
        <v>0.35320753765240098</v>
      </c>
      <c r="U966">
        <v>2.03313292833161</v>
      </c>
      <c r="V966">
        <v>1.5527186414958001</v>
      </c>
      <c r="W966">
        <v>3.22854885157184E-2</v>
      </c>
      <c r="X966">
        <v>-0.60931127360194304</v>
      </c>
      <c r="Y966">
        <v>-0.70788554533318204</v>
      </c>
      <c r="Z966">
        <v>1.4453059693622901</v>
      </c>
      <c r="AA966">
        <v>-0.70092886045385905</v>
      </c>
      <c r="AB966">
        <v>0.68128349962791002</v>
      </c>
      <c r="AC966">
        <v>-0.68484317603607703</v>
      </c>
      <c r="AD966" s="10">
        <v>0.281041210852502</v>
      </c>
      <c r="AE966" s="8">
        <v>1</v>
      </c>
      <c r="AF966">
        <v>0</v>
      </c>
      <c r="AG966">
        <v>0</v>
      </c>
      <c r="AH966">
        <v>0</v>
      </c>
      <c r="AI966">
        <v>0</v>
      </c>
      <c r="AJ966">
        <v>0</v>
      </c>
      <c r="AK966">
        <v>0</v>
      </c>
      <c r="AL966">
        <v>0</v>
      </c>
      <c r="AM966">
        <v>0</v>
      </c>
      <c r="AN966">
        <v>0</v>
      </c>
      <c r="AO966">
        <v>0</v>
      </c>
      <c r="AP966">
        <v>0</v>
      </c>
      <c r="AQ966">
        <v>0</v>
      </c>
      <c r="AR966">
        <v>0</v>
      </c>
      <c r="AS966">
        <v>0</v>
      </c>
      <c r="AT966">
        <v>0</v>
      </c>
      <c r="AU966">
        <v>0</v>
      </c>
      <c r="AV966">
        <v>0</v>
      </c>
      <c r="AW966">
        <v>0</v>
      </c>
      <c r="AX966">
        <v>0</v>
      </c>
      <c r="AY966">
        <v>0</v>
      </c>
      <c r="AZ966">
        <v>1</v>
      </c>
      <c r="BA966">
        <v>0</v>
      </c>
      <c r="BB966">
        <v>1</v>
      </c>
      <c r="BC966">
        <v>0</v>
      </c>
      <c r="BD966">
        <v>1</v>
      </c>
      <c r="BE966">
        <v>1</v>
      </c>
      <c r="BF966">
        <v>0</v>
      </c>
      <c r="BG966">
        <v>0</v>
      </c>
      <c r="BH966">
        <v>0</v>
      </c>
      <c r="BI966">
        <v>0</v>
      </c>
      <c r="BJ966">
        <v>1</v>
      </c>
      <c r="BK966">
        <v>0</v>
      </c>
      <c r="BL966">
        <v>0</v>
      </c>
      <c r="BM966">
        <v>0</v>
      </c>
      <c r="BN966">
        <v>0</v>
      </c>
      <c r="BO966">
        <v>0</v>
      </c>
      <c r="BP966">
        <v>1</v>
      </c>
      <c r="BQ966">
        <v>1</v>
      </c>
      <c r="BR966">
        <v>0</v>
      </c>
      <c r="BS966">
        <v>0</v>
      </c>
      <c r="BT966" s="10">
        <v>0</v>
      </c>
      <c r="BU966">
        <v>-4.2648743800000002</v>
      </c>
      <c r="BV966">
        <v>0.17994256</v>
      </c>
      <c r="BW966">
        <v>2.5512239999999999E-2</v>
      </c>
      <c r="BX966">
        <v>1.7140852600000001</v>
      </c>
      <c r="BY966">
        <v>1.2451467300000001</v>
      </c>
      <c r="BZ966">
        <v>4.38303536</v>
      </c>
      <c r="CA966">
        <v>1.0542348399999999</v>
      </c>
      <c r="CB966">
        <v>2.36271349</v>
      </c>
      <c r="CC966">
        <v>0</v>
      </c>
      <c r="CD966">
        <v>1.26633956</v>
      </c>
      <c r="CE966">
        <v>1.2966537600000001</v>
      </c>
      <c r="CF966">
        <v>-0.34830556000000001</v>
      </c>
      <c r="CG966">
        <v>0.60595251999999999</v>
      </c>
      <c r="CH966">
        <v>-0.27080598</v>
      </c>
      <c r="CI966">
        <v>0.69837139000000004</v>
      </c>
      <c r="CJ966">
        <v>2.3914729999999999E-2</v>
      </c>
      <c r="CK966">
        <v>-0.35324707</v>
      </c>
      <c r="CL966">
        <v>-4.8291489999999999E-2</v>
      </c>
      <c r="CM966">
        <v>0.58076517999999999</v>
      </c>
      <c r="CN966">
        <v>0.72541518999999999</v>
      </c>
      <c r="CO966">
        <v>-0.20022939000000001</v>
      </c>
      <c r="CP966">
        <v>-0.43475793000000001</v>
      </c>
      <c r="CQ966">
        <v>0.34422587999999998</v>
      </c>
      <c r="CR966">
        <v>-0.48495226000000002</v>
      </c>
      <c r="CS966">
        <v>0.18250256000000001</v>
      </c>
      <c r="CT966">
        <v>-0.16623276000000001</v>
      </c>
      <c r="CU966">
        <v>-9.4743999999999995E-2</v>
      </c>
      <c r="CV966">
        <v>-1.1689752</v>
      </c>
      <c r="CW966">
        <v>-0.52188942000000005</v>
      </c>
      <c r="CX966">
        <v>0.65815442999999996</v>
      </c>
      <c r="CY966">
        <v>9.3649330000000003E-2</v>
      </c>
      <c r="CZ966">
        <v>-0.16819777</v>
      </c>
      <c r="DA966">
        <v>-0.25450494000000001</v>
      </c>
      <c r="DB966">
        <v>0.25513289</v>
      </c>
      <c r="DC966">
        <v>2.5920289999999999E-2</v>
      </c>
      <c r="DD966">
        <v>-2.5292350000000002E-2</v>
      </c>
      <c r="DE966">
        <v>0.26950531</v>
      </c>
      <c r="DF966">
        <v>-0.26887736000000001</v>
      </c>
      <c r="DG966">
        <v>0.1029841</v>
      </c>
      <c r="DH966">
        <v>-0.10235616</v>
      </c>
      <c r="DI966">
        <v>-0.19042195000000001</v>
      </c>
      <c r="DJ966">
        <v>7.7531719999999998E-2</v>
      </c>
      <c r="DK966">
        <v>-0.19522661999999999</v>
      </c>
      <c r="DL966">
        <v>-0.13095082</v>
      </c>
      <c r="DM966">
        <v>-6.0513240000000003E-2</v>
      </c>
      <c r="DN966">
        <v>0.50020885000000004</v>
      </c>
      <c r="DO966">
        <v>0.35778246000000002</v>
      </c>
      <c r="DP966">
        <v>-0.64273818000000005</v>
      </c>
      <c r="DQ966">
        <v>0.94671483000000001</v>
      </c>
      <c r="DR966">
        <v>-0.66113116000000005</v>
      </c>
      <c r="DS966">
        <v>7.7932630000000003E-2</v>
      </c>
      <c r="DT966">
        <v>-0.79014932000000004</v>
      </c>
      <c r="DU966">
        <v>1.3610861400000001</v>
      </c>
      <c r="DV966" s="10">
        <v>-0.64824150000000003</v>
      </c>
      <c r="DW966" s="8" t="s">
        <v>4933</v>
      </c>
      <c r="DX966" t="s">
        <v>4934</v>
      </c>
      <c r="DY966" t="s">
        <v>5165</v>
      </c>
      <c r="DZ966" t="s">
        <v>5154</v>
      </c>
      <c r="EA966" t="s">
        <v>5280</v>
      </c>
      <c r="EB966" t="s">
        <v>5412</v>
      </c>
      <c r="EC966" t="s">
        <v>5305</v>
      </c>
      <c r="ED966" s="10" t="s">
        <v>284</v>
      </c>
      <c r="EE966" s="20">
        <v>35605</v>
      </c>
      <c r="EF966" s="21">
        <v>38937</v>
      </c>
      <c r="EG966" t="s">
        <v>4935</v>
      </c>
      <c r="EH966" t="s">
        <v>5144</v>
      </c>
      <c r="EI966" s="22">
        <v>45476</v>
      </c>
      <c r="EJ966" t="b">
        <f>F966=H966</f>
        <v>0</v>
      </c>
    </row>
    <row r="967" spans="1:140" x14ac:dyDescent="0.2">
      <c r="A967" s="8" t="s">
        <v>4936</v>
      </c>
      <c r="B967" s="8" t="s">
        <v>119</v>
      </c>
      <c r="C967" s="8" t="s">
        <v>128</v>
      </c>
      <c r="D967" s="2">
        <v>9406521045</v>
      </c>
      <c r="E967" s="4">
        <v>0.51631339008092103</v>
      </c>
      <c r="F967" s="28" t="b">
        <v>0</v>
      </c>
      <c r="G967" s="29">
        <f t="shared" si="31"/>
        <v>1.3794028249550203E-5</v>
      </c>
      <c r="H967" s="5" t="b">
        <f t="shared" si="30"/>
        <v>0</v>
      </c>
      <c r="I967" s="8">
        <v>59</v>
      </c>
      <c r="J967">
        <v>1</v>
      </c>
      <c r="K967">
        <v>30</v>
      </c>
      <c r="L967">
        <v>802</v>
      </c>
      <c r="M967">
        <v>3</v>
      </c>
      <c r="N967">
        <v>4</v>
      </c>
      <c r="O967">
        <v>21.3400283737938</v>
      </c>
      <c r="P967">
        <v>2</v>
      </c>
      <c r="Q967">
        <v>4</v>
      </c>
      <c r="R967">
        <v>4</v>
      </c>
      <c r="S967" s="10">
        <v>79.5</v>
      </c>
      <c r="T967" s="8">
        <v>0.54108388746750802</v>
      </c>
      <c r="U967">
        <v>7.5957643648752104E-3</v>
      </c>
      <c r="V967">
        <v>0.38987547332752898</v>
      </c>
      <c r="W967">
        <v>-0.81171861639059095</v>
      </c>
      <c r="X967">
        <v>-0.60931127360194304</v>
      </c>
      <c r="Y967">
        <v>0.68524713920936597</v>
      </c>
      <c r="Z967">
        <v>-1.00251954861502</v>
      </c>
      <c r="AA967">
        <v>0.71867389489572897</v>
      </c>
      <c r="AB967">
        <v>0.68128349962791002</v>
      </c>
      <c r="AC967">
        <v>-1.38724643350897</v>
      </c>
      <c r="AD967" s="10">
        <v>1.0362383225482901</v>
      </c>
      <c r="AE967" s="8">
        <v>0</v>
      </c>
      <c r="AF967">
        <v>0</v>
      </c>
      <c r="AG967">
        <v>0</v>
      </c>
      <c r="AH967">
        <v>0</v>
      </c>
      <c r="AI967">
        <v>0</v>
      </c>
      <c r="AJ967">
        <v>0</v>
      </c>
      <c r="AK967">
        <v>0</v>
      </c>
      <c r="AL967">
        <v>0</v>
      </c>
      <c r="AM967">
        <v>0</v>
      </c>
      <c r="AN967">
        <v>0</v>
      </c>
      <c r="AO967">
        <v>0</v>
      </c>
      <c r="AP967">
        <v>0</v>
      </c>
      <c r="AQ967">
        <v>0</v>
      </c>
      <c r="AR967">
        <v>1</v>
      </c>
      <c r="AS967">
        <v>0</v>
      </c>
      <c r="AT967">
        <v>0</v>
      </c>
      <c r="AU967">
        <v>0</v>
      </c>
      <c r="AV967">
        <v>0</v>
      </c>
      <c r="AW967">
        <v>0</v>
      </c>
      <c r="AX967">
        <v>0</v>
      </c>
      <c r="AY967">
        <v>0</v>
      </c>
      <c r="AZ967">
        <v>1</v>
      </c>
      <c r="BA967">
        <v>0</v>
      </c>
      <c r="BB967">
        <v>1</v>
      </c>
      <c r="BC967">
        <v>0</v>
      </c>
      <c r="BD967">
        <v>1</v>
      </c>
      <c r="BE967">
        <v>0</v>
      </c>
      <c r="BF967">
        <v>1</v>
      </c>
      <c r="BG967">
        <v>0</v>
      </c>
      <c r="BH967">
        <v>0</v>
      </c>
      <c r="BI967">
        <v>1</v>
      </c>
      <c r="BJ967">
        <v>0</v>
      </c>
      <c r="BK967">
        <v>0</v>
      </c>
      <c r="BL967">
        <v>0</v>
      </c>
      <c r="BM967">
        <v>0</v>
      </c>
      <c r="BN967">
        <v>1</v>
      </c>
      <c r="BO967">
        <v>0</v>
      </c>
      <c r="BP967">
        <v>0</v>
      </c>
      <c r="BQ967">
        <v>1</v>
      </c>
      <c r="BR967">
        <v>0</v>
      </c>
      <c r="BS967">
        <v>0</v>
      </c>
      <c r="BT967" s="10">
        <v>0</v>
      </c>
      <c r="BU967">
        <v>-4.2648743800000002</v>
      </c>
      <c r="BV967">
        <v>0.17994256</v>
      </c>
      <c r="BW967">
        <v>2.5512239999999999E-2</v>
      </c>
      <c r="BX967">
        <v>1.7140852600000001</v>
      </c>
      <c r="BY967">
        <v>1.2451467300000001</v>
      </c>
      <c r="BZ967">
        <v>4.38303536</v>
      </c>
      <c r="CA967">
        <v>1.0542348399999999</v>
      </c>
      <c r="CB967">
        <v>2.36271349</v>
      </c>
      <c r="CC967">
        <v>0</v>
      </c>
      <c r="CD967">
        <v>1.26633956</v>
      </c>
      <c r="CE967">
        <v>1.2966537600000001</v>
      </c>
      <c r="CF967">
        <v>-0.34830556000000001</v>
      </c>
      <c r="CG967">
        <v>0.60595251999999999</v>
      </c>
      <c r="CH967">
        <v>-0.27080598</v>
      </c>
      <c r="CI967">
        <v>0.69837139000000004</v>
      </c>
      <c r="CJ967">
        <v>2.3914729999999999E-2</v>
      </c>
      <c r="CK967">
        <v>-0.35324707</v>
      </c>
      <c r="CL967">
        <v>-4.8291489999999999E-2</v>
      </c>
      <c r="CM967">
        <v>0.58076517999999999</v>
      </c>
      <c r="CN967">
        <v>0.72541518999999999</v>
      </c>
      <c r="CO967">
        <v>-0.20022939000000001</v>
      </c>
      <c r="CP967">
        <v>-0.43475793000000001</v>
      </c>
      <c r="CQ967">
        <v>0.34422587999999998</v>
      </c>
      <c r="CR967">
        <v>-0.48495226000000002</v>
      </c>
      <c r="CS967">
        <v>0.18250256000000001</v>
      </c>
      <c r="CT967">
        <v>-0.16623276000000001</v>
      </c>
      <c r="CU967">
        <v>-9.4743999999999995E-2</v>
      </c>
      <c r="CV967">
        <v>-1.1689752</v>
      </c>
      <c r="CW967">
        <v>-0.52188942000000005</v>
      </c>
      <c r="CX967">
        <v>0.65815442999999996</v>
      </c>
      <c r="CY967">
        <v>9.3649330000000003E-2</v>
      </c>
      <c r="CZ967">
        <v>-0.16819777</v>
      </c>
      <c r="DA967">
        <v>-0.25450494000000001</v>
      </c>
      <c r="DB967">
        <v>0.25513289</v>
      </c>
      <c r="DC967">
        <v>2.5920289999999999E-2</v>
      </c>
      <c r="DD967">
        <v>-2.5292350000000002E-2</v>
      </c>
      <c r="DE967">
        <v>0.26950531</v>
      </c>
      <c r="DF967">
        <v>-0.26887736000000001</v>
      </c>
      <c r="DG967">
        <v>0.1029841</v>
      </c>
      <c r="DH967">
        <v>-0.10235616</v>
      </c>
      <c r="DI967">
        <v>-0.19042195000000001</v>
      </c>
      <c r="DJ967">
        <v>7.7531719999999998E-2</v>
      </c>
      <c r="DK967">
        <v>-0.19522661999999999</v>
      </c>
      <c r="DL967">
        <v>-0.13095082</v>
      </c>
      <c r="DM967">
        <v>-6.0513240000000003E-2</v>
      </c>
      <c r="DN967">
        <v>0.50020885000000004</v>
      </c>
      <c r="DO967">
        <v>0.35778246000000002</v>
      </c>
      <c r="DP967">
        <v>-0.64273818000000005</v>
      </c>
      <c r="DQ967">
        <v>0.94671483000000001</v>
      </c>
      <c r="DR967">
        <v>-0.66113116000000005</v>
      </c>
      <c r="DS967">
        <v>7.7932630000000003E-2</v>
      </c>
      <c r="DT967">
        <v>-0.79014932000000004</v>
      </c>
      <c r="DU967">
        <v>1.3610861400000001</v>
      </c>
      <c r="DV967" s="10">
        <v>-0.64824150000000003</v>
      </c>
      <c r="DW967" s="8" t="s">
        <v>4937</v>
      </c>
      <c r="DX967" t="s">
        <v>4938</v>
      </c>
      <c r="DY967" t="s">
        <v>5158</v>
      </c>
      <c r="DZ967" t="s">
        <v>5154</v>
      </c>
      <c r="EA967" t="s">
        <v>5189</v>
      </c>
      <c r="EB967" t="s">
        <v>5490</v>
      </c>
      <c r="EC967" t="s">
        <v>5310</v>
      </c>
      <c r="ED967" s="10" t="s">
        <v>1003</v>
      </c>
      <c r="EE967" s="20">
        <v>36034</v>
      </c>
      <c r="EF967" s="21">
        <v>37071</v>
      </c>
      <c r="EG967" t="s">
        <v>4939</v>
      </c>
      <c r="EH967" t="s">
        <v>5142</v>
      </c>
      <c r="EI967" s="22">
        <v>43875</v>
      </c>
      <c r="EJ967" t="b">
        <f>F967=H967</f>
        <v>1</v>
      </c>
    </row>
    <row r="968" spans="1:140" x14ac:dyDescent="0.2">
      <c r="A968" s="8" t="s">
        <v>4940</v>
      </c>
      <c r="B968" s="8" t="s">
        <v>168</v>
      </c>
      <c r="C968" s="8" t="s">
        <v>209</v>
      </c>
      <c r="D968" s="2" t="s">
        <v>4941</v>
      </c>
      <c r="E968" s="4">
        <v>0.40745363583897798</v>
      </c>
      <c r="F968" s="28" t="b">
        <v>0</v>
      </c>
      <c r="G968" s="29">
        <f t="shared" si="31"/>
        <v>3.6051712072397544E-5</v>
      </c>
      <c r="H968" s="5" t="b">
        <f t="shared" si="30"/>
        <v>0</v>
      </c>
      <c r="I968" s="8">
        <v>57</v>
      </c>
      <c r="J968">
        <v>1</v>
      </c>
      <c r="K968">
        <v>21</v>
      </c>
      <c r="L968">
        <v>1777</v>
      </c>
      <c r="M968">
        <v>5</v>
      </c>
      <c r="N968">
        <v>3</v>
      </c>
      <c r="O968">
        <v>16.226817919489299</v>
      </c>
      <c r="P968">
        <v>2</v>
      </c>
      <c r="Q968">
        <v>4</v>
      </c>
      <c r="R968">
        <v>2</v>
      </c>
      <c r="S968" s="10">
        <v>70.2</v>
      </c>
      <c r="T968" s="8">
        <v>0.35320753765240098</v>
      </c>
      <c r="U968">
        <v>7.5957643648752104E-3</v>
      </c>
      <c r="V968">
        <v>-0.77296769484074401</v>
      </c>
      <c r="W968">
        <v>0.32488912157025301</v>
      </c>
      <c r="X968">
        <v>2.70451479144465E-2</v>
      </c>
      <c r="Y968">
        <v>-1.13192030619081E-2</v>
      </c>
      <c r="Z968">
        <v>-1.17846867632179</v>
      </c>
      <c r="AA968">
        <v>1.4284752725705201</v>
      </c>
      <c r="AB968">
        <v>-0.772121299578298</v>
      </c>
      <c r="AC968">
        <v>-1.38724643350897</v>
      </c>
      <c r="AD968" s="10">
        <v>-0.97042828852908802</v>
      </c>
      <c r="AE968" s="8">
        <v>0</v>
      </c>
      <c r="AF968">
        <v>0</v>
      </c>
      <c r="AG968">
        <v>0</v>
      </c>
      <c r="AH968">
        <v>1</v>
      </c>
      <c r="AI968">
        <v>0</v>
      </c>
      <c r="AJ968">
        <v>0</v>
      </c>
      <c r="AK968">
        <v>0</v>
      </c>
      <c r="AL968">
        <v>0</v>
      </c>
      <c r="AM968">
        <v>0</v>
      </c>
      <c r="AN968">
        <v>0</v>
      </c>
      <c r="AO968">
        <v>0</v>
      </c>
      <c r="AP968">
        <v>0</v>
      </c>
      <c r="AQ968">
        <v>0</v>
      </c>
      <c r="AR968">
        <v>0</v>
      </c>
      <c r="AS968">
        <v>0</v>
      </c>
      <c r="AT968">
        <v>0</v>
      </c>
      <c r="AU968">
        <v>0</v>
      </c>
      <c r="AV968">
        <v>0</v>
      </c>
      <c r="AW968">
        <v>0</v>
      </c>
      <c r="AX968">
        <v>0</v>
      </c>
      <c r="AY968">
        <v>1</v>
      </c>
      <c r="AZ968">
        <v>0</v>
      </c>
      <c r="BA968">
        <v>0</v>
      </c>
      <c r="BB968">
        <v>1</v>
      </c>
      <c r="BC968">
        <v>1</v>
      </c>
      <c r="BD968">
        <v>0</v>
      </c>
      <c r="BE968">
        <v>0</v>
      </c>
      <c r="BF968">
        <v>1</v>
      </c>
      <c r="BG968">
        <v>0</v>
      </c>
      <c r="BH968">
        <v>0</v>
      </c>
      <c r="BI968">
        <v>0</v>
      </c>
      <c r="BJ968">
        <v>0</v>
      </c>
      <c r="BK968">
        <v>1</v>
      </c>
      <c r="BL968">
        <v>0</v>
      </c>
      <c r="BM968">
        <v>0</v>
      </c>
      <c r="BN968">
        <v>0</v>
      </c>
      <c r="BO968">
        <v>1</v>
      </c>
      <c r="BP968">
        <v>0</v>
      </c>
      <c r="BQ968">
        <v>0</v>
      </c>
      <c r="BR968">
        <v>1</v>
      </c>
      <c r="BS968">
        <v>0</v>
      </c>
      <c r="BT968" s="10">
        <v>0</v>
      </c>
      <c r="BU968">
        <v>-4.2648743800000002</v>
      </c>
      <c r="BV968">
        <v>0.17994256</v>
      </c>
      <c r="BW968">
        <v>2.5512239999999999E-2</v>
      </c>
      <c r="BX968">
        <v>1.7140852600000001</v>
      </c>
      <c r="BY968">
        <v>1.2451467300000001</v>
      </c>
      <c r="BZ968">
        <v>4.38303536</v>
      </c>
      <c r="CA968">
        <v>1.0542348399999999</v>
      </c>
      <c r="CB968">
        <v>2.36271349</v>
      </c>
      <c r="CC968">
        <v>0</v>
      </c>
      <c r="CD968">
        <v>1.26633956</v>
      </c>
      <c r="CE968">
        <v>1.2966537600000001</v>
      </c>
      <c r="CF968">
        <v>-0.34830556000000001</v>
      </c>
      <c r="CG968">
        <v>0.60595251999999999</v>
      </c>
      <c r="CH968">
        <v>-0.27080598</v>
      </c>
      <c r="CI968">
        <v>0.69837139000000004</v>
      </c>
      <c r="CJ968">
        <v>2.3914729999999999E-2</v>
      </c>
      <c r="CK968">
        <v>-0.35324707</v>
      </c>
      <c r="CL968">
        <v>-4.8291489999999999E-2</v>
      </c>
      <c r="CM968">
        <v>0.58076517999999999</v>
      </c>
      <c r="CN968">
        <v>0.72541518999999999</v>
      </c>
      <c r="CO968">
        <v>-0.20022939000000001</v>
      </c>
      <c r="CP968">
        <v>-0.43475793000000001</v>
      </c>
      <c r="CQ968">
        <v>0.34422587999999998</v>
      </c>
      <c r="CR968">
        <v>-0.48495226000000002</v>
      </c>
      <c r="CS968">
        <v>0.18250256000000001</v>
      </c>
      <c r="CT968">
        <v>-0.16623276000000001</v>
      </c>
      <c r="CU968">
        <v>-9.4743999999999995E-2</v>
      </c>
      <c r="CV968">
        <v>-1.1689752</v>
      </c>
      <c r="CW968">
        <v>-0.52188942000000005</v>
      </c>
      <c r="CX968">
        <v>0.65815442999999996</v>
      </c>
      <c r="CY968">
        <v>9.3649330000000003E-2</v>
      </c>
      <c r="CZ968">
        <v>-0.16819777</v>
      </c>
      <c r="DA968">
        <v>-0.25450494000000001</v>
      </c>
      <c r="DB968">
        <v>0.25513289</v>
      </c>
      <c r="DC968">
        <v>2.5920289999999999E-2</v>
      </c>
      <c r="DD968">
        <v>-2.5292350000000002E-2</v>
      </c>
      <c r="DE968">
        <v>0.26950531</v>
      </c>
      <c r="DF968">
        <v>-0.26887736000000001</v>
      </c>
      <c r="DG968">
        <v>0.1029841</v>
      </c>
      <c r="DH968">
        <v>-0.10235616</v>
      </c>
      <c r="DI968">
        <v>-0.19042195000000001</v>
      </c>
      <c r="DJ968">
        <v>7.7531719999999998E-2</v>
      </c>
      <c r="DK968">
        <v>-0.19522661999999999</v>
      </c>
      <c r="DL968">
        <v>-0.13095082</v>
      </c>
      <c r="DM968">
        <v>-6.0513240000000003E-2</v>
      </c>
      <c r="DN968">
        <v>0.50020885000000004</v>
      </c>
      <c r="DO968">
        <v>0.35778246000000002</v>
      </c>
      <c r="DP968">
        <v>-0.64273818000000005</v>
      </c>
      <c r="DQ968">
        <v>0.94671483000000001</v>
      </c>
      <c r="DR968">
        <v>-0.66113116000000005</v>
      </c>
      <c r="DS968">
        <v>7.7932630000000003E-2</v>
      </c>
      <c r="DT968">
        <v>-0.79014932000000004</v>
      </c>
      <c r="DU968">
        <v>1.3610861400000001</v>
      </c>
      <c r="DV968" s="10">
        <v>-0.64824150000000003</v>
      </c>
      <c r="DW968" s="8" t="s">
        <v>4942</v>
      </c>
      <c r="DX968" t="s">
        <v>4943</v>
      </c>
      <c r="DY968" t="s">
        <v>5153</v>
      </c>
      <c r="DZ968" t="s">
        <v>5158</v>
      </c>
      <c r="EA968" t="s">
        <v>5502</v>
      </c>
      <c r="EB968" t="s">
        <v>5394</v>
      </c>
      <c r="EC968" t="s">
        <v>5427</v>
      </c>
      <c r="ED968" s="10" t="s">
        <v>408</v>
      </c>
      <c r="EE968" s="20">
        <v>35312</v>
      </c>
      <c r="EF968" s="21">
        <v>37591</v>
      </c>
      <c r="EG968" t="s">
        <v>4944</v>
      </c>
      <c r="EH968" t="s">
        <v>5146</v>
      </c>
      <c r="EI968" s="22">
        <v>45443</v>
      </c>
      <c r="EJ968" t="b">
        <f>F968=H968</f>
        <v>1</v>
      </c>
    </row>
    <row r="969" spans="1:140" x14ac:dyDescent="0.2">
      <c r="A969" s="8" t="s">
        <v>4945</v>
      </c>
      <c r="B969" s="8" t="s">
        <v>119</v>
      </c>
      <c r="C969" s="8" t="s">
        <v>399</v>
      </c>
      <c r="D969" s="2" t="s">
        <v>4946</v>
      </c>
      <c r="E969" s="4">
        <v>0.55600456943900201</v>
      </c>
      <c r="F969" s="28" t="b">
        <v>0</v>
      </c>
      <c r="G969" s="29">
        <f t="shared" si="31"/>
        <v>1.862474069088438E-7</v>
      </c>
      <c r="H969" s="5" t="b">
        <f t="shared" si="30"/>
        <v>0</v>
      </c>
      <c r="I969" s="8">
        <v>46</v>
      </c>
      <c r="J969">
        <v>1</v>
      </c>
      <c r="K969">
        <v>25</v>
      </c>
      <c r="L969">
        <v>1410</v>
      </c>
      <c r="M969">
        <v>0</v>
      </c>
      <c r="N969">
        <v>2</v>
      </c>
      <c r="O969">
        <v>35.502284719501198</v>
      </c>
      <c r="P969">
        <v>4</v>
      </c>
      <c r="Q969">
        <v>3</v>
      </c>
      <c r="R969">
        <v>1</v>
      </c>
      <c r="S969" s="10">
        <v>79.900000000000006</v>
      </c>
      <c r="T969" s="8">
        <v>-0.68011238633068705</v>
      </c>
      <c r="U969">
        <v>7.5957643648752104E-3</v>
      </c>
      <c r="V969">
        <v>-0.25614850898817798</v>
      </c>
      <c r="W969">
        <v>-0.10294168851346901</v>
      </c>
      <c r="X969">
        <v>-1.5638459058765199</v>
      </c>
      <c r="Y969">
        <v>-0.70788554533318204</v>
      </c>
      <c r="Z969">
        <v>-0.51518645864037305</v>
      </c>
      <c r="AA969">
        <v>-0.70092886045385905</v>
      </c>
      <c r="AB969">
        <v>-4.5418899975194001E-2</v>
      </c>
      <c r="AC969">
        <v>-1.38724643350897</v>
      </c>
      <c r="AD969" s="10">
        <v>1.1225465638849501</v>
      </c>
      <c r="AE969" s="8">
        <v>0</v>
      </c>
      <c r="AF969">
        <v>0</v>
      </c>
      <c r="AG969">
        <v>0</v>
      </c>
      <c r="AH969">
        <v>0</v>
      </c>
      <c r="AI969">
        <v>0</v>
      </c>
      <c r="AJ969">
        <v>0</v>
      </c>
      <c r="AK969">
        <v>1</v>
      </c>
      <c r="AL969">
        <v>0</v>
      </c>
      <c r="AM969">
        <v>0</v>
      </c>
      <c r="AN969">
        <v>0</v>
      </c>
      <c r="AO969">
        <v>0</v>
      </c>
      <c r="AP969">
        <v>0</v>
      </c>
      <c r="AQ969">
        <v>0</v>
      </c>
      <c r="AR969">
        <v>0</v>
      </c>
      <c r="AS969">
        <v>0</v>
      </c>
      <c r="AT969">
        <v>0</v>
      </c>
      <c r="AU969">
        <v>0</v>
      </c>
      <c r="AV969">
        <v>0</v>
      </c>
      <c r="AW969">
        <v>0</v>
      </c>
      <c r="AX969">
        <v>0</v>
      </c>
      <c r="AY969">
        <v>0</v>
      </c>
      <c r="AZ969">
        <v>1</v>
      </c>
      <c r="BA969">
        <v>1</v>
      </c>
      <c r="BB969">
        <v>0</v>
      </c>
      <c r="BC969">
        <v>1</v>
      </c>
      <c r="BD969">
        <v>0</v>
      </c>
      <c r="BE969">
        <v>0</v>
      </c>
      <c r="BF969">
        <v>1</v>
      </c>
      <c r="BG969">
        <v>0</v>
      </c>
      <c r="BH969">
        <v>1</v>
      </c>
      <c r="BI969">
        <v>0</v>
      </c>
      <c r="BJ969">
        <v>0</v>
      </c>
      <c r="BK969">
        <v>0</v>
      </c>
      <c r="BL969">
        <v>0</v>
      </c>
      <c r="BM969">
        <v>0</v>
      </c>
      <c r="BN969">
        <v>0</v>
      </c>
      <c r="BO969">
        <v>0</v>
      </c>
      <c r="BP969">
        <v>1</v>
      </c>
      <c r="BQ969">
        <v>1</v>
      </c>
      <c r="BR969">
        <v>0</v>
      </c>
      <c r="BS969">
        <v>0</v>
      </c>
      <c r="BT969" s="10">
        <v>0</v>
      </c>
      <c r="BU969">
        <v>-4.2648743800000002</v>
      </c>
      <c r="BV969">
        <v>0.17994256</v>
      </c>
      <c r="BW969">
        <v>2.5512239999999999E-2</v>
      </c>
      <c r="BX969">
        <v>1.7140852600000001</v>
      </c>
      <c r="BY969">
        <v>1.2451467300000001</v>
      </c>
      <c r="BZ969">
        <v>4.38303536</v>
      </c>
      <c r="CA969">
        <v>1.0542348399999999</v>
      </c>
      <c r="CB969">
        <v>2.36271349</v>
      </c>
      <c r="CC969">
        <v>0</v>
      </c>
      <c r="CD969">
        <v>1.26633956</v>
      </c>
      <c r="CE969">
        <v>1.2966537600000001</v>
      </c>
      <c r="CF969">
        <v>-0.34830556000000001</v>
      </c>
      <c r="CG969">
        <v>0.60595251999999999</v>
      </c>
      <c r="CH969">
        <v>-0.27080598</v>
      </c>
      <c r="CI969">
        <v>0.69837139000000004</v>
      </c>
      <c r="CJ969">
        <v>2.3914729999999999E-2</v>
      </c>
      <c r="CK969">
        <v>-0.35324707</v>
      </c>
      <c r="CL969">
        <v>-4.8291489999999999E-2</v>
      </c>
      <c r="CM969">
        <v>0.58076517999999999</v>
      </c>
      <c r="CN969">
        <v>0.72541518999999999</v>
      </c>
      <c r="CO969">
        <v>-0.20022939000000001</v>
      </c>
      <c r="CP969">
        <v>-0.43475793000000001</v>
      </c>
      <c r="CQ969">
        <v>0.34422587999999998</v>
      </c>
      <c r="CR969">
        <v>-0.48495226000000002</v>
      </c>
      <c r="CS969">
        <v>0.18250256000000001</v>
      </c>
      <c r="CT969">
        <v>-0.16623276000000001</v>
      </c>
      <c r="CU969">
        <v>-9.4743999999999995E-2</v>
      </c>
      <c r="CV969">
        <v>-1.1689752</v>
      </c>
      <c r="CW969">
        <v>-0.52188942000000005</v>
      </c>
      <c r="CX969">
        <v>0.65815442999999996</v>
      </c>
      <c r="CY969">
        <v>9.3649330000000003E-2</v>
      </c>
      <c r="CZ969">
        <v>-0.16819777</v>
      </c>
      <c r="DA969">
        <v>-0.25450494000000001</v>
      </c>
      <c r="DB969">
        <v>0.25513289</v>
      </c>
      <c r="DC969">
        <v>2.5920289999999999E-2</v>
      </c>
      <c r="DD969">
        <v>-2.5292350000000002E-2</v>
      </c>
      <c r="DE969">
        <v>0.26950531</v>
      </c>
      <c r="DF969">
        <v>-0.26887736000000001</v>
      </c>
      <c r="DG969">
        <v>0.1029841</v>
      </c>
      <c r="DH969">
        <v>-0.10235616</v>
      </c>
      <c r="DI969">
        <v>-0.19042195000000001</v>
      </c>
      <c r="DJ969">
        <v>7.7531719999999998E-2</v>
      </c>
      <c r="DK969">
        <v>-0.19522661999999999</v>
      </c>
      <c r="DL969">
        <v>-0.13095082</v>
      </c>
      <c r="DM969">
        <v>-6.0513240000000003E-2</v>
      </c>
      <c r="DN969">
        <v>0.50020885000000004</v>
      </c>
      <c r="DO969">
        <v>0.35778246000000002</v>
      </c>
      <c r="DP969">
        <v>-0.64273818000000005</v>
      </c>
      <c r="DQ969">
        <v>0.94671483000000001</v>
      </c>
      <c r="DR969">
        <v>-0.66113116000000005</v>
      </c>
      <c r="DS969">
        <v>7.7932630000000003E-2</v>
      </c>
      <c r="DT969">
        <v>-0.79014932000000004</v>
      </c>
      <c r="DU969">
        <v>1.3610861400000001</v>
      </c>
      <c r="DV969" s="10">
        <v>-0.64824150000000003</v>
      </c>
      <c r="DW969" s="8" t="s">
        <v>4947</v>
      </c>
      <c r="DX969" t="s">
        <v>4948</v>
      </c>
      <c r="DY969" t="s">
        <v>5165</v>
      </c>
      <c r="DZ969" t="s">
        <v>5154</v>
      </c>
      <c r="EA969" t="s">
        <v>5295</v>
      </c>
      <c r="EB969" t="s">
        <v>5450</v>
      </c>
      <c r="EC969" t="s">
        <v>5239</v>
      </c>
      <c r="ED969" s="10" t="s">
        <v>684</v>
      </c>
      <c r="EE969" s="20">
        <v>37306</v>
      </c>
      <c r="EF969" s="21">
        <v>38310</v>
      </c>
      <c r="EG969" t="s">
        <v>4949</v>
      </c>
      <c r="EH969" t="s">
        <v>5147</v>
      </c>
      <c r="EI969" s="22">
        <v>44276</v>
      </c>
      <c r="EJ969" t="b">
        <f>F969=H969</f>
        <v>1</v>
      </c>
    </row>
    <row r="970" spans="1:140" x14ac:dyDescent="0.2">
      <c r="A970" s="8" t="s">
        <v>4950</v>
      </c>
      <c r="B970" s="8" t="s">
        <v>127</v>
      </c>
      <c r="C970" s="8" t="s">
        <v>209</v>
      </c>
      <c r="D970" s="2" t="s">
        <v>4951</v>
      </c>
      <c r="E970" s="4">
        <v>0.60824748526676498</v>
      </c>
      <c r="F970" s="28" t="b">
        <v>1</v>
      </c>
      <c r="G970" s="29">
        <f t="shared" si="31"/>
        <v>5.167308800631321E-6</v>
      </c>
      <c r="H970" s="5" t="b">
        <f t="shared" si="30"/>
        <v>0</v>
      </c>
      <c r="I970" s="8">
        <v>70</v>
      </c>
      <c r="J970">
        <v>2</v>
      </c>
      <c r="K970">
        <v>35</v>
      </c>
      <c r="L970">
        <v>1963</v>
      </c>
      <c r="M970">
        <v>0</v>
      </c>
      <c r="N970">
        <v>1</v>
      </c>
      <c r="O970">
        <v>44.957075966716197</v>
      </c>
      <c r="P970">
        <v>3</v>
      </c>
      <c r="Q970">
        <v>4</v>
      </c>
      <c r="R970">
        <v>3</v>
      </c>
      <c r="S970" s="10">
        <v>72.7</v>
      </c>
      <c r="T970" s="8">
        <v>1.5744038114505901</v>
      </c>
      <c r="U970">
        <v>1.0203643463482399</v>
      </c>
      <c r="V970">
        <v>1.0358994556432299</v>
      </c>
      <c r="W970">
        <v>0.54171890542739898</v>
      </c>
      <c r="X970">
        <v>-1.5638459058765199</v>
      </c>
      <c r="Y970">
        <v>-1.4044518876044501</v>
      </c>
      <c r="Z970">
        <v>-0.189840516504031</v>
      </c>
      <c r="AA970">
        <v>8.8725172209350497E-3</v>
      </c>
      <c r="AB970">
        <v>-0.772121299578298</v>
      </c>
      <c r="AC970">
        <v>-0.68484317603607703</v>
      </c>
      <c r="AD970" s="10">
        <v>-0.431001780174953</v>
      </c>
      <c r="AE970" s="8">
        <v>0</v>
      </c>
      <c r="AF970">
        <v>0</v>
      </c>
      <c r="AG970">
        <v>0</v>
      </c>
      <c r="AH970">
        <v>0</v>
      </c>
      <c r="AI970">
        <v>0</v>
      </c>
      <c r="AJ970">
        <v>0</v>
      </c>
      <c r="AK970">
        <v>1</v>
      </c>
      <c r="AL970">
        <v>0</v>
      </c>
      <c r="AM970">
        <v>0</v>
      </c>
      <c r="AN970">
        <v>0</v>
      </c>
      <c r="AO970">
        <v>0</v>
      </c>
      <c r="AP970">
        <v>0</v>
      </c>
      <c r="AQ970">
        <v>0</v>
      </c>
      <c r="AR970">
        <v>0</v>
      </c>
      <c r="AS970">
        <v>0</v>
      </c>
      <c r="AT970">
        <v>0</v>
      </c>
      <c r="AU970">
        <v>0</v>
      </c>
      <c r="AV970">
        <v>0</v>
      </c>
      <c r="AW970">
        <v>0</v>
      </c>
      <c r="AX970">
        <v>0</v>
      </c>
      <c r="AY970">
        <v>1</v>
      </c>
      <c r="AZ970">
        <v>0</v>
      </c>
      <c r="BA970">
        <v>1</v>
      </c>
      <c r="BB970">
        <v>0</v>
      </c>
      <c r="BC970">
        <v>0</v>
      </c>
      <c r="BD970">
        <v>1</v>
      </c>
      <c r="BE970">
        <v>1</v>
      </c>
      <c r="BF970">
        <v>0</v>
      </c>
      <c r="BG970">
        <v>0</v>
      </c>
      <c r="BH970">
        <v>1</v>
      </c>
      <c r="BI970">
        <v>0</v>
      </c>
      <c r="BJ970">
        <v>0</v>
      </c>
      <c r="BK970">
        <v>0</v>
      </c>
      <c r="BL970">
        <v>0</v>
      </c>
      <c r="BM970">
        <v>1</v>
      </c>
      <c r="BN970">
        <v>0</v>
      </c>
      <c r="BO970">
        <v>0</v>
      </c>
      <c r="BP970">
        <v>0</v>
      </c>
      <c r="BQ970">
        <v>0</v>
      </c>
      <c r="BR970">
        <v>1</v>
      </c>
      <c r="BS970">
        <v>0</v>
      </c>
      <c r="BT970" s="10">
        <v>0</v>
      </c>
      <c r="BU970">
        <v>-4.2648743800000002</v>
      </c>
      <c r="BV970">
        <v>0.17994256</v>
      </c>
      <c r="BW970">
        <v>2.5512239999999999E-2</v>
      </c>
      <c r="BX970">
        <v>1.7140852600000001</v>
      </c>
      <c r="BY970">
        <v>1.2451467300000001</v>
      </c>
      <c r="BZ970">
        <v>4.38303536</v>
      </c>
      <c r="CA970">
        <v>1.0542348399999999</v>
      </c>
      <c r="CB970">
        <v>2.36271349</v>
      </c>
      <c r="CC970">
        <v>0</v>
      </c>
      <c r="CD970">
        <v>1.26633956</v>
      </c>
      <c r="CE970">
        <v>1.2966537600000001</v>
      </c>
      <c r="CF970">
        <v>-0.34830556000000001</v>
      </c>
      <c r="CG970">
        <v>0.60595251999999999</v>
      </c>
      <c r="CH970">
        <v>-0.27080598</v>
      </c>
      <c r="CI970">
        <v>0.69837139000000004</v>
      </c>
      <c r="CJ970">
        <v>2.3914729999999999E-2</v>
      </c>
      <c r="CK970">
        <v>-0.35324707</v>
      </c>
      <c r="CL970">
        <v>-4.8291489999999999E-2</v>
      </c>
      <c r="CM970">
        <v>0.58076517999999999</v>
      </c>
      <c r="CN970">
        <v>0.72541518999999999</v>
      </c>
      <c r="CO970">
        <v>-0.20022939000000001</v>
      </c>
      <c r="CP970">
        <v>-0.43475793000000001</v>
      </c>
      <c r="CQ970">
        <v>0.34422587999999998</v>
      </c>
      <c r="CR970">
        <v>-0.48495226000000002</v>
      </c>
      <c r="CS970">
        <v>0.18250256000000001</v>
      </c>
      <c r="CT970">
        <v>-0.16623276000000001</v>
      </c>
      <c r="CU970">
        <v>-9.4743999999999995E-2</v>
      </c>
      <c r="CV970">
        <v>-1.1689752</v>
      </c>
      <c r="CW970">
        <v>-0.52188942000000005</v>
      </c>
      <c r="CX970">
        <v>0.65815442999999996</v>
      </c>
      <c r="CY970">
        <v>9.3649330000000003E-2</v>
      </c>
      <c r="CZ970">
        <v>-0.16819777</v>
      </c>
      <c r="DA970">
        <v>-0.25450494000000001</v>
      </c>
      <c r="DB970">
        <v>0.25513289</v>
      </c>
      <c r="DC970">
        <v>2.5920289999999999E-2</v>
      </c>
      <c r="DD970">
        <v>-2.5292350000000002E-2</v>
      </c>
      <c r="DE970">
        <v>0.26950531</v>
      </c>
      <c r="DF970">
        <v>-0.26887736000000001</v>
      </c>
      <c r="DG970">
        <v>0.1029841</v>
      </c>
      <c r="DH970">
        <v>-0.10235616</v>
      </c>
      <c r="DI970">
        <v>-0.19042195000000001</v>
      </c>
      <c r="DJ970">
        <v>7.7531719999999998E-2</v>
      </c>
      <c r="DK970">
        <v>-0.19522661999999999</v>
      </c>
      <c r="DL970">
        <v>-0.13095082</v>
      </c>
      <c r="DM970">
        <v>-6.0513240000000003E-2</v>
      </c>
      <c r="DN970">
        <v>0.50020885000000004</v>
      </c>
      <c r="DO970">
        <v>0.35778246000000002</v>
      </c>
      <c r="DP970">
        <v>-0.64273818000000005</v>
      </c>
      <c r="DQ970">
        <v>0.94671483000000001</v>
      </c>
      <c r="DR970">
        <v>-0.66113116000000005</v>
      </c>
      <c r="DS970">
        <v>7.7932630000000003E-2</v>
      </c>
      <c r="DT970">
        <v>-0.79014932000000004</v>
      </c>
      <c r="DU970">
        <v>1.3610861400000001</v>
      </c>
      <c r="DV970" s="10">
        <v>-0.64824150000000003</v>
      </c>
      <c r="DW970" s="8" t="s">
        <v>4952</v>
      </c>
      <c r="DX970" t="s">
        <v>4953</v>
      </c>
      <c r="DY970" t="s">
        <v>5154</v>
      </c>
      <c r="DZ970" t="s">
        <v>5158</v>
      </c>
      <c r="EA970" t="s">
        <v>5251</v>
      </c>
      <c r="EB970" t="s">
        <v>5347</v>
      </c>
      <c r="EC970" t="s">
        <v>5174</v>
      </c>
      <c r="ED970" s="10" t="s">
        <v>909</v>
      </c>
      <c r="EE970" s="20">
        <v>34857</v>
      </c>
      <c r="EF970" s="21">
        <v>39028</v>
      </c>
      <c r="EG970" t="s">
        <v>4954</v>
      </c>
      <c r="EH970" t="s">
        <v>5147</v>
      </c>
      <c r="EI970" s="22">
        <v>44005</v>
      </c>
      <c r="EJ970" t="b">
        <f>F970=H970</f>
        <v>0</v>
      </c>
    </row>
    <row r="971" spans="1:140" x14ac:dyDescent="0.2">
      <c r="A971" s="8" t="s">
        <v>4955</v>
      </c>
      <c r="B971" s="8" t="s">
        <v>168</v>
      </c>
      <c r="C971" s="8" t="s">
        <v>209</v>
      </c>
      <c r="D971" s="2" t="s">
        <v>4956</v>
      </c>
      <c r="E971" s="4">
        <v>0.46922952275984497</v>
      </c>
      <c r="F971" s="28" t="b">
        <v>0</v>
      </c>
      <c r="G971" s="29">
        <f t="shared" si="31"/>
        <v>0.11538574239090037</v>
      </c>
      <c r="H971" s="5" t="b">
        <f t="shared" si="30"/>
        <v>0</v>
      </c>
      <c r="I971" s="8">
        <v>51</v>
      </c>
      <c r="J971">
        <v>0</v>
      </c>
      <c r="K971">
        <v>35</v>
      </c>
      <c r="L971">
        <v>1019</v>
      </c>
      <c r="M971">
        <v>8</v>
      </c>
      <c r="N971">
        <v>2</v>
      </c>
      <c r="O971">
        <v>37.114761379922797</v>
      </c>
      <c r="P971">
        <v>4</v>
      </c>
      <c r="Q971">
        <v>5</v>
      </c>
      <c r="R971">
        <v>5</v>
      </c>
      <c r="S971" s="10">
        <v>76.900000000000006</v>
      </c>
      <c r="T971" s="8">
        <v>-0.21042151179292001</v>
      </c>
      <c r="U971">
        <v>-1.00517281761849</v>
      </c>
      <c r="V971">
        <v>1.0358994556432299</v>
      </c>
      <c r="W971">
        <v>-0.55875053522392004</v>
      </c>
      <c r="X971">
        <v>0.98157978018903103</v>
      </c>
      <c r="Y971">
        <v>-0.70788554533318204</v>
      </c>
      <c r="Z971">
        <v>-0.45970001536091198</v>
      </c>
      <c r="AA971">
        <v>1.4284752725705201</v>
      </c>
      <c r="AB971">
        <v>0.68128349962791002</v>
      </c>
      <c r="AC971">
        <v>-0.68484317603607703</v>
      </c>
      <c r="AD971" s="10">
        <v>0.47523475385999198</v>
      </c>
      <c r="AE971" s="8">
        <v>0</v>
      </c>
      <c r="AF971">
        <v>1</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1</v>
      </c>
      <c r="AZ971">
        <v>0</v>
      </c>
      <c r="BA971">
        <v>0</v>
      </c>
      <c r="BB971">
        <v>1</v>
      </c>
      <c r="BC971">
        <v>0</v>
      </c>
      <c r="BD971">
        <v>1</v>
      </c>
      <c r="BE971">
        <v>1</v>
      </c>
      <c r="BF971">
        <v>0</v>
      </c>
      <c r="BG971">
        <v>0</v>
      </c>
      <c r="BH971">
        <v>0</v>
      </c>
      <c r="BI971">
        <v>0</v>
      </c>
      <c r="BJ971">
        <v>0</v>
      </c>
      <c r="BK971">
        <v>1</v>
      </c>
      <c r="BL971">
        <v>0</v>
      </c>
      <c r="BM971">
        <v>1</v>
      </c>
      <c r="BN971">
        <v>0</v>
      </c>
      <c r="BO971">
        <v>0</v>
      </c>
      <c r="BP971">
        <v>0</v>
      </c>
      <c r="BQ971">
        <v>0</v>
      </c>
      <c r="BR971">
        <v>0</v>
      </c>
      <c r="BS971">
        <v>0</v>
      </c>
      <c r="BT971" s="10">
        <v>1</v>
      </c>
      <c r="BU971">
        <v>-4.2648743800000002</v>
      </c>
      <c r="BV971">
        <v>0.17994256</v>
      </c>
      <c r="BW971">
        <v>2.5512239999999999E-2</v>
      </c>
      <c r="BX971">
        <v>1.7140852600000001</v>
      </c>
      <c r="BY971">
        <v>1.2451467300000001</v>
      </c>
      <c r="BZ971">
        <v>4.38303536</v>
      </c>
      <c r="CA971">
        <v>1.0542348399999999</v>
      </c>
      <c r="CB971">
        <v>2.36271349</v>
      </c>
      <c r="CC971">
        <v>0</v>
      </c>
      <c r="CD971">
        <v>1.26633956</v>
      </c>
      <c r="CE971">
        <v>1.2966537600000001</v>
      </c>
      <c r="CF971">
        <v>-0.34830556000000001</v>
      </c>
      <c r="CG971">
        <v>0.60595251999999999</v>
      </c>
      <c r="CH971">
        <v>-0.27080598</v>
      </c>
      <c r="CI971">
        <v>0.69837139000000004</v>
      </c>
      <c r="CJ971">
        <v>2.3914729999999999E-2</v>
      </c>
      <c r="CK971">
        <v>-0.35324707</v>
      </c>
      <c r="CL971">
        <v>-4.8291489999999999E-2</v>
      </c>
      <c r="CM971">
        <v>0.58076517999999999</v>
      </c>
      <c r="CN971">
        <v>0.72541518999999999</v>
      </c>
      <c r="CO971">
        <v>-0.20022939000000001</v>
      </c>
      <c r="CP971">
        <v>-0.43475793000000001</v>
      </c>
      <c r="CQ971">
        <v>0.34422587999999998</v>
      </c>
      <c r="CR971">
        <v>-0.48495226000000002</v>
      </c>
      <c r="CS971">
        <v>0.18250256000000001</v>
      </c>
      <c r="CT971">
        <v>-0.16623276000000001</v>
      </c>
      <c r="CU971">
        <v>-9.4743999999999995E-2</v>
      </c>
      <c r="CV971">
        <v>-1.1689752</v>
      </c>
      <c r="CW971">
        <v>-0.52188942000000005</v>
      </c>
      <c r="CX971">
        <v>0.65815442999999996</v>
      </c>
      <c r="CY971">
        <v>9.3649330000000003E-2</v>
      </c>
      <c r="CZ971">
        <v>-0.16819777</v>
      </c>
      <c r="DA971">
        <v>-0.25450494000000001</v>
      </c>
      <c r="DB971">
        <v>0.25513289</v>
      </c>
      <c r="DC971">
        <v>2.5920289999999999E-2</v>
      </c>
      <c r="DD971">
        <v>-2.5292350000000002E-2</v>
      </c>
      <c r="DE971">
        <v>0.26950531</v>
      </c>
      <c r="DF971">
        <v>-0.26887736000000001</v>
      </c>
      <c r="DG971">
        <v>0.1029841</v>
      </c>
      <c r="DH971">
        <v>-0.10235616</v>
      </c>
      <c r="DI971">
        <v>-0.19042195000000001</v>
      </c>
      <c r="DJ971">
        <v>7.7531719999999998E-2</v>
      </c>
      <c r="DK971">
        <v>-0.19522661999999999</v>
      </c>
      <c r="DL971">
        <v>-0.13095082</v>
      </c>
      <c r="DM971">
        <v>-6.0513240000000003E-2</v>
      </c>
      <c r="DN971">
        <v>0.50020885000000004</v>
      </c>
      <c r="DO971">
        <v>0.35778246000000002</v>
      </c>
      <c r="DP971">
        <v>-0.64273818000000005</v>
      </c>
      <c r="DQ971">
        <v>0.94671483000000001</v>
      </c>
      <c r="DR971">
        <v>-0.66113116000000005</v>
      </c>
      <c r="DS971">
        <v>7.7932630000000003E-2</v>
      </c>
      <c r="DT971">
        <v>-0.79014932000000004</v>
      </c>
      <c r="DU971">
        <v>1.3610861400000001</v>
      </c>
      <c r="DV971" s="10">
        <v>-0.64824150000000003</v>
      </c>
      <c r="DW971" s="8" t="s">
        <v>4957</v>
      </c>
      <c r="DX971" t="s">
        <v>4958</v>
      </c>
      <c r="DY971" t="s">
        <v>5154</v>
      </c>
      <c r="DZ971" t="s">
        <v>5165</v>
      </c>
      <c r="EA971" t="s">
        <v>5310</v>
      </c>
      <c r="EB971" t="s">
        <v>5250</v>
      </c>
      <c r="EC971" t="s">
        <v>5192</v>
      </c>
      <c r="ED971" s="10" t="s">
        <v>1765</v>
      </c>
      <c r="EE971" s="20">
        <v>37653</v>
      </c>
      <c r="EF971" s="21">
        <v>37660</v>
      </c>
      <c r="EG971" t="s">
        <v>4959</v>
      </c>
      <c r="EH971" t="s">
        <v>5146</v>
      </c>
      <c r="EI971" s="22">
        <v>43789</v>
      </c>
      <c r="EJ971" t="b">
        <f>F971=H971</f>
        <v>1</v>
      </c>
    </row>
    <row r="972" spans="1:140" x14ac:dyDescent="0.2">
      <c r="A972" s="8" t="s">
        <v>4960</v>
      </c>
      <c r="B972" s="8" t="s">
        <v>127</v>
      </c>
      <c r="C972" s="8" t="s">
        <v>181</v>
      </c>
      <c r="D972" s="2" t="s">
        <v>4961</v>
      </c>
      <c r="E972" s="4">
        <v>0.42038540313520201</v>
      </c>
      <c r="F972" s="28" t="b">
        <v>0</v>
      </c>
      <c r="G972" s="29">
        <f t="shared" si="31"/>
        <v>6.1727546048629366E-3</v>
      </c>
      <c r="H972" s="5" t="b">
        <f t="shared" si="30"/>
        <v>0</v>
      </c>
      <c r="I972" s="8">
        <v>54</v>
      </c>
      <c r="J972">
        <v>1</v>
      </c>
      <c r="K972">
        <v>19</v>
      </c>
      <c r="L972">
        <v>2126</v>
      </c>
      <c r="M972">
        <v>5</v>
      </c>
      <c r="N972">
        <v>3</v>
      </c>
      <c r="O972">
        <v>7.6927015676011701</v>
      </c>
      <c r="P972">
        <v>5</v>
      </c>
      <c r="Q972">
        <v>4</v>
      </c>
      <c r="R972">
        <v>5</v>
      </c>
      <c r="S972" s="10">
        <v>70.599999999999994</v>
      </c>
      <c r="T972" s="8">
        <v>7.1393012929740499E-2</v>
      </c>
      <c r="U972">
        <v>7.5957643648752104E-3</v>
      </c>
      <c r="V972">
        <v>-1.03137728776702</v>
      </c>
      <c r="W972">
        <v>0.73173640418393004</v>
      </c>
      <c r="X972">
        <v>2.70451479144465E-2</v>
      </c>
      <c r="Y972">
        <v>-1.13192030619081E-2</v>
      </c>
      <c r="Z972">
        <v>-1.4721335550280299</v>
      </c>
      <c r="AA972">
        <v>-1.4107302381286499</v>
      </c>
      <c r="AB972">
        <v>1.4079858992310099</v>
      </c>
      <c r="AC972">
        <v>0.71996333890972197</v>
      </c>
      <c r="AD972" s="10">
        <v>-0.88412004719242798</v>
      </c>
      <c r="AE972" s="8">
        <v>0</v>
      </c>
      <c r="AF972">
        <v>0</v>
      </c>
      <c r="AG972">
        <v>0</v>
      </c>
      <c r="AH972">
        <v>0</v>
      </c>
      <c r="AI972">
        <v>0</v>
      </c>
      <c r="AJ972">
        <v>1</v>
      </c>
      <c r="AK972">
        <v>0</v>
      </c>
      <c r="AL972">
        <v>0</v>
      </c>
      <c r="AM972">
        <v>0</v>
      </c>
      <c r="AN972">
        <v>0</v>
      </c>
      <c r="AO972">
        <v>0</v>
      </c>
      <c r="AP972">
        <v>0</v>
      </c>
      <c r="AQ972">
        <v>0</v>
      </c>
      <c r="AR972">
        <v>0</v>
      </c>
      <c r="AS972">
        <v>0</v>
      </c>
      <c r="AT972">
        <v>0</v>
      </c>
      <c r="AU972">
        <v>0</v>
      </c>
      <c r="AV972">
        <v>0</v>
      </c>
      <c r="AW972">
        <v>0</v>
      </c>
      <c r="AX972">
        <v>0</v>
      </c>
      <c r="AY972">
        <v>0</v>
      </c>
      <c r="AZ972">
        <v>1</v>
      </c>
      <c r="BA972">
        <v>0</v>
      </c>
      <c r="BB972">
        <v>1</v>
      </c>
      <c r="BC972">
        <v>1</v>
      </c>
      <c r="BD972">
        <v>0</v>
      </c>
      <c r="BE972">
        <v>0</v>
      </c>
      <c r="BF972">
        <v>1</v>
      </c>
      <c r="BG972">
        <v>0</v>
      </c>
      <c r="BH972">
        <v>0</v>
      </c>
      <c r="BI972">
        <v>0</v>
      </c>
      <c r="BJ972">
        <v>1</v>
      </c>
      <c r="BK972">
        <v>0</v>
      </c>
      <c r="BL972">
        <v>0</v>
      </c>
      <c r="BM972">
        <v>0</v>
      </c>
      <c r="BN972">
        <v>0</v>
      </c>
      <c r="BO972">
        <v>1</v>
      </c>
      <c r="BP972">
        <v>0</v>
      </c>
      <c r="BQ972">
        <v>0</v>
      </c>
      <c r="BR972">
        <v>1</v>
      </c>
      <c r="BS972">
        <v>0</v>
      </c>
      <c r="BT972" s="10">
        <v>0</v>
      </c>
      <c r="BU972">
        <v>-4.2648743800000002</v>
      </c>
      <c r="BV972">
        <v>0.17994256</v>
      </c>
      <c r="BW972">
        <v>2.5512239999999999E-2</v>
      </c>
      <c r="BX972">
        <v>1.7140852600000001</v>
      </c>
      <c r="BY972">
        <v>1.2451467300000001</v>
      </c>
      <c r="BZ972">
        <v>4.38303536</v>
      </c>
      <c r="CA972">
        <v>1.0542348399999999</v>
      </c>
      <c r="CB972">
        <v>2.36271349</v>
      </c>
      <c r="CC972">
        <v>0</v>
      </c>
      <c r="CD972">
        <v>1.26633956</v>
      </c>
      <c r="CE972">
        <v>1.2966537600000001</v>
      </c>
      <c r="CF972">
        <v>-0.34830556000000001</v>
      </c>
      <c r="CG972">
        <v>0.60595251999999999</v>
      </c>
      <c r="CH972">
        <v>-0.27080598</v>
      </c>
      <c r="CI972">
        <v>0.69837139000000004</v>
      </c>
      <c r="CJ972">
        <v>2.3914729999999999E-2</v>
      </c>
      <c r="CK972">
        <v>-0.35324707</v>
      </c>
      <c r="CL972">
        <v>-4.8291489999999999E-2</v>
      </c>
      <c r="CM972">
        <v>0.58076517999999999</v>
      </c>
      <c r="CN972">
        <v>0.72541518999999999</v>
      </c>
      <c r="CO972">
        <v>-0.20022939000000001</v>
      </c>
      <c r="CP972">
        <v>-0.43475793000000001</v>
      </c>
      <c r="CQ972">
        <v>0.34422587999999998</v>
      </c>
      <c r="CR972">
        <v>-0.48495226000000002</v>
      </c>
      <c r="CS972">
        <v>0.18250256000000001</v>
      </c>
      <c r="CT972">
        <v>-0.16623276000000001</v>
      </c>
      <c r="CU972">
        <v>-9.4743999999999995E-2</v>
      </c>
      <c r="CV972">
        <v>-1.1689752</v>
      </c>
      <c r="CW972">
        <v>-0.52188942000000005</v>
      </c>
      <c r="CX972">
        <v>0.65815442999999996</v>
      </c>
      <c r="CY972">
        <v>9.3649330000000003E-2</v>
      </c>
      <c r="CZ972">
        <v>-0.16819777</v>
      </c>
      <c r="DA972">
        <v>-0.25450494000000001</v>
      </c>
      <c r="DB972">
        <v>0.25513289</v>
      </c>
      <c r="DC972">
        <v>2.5920289999999999E-2</v>
      </c>
      <c r="DD972">
        <v>-2.5292350000000002E-2</v>
      </c>
      <c r="DE972">
        <v>0.26950531</v>
      </c>
      <c r="DF972">
        <v>-0.26887736000000001</v>
      </c>
      <c r="DG972">
        <v>0.1029841</v>
      </c>
      <c r="DH972">
        <v>-0.10235616</v>
      </c>
      <c r="DI972">
        <v>-0.19042195000000001</v>
      </c>
      <c r="DJ972">
        <v>7.7531719999999998E-2</v>
      </c>
      <c r="DK972">
        <v>-0.19522661999999999</v>
      </c>
      <c r="DL972">
        <v>-0.13095082</v>
      </c>
      <c r="DM972">
        <v>-6.0513240000000003E-2</v>
      </c>
      <c r="DN972">
        <v>0.50020885000000004</v>
      </c>
      <c r="DO972">
        <v>0.35778246000000002</v>
      </c>
      <c r="DP972">
        <v>-0.64273818000000005</v>
      </c>
      <c r="DQ972">
        <v>0.94671483000000001</v>
      </c>
      <c r="DR972">
        <v>-0.66113116000000005</v>
      </c>
      <c r="DS972">
        <v>7.7932630000000003E-2</v>
      </c>
      <c r="DT972">
        <v>-0.79014932000000004</v>
      </c>
      <c r="DU972">
        <v>1.3610861400000001</v>
      </c>
      <c r="DV972" s="10">
        <v>-0.64824150000000003</v>
      </c>
      <c r="DW972" s="8" t="s">
        <v>4962</v>
      </c>
      <c r="DX972" t="s">
        <v>4963</v>
      </c>
      <c r="DY972" t="s">
        <v>5153</v>
      </c>
      <c r="DZ972" t="s">
        <v>5158</v>
      </c>
      <c r="EA972" t="s">
        <v>5271</v>
      </c>
      <c r="EB972" t="s">
        <v>5282</v>
      </c>
      <c r="EC972" t="s">
        <v>5477</v>
      </c>
      <c r="ED972" s="10" t="s">
        <v>1156</v>
      </c>
      <c r="EE972" s="20">
        <v>35068</v>
      </c>
      <c r="EF972" s="21">
        <v>37775</v>
      </c>
      <c r="EG972" t="s">
        <v>4964</v>
      </c>
      <c r="EH972" t="s">
        <v>5144</v>
      </c>
      <c r="EI972" s="22">
        <v>44176</v>
      </c>
      <c r="EJ972" t="b">
        <f>F972=H972</f>
        <v>1</v>
      </c>
    </row>
    <row r="973" spans="1:140" x14ac:dyDescent="0.2">
      <c r="A973" s="8" t="s">
        <v>4965</v>
      </c>
      <c r="B973" s="8" t="s">
        <v>127</v>
      </c>
      <c r="C973" s="8" t="s">
        <v>1307</v>
      </c>
      <c r="D973" s="2" t="s">
        <v>4966</v>
      </c>
      <c r="E973" s="4">
        <v>0.66566440875918698</v>
      </c>
      <c r="F973" s="28" t="b">
        <v>1</v>
      </c>
      <c r="G973" s="29">
        <f t="shared" si="31"/>
        <v>3.3977369139429222E-4</v>
      </c>
      <c r="H973" s="5" t="b">
        <f t="shared" si="30"/>
        <v>0</v>
      </c>
      <c r="I973" s="8">
        <v>61</v>
      </c>
      <c r="J973">
        <v>2</v>
      </c>
      <c r="K973">
        <v>17</v>
      </c>
      <c r="L973">
        <v>983</v>
      </c>
      <c r="M973">
        <v>2</v>
      </c>
      <c r="N973">
        <v>5</v>
      </c>
      <c r="O973">
        <v>71.607204379593398</v>
      </c>
      <c r="P973">
        <v>2</v>
      </c>
      <c r="Q973">
        <v>1</v>
      </c>
      <c r="R973">
        <v>5</v>
      </c>
      <c r="S973" s="10">
        <v>73.5</v>
      </c>
      <c r="T973" s="8">
        <v>0.72896023728261505</v>
      </c>
      <c r="U973">
        <v>1.0203643463482399</v>
      </c>
      <c r="V973">
        <v>-1.2897868806933099</v>
      </c>
      <c r="W973">
        <v>-0.60071759016401305</v>
      </c>
      <c r="X973">
        <v>-0.92748948436013701</v>
      </c>
      <c r="Y973">
        <v>1.38181348148064</v>
      </c>
      <c r="Z973">
        <v>0.72720893597288805</v>
      </c>
      <c r="AA973">
        <v>1.4284752725705201</v>
      </c>
      <c r="AB973">
        <v>-4.5418899975194001E-2</v>
      </c>
      <c r="AC973">
        <v>-0.68484317603607703</v>
      </c>
      <c r="AD973" s="10">
        <v>-0.25838529750163097</v>
      </c>
      <c r="AE973" s="8">
        <v>0</v>
      </c>
      <c r="AF973">
        <v>0</v>
      </c>
      <c r="AG973">
        <v>0</v>
      </c>
      <c r="AH973">
        <v>0</v>
      </c>
      <c r="AI973">
        <v>0</v>
      </c>
      <c r="AJ973">
        <v>0</v>
      </c>
      <c r="AK973">
        <v>0</v>
      </c>
      <c r="AL973">
        <v>0</v>
      </c>
      <c r="AM973">
        <v>0</v>
      </c>
      <c r="AN973">
        <v>0</v>
      </c>
      <c r="AO973">
        <v>0</v>
      </c>
      <c r="AP973">
        <v>0</v>
      </c>
      <c r="AQ973">
        <v>0</v>
      </c>
      <c r="AR973">
        <v>0</v>
      </c>
      <c r="AS973">
        <v>1</v>
      </c>
      <c r="AT973">
        <v>0</v>
      </c>
      <c r="AU973">
        <v>0</v>
      </c>
      <c r="AV973">
        <v>0</v>
      </c>
      <c r="AW973">
        <v>0</v>
      </c>
      <c r="AX973">
        <v>0</v>
      </c>
      <c r="AY973">
        <v>0</v>
      </c>
      <c r="AZ973">
        <v>1</v>
      </c>
      <c r="BA973">
        <v>0</v>
      </c>
      <c r="BB973">
        <v>1</v>
      </c>
      <c r="BC973">
        <v>1</v>
      </c>
      <c r="BD973">
        <v>0</v>
      </c>
      <c r="BE973">
        <v>0</v>
      </c>
      <c r="BF973">
        <v>1</v>
      </c>
      <c r="BG973">
        <v>0</v>
      </c>
      <c r="BH973">
        <v>0</v>
      </c>
      <c r="BI973">
        <v>1</v>
      </c>
      <c r="BJ973">
        <v>0</v>
      </c>
      <c r="BK973">
        <v>0</v>
      </c>
      <c r="BL973">
        <v>0</v>
      </c>
      <c r="BM973">
        <v>0</v>
      </c>
      <c r="BN973">
        <v>1</v>
      </c>
      <c r="BO973">
        <v>0</v>
      </c>
      <c r="BP973">
        <v>0</v>
      </c>
      <c r="BQ973">
        <v>0</v>
      </c>
      <c r="BR973">
        <v>0</v>
      </c>
      <c r="BS973">
        <v>1</v>
      </c>
      <c r="BT973" s="10">
        <v>0</v>
      </c>
      <c r="BU973">
        <v>-4.2648743800000002</v>
      </c>
      <c r="BV973">
        <v>0.17994256</v>
      </c>
      <c r="BW973">
        <v>2.5512239999999999E-2</v>
      </c>
      <c r="BX973">
        <v>1.7140852600000001</v>
      </c>
      <c r="BY973">
        <v>1.2451467300000001</v>
      </c>
      <c r="BZ973">
        <v>4.38303536</v>
      </c>
      <c r="CA973">
        <v>1.0542348399999999</v>
      </c>
      <c r="CB973">
        <v>2.36271349</v>
      </c>
      <c r="CC973">
        <v>0</v>
      </c>
      <c r="CD973">
        <v>1.26633956</v>
      </c>
      <c r="CE973">
        <v>1.2966537600000001</v>
      </c>
      <c r="CF973">
        <v>-0.34830556000000001</v>
      </c>
      <c r="CG973">
        <v>0.60595251999999999</v>
      </c>
      <c r="CH973">
        <v>-0.27080598</v>
      </c>
      <c r="CI973">
        <v>0.69837139000000004</v>
      </c>
      <c r="CJ973">
        <v>2.3914729999999999E-2</v>
      </c>
      <c r="CK973">
        <v>-0.35324707</v>
      </c>
      <c r="CL973">
        <v>-4.8291489999999999E-2</v>
      </c>
      <c r="CM973">
        <v>0.58076517999999999</v>
      </c>
      <c r="CN973">
        <v>0.72541518999999999</v>
      </c>
      <c r="CO973">
        <v>-0.20022939000000001</v>
      </c>
      <c r="CP973">
        <v>-0.43475793000000001</v>
      </c>
      <c r="CQ973">
        <v>0.34422587999999998</v>
      </c>
      <c r="CR973">
        <v>-0.48495226000000002</v>
      </c>
      <c r="CS973">
        <v>0.18250256000000001</v>
      </c>
      <c r="CT973">
        <v>-0.16623276000000001</v>
      </c>
      <c r="CU973">
        <v>-9.4743999999999995E-2</v>
      </c>
      <c r="CV973">
        <v>-1.1689752</v>
      </c>
      <c r="CW973">
        <v>-0.52188942000000005</v>
      </c>
      <c r="CX973">
        <v>0.65815442999999996</v>
      </c>
      <c r="CY973">
        <v>9.3649330000000003E-2</v>
      </c>
      <c r="CZ973">
        <v>-0.16819777</v>
      </c>
      <c r="DA973">
        <v>-0.25450494000000001</v>
      </c>
      <c r="DB973">
        <v>0.25513289</v>
      </c>
      <c r="DC973">
        <v>2.5920289999999999E-2</v>
      </c>
      <c r="DD973">
        <v>-2.5292350000000002E-2</v>
      </c>
      <c r="DE973">
        <v>0.26950531</v>
      </c>
      <c r="DF973">
        <v>-0.26887736000000001</v>
      </c>
      <c r="DG973">
        <v>0.1029841</v>
      </c>
      <c r="DH973">
        <v>-0.10235616</v>
      </c>
      <c r="DI973">
        <v>-0.19042195000000001</v>
      </c>
      <c r="DJ973">
        <v>7.7531719999999998E-2</v>
      </c>
      <c r="DK973">
        <v>-0.19522661999999999</v>
      </c>
      <c r="DL973">
        <v>-0.13095082</v>
      </c>
      <c r="DM973">
        <v>-6.0513240000000003E-2</v>
      </c>
      <c r="DN973">
        <v>0.50020885000000004</v>
      </c>
      <c r="DO973">
        <v>0.35778246000000002</v>
      </c>
      <c r="DP973">
        <v>-0.64273818000000005</v>
      </c>
      <c r="DQ973">
        <v>0.94671483000000001</v>
      </c>
      <c r="DR973">
        <v>-0.66113116000000005</v>
      </c>
      <c r="DS973">
        <v>7.7932630000000003E-2</v>
      </c>
      <c r="DT973">
        <v>-0.79014932000000004</v>
      </c>
      <c r="DU973">
        <v>1.3610861400000001</v>
      </c>
      <c r="DV973" s="10">
        <v>-0.64824150000000003</v>
      </c>
      <c r="DW973" s="8" t="s">
        <v>4967</v>
      </c>
      <c r="DX973" t="s">
        <v>4968</v>
      </c>
      <c r="DY973" t="s">
        <v>5158</v>
      </c>
      <c r="DZ973" t="s">
        <v>5153</v>
      </c>
      <c r="EA973" t="s">
        <v>5314</v>
      </c>
      <c r="EB973" t="s">
        <v>5419</v>
      </c>
      <c r="EC973" t="s">
        <v>5267</v>
      </c>
      <c r="ED973" s="10" t="s">
        <v>178</v>
      </c>
      <c r="EE973" s="20">
        <v>35089</v>
      </c>
      <c r="EF973" s="21">
        <v>37742</v>
      </c>
      <c r="EG973" t="s">
        <v>4969</v>
      </c>
      <c r="EH973" t="s">
        <v>5142</v>
      </c>
      <c r="EI973" s="22">
        <v>44163</v>
      </c>
      <c r="EJ973" t="b">
        <f>F973=H973</f>
        <v>0</v>
      </c>
    </row>
    <row r="974" spans="1:140" x14ac:dyDescent="0.2">
      <c r="A974" s="8" t="s">
        <v>4970</v>
      </c>
      <c r="B974" s="8" t="s">
        <v>119</v>
      </c>
      <c r="C974" s="8" t="s">
        <v>491</v>
      </c>
      <c r="D974" s="2" t="s">
        <v>4971</v>
      </c>
      <c r="E974" s="4">
        <v>0.59640491014593899</v>
      </c>
      <c r="F974" s="28" t="b">
        <v>0</v>
      </c>
      <c r="G974" s="29">
        <f t="shared" si="31"/>
        <v>4.8303568228464265E-3</v>
      </c>
      <c r="H974" s="5" t="b">
        <f t="shared" si="30"/>
        <v>0</v>
      </c>
      <c r="I974" s="8">
        <v>58</v>
      </c>
      <c r="J974">
        <v>1</v>
      </c>
      <c r="K974">
        <v>40</v>
      </c>
      <c r="L974">
        <v>40</v>
      </c>
      <c r="M974">
        <v>2</v>
      </c>
      <c r="N974">
        <v>4</v>
      </c>
      <c r="O974">
        <v>98.5357884063028</v>
      </c>
      <c r="P974">
        <v>4</v>
      </c>
      <c r="Q974">
        <v>3</v>
      </c>
      <c r="R974">
        <v>5</v>
      </c>
      <c r="S974" s="10">
        <v>76.2</v>
      </c>
      <c r="T974" s="8">
        <v>0.447145712559954</v>
      </c>
      <c r="U974">
        <v>7.5957643648752104E-3</v>
      </c>
      <c r="V974">
        <v>1.6819234379589401</v>
      </c>
      <c r="W974">
        <v>-1.70002127928922</v>
      </c>
      <c r="X974">
        <v>-0.92748948436013701</v>
      </c>
      <c r="Y974">
        <v>0.68524713920936597</v>
      </c>
      <c r="Z974">
        <v>1.6538402397732801</v>
      </c>
      <c r="AA974">
        <v>-0.70092886045385905</v>
      </c>
      <c r="AB974">
        <v>-1.4988236991813999</v>
      </c>
      <c r="AC974">
        <v>0.71996333890972197</v>
      </c>
      <c r="AD974" s="10">
        <v>0.32419533152083402</v>
      </c>
      <c r="AE974" s="8">
        <v>0</v>
      </c>
      <c r="AF974">
        <v>0</v>
      </c>
      <c r="AG974">
        <v>0</v>
      </c>
      <c r="AH974">
        <v>0</v>
      </c>
      <c r="AI974">
        <v>0</v>
      </c>
      <c r="AJ974">
        <v>0</v>
      </c>
      <c r="AK974">
        <v>0</v>
      </c>
      <c r="AL974">
        <v>0</v>
      </c>
      <c r="AM974">
        <v>0</v>
      </c>
      <c r="AN974">
        <v>0</v>
      </c>
      <c r="AO974">
        <v>0</v>
      </c>
      <c r="AP974">
        <v>0</v>
      </c>
      <c r="AQ974">
        <v>0</v>
      </c>
      <c r="AR974">
        <v>0</v>
      </c>
      <c r="AS974">
        <v>0</v>
      </c>
      <c r="AT974">
        <v>1</v>
      </c>
      <c r="AU974">
        <v>0</v>
      </c>
      <c r="AV974">
        <v>0</v>
      </c>
      <c r="AW974">
        <v>0</v>
      </c>
      <c r="AX974">
        <v>0</v>
      </c>
      <c r="AY974">
        <v>0</v>
      </c>
      <c r="AZ974">
        <v>1</v>
      </c>
      <c r="BA974">
        <v>0</v>
      </c>
      <c r="BB974">
        <v>1</v>
      </c>
      <c r="BC974">
        <v>1</v>
      </c>
      <c r="BD974">
        <v>0</v>
      </c>
      <c r="BE974">
        <v>0</v>
      </c>
      <c r="BF974">
        <v>1</v>
      </c>
      <c r="BG974">
        <v>0</v>
      </c>
      <c r="BH974">
        <v>0</v>
      </c>
      <c r="BI974">
        <v>0</v>
      </c>
      <c r="BJ974">
        <v>0</v>
      </c>
      <c r="BK974">
        <v>1</v>
      </c>
      <c r="BL974">
        <v>0</v>
      </c>
      <c r="BM974">
        <v>0</v>
      </c>
      <c r="BN974">
        <v>1</v>
      </c>
      <c r="BO974">
        <v>0</v>
      </c>
      <c r="BP974">
        <v>0</v>
      </c>
      <c r="BQ974">
        <v>1</v>
      </c>
      <c r="BR974">
        <v>0</v>
      </c>
      <c r="BS974">
        <v>0</v>
      </c>
      <c r="BT974" s="10">
        <v>0</v>
      </c>
      <c r="BU974">
        <v>-4.2648743800000002</v>
      </c>
      <c r="BV974">
        <v>0.17994256</v>
      </c>
      <c r="BW974">
        <v>2.5512239999999999E-2</v>
      </c>
      <c r="BX974">
        <v>1.7140852600000001</v>
      </c>
      <c r="BY974">
        <v>1.2451467300000001</v>
      </c>
      <c r="BZ974">
        <v>4.38303536</v>
      </c>
      <c r="CA974">
        <v>1.0542348399999999</v>
      </c>
      <c r="CB974">
        <v>2.36271349</v>
      </c>
      <c r="CC974">
        <v>0</v>
      </c>
      <c r="CD974">
        <v>1.26633956</v>
      </c>
      <c r="CE974">
        <v>1.2966537600000001</v>
      </c>
      <c r="CF974">
        <v>-0.34830556000000001</v>
      </c>
      <c r="CG974">
        <v>0.60595251999999999</v>
      </c>
      <c r="CH974">
        <v>-0.27080598</v>
      </c>
      <c r="CI974">
        <v>0.69837139000000004</v>
      </c>
      <c r="CJ974">
        <v>2.3914729999999999E-2</v>
      </c>
      <c r="CK974">
        <v>-0.35324707</v>
      </c>
      <c r="CL974">
        <v>-4.8291489999999999E-2</v>
      </c>
      <c r="CM974">
        <v>0.58076517999999999</v>
      </c>
      <c r="CN974">
        <v>0.72541518999999999</v>
      </c>
      <c r="CO974">
        <v>-0.20022939000000001</v>
      </c>
      <c r="CP974">
        <v>-0.43475793000000001</v>
      </c>
      <c r="CQ974">
        <v>0.34422587999999998</v>
      </c>
      <c r="CR974">
        <v>-0.48495226000000002</v>
      </c>
      <c r="CS974">
        <v>0.18250256000000001</v>
      </c>
      <c r="CT974">
        <v>-0.16623276000000001</v>
      </c>
      <c r="CU974">
        <v>-9.4743999999999995E-2</v>
      </c>
      <c r="CV974">
        <v>-1.1689752</v>
      </c>
      <c r="CW974">
        <v>-0.52188942000000005</v>
      </c>
      <c r="CX974">
        <v>0.65815442999999996</v>
      </c>
      <c r="CY974">
        <v>9.3649330000000003E-2</v>
      </c>
      <c r="CZ974">
        <v>-0.16819777</v>
      </c>
      <c r="DA974">
        <v>-0.25450494000000001</v>
      </c>
      <c r="DB974">
        <v>0.25513289</v>
      </c>
      <c r="DC974">
        <v>2.5920289999999999E-2</v>
      </c>
      <c r="DD974">
        <v>-2.5292350000000002E-2</v>
      </c>
      <c r="DE974">
        <v>0.26950531</v>
      </c>
      <c r="DF974">
        <v>-0.26887736000000001</v>
      </c>
      <c r="DG974">
        <v>0.1029841</v>
      </c>
      <c r="DH974">
        <v>-0.10235616</v>
      </c>
      <c r="DI974">
        <v>-0.19042195000000001</v>
      </c>
      <c r="DJ974">
        <v>7.7531719999999998E-2</v>
      </c>
      <c r="DK974">
        <v>-0.19522661999999999</v>
      </c>
      <c r="DL974">
        <v>-0.13095082</v>
      </c>
      <c r="DM974">
        <v>-6.0513240000000003E-2</v>
      </c>
      <c r="DN974">
        <v>0.50020885000000004</v>
      </c>
      <c r="DO974">
        <v>0.35778246000000002</v>
      </c>
      <c r="DP974">
        <v>-0.64273818000000005</v>
      </c>
      <c r="DQ974">
        <v>0.94671483000000001</v>
      </c>
      <c r="DR974">
        <v>-0.66113116000000005</v>
      </c>
      <c r="DS974">
        <v>7.7932630000000003E-2</v>
      </c>
      <c r="DT974">
        <v>-0.79014932000000004</v>
      </c>
      <c r="DU974">
        <v>1.3610861400000001</v>
      </c>
      <c r="DV974" s="10">
        <v>-0.64824150000000003</v>
      </c>
      <c r="DW974" s="8" t="s">
        <v>4972</v>
      </c>
      <c r="DX974" t="s">
        <v>4973</v>
      </c>
      <c r="DY974" t="s">
        <v>5158</v>
      </c>
      <c r="DZ974" t="s">
        <v>5154</v>
      </c>
      <c r="EA974" t="s">
        <v>5268</v>
      </c>
      <c r="EB974" t="s">
        <v>5373</v>
      </c>
      <c r="EC974" t="s">
        <v>5183</v>
      </c>
      <c r="ED974" s="10" t="s">
        <v>798</v>
      </c>
      <c r="EE974" s="20">
        <v>35822</v>
      </c>
      <c r="EF974" s="21">
        <v>36857</v>
      </c>
      <c r="EG974" t="s">
        <v>4974</v>
      </c>
      <c r="EH974" t="s">
        <v>5146</v>
      </c>
      <c r="EI974" s="22">
        <v>44555</v>
      </c>
      <c r="EJ974" t="b">
        <f>F974=H974</f>
        <v>1</v>
      </c>
    </row>
    <row r="975" spans="1:140" x14ac:dyDescent="0.2">
      <c r="A975" s="8" t="s">
        <v>4975</v>
      </c>
      <c r="B975" s="8" t="s">
        <v>119</v>
      </c>
      <c r="C975" s="8" t="s">
        <v>245</v>
      </c>
      <c r="D975" s="2" t="s">
        <v>4976</v>
      </c>
      <c r="E975" s="4">
        <v>0.44486276574470202</v>
      </c>
      <c r="F975" s="28" t="b">
        <v>0</v>
      </c>
      <c r="G975" s="29">
        <f t="shared" si="31"/>
        <v>1.1444578001856872E-4</v>
      </c>
      <c r="H975" s="5" t="b">
        <f t="shared" si="30"/>
        <v>0</v>
      </c>
      <c r="I975" s="8">
        <v>40</v>
      </c>
      <c r="J975">
        <v>0</v>
      </c>
      <c r="K975">
        <v>26</v>
      </c>
      <c r="L975">
        <v>1117</v>
      </c>
      <c r="M975">
        <v>4</v>
      </c>
      <c r="N975">
        <v>4</v>
      </c>
      <c r="O975">
        <v>22.431382872351001</v>
      </c>
      <c r="P975">
        <v>2</v>
      </c>
      <c r="Q975">
        <v>4</v>
      </c>
      <c r="R975">
        <v>4</v>
      </c>
      <c r="S975" s="10">
        <v>71.400000000000006</v>
      </c>
      <c r="T975" s="8">
        <v>-1.2437414357759999</v>
      </c>
      <c r="U975">
        <v>-1.00517281761849</v>
      </c>
      <c r="V975">
        <v>-0.126943712525036</v>
      </c>
      <c r="W975">
        <v>-0.44450688566477897</v>
      </c>
      <c r="X975">
        <v>-0.29113306284374801</v>
      </c>
      <c r="Y975">
        <v>0.68524713920936597</v>
      </c>
      <c r="Z975">
        <v>-0.96496528133890702</v>
      </c>
      <c r="AA975">
        <v>8.8725172209350497E-3</v>
      </c>
      <c r="AB975">
        <v>-0.772121299578298</v>
      </c>
      <c r="AC975">
        <v>1.7560081436822399E-2</v>
      </c>
      <c r="AD975" s="10">
        <v>-0.71150356451910302</v>
      </c>
      <c r="AE975" s="8">
        <v>0</v>
      </c>
      <c r="AF975">
        <v>0</v>
      </c>
      <c r="AG975">
        <v>0</v>
      </c>
      <c r="AH975">
        <v>0</v>
      </c>
      <c r="AI975">
        <v>0</v>
      </c>
      <c r="AJ975">
        <v>0</v>
      </c>
      <c r="AK975">
        <v>0</v>
      </c>
      <c r="AL975">
        <v>1</v>
      </c>
      <c r="AM975">
        <v>0</v>
      </c>
      <c r="AN975">
        <v>0</v>
      </c>
      <c r="AO975">
        <v>0</v>
      </c>
      <c r="AP975">
        <v>0</v>
      </c>
      <c r="AQ975">
        <v>0</v>
      </c>
      <c r="AR975">
        <v>0</v>
      </c>
      <c r="AS975">
        <v>0</v>
      </c>
      <c r="AT975">
        <v>0</v>
      </c>
      <c r="AU975">
        <v>0</v>
      </c>
      <c r="AV975">
        <v>0</v>
      </c>
      <c r="AW975">
        <v>0</v>
      </c>
      <c r="AX975">
        <v>0</v>
      </c>
      <c r="AY975">
        <v>0</v>
      </c>
      <c r="AZ975">
        <v>1</v>
      </c>
      <c r="BA975">
        <v>1</v>
      </c>
      <c r="BB975">
        <v>0</v>
      </c>
      <c r="BC975">
        <v>1</v>
      </c>
      <c r="BD975">
        <v>0</v>
      </c>
      <c r="BE975">
        <v>1</v>
      </c>
      <c r="BF975">
        <v>0</v>
      </c>
      <c r="BG975">
        <v>0</v>
      </c>
      <c r="BH975">
        <v>0</v>
      </c>
      <c r="BI975">
        <v>1</v>
      </c>
      <c r="BJ975">
        <v>0</v>
      </c>
      <c r="BK975">
        <v>0</v>
      </c>
      <c r="BL975">
        <v>0</v>
      </c>
      <c r="BM975">
        <v>0</v>
      </c>
      <c r="BN975">
        <v>1</v>
      </c>
      <c r="BO975">
        <v>0</v>
      </c>
      <c r="BP975">
        <v>0</v>
      </c>
      <c r="BQ975">
        <v>0</v>
      </c>
      <c r="BR975">
        <v>1</v>
      </c>
      <c r="BS975">
        <v>0</v>
      </c>
      <c r="BT975" s="10">
        <v>0</v>
      </c>
      <c r="BU975">
        <v>-4.2648743800000002</v>
      </c>
      <c r="BV975">
        <v>0.17994256</v>
      </c>
      <c r="BW975">
        <v>2.5512239999999999E-2</v>
      </c>
      <c r="BX975">
        <v>1.7140852600000001</v>
      </c>
      <c r="BY975">
        <v>1.2451467300000001</v>
      </c>
      <c r="BZ975">
        <v>4.38303536</v>
      </c>
      <c r="CA975">
        <v>1.0542348399999999</v>
      </c>
      <c r="CB975">
        <v>2.36271349</v>
      </c>
      <c r="CC975">
        <v>0</v>
      </c>
      <c r="CD975">
        <v>1.26633956</v>
      </c>
      <c r="CE975">
        <v>1.2966537600000001</v>
      </c>
      <c r="CF975">
        <v>-0.34830556000000001</v>
      </c>
      <c r="CG975">
        <v>0.60595251999999999</v>
      </c>
      <c r="CH975">
        <v>-0.27080598</v>
      </c>
      <c r="CI975">
        <v>0.69837139000000004</v>
      </c>
      <c r="CJ975">
        <v>2.3914729999999999E-2</v>
      </c>
      <c r="CK975">
        <v>-0.35324707</v>
      </c>
      <c r="CL975">
        <v>-4.8291489999999999E-2</v>
      </c>
      <c r="CM975">
        <v>0.58076517999999999</v>
      </c>
      <c r="CN975">
        <v>0.72541518999999999</v>
      </c>
      <c r="CO975">
        <v>-0.20022939000000001</v>
      </c>
      <c r="CP975">
        <v>-0.43475793000000001</v>
      </c>
      <c r="CQ975">
        <v>0.34422587999999998</v>
      </c>
      <c r="CR975">
        <v>-0.48495226000000002</v>
      </c>
      <c r="CS975">
        <v>0.18250256000000001</v>
      </c>
      <c r="CT975">
        <v>-0.16623276000000001</v>
      </c>
      <c r="CU975">
        <v>-9.4743999999999995E-2</v>
      </c>
      <c r="CV975">
        <v>-1.1689752</v>
      </c>
      <c r="CW975">
        <v>-0.52188942000000005</v>
      </c>
      <c r="CX975">
        <v>0.65815442999999996</v>
      </c>
      <c r="CY975">
        <v>9.3649330000000003E-2</v>
      </c>
      <c r="CZ975">
        <v>-0.16819777</v>
      </c>
      <c r="DA975">
        <v>-0.25450494000000001</v>
      </c>
      <c r="DB975">
        <v>0.25513289</v>
      </c>
      <c r="DC975">
        <v>2.5920289999999999E-2</v>
      </c>
      <c r="DD975">
        <v>-2.5292350000000002E-2</v>
      </c>
      <c r="DE975">
        <v>0.26950531</v>
      </c>
      <c r="DF975">
        <v>-0.26887736000000001</v>
      </c>
      <c r="DG975">
        <v>0.1029841</v>
      </c>
      <c r="DH975">
        <v>-0.10235616</v>
      </c>
      <c r="DI975">
        <v>-0.19042195000000001</v>
      </c>
      <c r="DJ975">
        <v>7.7531719999999998E-2</v>
      </c>
      <c r="DK975">
        <v>-0.19522661999999999</v>
      </c>
      <c r="DL975">
        <v>-0.13095082</v>
      </c>
      <c r="DM975">
        <v>-6.0513240000000003E-2</v>
      </c>
      <c r="DN975">
        <v>0.50020885000000004</v>
      </c>
      <c r="DO975">
        <v>0.35778246000000002</v>
      </c>
      <c r="DP975">
        <v>-0.64273818000000005</v>
      </c>
      <c r="DQ975">
        <v>0.94671483000000001</v>
      </c>
      <c r="DR975">
        <v>-0.66113116000000005</v>
      </c>
      <c r="DS975">
        <v>7.7932630000000003E-2</v>
      </c>
      <c r="DT975">
        <v>-0.79014932000000004</v>
      </c>
      <c r="DU975">
        <v>1.3610861400000001</v>
      </c>
      <c r="DV975" s="10">
        <v>-0.64824150000000003</v>
      </c>
      <c r="DW975" s="8" t="s">
        <v>4977</v>
      </c>
      <c r="DX975" t="s">
        <v>4978</v>
      </c>
      <c r="DY975" t="s">
        <v>5158</v>
      </c>
      <c r="DZ975" t="s">
        <v>5158</v>
      </c>
      <c r="EA975" t="s">
        <v>5339</v>
      </c>
      <c r="EB975" t="s">
        <v>5190</v>
      </c>
      <c r="EC975" t="s">
        <v>5310</v>
      </c>
      <c r="ED975" s="10" t="s">
        <v>661</v>
      </c>
      <c r="EE975" s="20">
        <v>37828</v>
      </c>
      <c r="EF975" s="21">
        <v>39167</v>
      </c>
      <c r="EG975" t="s">
        <v>4979</v>
      </c>
      <c r="EH975" t="s">
        <v>5142</v>
      </c>
      <c r="EI975" s="22">
        <v>43890</v>
      </c>
      <c r="EJ975" t="b">
        <f>F975=H975</f>
        <v>1</v>
      </c>
    </row>
    <row r="976" spans="1:140" x14ac:dyDescent="0.2">
      <c r="A976" s="8" t="s">
        <v>4980</v>
      </c>
      <c r="B976" s="8" t="s">
        <v>168</v>
      </c>
      <c r="C976" s="8" t="s">
        <v>181</v>
      </c>
      <c r="D976" s="2" t="s">
        <v>4981</v>
      </c>
      <c r="E976" s="4">
        <v>0.61219373470341998</v>
      </c>
      <c r="F976" s="28" t="b">
        <v>1</v>
      </c>
      <c r="G976" s="29">
        <f t="shared" si="31"/>
        <v>2.1986128959904889E-4</v>
      </c>
      <c r="H976" s="5" t="b">
        <f t="shared" si="30"/>
        <v>0</v>
      </c>
      <c r="I976" s="8">
        <v>56</v>
      </c>
      <c r="J976">
        <v>3</v>
      </c>
      <c r="K976">
        <v>25</v>
      </c>
      <c r="L976">
        <v>776</v>
      </c>
      <c r="M976">
        <v>2</v>
      </c>
      <c r="N976">
        <v>1</v>
      </c>
      <c r="O976">
        <v>72.063534018376998</v>
      </c>
      <c r="P976">
        <v>1</v>
      </c>
      <c r="Q976">
        <v>1</v>
      </c>
      <c r="R976">
        <v>1</v>
      </c>
      <c r="S976" s="10">
        <v>70.3</v>
      </c>
      <c r="T976" s="8">
        <v>0.25926936274484702</v>
      </c>
      <c r="U976">
        <v>2.03313292833161</v>
      </c>
      <c r="V976">
        <v>-0.25614850898817798</v>
      </c>
      <c r="W976">
        <v>-0.84202815606954595</v>
      </c>
      <c r="X976">
        <v>-0.92748948436013701</v>
      </c>
      <c r="Y976">
        <v>-1.4044518876044501</v>
      </c>
      <c r="Z976">
        <v>0.74291155619715898</v>
      </c>
      <c r="AA976">
        <v>1.4284752725705201</v>
      </c>
      <c r="AB976">
        <v>-1.4988236991813999</v>
      </c>
      <c r="AC976">
        <v>0.71996333890972197</v>
      </c>
      <c r="AD976" s="10">
        <v>-0.94885122819492396</v>
      </c>
      <c r="AE976" s="8">
        <v>0</v>
      </c>
      <c r="AF976">
        <v>0</v>
      </c>
      <c r="AG976">
        <v>1</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1</v>
      </c>
      <c r="BD976">
        <v>0</v>
      </c>
      <c r="BE976">
        <v>0</v>
      </c>
      <c r="BF976">
        <v>1</v>
      </c>
      <c r="BG976">
        <v>1</v>
      </c>
      <c r="BH976">
        <v>0</v>
      </c>
      <c r="BI976">
        <v>0</v>
      </c>
      <c r="BJ976">
        <v>0</v>
      </c>
      <c r="BK976">
        <v>0</v>
      </c>
      <c r="BL976">
        <v>0</v>
      </c>
      <c r="BM976">
        <v>0</v>
      </c>
      <c r="BN976">
        <v>0</v>
      </c>
      <c r="BO976">
        <v>0</v>
      </c>
      <c r="BP976">
        <v>1</v>
      </c>
      <c r="BQ976">
        <v>0</v>
      </c>
      <c r="BR976">
        <v>0</v>
      </c>
      <c r="BS976">
        <v>1</v>
      </c>
      <c r="BT976" s="10">
        <v>0</v>
      </c>
      <c r="BU976">
        <v>-4.2648743800000002</v>
      </c>
      <c r="BV976">
        <v>0.17994256</v>
      </c>
      <c r="BW976">
        <v>2.5512239999999999E-2</v>
      </c>
      <c r="BX976">
        <v>1.7140852600000001</v>
      </c>
      <c r="BY976">
        <v>1.2451467300000001</v>
      </c>
      <c r="BZ976">
        <v>4.38303536</v>
      </c>
      <c r="CA976">
        <v>1.0542348399999999</v>
      </c>
      <c r="CB976">
        <v>2.36271349</v>
      </c>
      <c r="CC976">
        <v>0</v>
      </c>
      <c r="CD976">
        <v>1.26633956</v>
      </c>
      <c r="CE976">
        <v>1.2966537600000001</v>
      </c>
      <c r="CF976">
        <v>-0.34830556000000001</v>
      </c>
      <c r="CG976">
        <v>0.60595251999999999</v>
      </c>
      <c r="CH976">
        <v>-0.27080598</v>
      </c>
      <c r="CI976">
        <v>0.69837139000000004</v>
      </c>
      <c r="CJ976">
        <v>2.3914729999999999E-2</v>
      </c>
      <c r="CK976">
        <v>-0.35324707</v>
      </c>
      <c r="CL976">
        <v>-4.8291489999999999E-2</v>
      </c>
      <c r="CM976">
        <v>0.58076517999999999</v>
      </c>
      <c r="CN976">
        <v>0.72541518999999999</v>
      </c>
      <c r="CO976">
        <v>-0.20022939000000001</v>
      </c>
      <c r="CP976">
        <v>-0.43475793000000001</v>
      </c>
      <c r="CQ976">
        <v>0.34422587999999998</v>
      </c>
      <c r="CR976">
        <v>-0.48495226000000002</v>
      </c>
      <c r="CS976">
        <v>0.18250256000000001</v>
      </c>
      <c r="CT976">
        <v>-0.16623276000000001</v>
      </c>
      <c r="CU976">
        <v>-9.4743999999999995E-2</v>
      </c>
      <c r="CV976">
        <v>-1.1689752</v>
      </c>
      <c r="CW976">
        <v>-0.52188942000000005</v>
      </c>
      <c r="CX976">
        <v>0.65815442999999996</v>
      </c>
      <c r="CY976">
        <v>9.3649330000000003E-2</v>
      </c>
      <c r="CZ976">
        <v>-0.16819777</v>
      </c>
      <c r="DA976">
        <v>-0.25450494000000001</v>
      </c>
      <c r="DB976">
        <v>0.25513289</v>
      </c>
      <c r="DC976">
        <v>2.5920289999999999E-2</v>
      </c>
      <c r="DD976">
        <v>-2.5292350000000002E-2</v>
      </c>
      <c r="DE976">
        <v>0.26950531</v>
      </c>
      <c r="DF976">
        <v>-0.26887736000000001</v>
      </c>
      <c r="DG976">
        <v>0.1029841</v>
      </c>
      <c r="DH976">
        <v>-0.10235616</v>
      </c>
      <c r="DI976">
        <v>-0.19042195000000001</v>
      </c>
      <c r="DJ976">
        <v>7.7531719999999998E-2</v>
      </c>
      <c r="DK976">
        <v>-0.19522661999999999</v>
      </c>
      <c r="DL976">
        <v>-0.13095082</v>
      </c>
      <c r="DM976">
        <v>-6.0513240000000003E-2</v>
      </c>
      <c r="DN976">
        <v>0.50020885000000004</v>
      </c>
      <c r="DO976">
        <v>0.35778246000000002</v>
      </c>
      <c r="DP976">
        <v>-0.64273818000000005</v>
      </c>
      <c r="DQ976">
        <v>0.94671483000000001</v>
      </c>
      <c r="DR976">
        <v>-0.66113116000000005</v>
      </c>
      <c r="DS976">
        <v>7.7932630000000003E-2</v>
      </c>
      <c r="DT976">
        <v>-0.79014932000000004</v>
      </c>
      <c r="DU976">
        <v>1.3610861400000001</v>
      </c>
      <c r="DV976" s="10">
        <v>-0.64824150000000003</v>
      </c>
      <c r="DW976" s="8" t="s">
        <v>4982</v>
      </c>
      <c r="DX976" t="s">
        <v>4983</v>
      </c>
      <c r="DY976" t="s">
        <v>5165</v>
      </c>
      <c r="DZ976" t="s">
        <v>5153</v>
      </c>
      <c r="EA976" t="s">
        <v>5333</v>
      </c>
      <c r="EB976" t="s">
        <v>5414</v>
      </c>
      <c r="EC976" t="s">
        <v>5503</v>
      </c>
      <c r="ED976" s="10" t="s">
        <v>1429</v>
      </c>
      <c r="EE976" s="20">
        <v>36942</v>
      </c>
      <c r="EF976" s="21">
        <v>37342</v>
      </c>
      <c r="EG976" t="s">
        <v>4984</v>
      </c>
      <c r="EH976" t="s">
        <v>5145</v>
      </c>
      <c r="EI976" s="22">
        <v>44069</v>
      </c>
      <c r="EJ976" t="b">
        <f>F976=H976</f>
        <v>0</v>
      </c>
    </row>
    <row r="977" spans="1:140" x14ac:dyDescent="0.2">
      <c r="A977" s="8" t="s">
        <v>4985</v>
      </c>
      <c r="B977" s="8" t="s">
        <v>127</v>
      </c>
      <c r="C977" s="8" t="s">
        <v>363</v>
      </c>
      <c r="D977" s="2" t="s">
        <v>4986</v>
      </c>
      <c r="E977" s="4">
        <v>0.363326690245382</v>
      </c>
      <c r="F977" s="28" t="b">
        <v>0</v>
      </c>
      <c r="G977" s="29">
        <f t="shared" si="31"/>
        <v>0.27876012489742447</v>
      </c>
      <c r="H977" s="5" t="b">
        <f t="shared" si="30"/>
        <v>0</v>
      </c>
      <c r="I977" s="8">
        <v>43</v>
      </c>
      <c r="J977">
        <v>0</v>
      </c>
      <c r="K977">
        <v>20</v>
      </c>
      <c r="L977">
        <v>620</v>
      </c>
      <c r="M977">
        <v>9</v>
      </c>
      <c r="N977">
        <v>2</v>
      </c>
      <c r="O977">
        <v>70.163345122690998</v>
      </c>
      <c r="P977">
        <v>4</v>
      </c>
      <c r="Q977">
        <v>2</v>
      </c>
      <c r="R977">
        <v>1</v>
      </c>
      <c r="S977" s="10">
        <v>76.400000000000006</v>
      </c>
      <c r="T977" s="8">
        <v>-0.96192691105334804</v>
      </c>
      <c r="U977">
        <v>-1.00517281761849</v>
      </c>
      <c r="V977">
        <v>-0.90217249130388599</v>
      </c>
      <c r="W977">
        <v>-1.0238853941432799</v>
      </c>
      <c r="X977">
        <v>1.2997579909472201</v>
      </c>
      <c r="Y977">
        <v>-0.70788554533318204</v>
      </c>
      <c r="Z977">
        <v>0.67752473481323205</v>
      </c>
      <c r="AA977">
        <v>0.71867389489572897</v>
      </c>
      <c r="AB977">
        <v>0.68128349962791002</v>
      </c>
      <c r="AC977">
        <v>1.42236659638262</v>
      </c>
      <c r="AD977" s="10">
        <v>0.36734945218916498</v>
      </c>
      <c r="AE977" s="8">
        <v>0</v>
      </c>
      <c r="AF977">
        <v>0</v>
      </c>
      <c r="AG977">
        <v>0</v>
      </c>
      <c r="AH977">
        <v>0</v>
      </c>
      <c r="AI977">
        <v>0</v>
      </c>
      <c r="AJ977">
        <v>0</v>
      </c>
      <c r="AK977">
        <v>0</v>
      </c>
      <c r="AL977">
        <v>0</v>
      </c>
      <c r="AM977">
        <v>0</v>
      </c>
      <c r="AN977">
        <v>0</v>
      </c>
      <c r="AO977">
        <v>0</v>
      </c>
      <c r="AP977">
        <v>0</v>
      </c>
      <c r="AQ977">
        <v>0</v>
      </c>
      <c r="AR977">
        <v>0</v>
      </c>
      <c r="AS977">
        <v>0</v>
      </c>
      <c r="AT977">
        <v>0</v>
      </c>
      <c r="AU977">
        <v>1</v>
      </c>
      <c r="AV977">
        <v>0</v>
      </c>
      <c r="AW977">
        <v>0</v>
      </c>
      <c r="AX977">
        <v>0</v>
      </c>
      <c r="AY977">
        <v>1</v>
      </c>
      <c r="AZ977">
        <v>0</v>
      </c>
      <c r="BA977">
        <v>0</v>
      </c>
      <c r="BB977">
        <v>1</v>
      </c>
      <c r="BC977">
        <v>0</v>
      </c>
      <c r="BD977">
        <v>1</v>
      </c>
      <c r="BE977">
        <v>0</v>
      </c>
      <c r="BF977">
        <v>1</v>
      </c>
      <c r="BG977">
        <v>1</v>
      </c>
      <c r="BH977">
        <v>0</v>
      </c>
      <c r="BI977">
        <v>0</v>
      </c>
      <c r="BJ977">
        <v>0</v>
      </c>
      <c r="BK977">
        <v>0</v>
      </c>
      <c r="BL977">
        <v>0</v>
      </c>
      <c r="BM977">
        <v>0</v>
      </c>
      <c r="BN977">
        <v>1</v>
      </c>
      <c r="BO977">
        <v>0</v>
      </c>
      <c r="BP977">
        <v>0</v>
      </c>
      <c r="BQ977">
        <v>0</v>
      </c>
      <c r="BR977">
        <v>1</v>
      </c>
      <c r="BS977">
        <v>0</v>
      </c>
      <c r="BT977" s="10">
        <v>0</v>
      </c>
      <c r="BU977">
        <v>-4.2648743800000002</v>
      </c>
      <c r="BV977">
        <v>0.17994256</v>
      </c>
      <c r="BW977">
        <v>2.5512239999999999E-2</v>
      </c>
      <c r="BX977">
        <v>1.7140852600000001</v>
      </c>
      <c r="BY977">
        <v>1.2451467300000001</v>
      </c>
      <c r="BZ977">
        <v>4.38303536</v>
      </c>
      <c r="CA977">
        <v>1.0542348399999999</v>
      </c>
      <c r="CB977">
        <v>2.36271349</v>
      </c>
      <c r="CC977">
        <v>0</v>
      </c>
      <c r="CD977">
        <v>1.26633956</v>
      </c>
      <c r="CE977">
        <v>1.2966537600000001</v>
      </c>
      <c r="CF977">
        <v>-0.34830556000000001</v>
      </c>
      <c r="CG977">
        <v>0.60595251999999999</v>
      </c>
      <c r="CH977">
        <v>-0.27080598</v>
      </c>
      <c r="CI977">
        <v>0.69837139000000004</v>
      </c>
      <c r="CJ977">
        <v>2.3914729999999999E-2</v>
      </c>
      <c r="CK977">
        <v>-0.35324707</v>
      </c>
      <c r="CL977">
        <v>-4.8291489999999999E-2</v>
      </c>
      <c r="CM977">
        <v>0.58076517999999999</v>
      </c>
      <c r="CN977">
        <v>0.72541518999999999</v>
      </c>
      <c r="CO977">
        <v>-0.20022939000000001</v>
      </c>
      <c r="CP977">
        <v>-0.43475793000000001</v>
      </c>
      <c r="CQ977">
        <v>0.34422587999999998</v>
      </c>
      <c r="CR977">
        <v>-0.48495226000000002</v>
      </c>
      <c r="CS977">
        <v>0.18250256000000001</v>
      </c>
      <c r="CT977">
        <v>-0.16623276000000001</v>
      </c>
      <c r="CU977">
        <v>-9.4743999999999995E-2</v>
      </c>
      <c r="CV977">
        <v>-1.1689752</v>
      </c>
      <c r="CW977">
        <v>-0.52188942000000005</v>
      </c>
      <c r="CX977">
        <v>0.65815442999999996</v>
      </c>
      <c r="CY977">
        <v>9.3649330000000003E-2</v>
      </c>
      <c r="CZ977">
        <v>-0.16819777</v>
      </c>
      <c r="DA977">
        <v>-0.25450494000000001</v>
      </c>
      <c r="DB977">
        <v>0.25513289</v>
      </c>
      <c r="DC977">
        <v>2.5920289999999999E-2</v>
      </c>
      <c r="DD977">
        <v>-2.5292350000000002E-2</v>
      </c>
      <c r="DE977">
        <v>0.26950531</v>
      </c>
      <c r="DF977">
        <v>-0.26887736000000001</v>
      </c>
      <c r="DG977">
        <v>0.1029841</v>
      </c>
      <c r="DH977">
        <v>-0.10235616</v>
      </c>
      <c r="DI977">
        <v>-0.19042195000000001</v>
      </c>
      <c r="DJ977">
        <v>7.7531719999999998E-2</v>
      </c>
      <c r="DK977">
        <v>-0.19522661999999999</v>
      </c>
      <c r="DL977">
        <v>-0.13095082</v>
      </c>
      <c r="DM977">
        <v>-6.0513240000000003E-2</v>
      </c>
      <c r="DN977">
        <v>0.50020885000000004</v>
      </c>
      <c r="DO977">
        <v>0.35778246000000002</v>
      </c>
      <c r="DP977">
        <v>-0.64273818000000005</v>
      </c>
      <c r="DQ977">
        <v>0.94671483000000001</v>
      </c>
      <c r="DR977">
        <v>-0.66113116000000005</v>
      </c>
      <c r="DS977">
        <v>7.7932630000000003E-2</v>
      </c>
      <c r="DT977">
        <v>-0.79014932000000004</v>
      </c>
      <c r="DU977">
        <v>1.3610861400000001</v>
      </c>
      <c r="DV977" s="10">
        <v>-0.64824150000000003</v>
      </c>
      <c r="DW977" s="8" t="s">
        <v>4987</v>
      </c>
      <c r="DX977" t="s">
        <v>4988</v>
      </c>
      <c r="DY977" t="s">
        <v>5158</v>
      </c>
      <c r="DZ977" t="s">
        <v>5158</v>
      </c>
      <c r="EA977" t="s">
        <v>5207</v>
      </c>
      <c r="EB977" t="s">
        <v>5343</v>
      </c>
      <c r="EC977" t="s">
        <v>5326</v>
      </c>
      <c r="ED977" s="10" t="s">
        <v>301</v>
      </c>
      <c r="EE977" s="20">
        <v>36345</v>
      </c>
      <c r="EF977" s="21">
        <v>37051</v>
      </c>
      <c r="EG977" t="s">
        <v>4989</v>
      </c>
      <c r="EH977" t="s">
        <v>5145</v>
      </c>
      <c r="EI977" s="22">
        <v>43718</v>
      </c>
      <c r="EJ977" t="b">
        <f>F977=H977</f>
        <v>1</v>
      </c>
    </row>
    <row r="978" spans="1:140" x14ac:dyDescent="0.2">
      <c r="A978" s="8" t="s">
        <v>4990</v>
      </c>
      <c r="B978" s="8" t="s">
        <v>119</v>
      </c>
      <c r="C978" s="8" t="s">
        <v>181</v>
      </c>
      <c r="D978" s="2" t="s">
        <v>4991</v>
      </c>
      <c r="E978" s="4">
        <v>0.58748331033229695</v>
      </c>
      <c r="F978" s="28" t="b">
        <v>0</v>
      </c>
      <c r="G978" s="29">
        <f t="shared" si="31"/>
        <v>5.2250769709485847E-4</v>
      </c>
      <c r="H978" s="5" t="b">
        <f t="shared" si="30"/>
        <v>0</v>
      </c>
      <c r="I978" s="8">
        <v>65</v>
      </c>
      <c r="J978">
        <v>0</v>
      </c>
      <c r="K978">
        <v>29</v>
      </c>
      <c r="L978">
        <v>1501</v>
      </c>
      <c r="M978">
        <v>3</v>
      </c>
      <c r="N978">
        <v>4</v>
      </c>
      <c r="O978">
        <v>24.574988499481801</v>
      </c>
      <c r="P978">
        <v>1</v>
      </c>
      <c r="Q978">
        <v>1</v>
      </c>
      <c r="R978">
        <v>2</v>
      </c>
      <c r="S978" s="10">
        <v>77.599999999999994</v>
      </c>
      <c r="T978" s="8">
        <v>1.1047129369128199</v>
      </c>
      <c r="U978">
        <v>-1.00517281761849</v>
      </c>
      <c r="V978">
        <v>0.260670676864387</v>
      </c>
      <c r="W978">
        <v>3.14170036287631E-3</v>
      </c>
      <c r="X978">
        <v>-0.60931127360194304</v>
      </c>
      <c r="Y978">
        <v>0.68524713920936597</v>
      </c>
      <c r="Z978">
        <v>-0.89120232094217899</v>
      </c>
      <c r="AA978">
        <v>8.8725172209350497E-3</v>
      </c>
      <c r="AB978">
        <v>0.68128349962791002</v>
      </c>
      <c r="AC978">
        <v>0.71996333890972197</v>
      </c>
      <c r="AD978" s="10">
        <v>0.62627417619914705</v>
      </c>
      <c r="AE978" s="8">
        <v>0</v>
      </c>
      <c r="AF978">
        <v>0</v>
      </c>
      <c r="AG978">
        <v>0</v>
      </c>
      <c r="AH978">
        <v>0</v>
      </c>
      <c r="AI978">
        <v>0</v>
      </c>
      <c r="AJ978">
        <v>0</v>
      </c>
      <c r="AK978">
        <v>0</v>
      </c>
      <c r="AL978">
        <v>0</v>
      </c>
      <c r="AM978">
        <v>0</v>
      </c>
      <c r="AN978">
        <v>0</v>
      </c>
      <c r="AO978">
        <v>0</v>
      </c>
      <c r="AP978">
        <v>1</v>
      </c>
      <c r="AQ978">
        <v>0</v>
      </c>
      <c r="AR978">
        <v>0</v>
      </c>
      <c r="AS978">
        <v>0</v>
      </c>
      <c r="AT978">
        <v>0</v>
      </c>
      <c r="AU978">
        <v>0</v>
      </c>
      <c r="AV978">
        <v>0</v>
      </c>
      <c r="AW978">
        <v>0</v>
      </c>
      <c r="AX978">
        <v>0</v>
      </c>
      <c r="AY978">
        <v>1</v>
      </c>
      <c r="AZ978">
        <v>0</v>
      </c>
      <c r="BA978">
        <v>1</v>
      </c>
      <c r="BB978">
        <v>0</v>
      </c>
      <c r="BC978">
        <v>0</v>
      </c>
      <c r="BD978">
        <v>1</v>
      </c>
      <c r="BE978">
        <v>0</v>
      </c>
      <c r="BF978">
        <v>1</v>
      </c>
      <c r="BG978">
        <v>0</v>
      </c>
      <c r="BH978">
        <v>1</v>
      </c>
      <c r="BI978">
        <v>0</v>
      </c>
      <c r="BJ978">
        <v>0</v>
      </c>
      <c r="BK978">
        <v>0</v>
      </c>
      <c r="BL978">
        <v>0</v>
      </c>
      <c r="BM978">
        <v>1</v>
      </c>
      <c r="BN978">
        <v>0</v>
      </c>
      <c r="BO978">
        <v>0</v>
      </c>
      <c r="BP978">
        <v>0</v>
      </c>
      <c r="BQ978">
        <v>0</v>
      </c>
      <c r="BR978">
        <v>1</v>
      </c>
      <c r="BS978">
        <v>0</v>
      </c>
      <c r="BT978" s="10">
        <v>0</v>
      </c>
      <c r="BU978">
        <v>-4.2648743800000002</v>
      </c>
      <c r="BV978">
        <v>0.17994256</v>
      </c>
      <c r="BW978">
        <v>2.5512239999999999E-2</v>
      </c>
      <c r="BX978">
        <v>1.7140852600000001</v>
      </c>
      <c r="BY978">
        <v>1.2451467300000001</v>
      </c>
      <c r="BZ978">
        <v>4.38303536</v>
      </c>
      <c r="CA978">
        <v>1.0542348399999999</v>
      </c>
      <c r="CB978">
        <v>2.36271349</v>
      </c>
      <c r="CC978">
        <v>0</v>
      </c>
      <c r="CD978">
        <v>1.26633956</v>
      </c>
      <c r="CE978">
        <v>1.2966537600000001</v>
      </c>
      <c r="CF978">
        <v>-0.34830556000000001</v>
      </c>
      <c r="CG978">
        <v>0.60595251999999999</v>
      </c>
      <c r="CH978">
        <v>-0.27080598</v>
      </c>
      <c r="CI978">
        <v>0.69837139000000004</v>
      </c>
      <c r="CJ978">
        <v>2.3914729999999999E-2</v>
      </c>
      <c r="CK978">
        <v>-0.35324707</v>
      </c>
      <c r="CL978">
        <v>-4.8291489999999999E-2</v>
      </c>
      <c r="CM978">
        <v>0.58076517999999999</v>
      </c>
      <c r="CN978">
        <v>0.72541518999999999</v>
      </c>
      <c r="CO978">
        <v>-0.20022939000000001</v>
      </c>
      <c r="CP978">
        <v>-0.43475793000000001</v>
      </c>
      <c r="CQ978">
        <v>0.34422587999999998</v>
      </c>
      <c r="CR978">
        <v>-0.48495226000000002</v>
      </c>
      <c r="CS978">
        <v>0.18250256000000001</v>
      </c>
      <c r="CT978">
        <v>-0.16623276000000001</v>
      </c>
      <c r="CU978">
        <v>-9.4743999999999995E-2</v>
      </c>
      <c r="CV978">
        <v>-1.1689752</v>
      </c>
      <c r="CW978">
        <v>-0.52188942000000005</v>
      </c>
      <c r="CX978">
        <v>0.65815442999999996</v>
      </c>
      <c r="CY978">
        <v>9.3649330000000003E-2</v>
      </c>
      <c r="CZ978">
        <v>-0.16819777</v>
      </c>
      <c r="DA978">
        <v>-0.25450494000000001</v>
      </c>
      <c r="DB978">
        <v>0.25513289</v>
      </c>
      <c r="DC978">
        <v>2.5920289999999999E-2</v>
      </c>
      <c r="DD978">
        <v>-2.5292350000000002E-2</v>
      </c>
      <c r="DE978">
        <v>0.26950531</v>
      </c>
      <c r="DF978">
        <v>-0.26887736000000001</v>
      </c>
      <c r="DG978">
        <v>0.1029841</v>
      </c>
      <c r="DH978">
        <v>-0.10235616</v>
      </c>
      <c r="DI978">
        <v>-0.19042195000000001</v>
      </c>
      <c r="DJ978">
        <v>7.7531719999999998E-2</v>
      </c>
      <c r="DK978">
        <v>-0.19522661999999999</v>
      </c>
      <c r="DL978">
        <v>-0.13095082</v>
      </c>
      <c r="DM978">
        <v>-6.0513240000000003E-2</v>
      </c>
      <c r="DN978">
        <v>0.50020885000000004</v>
      </c>
      <c r="DO978">
        <v>0.35778246000000002</v>
      </c>
      <c r="DP978">
        <v>-0.64273818000000005</v>
      </c>
      <c r="DQ978">
        <v>0.94671483000000001</v>
      </c>
      <c r="DR978">
        <v>-0.66113116000000005</v>
      </c>
      <c r="DS978">
        <v>7.7932630000000003E-2</v>
      </c>
      <c r="DT978">
        <v>-0.79014932000000004</v>
      </c>
      <c r="DU978">
        <v>1.3610861400000001</v>
      </c>
      <c r="DV978" s="10">
        <v>-0.64824150000000003</v>
      </c>
      <c r="DW978" s="8" t="s">
        <v>4992</v>
      </c>
      <c r="DX978" t="s">
        <v>4993</v>
      </c>
      <c r="DY978" t="s">
        <v>5154</v>
      </c>
      <c r="DZ978" t="s">
        <v>5158</v>
      </c>
      <c r="EA978" t="s">
        <v>5254</v>
      </c>
      <c r="EB978" t="s">
        <v>5449</v>
      </c>
      <c r="EC978" t="s">
        <v>5404</v>
      </c>
      <c r="ED978" s="10" t="s">
        <v>192</v>
      </c>
      <c r="EE978" s="20">
        <v>35804</v>
      </c>
      <c r="EF978" s="21">
        <v>39144</v>
      </c>
      <c r="EG978" t="s">
        <v>4994</v>
      </c>
      <c r="EH978" t="s">
        <v>5147</v>
      </c>
      <c r="EI978" s="22">
        <v>44920</v>
      </c>
      <c r="EJ978" t="b">
        <f>F978=H978</f>
        <v>1</v>
      </c>
    </row>
    <row r="979" spans="1:140" x14ac:dyDescent="0.2">
      <c r="A979" s="8" t="s">
        <v>4995</v>
      </c>
      <c r="B979" s="8" t="s">
        <v>119</v>
      </c>
      <c r="C979" s="8" t="s">
        <v>120</v>
      </c>
      <c r="D979" s="2" t="s">
        <v>4996</v>
      </c>
      <c r="E979" s="4">
        <v>0.53804764295811203</v>
      </c>
      <c r="F979" s="28" t="b">
        <v>0</v>
      </c>
      <c r="G979" s="29">
        <f t="shared" si="31"/>
        <v>0.24239893530509227</v>
      </c>
      <c r="H979" s="5" t="b">
        <f t="shared" si="30"/>
        <v>0</v>
      </c>
      <c r="I979" s="8">
        <v>54</v>
      </c>
      <c r="J979">
        <v>1</v>
      </c>
      <c r="K979">
        <v>29</v>
      </c>
      <c r="L979">
        <v>1576</v>
      </c>
      <c r="M979">
        <v>7</v>
      </c>
      <c r="N979">
        <v>1</v>
      </c>
      <c r="O979">
        <v>91.523821479056394</v>
      </c>
      <c r="P979">
        <v>2</v>
      </c>
      <c r="Q979">
        <v>3</v>
      </c>
      <c r="R979">
        <v>2</v>
      </c>
      <c r="S979" s="10">
        <v>82.2</v>
      </c>
      <c r="T979" s="8">
        <v>7.1393012929740499E-2</v>
      </c>
      <c r="U979">
        <v>7.5957643648752104E-3</v>
      </c>
      <c r="V979">
        <v>0.260670676864387</v>
      </c>
      <c r="W979">
        <v>9.0573064821402802E-2</v>
      </c>
      <c r="X979">
        <v>0.66340156943083595</v>
      </c>
      <c r="Y979">
        <v>-1.4044518876044501</v>
      </c>
      <c r="Z979">
        <v>1.41255358134538</v>
      </c>
      <c r="AA979">
        <v>0.71867389489572897</v>
      </c>
      <c r="AB979">
        <v>-1.4988236991813999</v>
      </c>
      <c r="AC979">
        <v>1.42236659638262</v>
      </c>
      <c r="AD979" s="10">
        <v>1.6188189515707501</v>
      </c>
      <c r="AE979" s="8">
        <v>0</v>
      </c>
      <c r="AF979">
        <v>0</v>
      </c>
      <c r="AG979">
        <v>0</v>
      </c>
      <c r="AH979">
        <v>0</v>
      </c>
      <c r="AI979">
        <v>0</v>
      </c>
      <c r="AJ979">
        <v>0</v>
      </c>
      <c r="AK979">
        <v>0</v>
      </c>
      <c r="AL979">
        <v>0</v>
      </c>
      <c r="AM979">
        <v>0</v>
      </c>
      <c r="AN979">
        <v>0</v>
      </c>
      <c r="AO979">
        <v>0</v>
      </c>
      <c r="AP979">
        <v>0</v>
      </c>
      <c r="AQ979">
        <v>0</v>
      </c>
      <c r="AR979">
        <v>0</v>
      </c>
      <c r="AS979">
        <v>0</v>
      </c>
      <c r="AT979">
        <v>0</v>
      </c>
      <c r="AU979">
        <v>1</v>
      </c>
      <c r="AV979">
        <v>0</v>
      </c>
      <c r="AW979">
        <v>0</v>
      </c>
      <c r="AX979">
        <v>0</v>
      </c>
      <c r="AY979">
        <v>1</v>
      </c>
      <c r="AZ979">
        <v>0</v>
      </c>
      <c r="BA979">
        <v>0</v>
      </c>
      <c r="BB979">
        <v>1</v>
      </c>
      <c r="BC979">
        <v>0</v>
      </c>
      <c r="BD979">
        <v>1</v>
      </c>
      <c r="BE979">
        <v>0</v>
      </c>
      <c r="BF979">
        <v>1</v>
      </c>
      <c r="BG979">
        <v>0</v>
      </c>
      <c r="BH979">
        <v>0</v>
      </c>
      <c r="BI979">
        <v>0</v>
      </c>
      <c r="BJ979">
        <v>1</v>
      </c>
      <c r="BK979">
        <v>0</v>
      </c>
      <c r="BL979">
        <v>0</v>
      </c>
      <c r="BM979">
        <v>1</v>
      </c>
      <c r="BN979">
        <v>0</v>
      </c>
      <c r="BO979">
        <v>0</v>
      </c>
      <c r="BP979">
        <v>0</v>
      </c>
      <c r="BQ979">
        <v>0</v>
      </c>
      <c r="BR979">
        <v>0</v>
      </c>
      <c r="BS979">
        <v>0</v>
      </c>
      <c r="BT979" s="10">
        <v>1</v>
      </c>
      <c r="BU979">
        <v>-4.2648743800000002</v>
      </c>
      <c r="BV979">
        <v>0.17994256</v>
      </c>
      <c r="BW979">
        <v>2.5512239999999999E-2</v>
      </c>
      <c r="BX979">
        <v>1.7140852600000001</v>
      </c>
      <c r="BY979">
        <v>1.2451467300000001</v>
      </c>
      <c r="BZ979">
        <v>4.38303536</v>
      </c>
      <c r="CA979">
        <v>1.0542348399999999</v>
      </c>
      <c r="CB979">
        <v>2.36271349</v>
      </c>
      <c r="CC979">
        <v>0</v>
      </c>
      <c r="CD979">
        <v>1.26633956</v>
      </c>
      <c r="CE979">
        <v>1.2966537600000001</v>
      </c>
      <c r="CF979">
        <v>-0.34830556000000001</v>
      </c>
      <c r="CG979">
        <v>0.60595251999999999</v>
      </c>
      <c r="CH979">
        <v>-0.27080598</v>
      </c>
      <c r="CI979">
        <v>0.69837139000000004</v>
      </c>
      <c r="CJ979">
        <v>2.3914729999999999E-2</v>
      </c>
      <c r="CK979">
        <v>-0.35324707</v>
      </c>
      <c r="CL979">
        <v>-4.8291489999999999E-2</v>
      </c>
      <c r="CM979">
        <v>0.58076517999999999</v>
      </c>
      <c r="CN979">
        <v>0.72541518999999999</v>
      </c>
      <c r="CO979">
        <v>-0.20022939000000001</v>
      </c>
      <c r="CP979">
        <v>-0.43475793000000001</v>
      </c>
      <c r="CQ979">
        <v>0.34422587999999998</v>
      </c>
      <c r="CR979">
        <v>-0.48495226000000002</v>
      </c>
      <c r="CS979">
        <v>0.18250256000000001</v>
      </c>
      <c r="CT979">
        <v>-0.16623276000000001</v>
      </c>
      <c r="CU979">
        <v>-9.4743999999999995E-2</v>
      </c>
      <c r="CV979">
        <v>-1.1689752</v>
      </c>
      <c r="CW979">
        <v>-0.52188942000000005</v>
      </c>
      <c r="CX979">
        <v>0.65815442999999996</v>
      </c>
      <c r="CY979">
        <v>9.3649330000000003E-2</v>
      </c>
      <c r="CZ979">
        <v>-0.16819777</v>
      </c>
      <c r="DA979">
        <v>-0.25450494000000001</v>
      </c>
      <c r="DB979">
        <v>0.25513289</v>
      </c>
      <c r="DC979">
        <v>2.5920289999999999E-2</v>
      </c>
      <c r="DD979">
        <v>-2.5292350000000002E-2</v>
      </c>
      <c r="DE979">
        <v>0.26950531</v>
      </c>
      <c r="DF979">
        <v>-0.26887736000000001</v>
      </c>
      <c r="DG979">
        <v>0.1029841</v>
      </c>
      <c r="DH979">
        <v>-0.10235616</v>
      </c>
      <c r="DI979">
        <v>-0.19042195000000001</v>
      </c>
      <c r="DJ979">
        <v>7.7531719999999998E-2</v>
      </c>
      <c r="DK979">
        <v>-0.19522661999999999</v>
      </c>
      <c r="DL979">
        <v>-0.13095082</v>
      </c>
      <c r="DM979">
        <v>-6.0513240000000003E-2</v>
      </c>
      <c r="DN979">
        <v>0.50020885000000004</v>
      </c>
      <c r="DO979">
        <v>0.35778246000000002</v>
      </c>
      <c r="DP979">
        <v>-0.64273818000000005</v>
      </c>
      <c r="DQ979">
        <v>0.94671483000000001</v>
      </c>
      <c r="DR979">
        <v>-0.66113116000000005</v>
      </c>
      <c r="DS979">
        <v>7.7932630000000003E-2</v>
      </c>
      <c r="DT979">
        <v>-0.79014932000000004</v>
      </c>
      <c r="DU979">
        <v>1.3610861400000001</v>
      </c>
      <c r="DV979" s="10">
        <v>-0.64824150000000003</v>
      </c>
      <c r="DW979" s="8" t="s">
        <v>4997</v>
      </c>
      <c r="DX979" t="s">
        <v>4998</v>
      </c>
      <c r="DY979" t="s">
        <v>5154</v>
      </c>
      <c r="DZ979" t="s">
        <v>5165</v>
      </c>
      <c r="EA979" t="s">
        <v>5344</v>
      </c>
      <c r="EB979" t="s">
        <v>5412</v>
      </c>
      <c r="EC979" t="s">
        <v>5460</v>
      </c>
      <c r="ED979" s="10" t="s">
        <v>1888</v>
      </c>
      <c r="EE979" s="20">
        <v>37290</v>
      </c>
      <c r="EF979" s="21">
        <v>39298</v>
      </c>
      <c r="EG979" t="s">
        <v>4999</v>
      </c>
      <c r="EH979" t="s">
        <v>5144</v>
      </c>
      <c r="EI979" s="22">
        <v>44291</v>
      </c>
      <c r="EJ979" t="b">
        <f>F979=H979</f>
        <v>1</v>
      </c>
    </row>
    <row r="980" spans="1:140" x14ac:dyDescent="0.2">
      <c r="A980" s="8" t="s">
        <v>5000</v>
      </c>
      <c r="B980" s="8" t="s">
        <v>119</v>
      </c>
      <c r="C980" s="8" t="s">
        <v>188</v>
      </c>
      <c r="D980" s="2" t="s">
        <v>5001</v>
      </c>
      <c r="E980" s="4">
        <v>0.41240643128191401</v>
      </c>
      <c r="F980" s="28" t="b">
        <v>0</v>
      </c>
      <c r="G980" s="29">
        <f t="shared" si="31"/>
        <v>7.9833299431322814E-3</v>
      </c>
      <c r="H980" s="5" t="b">
        <f t="shared" si="30"/>
        <v>0</v>
      </c>
      <c r="I980" s="8">
        <v>63</v>
      </c>
      <c r="J980">
        <v>2</v>
      </c>
      <c r="K980">
        <v>21</v>
      </c>
      <c r="L980">
        <v>123</v>
      </c>
      <c r="M980">
        <v>5</v>
      </c>
      <c r="N980">
        <v>3</v>
      </c>
      <c r="O980">
        <v>86.144882307623604</v>
      </c>
      <c r="P980">
        <v>3</v>
      </c>
      <c r="Q980">
        <v>5</v>
      </c>
      <c r="R980">
        <v>5</v>
      </c>
      <c r="S980" s="10">
        <v>74.900000000000006</v>
      </c>
      <c r="T980" s="8">
        <v>0.91683658709772198</v>
      </c>
      <c r="U980">
        <v>1.0203643463482399</v>
      </c>
      <c r="V980">
        <v>-0.77296769484074401</v>
      </c>
      <c r="W980">
        <v>-1.6032639026217801</v>
      </c>
      <c r="X980">
        <v>2.70451479144465E-2</v>
      </c>
      <c r="Y980">
        <v>-1.13192030619081E-2</v>
      </c>
      <c r="Z980">
        <v>1.22746054368161</v>
      </c>
      <c r="AA980">
        <v>-0.70092886045385905</v>
      </c>
      <c r="AB980">
        <v>0.68128349962791002</v>
      </c>
      <c r="AC980">
        <v>-1.38724643350897</v>
      </c>
      <c r="AD980" s="10">
        <v>4.3693547176684999E-2</v>
      </c>
      <c r="AE980" s="8">
        <v>0</v>
      </c>
      <c r="AF980">
        <v>0</v>
      </c>
      <c r="AG980">
        <v>0</v>
      </c>
      <c r="AH980">
        <v>0</v>
      </c>
      <c r="AI980">
        <v>0</v>
      </c>
      <c r="AJ980">
        <v>0</v>
      </c>
      <c r="AK980">
        <v>0</v>
      </c>
      <c r="AL980">
        <v>0</v>
      </c>
      <c r="AM980">
        <v>0</v>
      </c>
      <c r="AN980">
        <v>0</v>
      </c>
      <c r="AO980">
        <v>0</v>
      </c>
      <c r="AP980">
        <v>0</v>
      </c>
      <c r="AQ980">
        <v>0</v>
      </c>
      <c r="AR980">
        <v>0</v>
      </c>
      <c r="AS980">
        <v>0</v>
      </c>
      <c r="AT980">
        <v>0</v>
      </c>
      <c r="AU980">
        <v>0</v>
      </c>
      <c r="AV980">
        <v>1</v>
      </c>
      <c r="AW980">
        <v>0</v>
      </c>
      <c r="AX980">
        <v>0</v>
      </c>
      <c r="AY980">
        <v>1</v>
      </c>
      <c r="AZ980">
        <v>0</v>
      </c>
      <c r="BA980">
        <v>0</v>
      </c>
      <c r="BB980">
        <v>1</v>
      </c>
      <c r="BC980">
        <v>0</v>
      </c>
      <c r="BD980">
        <v>1</v>
      </c>
      <c r="BE980">
        <v>1</v>
      </c>
      <c r="BF980">
        <v>0</v>
      </c>
      <c r="BG980">
        <v>0</v>
      </c>
      <c r="BH980">
        <v>0</v>
      </c>
      <c r="BI980">
        <v>0</v>
      </c>
      <c r="BJ980">
        <v>1</v>
      </c>
      <c r="BK980">
        <v>0</v>
      </c>
      <c r="BL980">
        <v>0</v>
      </c>
      <c r="BM980">
        <v>1</v>
      </c>
      <c r="BN980">
        <v>0</v>
      </c>
      <c r="BO980">
        <v>0</v>
      </c>
      <c r="BP980">
        <v>0</v>
      </c>
      <c r="BQ980">
        <v>1</v>
      </c>
      <c r="BR980">
        <v>0</v>
      </c>
      <c r="BS980">
        <v>0</v>
      </c>
      <c r="BT980" s="10">
        <v>0</v>
      </c>
      <c r="BU980">
        <v>-4.2648743800000002</v>
      </c>
      <c r="BV980">
        <v>0.17994256</v>
      </c>
      <c r="BW980">
        <v>2.5512239999999999E-2</v>
      </c>
      <c r="BX980">
        <v>1.7140852600000001</v>
      </c>
      <c r="BY980">
        <v>1.2451467300000001</v>
      </c>
      <c r="BZ980">
        <v>4.38303536</v>
      </c>
      <c r="CA980">
        <v>1.0542348399999999</v>
      </c>
      <c r="CB980">
        <v>2.36271349</v>
      </c>
      <c r="CC980">
        <v>0</v>
      </c>
      <c r="CD980">
        <v>1.26633956</v>
      </c>
      <c r="CE980">
        <v>1.2966537600000001</v>
      </c>
      <c r="CF980">
        <v>-0.34830556000000001</v>
      </c>
      <c r="CG980">
        <v>0.60595251999999999</v>
      </c>
      <c r="CH980">
        <v>-0.27080598</v>
      </c>
      <c r="CI980">
        <v>0.69837139000000004</v>
      </c>
      <c r="CJ980">
        <v>2.3914729999999999E-2</v>
      </c>
      <c r="CK980">
        <v>-0.35324707</v>
      </c>
      <c r="CL980">
        <v>-4.8291489999999999E-2</v>
      </c>
      <c r="CM980">
        <v>0.58076517999999999</v>
      </c>
      <c r="CN980">
        <v>0.72541518999999999</v>
      </c>
      <c r="CO980">
        <v>-0.20022939000000001</v>
      </c>
      <c r="CP980">
        <v>-0.43475793000000001</v>
      </c>
      <c r="CQ980">
        <v>0.34422587999999998</v>
      </c>
      <c r="CR980">
        <v>-0.48495226000000002</v>
      </c>
      <c r="CS980">
        <v>0.18250256000000001</v>
      </c>
      <c r="CT980">
        <v>-0.16623276000000001</v>
      </c>
      <c r="CU980">
        <v>-9.4743999999999995E-2</v>
      </c>
      <c r="CV980">
        <v>-1.1689752</v>
      </c>
      <c r="CW980">
        <v>-0.52188942000000005</v>
      </c>
      <c r="CX980">
        <v>0.65815442999999996</v>
      </c>
      <c r="CY980">
        <v>9.3649330000000003E-2</v>
      </c>
      <c r="CZ980">
        <v>-0.16819777</v>
      </c>
      <c r="DA980">
        <v>-0.25450494000000001</v>
      </c>
      <c r="DB980">
        <v>0.25513289</v>
      </c>
      <c r="DC980">
        <v>2.5920289999999999E-2</v>
      </c>
      <c r="DD980">
        <v>-2.5292350000000002E-2</v>
      </c>
      <c r="DE980">
        <v>0.26950531</v>
      </c>
      <c r="DF980">
        <v>-0.26887736000000001</v>
      </c>
      <c r="DG980">
        <v>0.1029841</v>
      </c>
      <c r="DH980">
        <v>-0.10235616</v>
      </c>
      <c r="DI980">
        <v>-0.19042195000000001</v>
      </c>
      <c r="DJ980">
        <v>7.7531719999999998E-2</v>
      </c>
      <c r="DK980">
        <v>-0.19522661999999999</v>
      </c>
      <c r="DL980">
        <v>-0.13095082</v>
      </c>
      <c r="DM980">
        <v>-6.0513240000000003E-2</v>
      </c>
      <c r="DN980">
        <v>0.50020885000000004</v>
      </c>
      <c r="DO980">
        <v>0.35778246000000002</v>
      </c>
      <c r="DP980">
        <v>-0.64273818000000005</v>
      </c>
      <c r="DQ980">
        <v>0.94671483000000001</v>
      </c>
      <c r="DR980">
        <v>-0.66113116000000005</v>
      </c>
      <c r="DS980">
        <v>7.7932630000000003E-2</v>
      </c>
      <c r="DT980">
        <v>-0.79014932000000004</v>
      </c>
      <c r="DU980">
        <v>1.3610861400000001</v>
      </c>
      <c r="DV980" s="10">
        <v>-0.64824150000000003</v>
      </c>
      <c r="DW980" s="8" t="s">
        <v>5002</v>
      </c>
      <c r="DX980" t="s">
        <v>5003</v>
      </c>
      <c r="DY980" t="s">
        <v>5154</v>
      </c>
      <c r="DZ980" t="s">
        <v>5154</v>
      </c>
      <c r="EA980" t="s">
        <v>5305</v>
      </c>
      <c r="EB980" t="s">
        <v>5447</v>
      </c>
      <c r="EC980" t="s">
        <v>5219</v>
      </c>
      <c r="ED980" s="10" t="s">
        <v>722</v>
      </c>
      <c r="EE980" s="20">
        <v>37359</v>
      </c>
      <c r="EF980" s="21">
        <v>38203</v>
      </c>
      <c r="EG980" t="s">
        <v>5004</v>
      </c>
      <c r="EH980" t="s">
        <v>5144</v>
      </c>
      <c r="EI980" s="22">
        <v>45294</v>
      </c>
      <c r="EJ980" t="b">
        <f>F980=H980</f>
        <v>1</v>
      </c>
    </row>
    <row r="981" spans="1:140" x14ac:dyDescent="0.2">
      <c r="A981" s="8" t="s">
        <v>5005</v>
      </c>
      <c r="B981" s="8" t="s">
        <v>127</v>
      </c>
      <c r="C981" s="8" t="s">
        <v>188</v>
      </c>
      <c r="D981" s="2" t="s">
        <v>5006</v>
      </c>
      <c r="E981" s="4">
        <v>0.396090376693082</v>
      </c>
      <c r="F981" s="28" t="b">
        <v>0</v>
      </c>
      <c r="G981" s="29">
        <f t="shared" si="31"/>
        <v>2.7694630926401856E-4</v>
      </c>
      <c r="H981" s="5" t="b">
        <f t="shared" si="30"/>
        <v>0</v>
      </c>
      <c r="I981" s="8">
        <v>57</v>
      </c>
      <c r="J981">
        <v>1</v>
      </c>
      <c r="K981">
        <v>39</v>
      </c>
      <c r="L981">
        <v>348</v>
      </c>
      <c r="M981">
        <v>4</v>
      </c>
      <c r="N981">
        <v>2</v>
      </c>
      <c r="O981">
        <v>36.111855013208</v>
      </c>
      <c r="P981">
        <v>2</v>
      </c>
      <c r="Q981">
        <v>4</v>
      </c>
      <c r="R981">
        <v>5</v>
      </c>
      <c r="S981" s="10">
        <v>77</v>
      </c>
      <c r="T981" s="8">
        <v>0.35320753765240098</v>
      </c>
      <c r="U981">
        <v>7.5957643648752104E-3</v>
      </c>
      <c r="V981">
        <v>1.5527186414958001</v>
      </c>
      <c r="W981">
        <v>-1.3409698092461999</v>
      </c>
      <c r="X981">
        <v>-0.29113306284374801</v>
      </c>
      <c r="Y981">
        <v>-0.70788554533318204</v>
      </c>
      <c r="Z981">
        <v>-0.49421072090922102</v>
      </c>
      <c r="AA981">
        <v>-1.4107302381286499</v>
      </c>
      <c r="AB981">
        <v>-4.5418899975194001E-2</v>
      </c>
      <c r="AC981">
        <v>1.7560081436822399E-2</v>
      </c>
      <c r="AD981" s="10">
        <v>0.49681181419415599</v>
      </c>
      <c r="AE981" s="8">
        <v>0</v>
      </c>
      <c r="AF981">
        <v>0</v>
      </c>
      <c r="AG981">
        <v>0</v>
      </c>
      <c r="AH981">
        <v>0</v>
      </c>
      <c r="AI981">
        <v>0</v>
      </c>
      <c r="AJ981">
        <v>0</v>
      </c>
      <c r="AK981">
        <v>0</v>
      </c>
      <c r="AL981">
        <v>0</v>
      </c>
      <c r="AM981">
        <v>0</v>
      </c>
      <c r="AN981">
        <v>0</v>
      </c>
      <c r="AO981">
        <v>0</v>
      </c>
      <c r="AP981">
        <v>0</v>
      </c>
      <c r="AQ981">
        <v>0</v>
      </c>
      <c r="AR981">
        <v>0</v>
      </c>
      <c r="AS981">
        <v>1</v>
      </c>
      <c r="AT981">
        <v>0</v>
      </c>
      <c r="AU981">
        <v>0</v>
      </c>
      <c r="AV981">
        <v>0</v>
      </c>
      <c r="AW981">
        <v>0</v>
      </c>
      <c r="AX981">
        <v>0</v>
      </c>
      <c r="AY981">
        <v>1</v>
      </c>
      <c r="AZ981">
        <v>0</v>
      </c>
      <c r="BA981">
        <v>0</v>
      </c>
      <c r="BB981">
        <v>1</v>
      </c>
      <c r="BC981">
        <v>1</v>
      </c>
      <c r="BD981">
        <v>0</v>
      </c>
      <c r="BE981">
        <v>1</v>
      </c>
      <c r="BF981">
        <v>0</v>
      </c>
      <c r="BG981">
        <v>0</v>
      </c>
      <c r="BH981">
        <v>0</v>
      </c>
      <c r="BI981">
        <v>0</v>
      </c>
      <c r="BJ981">
        <v>1</v>
      </c>
      <c r="BK981">
        <v>0</v>
      </c>
      <c r="BL981">
        <v>0</v>
      </c>
      <c r="BM981">
        <v>0</v>
      </c>
      <c r="BN981">
        <v>0</v>
      </c>
      <c r="BO981">
        <v>0</v>
      </c>
      <c r="BP981">
        <v>1</v>
      </c>
      <c r="BQ981">
        <v>0</v>
      </c>
      <c r="BR981">
        <v>1</v>
      </c>
      <c r="BS981">
        <v>0</v>
      </c>
      <c r="BT981" s="10">
        <v>0</v>
      </c>
      <c r="BU981">
        <v>-4.2648743800000002</v>
      </c>
      <c r="BV981">
        <v>0.17994256</v>
      </c>
      <c r="BW981">
        <v>2.5512239999999999E-2</v>
      </c>
      <c r="BX981">
        <v>1.7140852600000001</v>
      </c>
      <c r="BY981">
        <v>1.2451467300000001</v>
      </c>
      <c r="BZ981">
        <v>4.38303536</v>
      </c>
      <c r="CA981">
        <v>1.0542348399999999</v>
      </c>
      <c r="CB981">
        <v>2.36271349</v>
      </c>
      <c r="CC981">
        <v>0</v>
      </c>
      <c r="CD981">
        <v>1.26633956</v>
      </c>
      <c r="CE981">
        <v>1.2966537600000001</v>
      </c>
      <c r="CF981">
        <v>-0.34830556000000001</v>
      </c>
      <c r="CG981">
        <v>0.60595251999999999</v>
      </c>
      <c r="CH981">
        <v>-0.27080598</v>
      </c>
      <c r="CI981">
        <v>0.69837139000000004</v>
      </c>
      <c r="CJ981">
        <v>2.3914729999999999E-2</v>
      </c>
      <c r="CK981">
        <v>-0.35324707</v>
      </c>
      <c r="CL981">
        <v>-4.8291489999999999E-2</v>
      </c>
      <c r="CM981">
        <v>0.58076517999999999</v>
      </c>
      <c r="CN981">
        <v>0.72541518999999999</v>
      </c>
      <c r="CO981">
        <v>-0.20022939000000001</v>
      </c>
      <c r="CP981">
        <v>-0.43475793000000001</v>
      </c>
      <c r="CQ981">
        <v>0.34422587999999998</v>
      </c>
      <c r="CR981">
        <v>-0.48495226000000002</v>
      </c>
      <c r="CS981">
        <v>0.18250256000000001</v>
      </c>
      <c r="CT981">
        <v>-0.16623276000000001</v>
      </c>
      <c r="CU981">
        <v>-9.4743999999999995E-2</v>
      </c>
      <c r="CV981">
        <v>-1.1689752</v>
      </c>
      <c r="CW981">
        <v>-0.52188942000000005</v>
      </c>
      <c r="CX981">
        <v>0.65815442999999996</v>
      </c>
      <c r="CY981">
        <v>9.3649330000000003E-2</v>
      </c>
      <c r="CZ981">
        <v>-0.16819777</v>
      </c>
      <c r="DA981">
        <v>-0.25450494000000001</v>
      </c>
      <c r="DB981">
        <v>0.25513289</v>
      </c>
      <c r="DC981">
        <v>2.5920289999999999E-2</v>
      </c>
      <c r="DD981">
        <v>-2.5292350000000002E-2</v>
      </c>
      <c r="DE981">
        <v>0.26950531</v>
      </c>
      <c r="DF981">
        <v>-0.26887736000000001</v>
      </c>
      <c r="DG981">
        <v>0.1029841</v>
      </c>
      <c r="DH981">
        <v>-0.10235616</v>
      </c>
      <c r="DI981">
        <v>-0.19042195000000001</v>
      </c>
      <c r="DJ981">
        <v>7.7531719999999998E-2</v>
      </c>
      <c r="DK981">
        <v>-0.19522661999999999</v>
      </c>
      <c r="DL981">
        <v>-0.13095082</v>
      </c>
      <c r="DM981">
        <v>-6.0513240000000003E-2</v>
      </c>
      <c r="DN981">
        <v>0.50020885000000004</v>
      </c>
      <c r="DO981">
        <v>0.35778246000000002</v>
      </c>
      <c r="DP981">
        <v>-0.64273818000000005</v>
      </c>
      <c r="DQ981">
        <v>0.94671483000000001</v>
      </c>
      <c r="DR981">
        <v>-0.66113116000000005</v>
      </c>
      <c r="DS981">
        <v>7.7932630000000003E-2</v>
      </c>
      <c r="DT981">
        <v>-0.79014932000000004</v>
      </c>
      <c r="DU981">
        <v>1.3610861400000001</v>
      </c>
      <c r="DV981" s="10">
        <v>-0.64824150000000003</v>
      </c>
      <c r="DW981" s="8" t="s">
        <v>5007</v>
      </c>
      <c r="DX981" t="s">
        <v>5008</v>
      </c>
      <c r="DY981" t="s">
        <v>5165</v>
      </c>
      <c r="DZ981" t="s">
        <v>5158</v>
      </c>
      <c r="EA981" t="s">
        <v>5384</v>
      </c>
      <c r="EB981" t="s">
        <v>5170</v>
      </c>
      <c r="EC981" t="s">
        <v>5273</v>
      </c>
      <c r="ED981" s="10" t="s">
        <v>225</v>
      </c>
      <c r="EE981" s="20">
        <v>37886</v>
      </c>
      <c r="EF981" s="21">
        <v>39533</v>
      </c>
      <c r="EG981" t="s">
        <v>5009</v>
      </c>
      <c r="EH981" t="s">
        <v>5144</v>
      </c>
      <c r="EI981" s="22">
        <v>45143</v>
      </c>
      <c r="EJ981" t="b">
        <f>F981=H981</f>
        <v>1</v>
      </c>
    </row>
    <row r="982" spans="1:140" x14ac:dyDescent="0.2">
      <c r="A982" s="8" t="s">
        <v>5010</v>
      </c>
      <c r="B982" s="8" t="s">
        <v>127</v>
      </c>
      <c r="C982" s="8" t="s">
        <v>332</v>
      </c>
      <c r="D982" s="2" t="s">
        <v>5011</v>
      </c>
      <c r="E982" s="4">
        <v>0.72588146643664198</v>
      </c>
      <c r="F982" s="28" t="b">
        <v>1</v>
      </c>
      <c r="G982" s="29">
        <f t="shared" si="31"/>
        <v>3.3653152557190131E-5</v>
      </c>
      <c r="H982" s="5" t="b">
        <f t="shared" si="30"/>
        <v>0</v>
      </c>
      <c r="I982" s="8">
        <v>65</v>
      </c>
      <c r="J982">
        <v>0</v>
      </c>
      <c r="K982">
        <v>26</v>
      </c>
      <c r="L982">
        <v>1061</v>
      </c>
      <c r="M982">
        <v>0</v>
      </c>
      <c r="N982">
        <v>4</v>
      </c>
      <c r="O982">
        <v>21.274066551654698</v>
      </c>
      <c r="P982">
        <v>4</v>
      </c>
      <c r="Q982">
        <v>1</v>
      </c>
      <c r="R982">
        <v>5</v>
      </c>
      <c r="S982" s="10">
        <v>80.7</v>
      </c>
      <c r="T982" s="8">
        <v>1.1047129369128199</v>
      </c>
      <c r="U982">
        <v>-1.00517281761849</v>
      </c>
      <c r="V982">
        <v>-0.126943712525036</v>
      </c>
      <c r="W982">
        <v>-0.50978897112714605</v>
      </c>
      <c r="X982">
        <v>-1.5638459058765199</v>
      </c>
      <c r="Y982">
        <v>0.68524713920936597</v>
      </c>
      <c r="Z982">
        <v>-1.0047893407878701</v>
      </c>
      <c r="AA982">
        <v>8.8725172209350497E-3</v>
      </c>
      <c r="AB982">
        <v>0.68128349962791002</v>
      </c>
      <c r="AC982">
        <v>1.42236659638262</v>
      </c>
      <c r="AD982" s="10">
        <v>1.29516304655827</v>
      </c>
      <c r="AE982" s="8">
        <v>0</v>
      </c>
      <c r="AF982">
        <v>0</v>
      </c>
      <c r="AG982">
        <v>0</v>
      </c>
      <c r="AH982">
        <v>0</v>
      </c>
      <c r="AI982">
        <v>0</v>
      </c>
      <c r="AJ982">
        <v>0</v>
      </c>
      <c r="AK982">
        <v>0</v>
      </c>
      <c r="AL982">
        <v>0</v>
      </c>
      <c r="AM982">
        <v>0</v>
      </c>
      <c r="AN982">
        <v>0</v>
      </c>
      <c r="AO982">
        <v>0</v>
      </c>
      <c r="AP982">
        <v>0</v>
      </c>
      <c r="AQ982">
        <v>0</v>
      </c>
      <c r="AR982">
        <v>0</v>
      </c>
      <c r="AS982">
        <v>1</v>
      </c>
      <c r="AT982">
        <v>0</v>
      </c>
      <c r="AU982">
        <v>0</v>
      </c>
      <c r="AV982">
        <v>0</v>
      </c>
      <c r="AW982">
        <v>0</v>
      </c>
      <c r="AX982">
        <v>0</v>
      </c>
      <c r="AY982">
        <v>1</v>
      </c>
      <c r="AZ982">
        <v>0</v>
      </c>
      <c r="BA982">
        <v>0</v>
      </c>
      <c r="BB982">
        <v>1</v>
      </c>
      <c r="BC982">
        <v>1</v>
      </c>
      <c r="BD982">
        <v>0</v>
      </c>
      <c r="BE982">
        <v>0</v>
      </c>
      <c r="BF982">
        <v>1</v>
      </c>
      <c r="BG982">
        <v>0</v>
      </c>
      <c r="BH982">
        <v>1</v>
      </c>
      <c r="BI982">
        <v>0</v>
      </c>
      <c r="BJ982">
        <v>0</v>
      </c>
      <c r="BK982">
        <v>0</v>
      </c>
      <c r="BL982">
        <v>0</v>
      </c>
      <c r="BM982">
        <v>0</v>
      </c>
      <c r="BN982">
        <v>0</v>
      </c>
      <c r="BO982">
        <v>1</v>
      </c>
      <c r="BP982">
        <v>0</v>
      </c>
      <c r="BQ982">
        <v>1</v>
      </c>
      <c r="BR982">
        <v>0</v>
      </c>
      <c r="BS982">
        <v>0</v>
      </c>
      <c r="BT982" s="10">
        <v>0</v>
      </c>
      <c r="BU982">
        <v>-4.2648743800000002</v>
      </c>
      <c r="BV982">
        <v>0.17994256</v>
      </c>
      <c r="BW982">
        <v>2.5512239999999999E-2</v>
      </c>
      <c r="BX982">
        <v>1.7140852600000001</v>
      </c>
      <c r="BY982">
        <v>1.2451467300000001</v>
      </c>
      <c r="BZ982">
        <v>4.38303536</v>
      </c>
      <c r="CA982">
        <v>1.0542348399999999</v>
      </c>
      <c r="CB982">
        <v>2.36271349</v>
      </c>
      <c r="CC982">
        <v>0</v>
      </c>
      <c r="CD982">
        <v>1.26633956</v>
      </c>
      <c r="CE982">
        <v>1.2966537600000001</v>
      </c>
      <c r="CF982">
        <v>-0.34830556000000001</v>
      </c>
      <c r="CG982">
        <v>0.60595251999999999</v>
      </c>
      <c r="CH982">
        <v>-0.27080598</v>
      </c>
      <c r="CI982">
        <v>0.69837139000000004</v>
      </c>
      <c r="CJ982">
        <v>2.3914729999999999E-2</v>
      </c>
      <c r="CK982">
        <v>-0.35324707</v>
      </c>
      <c r="CL982">
        <v>-4.8291489999999999E-2</v>
      </c>
      <c r="CM982">
        <v>0.58076517999999999</v>
      </c>
      <c r="CN982">
        <v>0.72541518999999999</v>
      </c>
      <c r="CO982">
        <v>-0.20022939000000001</v>
      </c>
      <c r="CP982">
        <v>-0.43475793000000001</v>
      </c>
      <c r="CQ982">
        <v>0.34422587999999998</v>
      </c>
      <c r="CR982">
        <v>-0.48495226000000002</v>
      </c>
      <c r="CS982">
        <v>0.18250256000000001</v>
      </c>
      <c r="CT982">
        <v>-0.16623276000000001</v>
      </c>
      <c r="CU982">
        <v>-9.4743999999999995E-2</v>
      </c>
      <c r="CV982">
        <v>-1.1689752</v>
      </c>
      <c r="CW982">
        <v>-0.52188942000000005</v>
      </c>
      <c r="CX982">
        <v>0.65815442999999996</v>
      </c>
      <c r="CY982">
        <v>9.3649330000000003E-2</v>
      </c>
      <c r="CZ982">
        <v>-0.16819777</v>
      </c>
      <c r="DA982">
        <v>-0.25450494000000001</v>
      </c>
      <c r="DB982">
        <v>0.25513289</v>
      </c>
      <c r="DC982">
        <v>2.5920289999999999E-2</v>
      </c>
      <c r="DD982">
        <v>-2.5292350000000002E-2</v>
      </c>
      <c r="DE982">
        <v>0.26950531</v>
      </c>
      <c r="DF982">
        <v>-0.26887736000000001</v>
      </c>
      <c r="DG982">
        <v>0.1029841</v>
      </c>
      <c r="DH982">
        <v>-0.10235616</v>
      </c>
      <c r="DI982">
        <v>-0.19042195000000001</v>
      </c>
      <c r="DJ982">
        <v>7.7531719999999998E-2</v>
      </c>
      <c r="DK982">
        <v>-0.19522661999999999</v>
      </c>
      <c r="DL982">
        <v>-0.13095082</v>
      </c>
      <c r="DM982">
        <v>-6.0513240000000003E-2</v>
      </c>
      <c r="DN982">
        <v>0.50020885000000004</v>
      </c>
      <c r="DO982">
        <v>0.35778246000000002</v>
      </c>
      <c r="DP982">
        <v>-0.64273818000000005</v>
      </c>
      <c r="DQ982">
        <v>0.94671483000000001</v>
      </c>
      <c r="DR982">
        <v>-0.66113116000000005</v>
      </c>
      <c r="DS982">
        <v>7.7932630000000003E-2</v>
      </c>
      <c r="DT982">
        <v>-0.79014932000000004</v>
      </c>
      <c r="DU982">
        <v>1.3610861400000001</v>
      </c>
      <c r="DV982" s="10">
        <v>-0.64824150000000003</v>
      </c>
      <c r="DW982" s="8" t="s">
        <v>5012</v>
      </c>
      <c r="DX982" t="s">
        <v>5013</v>
      </c>
      <c r="DY982" t="s">
        <v>5153</v>
      </c>
      <c r="DZ982" t="s">
        <v>5154</v>
      </c>
      <c r="EA982" t="s">
        <v>5281</v>
      </c>
      <c r="EB982" t="s">
        <v>5478</v>
      </c>
      <c r="EC982" t="s">
        <v>5210</v>
      </c>
      <c r="ED982" s="10" t="s">
        <v>639</v>
      </c>
      <c r="EE982" s="20">
        <v>37151</v>
      </c>
      <c r="EF982" s="21">
        <v>37186</v>
      </c>
      <c r="EG982" t="s">
        <v>1692</v>
      </c>
      <c r="EH982" t="s">
        <v>5147</v>
      </c>
      <c r="EI982" s="22">
        <v>43938</v>
      </c>
      <c r="EJ982" t="b">
        <f>F982=H982</f>
        <v>0</v>
      </c>
    </row>
    <row r="983" spans="1:140" x14ac:dyDescent="0.2">
      <c r="A983" s="8" t="s">
        <v>5014</v>
      </c>
      <c r="B983" s="8" t="s">
        <v>168</v>
      </c>
      <c r="C983" s="8" t="s">
        <v>181</v>
      </c>
      <c r="D983" s="2" t="s">
        <v>5015</v>
      </c>
      <c r="E983" s="4">
        <v>0.53236288156894895</v>
      </c>
      <c r="F983" s="28" t="b">
        <v>0</v>
      </c>
      <c r="G983" s="29">
        <f t="shared" si="31"/>
        <v>0.23446367003956087</v>
      </c>
      <c r="H983" s="5" t="b">
        <f t="shared" si="30"/>
        <v>0</v>
      </c>
      <c r="I983" s="8">
        <v>43</v>
      </c>
      <c r="J983">
        <v>0</v>
      </c>
      <c r="K983">
        <v>37</v>
      </c>
      <c r="L983">
        <v>2337</v>
      </c>
      <c r="M983">
        <v>5</v>
      </c>
      <c r="N983">
        <v>5</v>
      </c>
      <c r="O983">
        <v>57.014774117807796</v>
      </c>
      <c r="P983">
        <v>2</v>
      </c>
      <c r="Q983">
        <v>4</v>
      </c>
      <c r="R983">
        <v>2</v>
      </c>
      <c r="S983" s="10">
        <v>73.900000000000006</v>
      </c>
      <c r="T983" s="8">
        <v>-0.96192691105334804</v>
      </c>
      <c r="U983">
        <v>-1.00517281761849</v>
      </c>
      <c r="V983">
        <v>1.2943090485695199</v>
      </c>
      <c r="W983">
        <v>0.97770997619391797</v>
      </c>
      <c r="X983">
        <v>2.70451479144465E-2</v>
      </c>
      <c r="Y983">
        <v>1.38181348148064</v>
      </c>
      <c r="Z983">
        <v>0.22507326238221101</v>
      </c>
      <c r="AA983">
        <v>-1.4107302381286499</v>
      </c>
      <c r="AB983">
        <v>-0.772121299578298</v>
      </c>
      <c r="AC983">
        <v>-0.68484317603607703</v>
      </c>
      <c r="AD983" s="10">
        <v>-0.17207705616496799</v>
      </c>
      <c r="AE983" s="8">
        <v>0</v>
      </c>
      <c r="AF983">
        <v>0</v>
      </c>
      <c r="AG983">
        <v>0</v>
      </c>
      <c r="AH983">
        <v>0</v>
      </c>
      <c r="AI983">
        <v>0</v>
      </c>
      <c r="AJ983">
        <v>0</v>
      </c>
      <c r="AK983">
        <v>0</v>
      </c>
      <c r="AL983">
        <v>0</v>
      </c>
      <c r="AM983">
        <v>0</v>
      </c>
      <c r="AN983">
        <v>0</v>
      </c>
      <c r="AO983">
        <v>0</v>
      </c>
      <c r="AP983">
        <v>1</v>
      </c>
      <c r="AQ983">
        <v>0</v>
      </c>
      <c r="AR983">
        <v>0</v>
      </c>
      <c r="AS983">
        <v>0</v>
      </c>
      <c r="AT983">
        <v>0</v>
      </c>
      <c r="AU983">
        <v>0</v>
      </c>
      <c r="AV983">
        <v>0</v>
      </c>
      <c r="AW983">
        <v>0</v>
      </c>
      <c r="AX983">
        <v>0</v>
      </c>
      <c r="AY983">
        <v>1</v>
      </c>
      <c r="AZ983">
        <v>0</v>
      </c>
      <c r="BA983">
        <v>0</v>
      </c>
      <c r="BB983">
        <v>1</v>
      </c>
      <c r="BC983">
        <v>1</v>
      </c>
      <c r="BD983">
        <v>0</v>
      </c>
      <c r="BE983">
        <v>1</v>
      </c>
      <c r="BF983">
        <v>0</v>
      </c>
      <c r="BG983">
        <v>0</v>
      </c>
      <c r="BH983">
        <v>0</v>
      </c>
      <c r="BI983">
        <v>0</v>
      </c>
      <c r="BJ983">
        <v>0</v>
      </c>
      <c r="BK983">
        <v>0</v>
      </c>
      <c r="BL983">
        <v>1</v>
      </c>
      <c r="BM983">
        <v>0</v>
      </c>
      <c r="BN983">
        <v>1</v>
      </c>
      <c r="BO983">
        <v>0</v>
      </c>
      <c r="BP983">
        <v>0</v>
      </c>
      <c r="BQ983">
        <v>1</v>
      </c>
      <c r="BR983">
        <v>0</v>
      </c>
      <c r="BS983">
        <v>0</v>
      </c>
      <c r="BT983" s="10">
        <v>0</v>
      </c>
      <c r="BU983">
        <v>-4.2648743800000002</v>
      </c>
      <c r="BV983">
        <v>0.17994256</v>
      </c>
      <c r="BW983">
        <v>2.5512239999999999E-2</v>
      </c>
      <c r="BX983">
        <v>1.7140852600000001</v>
      </c>
      <c r="BY983">
        <v>1.2451467300000001</v>
      </c>
      <c r="BZ983">
        <v>4.38303536</v>
      </c>
      <c r="CA983">
        <v>1.0542348399999999</v>
      </c>
      <c r="CB983">
        <v>2.36271349</v>
      </c>
      <c r="CC983">
        <v>0</v>
      </c>
      <c r="CD983">
        <v>1.26633956</v>
      </c>
      <c r="CE983">
        <v>1.2966537600000001</v>
      </c>
      <c r="CF983">
        <v>-0.34830556000000001</v>
      </c>
      <c r="CG983">
        <v>0.60595251999999999</v>
      </c>
      <c r="CH983">
        <v>-0.27080598</v>
      </c>
      <c r="CI983">
        <v>0.69837139000000004</v>
      </c>
      <c r="CJ983">
        <v>2.3914729999999999E-2</v>
      </c>
      <c r="CK983">
        <v>-0.35324707</v>
      </c>
      <c r="CL983">
        <v>-4.8291489999999999E-2</v>
      </c>
      <c r="CM983">
        <v>0.58076517999999999</v>
      </c>
      <c r="CN983">
        <v>0.72541518999999999</v>
      </c>
      <c r="CO983">
        <v>-0.20022939000000001</v>
      </c>
      <c r="CP983">
        <v>-0.43475793000000001</v>
      </c>
      <c r="CQ983">
        <v>0.34422587999999998</v>
      </c>
      <c r="CR983">
        <v>-0.48495226000000002</v>
      </c>
      <c r="CS983">
        <v>0.18250256000000001</v>
      </c>
      <c r="CT983">
        <v>-0.16623276000000001</v>
      </c>
      <c r="CU983">
        <v>-9.4743999999999995E-2</v>
      </c>
      <c r="CV983">
        <v>-1.1689752</v>
      </c>
      <c r="CW983">
        <v>-0.52188942000000005</v>
      </c>
      <c r="CX983">
        <v>0.65815442999999996</v>
      </c>
      <c r="CY983">
        <v>9.3649330000000003E-2</v>
      </c>
      <c r="CZ983">
        <v>-0.16819777</v>
      </c>
      <c r="DA983">
        <v>-0.25450494000000001</v>
      </c>
      <c r="DB983">
        <v>0.25513289</v>
      </c>
      <c r="DC983">
        <v>2.5920289999999999E-2</v>
      </c>
      <c r="DD983">
        <v>-2.5292350000000002E-2</v>
      </c>
      <c r="DE983">
        <v>0.26950531</v>
      </c>
      <c r="DF983">
        <v>-0.26887736000000001</v>
      </c>
      <c r="DG983">
        <v>0.1029841</v>
      </c>
      <c r="DH983">
        <v>-0.10235616</v>
      </c>
      <c r="DI983">
        <v>-0.19042195000000001</v>
      </c>
      <c r="DJ983">
        <v>7.7531719999999998E-2</v>
      </c>
      <c r="DK983">
        <v>-0.19522661999999999</v>
      </c>
      <c r="DL983">
        <v>-0.13095082</v>
      </c>
      <c r="DM983">
        <v>-6.0513240000000003E-2</v>
      </c>
      <c r="DN983">
        <v>0.50020885000000004</v>
      </c>
      <c r="DO983">
        <v>0.35778246000000002</v>
      </c>
      <c r="DP983">
        <v>-0.64273818000000005</v>
      </c>
      <c r="DQ983">
        <v>0.94671483000000001</v>
      </c>
      <c r="DR983">
        <v>-0.66113116000000005</v>
      </c>
      <c r="DS983">
        <v>7.7932630000000003E-2</v>
      </c>
      <c r="DT983">
        <v>-0.79014932000000004</v>
      </c>
      <c r="DU983">
        <v>1.3610861400000001</v>
      </c>
      <c r="DV983" s="10">
        <v>-0.64824150000000003</v>
      </c>
      <c r="DW983" s="8" t="s">
        <v>5016</v>
      </c>
      <c r="DX983" t="s">
        <v>5017</v>
      </c>
      <c r="DY983" t="s">
        <v>5158</v>
      </c>
      <c r="DZ983" t="s">
        <v>5154</v>
      </c>
      <c r="EA983" t="s">
        <v>5402</v>
      </c>
      <c r="EB983" t="s">
        <v>5391</v>
      </c>
      <c r="EC983" t="s">
        <v>5462</v>
      </c>
      <c r="ED983" s="10" t="s">
        <v>624</v>
      </c>
      <c r="EE983" s="20">
        <v>35087</v>
      </c>
      <c r="EF983" s="21">
        <v>37850</v>
      </c>
      <c r="EG983" t="s">
        <v>5018</v>
      </c>
      <c r="EH983" t="s">
        <v>5143</v>
      </c>
      <c r="EI983" s="22">
        <v>43711</v>
      </c>
      <c r="EJ983" t="b">
        <f>F983=H983</f>
        <v>1</v>
      </c>
    </row>
    <row r="984" spans="1:140" x14ac:dyDescent="0.2">
      <c r="A984" s="8" t="s">
        <v>5019</v>
      </c>
      <c r="B984" s="8" t="s">
        <v>127</v>
      </c>
      <c r="C984" s="8" t="s">
        <v>188</v>
      </c>
      <c r="D984" s="2" t="s">
        <v>5020</v>
      </c>
      <c r="E984" s="4">
        <v>0.39138019522914802</v>
      </c>
      <c r="F984" s="28" t="b">
        <v>0</v>
      </c>
      <c r="G984" s="29">
        <f t="shared" si="31"/>
        <v>1.273935530491919E-3</v>
      </c>
      <c r="H984" s="5" t="b">
        <f t="shared" si="30"/>
        <v>0</v>
      </c>
      <c r="I984" s="8">
        <v>62</v>
      </c>
      <c r="J984">
        <v>1</v>
      </c>
      <c r="K984">
        <v>30</v>
      </c>
      <c r="L984">
        <v>379</v>
      </c>
      <c r="M984">
        <v>5</v>
      </c>
      <c r="N984">
        <v>4</v>
      </c>
      <c r="O984">
        <v>20.598430947907499</v>
      </c>
      <c r="P984">
        <v>5</v>
      </c>
      <c r="Q984">
        <v>5</v>
      </c>
      <c r="R984">
        <v>3</v>
      </c>
      <c r="S984" s="10">
        <v>77.400000000000006</v>
      </c>
      <c r="T984" s="8">
        <v>0.82289841219016902</v>
      </c>
      <c r="U984">
        <v>7.5957643648752104E-3</v>
      </c>
      <c r="V984">
        <v>0.38987547332752898</v>
      </c>
      <c r="W984">
        <v>-1.30483151193668</v>
      </c>
      <c r="X984">
        <v>2.70451479144465E-2</v>
      </c>
      <c r="Y984">
        <v>0.68524713920936597</v>
      </c>
      <c r="Z984">
        <v>-1.02803843178253</v>
      </c>
      <c r="AA984">
        <v>-1.4107302381286499</v>
      </c>
      <c r="AB984">
        <v>0.68128349962791002</v>
      </c>
      <c r="AC984">
        <v>0.71996333890972197</v>
      </c>
      <c r="AD984" s="10">
        <v>0.58312005553081903</v>
      </c>
      <c r="AE984" s="8">
        <v>0</v>
      </c>
      <c r="AF984">
        <v>0</v>
      </c>
      <c r="AG984">
        <v>0</v>
      </c>
      <c r="AH984">
        <v>0</v>
      </c>
      <c r="AI984">
        <v>0</v>
      </c>
      <c r="AJ984">
        <v>0</v>
      </c>
      <c r="AK984">
        <v>0</v>
      </c>
      <c r="AL984">
        <v>0</v>
      </c>
      <c r="AM984">
        <v>0</v>
      </c>
      <c r="AN984">
        <v>0</v>
      </c>
      <c r="AO984">
        <v>0</v>
      </c>
      <c r="AP984">
        <v>0</v>
      </c>
      <c r="AQ984">
        <v>0</v>
      </c>
      <c r="AR984">
        <v>0</v>
      </c>
      <c r="AS984">
        <v>1</v>
      </c>
      <c r="AT984">
        <v>0</v>
      </c>
      <c r="AU984">
        <v>0</v>
      </c>
      <c r="AV984">
        <v>0</v>
      </c>
      <c r="AW984">
        <v>0</v>
      </c>
      <c r="AX984">
        <v>0</v>
      </c>
      <c r="AY984">
        <v>1</v>
      </c>
      <c r="AZ984">
        <v>0</v>
      </c>
      <c r="BA984">
        <v>1</v>
      </c>
      <c r="BB984">
        <v>0</v>
      </c>
      <c r="BC984">
        <v>1</v>
      </c>
      <c r="BD984">
        <v>0</v>
      </c>
      <c r="BE984">
        <v>0</v>
      </c>
      <c r="BF984">
        <v>1</v>
      </c>
      <c r="BG984">
        <v>0</v>
      </c>
      <c r="BH984">
        <v>0</v>
      </c>
      <c r="BI984">
        <v>0</v>
      </c>
      <c r="BJ984">
        <v>1</v>
      </c>
      <c r="BK984">
        <v>0</v>
      </c>
      <c r="BL984">
        <v>0</v>
      </c>
      <c r="BM984">
        <v>0</v>
      </c>
      <c r="BN984">
        <v>0</v>
      </c>
      <c r="BO984">
        <v>0</v>
      </c>
      <c r="BP984">
        <v>1</v>
      </c>
      <c r="BQ984">
        <v>0</v>
      </c>
      <c r="BR984">
        <v>0</v>
      </c>
      <c r="BS984">
        <v>0</v>
      </c>
      <c r="BT984" s="10">
        <v>1</v>
      </c>
      <c r="BU984">
        <v>-4.2648743800000002</v>
      </c>
      <c r="BV984">
        <v>0.17994256</v>
      </c>
      <c r="BW984">
        <v>2.5512239999999999E-2</v>
      </c>
      <c r="BX984">
        <v>1.7140852600000001</v>
      </c>
      <c r="BY984">
        <v>1.2451467300000001</v>
      </c>
      <c r="BZ984">
        <v>4.38303536</v>
      </c>
      <c r="CA984">
        <v>1.0542348399999999</v>
      </c>
      <c r="CB984">
        <v>2.36271349</v>
      </c>
      <c r="CC984">
        <v>0</v>
      </c>
      <c r="CD984">
        <v>1.26633956</v>
      </c>
      <c r="CE984">
        <v>1.2966537600000001</v>
      </c>
      <c r="CF984">
        <v>-0.34830556000000001</v>
      </c>
      <c r="CG984">
        <v>0.60595251999999999</v>
      </c>
      <c r="CH984">
        <v>-0.27080598</v>
      </c>
      <c r="CI984">
        <v>0.69837139000000004</v>
      </c>
      <c r="CJ984">
        <v>2.3914729999999999E-2</v>
      </c>
      <c r="CK984">
        <v>-0.35324707</v>
      </c>
      <c r="CL984">
        <v>-4.8291489999999999E-2</v>
      </c>
      <c r="CM984">
        <v>0.58076517999999999</v>
      </c>
      <c r="CN984">
        <v>0.72541518999999999</v>
      </c>
      <c r="CO984">
        <v>-0.20022939000000001</v>
      </c>
      <c r="CP984">
        <v>-0.43475793000000001</v>
      </c>
      <c r="CQ984">
        <v>0.34422587999999998</v>
      </c>
      <c r="CR984">
        <v>-0.48495226000000002</v>
      </c>
      <c r="CS984">
        <v>0.18250256000000001</v>
      </c>
      <c r="CT984">
        <v>-0.16623276000000001</v>
      </c>
      <c r="CU984">
        <v>-9.4743999999999995E-2</v>
      </c>
      <c r="CV984">
        <v>-1.1689752</v>
      </c>
      <c r="CW984">
        <v>-0.52188942000000005</v>
      </c>
      <c r="CX984">
        <v>0.65815442999999996</v>
      </c>
      <c r="CY984">
        <v>9.3649330000000003E-2</v>
      </c>
      <c r="CZ984">
        <v>-0.16819777</v>
      </c>
      <c r="DA984">
        <v>-0.25450494000000001</v>
      </c>
      <c r="DB984">
        <v>0.25513289</v>
      </c>
      <c r="DC984">
        <v>2.5920289999999999E-2</v>
      </c>
      <c r="DD984">
        <v>-2.5292350000000002E-2</v>
      </c>
      <c r="DE984">
        <v>0.26950531</v>
      </c>
      <c r="DF984">
        <v>-0.26887736000000001</v>
      </c>
      <c r="DG984">
        <v>0.1029841</v>
      </c>
      <c r="DH984">
        <v>-0.10235616</v>
      </c>
      <c r="DI984">
        <v>-0.19042195000000001</v>
      </c>
      <c r="DJ984">
        <v>7.7531719999999998E-2</v>
      </c>
      <c r="DK984">
        <v>-0.19522661999999999</v>
      </c>
      <c r="DL984">
        <v>-0.13095082</v>
      </c>
      <c r="DM984">
        <v>-6.0513240000000003E-2</v>
      </c>
      <c r="DN984">
        <v>0.50020885000000004</v>
      </c>
      <c r="DO984">
        <v>0.35778246000000002</v>
      </c>
      <c r="DP984">
        <v>-0.64273818000000005</v>
      </c>
      <c r="DQ984">
        <v>0.94671483000000001</v>
      </c>
      <c r="DR984">
        <v>-0.66113116000000005</v>
      </c>
      <c r="DS984">
        <v>7.7932630000000003E-2</v>
      </c>
      <c r="DT984">
        <v>-0.79014932000000004</v>
      </c>
      <c r="DU984">
        <v>1.3610861400000001</v>
      </c>
      <c r="DV984" s="10">
        <v>-0.64824150000000003</v>
      </c>
      <c r="DW984" s="8" t="s">
        <v>5021</v>
      </c>
      <c r="DX984" t="s">
        <v>5022</v>
      </c>
      <c r="DY984" t="s">
        <v>5165</v>
      </c>
      <c r="DZ984" t="s">
        <v>5165</v>
      </c>
      <c r="EA984" t="s">
        <v>5218</v>
      </c>
      <c r="EB984" t="s">
        <v>5225</v>
      </c>
      <c r="EC984" t="s">
        <v>5342</v>
      </c>
      <c r="ED984" s="10" t="s">
        <v>1185</v>
      </c>
      <c r="EE984" s="20">
        <v>36134</v>
      </c>
      <c r="EF984" s="21">
        <v>36418</v>
      </c>
      <c r="EG984" t="s">
        <v>5023</v>
      </c>
      <c r="EH984" t="s">
        <v>5144</v>
      </c>
      <c r="EI984" s="22">
        <v>45353</v>
      </c>
      <c r="EJ984" t="b">
        <f>F984=H984</f>
        <v>1</v>
      </c>
    </row>
    <row r="985" spans="1:140" x14ac:dyDescent="0.2">
      <c r="A985" s="8" t="s">
        <v>5024</v>
      </c>
      <c r="B985" s="8" t="s">
        <v>127</v>
      </c>
      <c r="C985" s="8" t="s">
        <v>188</v>
      </c>
      <c r="D985" s="2" t="s">
        <v>5025</v>
      </c>
      <c r="E985" s="4">
        <v>0.68739754183167801</v>
      </c>
      <c r="F985" s="28" t="b">
        <v>1</v>
      </c>
      <c r="G985" s="29">
        <f t="shared" si="31"/>
        <v>0.996407828221757</v>
      </c>
      <c r="H985" s="5" t="b">
        <f t="shared" si="30"/>
        <v>1</v>
      </c>
      <c r="I985" s="8">
        <v>67</v>
      </c>
      <c r="J985">
        <v>0</v>
      </c>
      <c r="K985">
        <v>27</v>
      </c>
      <c r="L985">
        <v>2646</v>
      </c>
      <c r="M985">
        <v>5</v>
      </c>
      <c r="N985">
        <v>2</v>
      </c>
      <c r="O985">
        <v>86.198770915839205</v>
      </c>
      <c r="P985">
        <v>3</v>
      </c>
      <c r="Q985">
        <v>4</v>
      </c>
      <c r="R985">
        <v>4</v>
      </c>
      <c r="S985" s="10">
        <v>76.900000000000006</v>
      </c>
      <c r="T985" s="8">
        <v>1.2925892867279301</v>
      </c>
      <c r="U985">
        <v>-1.00517281761849</v>
      </c>
      <c r="V985">
        <v>2.2610839381047498E-3</v>
      </c>
      <c r="W985">
        <v>1.33792719776304</v>
      </c>
      <c r="X985">
        <v>2.70451479144465E-2</v>
      </c>
      <c r="Y985">
        <v>-0.70788554533318204</v>
      </c>
      <c r="Z985">
        <v>1.2293148881670599</v>
      </c>
      <c r="AA985">
        <v>-0.70092886045385905</v>
      </c>
      <c r="AB985">
        <v>1.4079858992310099</v>
      </c>
      <c r="AC985">
        <v>1.42236659638262</v>
      </c>
      <c r="AD985" s="10">
        <v>0.47523475385999198</v>
      </c>
      <c r="AE985" s="8">
        <v>0</v>
      </c>
      <c r="AF985">
        <v>0</v>
      </c>
      <c r="AG985">
        <v>0</v>
      </c>
      <c r="AH985">
        <v>0</v>
      </c>
      <c r="AI985">
        <v>0</v>
      </c>
      <c r="AJ985">
        <v>0</v>
      </c>
      <c r="AK985">
        <v>0</v>
      </c>
      <c r="AL985">
        <v>0</v>
      </c>
      <c r="AM985">
        <v>0</v>
      </c>
      <c r="AN985">
        <v>0</v>
      </c>
      <c r="AO985">
        <v>0</v>
      </c>
      <c r="AP985">
        <v>0</v>
      </c>
      <c r="AQ985">
        <v>0</v>
      </c>
      <c r="AR985">
        <v>0</v>
      </c>
      <c r="AS985">
        <v>0</v>
      </c>
      <c r="AT985">
        <v>0</v>
      </c>
      <c r="AU985">
        <v>0</v>
      </c>
      <c r="AV985">
        <v>0</v>
      </c>
      <c r="AW985">
        <v>1</v>
      </c>
      <c r="AX985">
        <v>0</v>
      </c>
      <c r="AY985">
        <v>0</v>
      </c>
      <c r="AZ985">
        <v>1</v>
      </c>
      <c r="BA985">
        <v>0</v>
      </c>
      <c r="BB985">
        <v>1</v>
      </c>
      <c r="BC985">
        <v>0</v>
      </c>
      <c r="BD985">
        <v>1</v>
      </c>
      <c r="BE985">
        <v>1</v>
      </c>
      <c r="BF985">
        <v>0</v>
      </c>
      <c r="BG985">
        <v>1</v>
      </c>
      <c r="BH985">
        <v>0</v>
      </c>
      <c r="BI985">
        <v>0</v>
      </c>
      <c r="BJ985">
        <v>0</v>
      </c>
      <c r="BK985">
        <v>0</v>
      </c>
      <c r="BL985">
        <v>0</v>
      </c>
      <c r="BM985">
        <v>0</v>
      </c>
      <c r="BN985">
        <v>0</v>
      </c>
      <c r="BO985">
        <v>1</v>
      </c>
      <c r="BP985">
        <v>0</v>
      </c>
      <c r="BQ985">
        <v>0</v>
      </c>
      <c r="BR985">
        <v>0</v>
      </c>
      <c r="BS985">
        <v>1</v>
      </c>
      <c r="BT985" s="10">
        <v>0</v>
      </c>
      <c r="BU985">
        <v>-4.2648743800000002</v>
      </c>
      <c r="BV985">
        <v>0.17994256</v>
      </c>
      <c r="BW985">
        <v>2.5512239999999999E-2</v>
      </c>
      <c r="BX985">
        <v>1.7140852600000001</v>
      </c>
      <c r="BY985">
        <v>1.2451467300000001</v>
      </c>
      <c r="BZ985">
        <v>4.38303536</v>
      </c>
      <c r="CA985">
        <v>1.0542348399999999</v>
      </c>
      <c r="CB985">
        <v>2.36271349</v>
      </c>
      <c r="CC985">
        <v>0</v>
      </c>
      <c r="CD985">
        <v>1.26633956</v>
      </c>
      <c r="CE985">
        <v>1.2966537600000001</v>
      </c>
      <c r="CF985">
        <v>-0.34830556000000001</v>
      </c>
      <c r="CG985">
        <v>0.60595251999999999</v>
      </c>
      <c r="CH985">
        <v>-0.27080598</v>
      </c>
      <c r="CI985">
        <v>0.69837139000000004</v>
      </c>
      <c r="CJ985">
        <v>2.3914729999999999E-2</v>
      </c>
      <c r="CK985">
        <v>-0.35324707</v>
      </c>
      <c r="CL985">
        <v>-4.8291489999999999E-2</v>
      </c>
      <c r="CM985">
        <v>0.58076517999999999</v>
      </c>
      <c r="CN985">
        <v>0.72541518999999999</v>
      </c>
      <c r="CO985">
        <v>-0.20022939000000001</v>
      </c>
      <c r="CP985">
        <v>-0.43475793000000001</v>
      </c>
      <c r="CQ985">
        <v>0.34422587999999998</v>
      </c>
      <c r="CR985">
        <v>-0.48495226000000002</v>
      </c>
      <c r="CS985">
        <v>0.18250256000000001</v>
      </c>
      <c r="CT985">
        <v>-0.16623276000000001</v>
      </c>
      <c r="CU985">
        <v>-9.4743999999999995E-2</v>
      </c>
      <c r="CV985">
        <v>-1.1689752</v>
      </c>
      <c r="CW985">
        <v>-0.52188942000000005</v>
      </c>
      <c r="CX985">
        <v>0.65815442999999996</v>
      </c>
      <c r="CY985">
        <v>9.3649330000000003E-2</v>
      </c>
      <c r="CZ985">
        <v>-0.16819777</v>
      </c>
      <c r="DA985">
        <v>-0.25450494000000001</v>
      </c>
      <c r="DB985">
        <v>0.25513289</v>
      </c>
      <c r="DC985">
        <v>2.5920289999999999E-2</v>
      </c>
      <c r="DD985">
        <v>-2.5292350000000002E-2</v>
      </c>
      <c r="DE985">
        <v>0.26950531</v>
      </c>
      <c r="DF985">
        <v>-0.26887736000000001</v>
      </c>
      <c r="DG985">
        <v>0.1029841</v>
      </c>
      <c r="DH985">
        <v>-0.10235616</v>
      </c>
      <c r="DI985">
        <v>-0.19042195000000001</v>
      </c>
      <c r="DJ985">
        <v>7.7531719999999998E-2</v>
      </c>
      <c r="DK985">
        <v>-0.19522661999999999</v>
      </c>
      <c r="DL985">
        <v>-0.13095082</v>
      </c>
      <c r="DM985">
        <v>-6.0513240000000003E-2</v>
      </c>
      <c r="DN985">
        <v>0.50020885000000004</v>
      </c>
      <c r="DO985">
        <v>0.35778246000000002</v>
      </c>
      <c r="DP985">
        <v>-0.64273818000000005</v>
      </c>
      <c r="DQ985">
        <v>0.94671483000000001</v>
      </c>
      <c r="DR985">
        <v>-0.66113116000000005</v>
      </c>
      <c r="DS985">
        <v>7.7932630000000003E-2</v>
      </c>
      <c r="DT985">
        <v>-0.79014932000000004</v>
      </c>
      <c r="DU985">
        <v>1.3610861400000001</v>
      </c>
      <c r="DV985" s="10">
        <v>-0.64824150000000003</v>
      </c>
      <c r="DW985" s="8" t="s">
        <v>5026</v>
      </c>
      <c r="DX985" t="s">
        <v>5027</v>
      </c>
      <c r="DY985" t="s">
        <v>5153</v>
      </c>
      <c r="DZ985" t="s">
        <v>5153</v>
      </c>
      <c r="EA985" t="s">
        <v>5334</v>
      </c>
      <c r="EB985" t="s">
        <v>5282</v>
      </c>
      <c r="EC985" t="s">
        <v>5168</v>
      </c>
      <c r="ED985" s="10" t="s">
        <v>367</v>
      </c>
      <c r="EE985" s="20">
        <v>37022</v>
      </c>
      <c r="EF985" s="21">
        <v>37825</v>
      </c>
      <c r="EG985" t="s">
        <v>5028</v>
      </c>
      <c r="EH985" t="s">
        <v>5145</v>
      </c>
      <c r="EI985" s="22">
        <v>43841</v>
      </c>
      <c r="EJ985" t="b">
        <f>F985=H985</f>
        <v>1</v>
      </c>
    </row>
    <row r="986" spans="1:140" x14ac:dyDescent="0.2">
      <c r="A986" s="8" t="s">
        <v>5029</v>
      </c>
      <c r="B986" s="8" t="s">
        <v>127</v>
      </c>
      <c r="C986" s="8" t="s">
        <v>245</v>
      </c>
      <c r="D986" s="2" t="s">
        <v>5030</v>
      </c>
      <c r="E986" s="4">
        <v>0.58884962076008396</v>
      </c>
      <c r="F986" s="28" t="b">
        <v>0</v>
      </c>
      <c r="G986" s="29">
        <f t="shared" si="31"/>
        <v>7.2169251427427537E-7</v>
      </c>
      <c r="H986" s="5" t="b">
        <f t="shared" si="30"/>
        <v>0</v>
      </c>
      <c r="I986" s="8">
        <v>45</v>
      </c>
      <c r="J986">
        <v>2</v>
      </c>
      <c r="K986">
        <v>29</v>
      </c>
      <c r="L986">
        <v>1768</v>
      </c>
      <c r="M986">
        <v>1</v>
      </c>
      <c r="N986">
        <v>3</v>
      </c>
      <c r="O986">
        <v>3.59147704670871</v>
      </c>
      <c r="P986">
        <v>2</v>
      </c>
      <c r="Q986">
        <v>2</v>
      </c>
      <c r="R986">
        <v>1</v>
      </c>
      <c r="S986" s="10">
        <v>76.8</v>
      </c>
      <c r="T986" s="8">
        <v>-0.77405056123824101</v>
      </c>
      <c r="U986">
        <v>1.0203643463482399</v>
      </c>
      <c r="V986">
        <v>0.260670676864387</v>
      </c>
      <c r="W986">
        <v>0.31439735783522998</v>
      </c>
      <c r="X986">
        <v>-1.2456676951183301</v>
      </c>
      <c r="Y986">
        <v>-1.13192030619081E-2</v>
      </c>
      <c r="Z986">
        <v>-1.61325954298208</v>
      </c>
      <c r="AA986">
        <v>0.71867389489572897</v>
      </c>
      <c r="AB986">
        <v>1.4079858992310099</v>
      </c>
      <c r="AC986">
        <v>1.7560081436822399E-2</v>
      </c>
      <c r="AD986" s="10">
        <v>0.45365769352582502</v>
      </c>
      <c r="AE986" s="8">
        <v>0</v>
      </c>
      <c r="AF986">
        <v>0</v>
      </c>
      <c r="AG986">
        <v>0</v>
      </c>
      <c r="AH986">
        <v>0</v>
      </c>
      <c r="AI986">
        <v>0</v>
      </c>
      <c r="AJ986">
        <v>0</v>
      </c>
      <c r="AK986">
        <v>0</v>
      </c>
      <c r="AL986">
        <v>0</v>
      </c>
      <c r="AM986">
        <v>0</v>
      </c>
      <c r="AN986">
        <v>0</v>
      </c>
      <c r="AO986">
        <v>0</v>
      </c>
      <c r="AP986">
        <v>0</v>
      </c>
      <c r="AQ986">
        <v>0</v>
      </c>
      <c r="AR986">
        <v>0</v>
      </c>
      <c r="AS986">
        <v>0</v>
      </c>
      <c r="AT986">
        <v>1</v>
      </c>
      <c r="AU986">
        <v>0</v>
      </c>
      <c r="AV986">
        <v>0</v>
      </c>
      <c r="AW986">
        <v>0</v>
      </c>
      <c r="AX986">
        <v>0</v>
      </c>
      <c r="AY986">
        <v>1</v>
      </c>
      <c r="AZ986">
        <v>0</v>
      </c>
      <c r="BA986">
        <v>0</v>
      </c>
      <c r="BB986">
        <v>1</v>
      </c>
      <c r="BC986">
        <v>0</v>
      </c>
      <c r="BD986">
        <v>1</v>
      </c>
      <c r="BE986">
        <v>1</v>
      </c>
      <c r="BF986">
        <v>0</v>
      </c>
      <c r="BG986">
        <v>0</v>
      </c>
      <c r="BH986">
        <v>0</v>
      </c>
      <c r="BI986">
        <v>0</v>
      </c>
      <c r="BJ986">
        <v>0</v>
      </c>
      <c r="BK986">
        <v>1</v>
      </c>
      <c r="BL986">
        <v>0</v>
      </c>
      <c r="BM986">
        <v>0</v>
      </c>
      <c r="BN986">
        <v>1</v>
      </c>
      <c r="BO986">
        <v>0</v>
      </c>
      <c r="BP986">
        <v>0</v>
      </c>
      <c r="BQ986">
        <v>0</v>
      </c>
      <c r="BR986">
        <v>0</v>
      </c>
      <c r="BS986">
        <v>0</v>
      </c>
      <c r="BT986" s="10">
        <v>1</v>
      </c>
      <c r="BU986">
        <v>-4.2648743800000002</v>
      </c>
      <c r="BV986">
        <v>0.17994256</v>
      </c>
      <c r="BW986">
        <v>2.5512239999999999E-2</v>
      </c>
      <c r="BX986">
        <v>1.7140852600000001</v>
      </c>
      <c r="BY986">
        <v>1.2451467300000001</v>
      </c>
      <c r="BZ986">
        <v>4.38303536</v>
      </c>
      <c r="CA986">
        <v>1.0542348399999999</v>
      </c>
      <c r="CB986">
        <v>2.36271349</v>
      </c>
      <c r="CC986">
        <v>0</v>
      </c>
      <c r="CD986">
        <v>1.26633956</v>
      </c>
      <c r="CE986">
        <v>1.2966537600000001</v>
      </c>
      <c r="CF986">
        <v>-0.34830556000000001</v>
      </c>
      <c r="CG986">
        <v>0.60595251999999999</v>
      </c>
      <c r="CH986">
        <v>-0.27080598</v>
      </c>
      <c r="CI986">
        <v>0.69837139000000004</v>
      </c>
      <c r="CJ986">
        <v>2.3914729999999999E-2</v>
      </c>
      <c r="CK986">
        <v>-0.35324707</v>
      </c>
      <c r="CL986">
        <v>-4.8291489999999999E-2</v>
      </c>
      <c r="CM986">
        <v>0.58076517999999999</v>
      </c>
      <c r="CN986">
        <v>0.72541518999999999</v>
      </c>
      <c r="CO986">
        <v>-0.20022939000000001</v>
      </c>
      <c r="CP986">
        <v>-0.43475793000000001</v>
      </c>
      <c r="CQ986">
        <v>0.34422587999999998</v>
      </c>
      <c r="CR986">
        <v>-0.48495226000000002</v>
      </c>
      <c r="CS986">
        <v>0.18250256000000001</v>
      </c>
      <c r="CT986">
        <v>-0.16623276000000001</v>
      </c>
      <c r="CU986">
        <v>-9.4743999999999995E-2</v>
      </c>
      <c r="CV986">
        <v>-1.1689752</v>
      </c>
      <c r="CW986">
        <v>-0.52188942000000005</v>
      </c>
      <c r="CX986">
        <v>0.65815442999999996</v>
      </c>
      <c r="CY986">
        <v>9.3649330000000003E-2</v>
      </c>
      <c r="CZ986">
        <v>-0.16819777</v>
      </c>
      <c r="DA986">
        <v>-0.25450494000000001</v>
      </c>
      <c r="DB986">
        <v>0.25513289</v>
      </c>
      <c r="DC986">
        <v>2.5920289999999999E-2</v>
      </c>
      <c r="DD986">
        <v>-2.5292350000000002E-2</v>
      </c>
      <c r="DE986">
        <v>0.26950531</v>
      </c>
      <c r="DF986">
        <v>-0.26887736000000001</v>
      </c>
      <c r="DG986">
        <v>0.1029841</v>
      </c>
      <c r="DH986">
        <v>-0.10235616</v>
      </c>
      <c r="DI986">
        <v>-0.19042195000000001</v>
      </c>
      <c r="DJ986">
        <v>7.7531719999999998E-2</v>
      </c>
      <c r="DK986">
        <v>-0.19522661999999999</v>
      </c>
      <c r="DL986">
        <v>-0.13095082</v>
      </c>
      <c r="DM986">
        <v>-6.0513240000000003E-2</v>
      </c>
      <c r="DN986">
        <v>0.50020885000000004</v>
      </c>
      <c r="DO986">
        <v>0.35778246000000002</v>
      </c>
      <c r="DP986">
        <v>-0.64273818000000005</v>
      </c>
      <c r="DQ986">
        <v>0.94671483000000001</v>
      </c>
      <c r="DR986">
        <v>-0.66113116000000005</v>
      </c>
      <c r="DS986">
        <v>7.7932630000000003E-2</v>
      </c>
      <c r="DT986">
        <v>-0.79014932000000004</v>
      </c>
      <c r="DU986">
        <v>1.3610861400000001</v>
      </c>
      <c r="DV986" s="10">
        <v>-0.64824150000000003</v>
      </c>
      <c r="DW986" s="8" t="s">
        <v>5031</v>
      </c>
      <c r="DX986" t="s">
        <v>5032</v>
      </c>
      <c r="DY986" t="s">
        <v>5158</v>
      </c>
      <c r="DZ986" t="s">
        <v>5165</v>
      </c>
      <c r="EA986" t="s">
        <v>5498</v>
      </c>
      <c r="EB986" t="s">
        <v>5507</v>
      </c>
      <c r="EC986" t="s">
        <v>5157</v>
      </c>
      <c r="ED986" s="10" t="s">
        <v>1822</v>
      </c>
      <c r="EE986" s="20">
        <v>36298</v>
      </c>
      <c r="EF986" s="21">
        <v>36648</v>
      </c>
      <c r="EG986" t="s">
        <v>5033</v>
      </c>
      <c r="EH986" t="s">
        <v>5146</v>
      </c>
      <c r="EI986" s="22">
        <v>43912</v>
      </c>
      <c r="EJ986" t="b">
        <f>F986=H986</f>
        <v>1</v>
      </c>
    </row>
    <row r="987" spans="1:140" x14ac:dyDescent="0.2">
      <c r="A987" s="8" t="s">
        <v>5034</v>
      </c>
      <c r="B987" s="8" t="s">
        <v>127</v>
      </c>
      <c r="C987" s="8" t="s">
        <v>202</v>
      </c>
      <c r="D987" s="2" t="s">
        <v>5035</v>
      </c>
      <c r="E987" s="4">
        <v>0.58793086528955696</v>
      </c>
      <c r="F987" s="28" t="b">
        <v>0</v>
      </c>
      <c r="G987" s="29">
        <f t="shared" si="31"/>
        <v>4.9738315903957789E-2</v>
      </c>
      <c r="H987" s="5" t="b">
        <f t="shared" si="30"/>
        <v>0</v>
      </c>
      <c r="I987" s="8">
        <v>44</v>
      </c>
      <c r="J987">
        <v>2</v>
      </c>
      <c r="K987">
        <v>24</v>
      </c>
      <c r="L987">
        <v>9</v>
      </c>
      <c r="M987">
        <v>4</v>
      </c>
      <c r="N987">
        <v>3</v>
      </c>
      <c r="O987">
        <v>98.290432644778605</v>
      </c>
      <c r="P987">
        <v>3</v>
      </c>
      <c r="Q987">
        <v>4</v>
      </c>
      <c r="R987">
        <v>2</v>
      </c>
      <c r="S987" s="10">
        <v>72.7</v>
      </c>
      <c r="T987" s="8">
        <v>-0.86798873614579497</v>
      </c>
      <c r="U987">
        <v>1.0203643463482399</v>
      </c>
      <c r="V987">
        <v>-0.38535330545132002</v>
      </c>
      <c r="W987">
        <v>-1.7361595765987401</v>
      </c>
      <c r="X987">
        <v>-0.29113306284374801</v>
      </c>
      <c r="Y987">
        <v>-1.13192030619081E-2</v>
      </c>
      <c r="Z987">
        <v>1.6453973773869599</v>
      </c>
      <c r="AA987">
        <v>1.4284752725705201</v>
      </c>
      <c r="AB987">
        <v>0.68128349962791002</v>
      </c>
      <c r="AC987">
        <v>1.42236659638262</v>
      </c>
      <c r="AD987" s="10">
        <v>-0.431001780174953</v>
      </c>
      <c r="AE987" s="8">
        <v>0</v>
      </c>
      <c r="AF987">
        <v>0</v>
      </c>
      <c r="AG987">
        <v>0</v>
      </c>
      <c r="AH987">
        <v>0</v>
      </c>
      <c r="AI987">
        <v>0</v>
      </c>
      <c r="AJ987">
        <v>0</v>
      </c>
      <c r="AK987">
        <v>0</v>
      </c>
      <c r="AL987">
        <v>0</v>
      </c>
      <c r="AM987">
        <v>0</v>
      </c>
      <c r="AN987">
        <v>0</v>
      </c>
      <c r="AO987">
        <v>0</v>
      </c>
      <c r="AP987">
        <v>0</v>
      </c>
      <c r="AQ987">
        <v>0</v>
      </c>
      <c r="AR987">
        <v>0</v>
      </c>
      <c r="AS987">
        <v>0</v>
      </c>
      <c r="AT987">
        <v>0</v>
      </c>
      <c r="AU987">
        <v>0</v>
      </c>
      <c r="AV987">
        <v>0</v>
      </c>
      <c r="AW987">
        <v>0</v>
      </c>
      <c r="AX987">
        <v>1</v>
      </c>
      <c r="AY987">
        <v>1</v>
      </c>
      <c r="AZ987">
        <v>0</v>
      </c>
      <c r="BA987">
        <v>1</v>
      </c>
      <c r="BB987">
        <v>0</v>
      </c>
      <c r="BC987">
        <v>0</v>
      </c>
      <c r="BD987">
        <v>1</v>
      </c>
      <c r="BE987">
        <v>0</v>
      </c>
      <c r="BF987">
        <v>1</v>
      </c>
      <c r="BG987">
        <v>0</v>
      </c>
      <c r="BH987">
        <v>0</v>
      </c>
      <c r="BI987">
        <v>0</v>
      </c>
      <c r="BJ987">
        <v>1</v>
      </c>
      <c r="BK987">
        <v>0</v>
      </c>
      <c r="BL987">
        <v>0</v>
      </c>
      <c r="BM987">
        <v>1</v>
      </c>
      <c r="BN987">
        <v>0</v>
      </c>
      <c r="BO987">
        <v>0</v>
      </c>
      <c r="BP987">
        <v>0</v>
      </c>
      <c r="BQ987">
        <v>0</v>
      </c>
      <c r="BR987">
        <v>0</v>
      </c>
      <c r="BS987">
        <v>0</v>
      </c>
      <c r="BT987" s="10">
        <v>1</v>
      </c>
      <c r="BU987">
        <v>-4.2648743800000002</v>
      </c>
      <c r="BV987">
        <v>0.17994256</v>
      </c>
      <c r="BW987">
        <v>2.5512239999999999E-2</v>
      </c>
      <c r="BX987">
        <v>1.7140852600000001</v>
      </c>
      <c r="BY987">
        <v>1.2451467300000001</v>
      </c>
      <c r="BZ987">
        <v>4.38303536</v>
      </c>
      <c r="CA987">
        <v>1.0542348399999999</v>
      </c>
      <c r="CB987">
        <v>2.36271349</v>
      </c>
      <c r="CC987">
        <v>0</v>
      </c>
      <c r="CD987">
        <v>1.26633956</v>
      </c>
      <c r="CE987">
        <v>1.2966537600000001</v>
      </c>
      <c r="CF987">
        <v>-0.34830556000000001</v>
      </c>
      <c r="CG987">
        <v>0.60595251999999999</v>
      </c>
      <c r="CH987">
        <v>-0.27080598</v>
      </c>
      <c r="CI987">
        <v>0.69837139000000004</v>
      </c>
      <c r="CJ987">
        <v>2.3914729999999999E-2</v>
      </c>
      <c r="CK987">
        <v>-0.35324707</v>
      </c>
      <c r="CL987">
        <v>-4.8291489999999999E-2</v>
      </c>
      <c r="CM987">
        <v>0.58076517999999999</v>
      </c>
      <c r="CN987">
        <v>0.72541518999999999</v>
      </c>
      <c r="CO987">
        <v>-0.20022939000000001</v>
      </c>
      <c r="CP987">
        <v>-0.43475793000000001</v>
      </c>
      <c r="CQ987">
        <v>0.34422587999999998</v>
      </c>
      <c r="CR987">
        <v>-0.48495226000000002</v>
      </c>
      <c r="CS987">
        <v>0.18250256000000001</v>
      </c>
      <c r="CT987">
        <v>-0.16623276000000001</v>
      </c>
      <c r="CU987">
        <v>-9.4743999999999995E-2</v>
      </c>
      <c r="CV987">
        <v>-1.1689752</v>
      </c>
      <c r="CW987">
        <v>-0.52188942000000005</v>
      </c>
      <c r="CX987">
        <v>0.65815442999999996</v>
      </c>
      <c r="CY987">
        <v>9.3649330000000003E-2</v>
      </c>
      <c r="CZ987">
        <v>-0.16819777</v>
      </c>
      <c r="DA987">
        <v>-0.25450494000000001</v>
      </c>
      <c r="DB987">
        <v>0.25513289</v>
      </c>
      <c r="DC987">
        <v>2.5920289999999999E-2</v>
      </c>
      <c r="DD987">
        <v>-2.5292350000000002E-2</v>
      </c>
      <c r="DE987">
        <v>0.26950531</v>
      </c>
      <c r="DF987">
        <v>-0.26887736000000001</v>
      </c>
      <c r="DG987">
        <v>0.1029841</v>
      </c>
      <c r="DH987">
        <v>-0.10235616</v>
      </c>
      <c r="DI987">
        <v>-0.19042195000000001</v>
      </c>
      <c r="DJ987">
        <v>7.7531719999999998E-2</v>
      </c>
      <c r="DK987">
        <v>-0.19522661999999999</v>
      </c>
      <c r="DL987">
        <v>-0.13095082</v>
      </c>
      <c r="DM987">
        <v>-6.0513240000000003E-2</v>
      </c>
      <c r="DN987">
        <v>0.50020885000000004</v>
      </c>
      <c r="DO987">
        <v>0.35778246000000002</v>
      </c>
      <c r="DP987">
        <v>-0.64273818000000005</v>
      </c>
      <c r="DQ987">
        <v>0.94671483000000001</v>
      </c>
      <c r="DR987">
        <v>-0.66113116000000005</v>
      </c>
      <c r="DS987">
        <v>7.7932630000000003E-2</v>
      </c>
      <c r="DT987">
        <v>-0.79014932000000004</v>
      </c>
      <c r="DU987">
        <v>1.3610861400000001</v>
      </c>
      <c r="DV987" s="10">
        <v>-0.64824150000000003</v>
      </c>
      <c r="DW987" s="8" t="s">
        <v>5036</v>
      </c>
      <c r="DX987" t="s">
        <v>5037</v>
      </c>
      <c r="DY987" t="s">
        <v>5154</v>
      </c>
      <c r="DZ987" t="s">
        <v>5165</v>
      </c>
      <c r="EA987" t="s">
        <v>5186</v>
      </c>
      <c r="EB987" t="s">
        <v>5396</v>
      </c>
      <c r="EC987" t="s">
        <v>5427</v>
      </c>
      <c r="ED987" s="10" t="s">
        <v>722</v>
      </c>
      <c r="EE987" s="20">
        <v>35355</v>
      </c>
      <c r="EF987" s="21">
        <v>36146</v>
      </c>
      <c r="EG987" t="s">
        <v>5038</v>
      </c>
      <c r="EH987" t="s">
        <v>5144</v>
      </c>
      <c r="EI987" s="22">
        <v>45437</v>
      </c>
      <c r="EJ987" t="b">
        <f>F987=H987</f>
        <v>1</v>
      </c>
    </row>
    <row r="988" spans="1:140" x14ac:dyDescent="0.2">
      <c r="A988" s="8" t="s">
        <v>5039</v>
      </c>
      <c r="B988" s="8" t="s">
        <v>168</v>
      </c>
      <c r="C988" s="8" t="s">
        <v>216</v>
      </c>
      <c r="D988" s="2">
        <f>1-329-525-7144</f>
        <v>-7997</v>
      </c>
      <c r="E988" s="4">
        <v>0.20768552527142001</v>
      </c>
      <c r="F988" s="28" t="b">
        <v>0</v>
      </c>
      <c r="G988" s="29">
        <f t="shared" si="31"/>
        <v>2.0763030320636793E-4</v>
      </c>
      <c r="H988" s="5" t="b">
        <f t="shared" si="30"/>
        <v>0</v>
      </c>
      <c r="I988" s="8">
        <v>39</v>
      </c>
      <c r="J988">
        <v>1</v>
      </c>
      <c r="K988">
        <v>25</v>
      </c>
      <c r="L988">
        <v>499</v>
      </c>
      <c r="M988">
        <v>8</v>
      </c>
      <c r="N988">
        <v>2</v>
      </c>
      <c r="O988">
        <v>15.584429302377</v>
      </c>
      <c r="P988">
        <v>4</v>
      </c>
      <c r="Q988">
        <v>1</v>
      </c>
      <c r="R988">
        <v>3</v>
      </c>
      <c r="S988" s="10">
        <v>90.2</v>
      </c>
      <c r="T988" s="8">
        <v>-1.33767961068356</v>
      </c>
      <c r="U988">
        <v>7.5957643648752104E-3</v>
      </c>
      <c r="V988">
        <v>-0.25614850898817798</v>
      </c>
      <c r="W988">
        <v>-1.1649413288030299</v>
      </c>
      <c r="X988">
        <v>0.98157978018903103</v>
      </c>
      <c r="Y988">
        <v>-0.70788554533318204</v>
      </c>
      <c r="Z988">
        <v>-1.20057371538478</v>
      </c>
      <c r="AA988">
        <v>-1.4107302381286499</v>
      </c>
      <c r="AB988">
        <v>0.68128349962791002</v>
      </c>
      <c r="AC988">
        <v>1.7560081436822399E-2</v>
      </c>
      <c r="AD988" s="10">
        <v>3.34498377830398</v>
      </c>
      <c r="AE988" s="8">
        <v>0</v>
      </c>
      <c r="AF988">
        <v>0</v>
      </c>
      <c r="AG988">
        <v>0</v>
      </c>
      <c r="AH988">
        <v>0</v>
      </c>
      <c r="AI988">
        <v>0</v>
      </c>
      <c r="AJ988">
        <v>0</v>
      </c>
      <c r="AK988">
        <v>0</v>
      </c>
      <c r="AL988">
        <v>0</v>
      </c>
      <c r="AM988">
        <v>0</v>
      </c>
      <c r="AN988">
        <v>0</v>
      </c>
      <c r="AO988">
        <v>0</v>
      </c>
      <c r="AP988">
        <v>0</v>
      </c>
      <c r="AQ988">
        <v>0</v>
      </c>
      <c r="AR988">
        <v>0</v>
      </c>
      <c r="AS988">
        <v>0</v>
      </c>
      <c r="AT988">
        <v>0</v>
      </c>
      <c r="AU988">
        <v>1</v>
      </c>
      <c r="AV988">
        <v>0</v>
      </c>
      <c r="AW988">
        <v>0</v>
      </c>
      <c r="AX988">
        <v>0</v>
      </c>
      <c r="AY988">
        <v>1</v>
      </c>
      <c r="AZ988">
        <v>0</v>
      </c>
      <c r="BA988">
        <v>0</v>
      </c>
      <c r="BB988">
        <v>1</v>
      </c>
      <c r="BC988">
        <v>0</v>
      </c>
      <c r="BD988">
        <v>1</v>
      </c>
      <c r="BE988">
        <v>0</v>
      </c>
      <c r="BF988">
        <v>1</v>
      </c>
      <c r="BG988">
        <v>0</v>
      </c>
      <c r="BH988">
        <v>0</v>
      </c>
      <c r="BI988">
        <v>0</v>
      </c>
      <c r="BJ988">
        <v>0</v>
      </c>
      <c r="BK988">
        <v>1</v>
      </c>
      <c r="BL988">
        <v>0</v>
      </c>
      <c r="BM988">
        <v>0</v>
      </c>
      <c r="BN988">
        <v>1</v>
      </c>
      <c r="BO988">
        <v>0</v>
      </c>
      <c r="BP988">
        <v>0</v>
      </c>
      <c r="BQ988">
        <v>0</v>
      </c>
      <c r="BR988">
        <v>0</v>
      </c>
      <c r="BS988">
        <v>0</v>
      </c>
      <c r="BT988" s="10">
        <v>1</v>
      </c>
      <c r="BU988">
        <v>-4.2648743800000002</v>
      </c>
      <c r="BV988">
        <v>0.17994256</v>
      </c>
      <c r="BW988">
        <v>2.5512239999999999E-2</v>
      </c>
      <c r="BX988">
        <v>1.7140852600000001</v>
      </c>
      <c r="BY988">
        <v>1.2451467300000001</v>
      </c>
      <c r="BZ988">
        <v>4.38303536</v>
      </c>
      <c r="CA988">
        <v>1.0542348399999999</v>
      </c>
      <c r="CB988">
        <v>2.36271349</v>
      </c>
      <c r="CC988">
        <v>0</v>
      </c>
      <c r="CD988">
        <v>1.26633956</v>
      </c>
      <c r="CE988">
        <v>1.2966537600000001</v>
      </c>
      <c r="CF988">
        <v>-0.34830556000000001</v>
      </c>
      <c r="CG988">
        <v>0.60595251999999999</v>
      </c>
      <c r="CH988">
        <v>-0.27080598</v>
      </c>
      <c r="CI988">
        <v>0.69837139000000004</v>
      </c>
      <c r="CJ988">
        <v>2.3914729999999999E-2</v>
      </c>
      <c r="CK988">
        <v>-0.35324707</v>
      </c>
      <c r="CL988">
        <v>-4.8291489999999999E-2</v>
      </c>
      <c r="CM988">
        <v>0.58076517999999999</v>
      </c>
      <c r="CN988">
        <v>0.72541518999999999</v>
      </c>
      <c r="CO988">
        <v>-0.20022939000000001</v>
      </c>
      <c r="CP988">
        <v>-0.43475793000000001</v>
      </c>
      <c r="CQ988">
        <v>0.34422587999999998</v>
      </c>
      <c r="CR988">
        <v>-0.48495226000000002</v>
      </c>
      <c r="CS988">
        <v>0.18250256000000001</v>
      </c>
      <c r="CT988">
        <v>-0.16623276000000001</v>
      </c>
      <c r="CU988">
        <v>-9.4743999999999995E-2</v>
      </c>
      <c r="CV988">
        <v>-1.1689752</v>
      </c>
      <c r="CW988">
        <v>-0.52188942000000005</v>
      </c>
      <c r="CX988">
        <v>0.65815442999999996</v>
      </c>
      <c r="CY988">
        <v>9.3649330000000003E-2</v>
      </c>
      <c r="CZ988">
        <v>-0.16819777</v>
      </c>
      <c r="DA988">
        <v>-0.25450494000000001</v>
      </c>
      <c r="DB988">
        <v>0.25513289</v>
      </c>
      <c r="DC988">
        <v>2.5920289999999999E-2</v>
      </c>
      <c r="DD988">
        <v>-2.5292350000000002E-2</v>
      </c>
      <c r="DE988">
        <v>0.26950531</v>
      </c>
      <c r="DF988">
        <v>-0.26887736000000001</v>
      </c>
      <c r="DG988">
        <v>0.1029841</v>
      </c>
      <c r="DH988">
        <v>-0.10235616</v>
      </c>
      <c r="DI988">
        <v>-0.19042195000000001</v>
      </c>
      <c r="DJ988">
        <v>7.7531719999999998E-2</v>
      </c>
      <c r="DK988">
        <v>-0.19522661999999999</v>
      </c>
      <c r="DL988">
        <v>-0.13095082</v>
      </c>
      <c r="DM988">
        <v>-6.0513240000000003E-2</v>
      </c>
      <c r="DN988">
        <v>0.50020885000000004</v>
      </c>
      <c r="DO988">
        <v>0.35778246000000002</v>
      </c>
      <c r="DP988">
        <v>-0.64273818000000005</v>
      </c>
      <c r="DQ988">
        <v>0.94671483000000001</v>
      </c>
      <c r="DR988">
        <v>-0.66113116000000005</v>
      </c>
      <c r="DS988">
        <v>7.7932630000000003E-2</v>
      </c>
      <c r="DT988">
        <v>-0.79014932000000004</v>
      </c>
      <c r="DU988">
        <v>1.3610861400000001</v>
      </c>
      <c r="DV988" s="10">
        <v>-0.64824150000000003</v>
      </c>
      <c r="DW988" s="8" t="s">
        <v>5040</v>
      </c>
      <c r="DX988" t="s">
        <v>5041</v>
      </c>
      <c r="DY988" t="s">
        <v>5158</v>
      </c>
      <c r="DZ988" t="s">
        <v>5165</v>
      </c>
      <c r="EA988" t="s">
        <v>5209</v>
      </c>
      <c r="EB988" t="s">
        <v>5463</v>
      </c>
      <c r="EC988" t="s">
        <v>5186</v>
      </c>
      <c r="ED988" s="10" t="s">
        <v>1681</v>
      </c>
      <c r="EE988" s="20">
        <v>35907</v>
      </c>
      <c r="EF988" s="21">
        <v>37853</v>
      </c>
      <c r="EG988" t="s">
        <v>1358</v>
      </c>
      <c r="EH988" t="s">
        <v>5146</v>
      </c>
      <c r="EI988" s="22">
        <v>44486</v>
      </c>
      <c r="EJ988" t="b">
        <f>F988=H988</f>
        <v>1</v>
      </c>
    </row>
    <row r="989" spans="1:140" x14ac:dyDescent="0.2">
      <c r="A989" s="8" t="s">
        <v>5042</v>
      </c>
      <c r="B989" s="8" t="s">
        <v>127</v>
      </c>
      <c r="C989" s="8" t="s">
        <v>245</v>
      </c>
      <c r="D989" s="2">
        <f>1-908-894-2390</f>
        <v>-4191</v>
      </c>
      <c r="E989" s="4">
        <v>0.44410562124597103</v>
      </c>
      <c r="F989" s="28" t="b">
        <v>0</v>
      </c>
      <c r="G989" s="29">
        <f t="shared" si="31"/>
        <v>1.2296713849159816E-5</v>
      </c>
      <c r="H989" s="5" t="b">
        <f t="shared" si="30"/>
        <v>0</v>
      </c>
      <c r="I989" s="8">
        <v>44</v>
      </c>
      <c r="J989">
        <v>1</v>
      </c>
      <c r="K989">
        <v>20</v>
      </c>
      <c r="L989">
        <v>2748</v>
      </c>
      <c r="M989">
        <v>4</v>
      </c>
      <c r="N989">
        <v>4</v>
      </c>
      <c r="O989">
        <v>0.38614395631929499</v>
      </c>
      <c r="P989">
        <v>2</v>
      </c>
      <c r="Q989">
        <v>2</v>
      </c>
      <c r="R989">
        <v>2</v>
      </c>
      <c r="S989" s="10">
        <v>81.900000000000006</v>
      </c>
      <c r="T989" s="8">
        <v>-0.86798873614579497</v>
      </c>
      <c r="U989">
        <v>7.5957643648752104E-3</v>
      </c>
      <c r="V989">
        <v>-0.90217249130388599</v>
      </c>
      <c r="W989">
        <v>1.4568338534266401</v>
      </c>
      <c r="X989">
        <v>-0.29113306284374801</v>
      </c>
      <c r="Y989">
        <v>0.68524713920936597</v>
      </c>
      <c r="Z989">
        <v>-1.7235572837662201</v>
      </c>
      <c r="AA989">
        <v>1.4284752725705201</v>
      </c>
      <c r="AB989">
        <v>-1.4988236991813999</v>
      </c>
      <c r="AC989">
        <v>0.71996333890972197</v>
      </c>
      <c r="AD989" s="10">
        <v>1.5540877705682601</v>
      </c>
      <c r="AE989" s="8">
        <v>0</v>
      </c>
      <c r="AF989">
        <v>0</v>
      </c>
      <c r="AG989">
        <v>0</v>
      </c>
      <c r="AH989">
        <v>0</v>
      </c>
      <c r="AI989">
        <v>0</v>
      </c>
      <c r="AJ989">
        <v>1</v>
      </c>
      <c r="AK989">
        <v>0</v>
      </c>
      <c r="AL989">
        <v>0</v>
      </c>
      <c r="AM989">
        <v>0</v>
      </c>
      <c r="AN989">
        <v>0</v>
      </c>
      <c r="AO989">
        <v>0</v>
      </c>
      <c r="AP989">
        <v>0</v>
      </c>
      <c r="AQ989">
        <v>0</v>
      </c>
      <c r="AR989">
        <v>0</v>
      </c>
      <c r="AS989">
        <v>0</v>
      </c>
      <c r="AT989">
        <v>0</v>
      </c>
      <c r="AU989">
        <v>0</v>
      </c>
      <c r="AV989">
        <v>0</v>
      </c>
      <c r="AW989">
        <v>0</v>
      </c>
      <c r="AX989">
        <v>0</v>
      </c>
      <c r="AY989">
        <v>0</v>
      </c>
      <c r="AZ989">
        <v>1</v>
      </c>
      <c r="BA989">
        <v>0</v>
      </c>
      <c r="BB989">
        <v>1</v>
      </c>
      <c r="BC989">
        <v>1</v>
      </c>
      <c r="BD989">
        <v>0</v>
      </c>
      <c r="BE989">
        <v>0</v>
      </c>
      <c r="BF989">
        <v>1</v>
      </c>
      <c r="BG989">
        <v>0</v>
      </c>
      <c r="BH989">
        <v>0</v>
      </c>
      <c r="BI989">
        <v>0</v>
      </c>
      <c r="BJ989">
        <v>0</v>
      </c>
      <c r="BK989">
        <v>1</v>
      </c>
      <c r="BL989">
        <v>0</v>
      </c>
      <c r="BM989">
        <v>0</v>
      </c>
      <c r="BN989">
        <v>0</v>
      </c>
      <c r="BO989">
        <v>0</v>
      </c>
      <c r="BP989">
        <v>1</v>
      </c>
      <c r="BQ989">
        <v>0</v>
      </c>
      <c r="BR989">
        <v>0</v>
      </c>
      <c r="BS989">
        <v>0</v>
      </c>
      <c r="BT989" s="10">
        <v>1</v>
      </c>
      <c r="BU989">
        <v>-4.2648743800000002</v>
      </c>
      <c r="BV989">
        <v>0.17994256</v>
      </c>
      <c r="BW989">
        <v>2.5512239999999999E-2</v>
      </c>
      <c r="BX989">
        <v>1.7140852600000001</v>
      </c>
      <c r="BY989">
        <v>1.2451467300000001</v>
      </c>
      <c r="BZ989">
        <v>4.38303536</v>
      </c>
      <c r="CA989">
        <v>1.0542348399999999</v>
      </c>
      <c r="CB989">
        <v>2.36271349</v>
      </c>
      <c r="CC989">
        <v>0</v>
      </c>
      <c r="CD989">
        <v>1.26633956</v>
      </c>
      <c r="CE989">
        <v>1.2966537600000001</v>
      </c>
      <c r="CF989">
        <v>-0.34830556000000001</v>
      </c>
      <c r="CG989">
        <v>0.60595251999999999</v>
      </c>
      <c r="CH989">
        <v>-0.27080598</v>
      </c>
      <c r="CI989">
        <v>0.69837139000000004</v>
      </c>
      <c r="CJ989">
        <v>2.3914729999999999E-2</v>
      </c>
      <c r="CK989">
        <v>-0.35324707</v>
      </c>
      <c r="CL989">
        <v>-4.8291489999999999E-2</v>
      </c>
      <c r="CM989">
        <v>0.58076517999999999</v>
      </c>
      <c r="CN989">
        <v>0.72541518999999999</v>
      </c>
      <c r="CO989">
        <v>-0.20022939000000001</v>
      </c>
      <c r="CP989">
        <v>-0.43475793000000001</v>
      </c>
      <c r="CQ989">
        <v>0.34422587999999998</v>
      </c>
      <c r="CR989">
        <v>-0.48495226000000002</v>
      </c>
      <c r="CS989">
        <v>0.18250256000000001</v>
      </c>
      <c r="CT989">
        <v>-0.16623276000000001</v>
      </c>
      <c r="CU989">
        <v>-9.4743999999999995E-2</v>
      </c>
      <c r="CV989">
        <v>-1.1689752</v>
      </c>
      <c r="CW989">
        <v>-0.52188942000000005</v>
      </c>
      <c r="CX989">
        <v>0.65815442999999996</v>
      </c>
      <c r="CY989">
        <v>9.3649330000000003E-2</v>
      </c>
      <c r="CZ989">
        <v>-0.16819777</v>
      </c>
      <c r="DA989">
        <v>-0.25450494000000001</v>
      </c>
      <c r="DB989">
        <v>0.25513289</v>
      </c>
      <c r="DC989">
        <v>2.5920289999999999E-2</v>
      </c>
      <c r="DD989">
        <v>-2.5292350000000002E-2</v>
      </c>
      <c r="DE989">
        <v>0.26950531</v>
      </c>
      <c r="DF989">
        <v>-0.26887736000000001</v>
      </c>
      <c r="DG989">
        <v>0.1029841</v>
      </c>
      <c r="DH989">
        <v>-0.10235616</v>
      </c>
      <c r="DI989">
        <v>-0.19042195000000001</v>
      </c>
      <c r="DJ989">
        <v>7.7531719999999998E-2</v>
      </c>
      <c r="DK989">
        <v>-0.19522661999999999</v>
      </c>
      <c r="DL989">
        <v>-0.13095082</v>
      </c>
      <c r="DM989">
        <v>-6.0513240000000003E-2</v>
      </c>
      <c r="DN989">
        <v>0.50020885000000004</v>
      </c>
      <c r="DO989">
        <v>0.35778246000000002</v>
      </c>
      <c r="DP989">
        <v>-0.64273818000000005</v>
      </c>
      <c r="DQ989">
        <v>0.94671483000000001</v>
      </c>
      <c r="DR989">
        <v>-0.66113116000000005</v>
      </c>
      <c r="DS989">
        <v>7.7932630000000003E-2</v>
      </c>
      <c r="DT989">
        <v>-0.79014932000000004</v>
      </c>
      <c r="DU989">
        <v>1.3610861400000001</v>
      </c>
      <c r="DV989" s="10">
        <v>-0.64824150000000003</v>
      </c>
      <c r="DW989" s="8" t="s">
        <v>5043</v>
      </c>
      <c r="DX989" t="s">
        <v>5044</v>
      </c>
      <c r="DY989" t="s">
        <v>5165</v>
      </c>
      <c r="DZ989" t="s">
        <v>5165</v>
      </c>
      <c r="EA989" t="s">
        <v>5502</v>
      </c>
      <c r="EB989" t="s">
        <v>5481</v>
      </c>
      <c r="EC989" t="s">
        <v>5462</v>
      </c>
      <c r="ED989" s="10" t="s">
        <v>639</v>
      </c>
      <c r="EE989" s="20">
        <v>35895</v>
      </c>
      <c r="EF989" s="21">
        <v>39305</v>
      </c>
      <c r="EG989" t="s">
        <v>5045</v>
      </c>
      <c r="EH989" t="s">
        <v>5146</v>
      </c>
      <c r="EI989" s="22">
        <v>43828</v>
      </c>
      <c r="EJ989" t="b">
        <f>F989=H989</f>
        <v>1</v>
      </c>
    </row>
    <row r="990" spans="1:140" x14ac:dyDescent="0.2">
      <c r="A990" s="8" t="s">
        <v>5046</v>
      </c>
      <c r="B990" s="8" t="s">
        <v>119</v>
      </c>
      <c r="C990" s="8" t="s">
        <v>188</v>
      </c>
      <c r="D990" s="2">
        <v>5725603806</v>
      </c>
      <c r="E990" s="4">
        <v>0.318200189467224</v>
      </c>
      <c r="F990" s="28" t="b">
        <v>0</v>
      </c>
      <c r="G990" s="29">
        <f t="shared" si="31"/>
        <v>9.484768686219093E-2</v>
      </c>
      <c r="H990" s="5" t="b">
        <f t="shared" si="30"/>
        <v>0</v>
      </c>
      <c r="I990" s="8">
        <v>45</v>
      </c>
      <c r="J990">
        <v>0</v>
      </c>
      <c r="K990">
        <v>34</v>
      </c>
      <c r="L990">
        <v>775</v>
      </c>
      <c r="M990">
        <v>8</v>
      </c>
      <c r="N990">
        <v>2</v>
      </c>
      <c r="O990">
        <v>29.3084280669454</v>
      </c>
      <c r="P990">
        <v>2</v>
      </c>
      <c r="Q990">
        <v>2</v>
      </c>
      <c r="R990">
        <v>1</v>
      </c>
      <c r="S990" s="10">
        <v>69.400000000000006</v>
      </c>
      <c r="T990" s="8">
        <v>-0.77405056123824101</v>
      </c>
      <c r="U990">
        <v>-1.00517281761849</v>
      </c>
      <c r="V990">
        <v>0.90669465918009495</v>
      </c>
      <c r="W990">
        <v>-0.84319390759566004</v>
      </c>
      <c r="X990">
        <v>0.98157978018903103</v>
      </c>
      <c r="Y990">
        <v>-0.70788554533318204</v>
      </c>
      <c r="Z990">
        <v>-0.72832137356266702</v>
      </c>
      <c r="AA990">
        <v>-1.4107302381286499</v>
      </c>
      <c r="AB990">
        <v>0.68128349962791002</v>
      </c>
      <c r="AC990">
        <v>-0.68484317603607703</v>
      </c>
      <c r="AD990" s="10">
        <v>-1.1430447712024101</v>
      </c>
      <c r="AE990" s="8">
        <v>0</v>
      </c>
      <c r="AF990">
        <v>0</v>
      </c>
      <c r="AG990">
        <v>0</v>
      </c>
      <c r="AH990">
        <v>0</v>
      </c>
      <c r="AI990">
        <v>0</v>
      </c>
      <c r="AJ990">
        <v>0</v>
      </c>
      <c r="AK990">
        <v>0</v>
      </c>
      <c r="AL990">
        <v>0</v>
      </c>
      <c r="AM990">
        <v>0</v>
      </c>
      <c r="AN990">
        <v>0</v>
      </c>
      <c r="AO990">
        <v>0</v>
      </c>
      <c r="AP990">
        <v>0</v>
      </c>
      <c r="AQ990">
        <v>0</v>
      </c>
      <c r="AR990">
        <v>1</v>
      </c>
      <c r="AS990">
        <v>0</v>
      </c>
      <c r="AT990">
        <v>0</v>
      </c>
      <c r="AU990">
        <v>0</v>
      </c>
      <c r="AV990">
        <v>0</v>
      </c>
      <c r="AW990">
        <v>0</v>
      </c>
      <c r="AX990">
        <v>0</v>
      </c>
      <c r="AY990">
        <v>0</v>
      </c>
      <c r="AZ990">
        <v>1</v>
      </c>
      <c r="BA990">
        <v>1</v>
      </c>
      <c r="BB990">
        <v>0</v>
      </c>
      <c r="BC990">
        <v>0</v>
      </c>
      <c r="BD990">
        <v>1</v>
      </c>
      <c r="BE990">
        <v>1</v>
      </c>
      <c r="BF990">
        <v>0</v>
      </c>
      <c r="BG990">
        <v>0</v>
      </c>
      <c r="BH990">
        <v>1</v>
      </c>
      <c r="BI990">
        <v>0</v>
      </c>
      <c r="BJ990">
        <v>0</v>
      </c>
      <c r="BK990">
        <v>0</v>
      </c>
      <c r="BL990">
        <v>0</v>
      </c>
      <c r="BM990">
        <v>0</v>
      </c>
      <c r="BN990">
        <v>1</v>
      </c>
      <c r="BO990">
        <v>0</v>
      </c>
      <c r="BP990">
        <v>0</v>
      </c>
      <c r="BQ990">
        <v>1</v>
      </c>
      <c r="BR990">
        <v>0</v>
      </c>
      <c r="BS990">
        <v>0</v>
      </c>
      <c r="BT990" s="10">
        <v>0</v>
      </c>
      <c r="BU990">
        <v>-4.2648743800000002</v>
      </c>
      <c r="BV990">
        <v>0.17994256</v>
      </c>
      <c r="BW990">
        <v>2.5512239999999999E-2</v>
      </c>
      <c r="BX990">
        <v>1.7140852600000001</v>
      </c>
      <c r="BY990">
        <v>1.2451467300000001</v>
      </c>
      <c r="BZ990">
        <v>4.38303536</v>
      </c>
      <c r="CA990">
        <v>1.0542348399999999</v>
      </c>
      <c r="CB990">
        <v>2.36271349</v>
      </c>
      <c r="CC990">
        <v>0</v>
      </c>
      <c r="CD990">
        <v>1.26633956</v>
      </c>
      <c r="CE990">
        <v>1.2966537600000001</v>
      </c>
      <c r="CF990">
        <v>-0.34830556000000001</v>
      </c>
      <c r="CG990">
        <v>0.60595251999999999</v>
      </c>
      <c r="CH990">
        <v>-0.27080598</v>
      </c>
      <c r="CI990">
        <v>0.69837139000000004</v>
      </c>
      <c r="CJ990">
        <v>2.3914729999999999E-2</v>
      </c>
      <c r="CK990">
        <v>-0.35324707</v>
      </c>
      <c r="CL990">
        <v>-4.8291489999999999E-2</v>
      </c>
      <c r="CM990">
        <v>0.58076517999999999</v>
      </c>
      <c r="CN990">
        <v>0.72541518999999999</v>
      </c>
      <c r="CO990">
        <v>-0.20022939000000001</v>
      </c>
      <c r="CP990">
        <v>-0.43475793000000001</v>
      </c>
      <c r="CQ990">
        <v>0.34422587999999998</v>
      </c>
      <c r="CR990">
        <v>-0.48495226000000002</v>
      </c>
      <c r="CS990">
        <v>0.18250256000000001</v>
      </c>
      <c r="CT990">
        <v>-0.16623276000000001</v>
      </c>
      <c r="CU990">
        <v>-9.4743999999999995E-2</v>
      </c>
      <c r="CV990">
        <v>-1.1689752</v>
      </c>
      <c r="CW990">
        <v>-0.52188942000000005</v>
      </c>
      <c r="CX990">
        <v>0.65815442999999996</v>
      </c>
      <c r="CY990">
        <v>9.3649330000000003E-2</v>
      </c>
      <c r="CZ990">
        <v>-0.16819777</v>
      </c>
      <c r="DA990">
        <v>-0.25450494000000001</v>
      </c>
      <c r="DB990">
        <v>0.25513289</v>
      </c>
      <c r="DC990">
        <v>2.5920289999999999E-2</v>
      </c>
      <c r="DD990">
        <v>-2.5292350000000002E-2</v>
      </c>
      <c r="DE990">
        <v>0.26950531</v>
      </c>
      <c r="DF990">
        <v>-0.26887736000000001</v>
      </c>
      <c r="DG990">
        <v>0.1029841</v>
      </c>
      <c r="DH990">
        <v>-0.10235616</v>
      </c>
      <c r="DI990">
        <v>-0.19042195000000001</v>
      </c>
      <c r="DJ990">
        <v>7.7531719999999998E-2</v>
      </c>
      <c r="DK990">
        <v>-0.19522661999999999</v>
      </c>
      <c r="DL990">
        <v>-0.13095082</v>
      </c>
      <c r="DM990">
        <v>-6.0513240000000003E-2</v>
      </c>
      <c r="DN990">
        <v>0.50020885000000004</v>
      </c>
      <c r="DO990">
        <v>0.35778246000000002</v>
      </c>
      <c r="DP990">
        <v>-0.64273818000000005</v>
      </c>
      <c r="DQ990">
        <v>0.94671483000000001</v>
      </c>
      <c r="DR990">
        <v>-0.66113116000000005</v>
      </c>
      <c r="DS990">
        <v>7.7932630000000003E-2</v>
      </c>
      <c r="DT990">
        <v>-0.79014932000000004</v>
      </c>
      <c r="DU990">
        <v>1.3610861400000001</v>
      </c>
      <c r="DV990" s="10">
        <v>-0.64824150000000003</v>
      </c>
      <c r="DW990" s="8" t="s">
        <v>5047</v>
      </c>
      <c r="DX990" t="s">
        <v>5048</v>
      </c>
      <c r="DY990" t="s">
        <v>5158</v>
      </c>
      <c r="DZ990" t="s">
        <v>5154</v>
      </c>
      <c r="EA990" t="s">
        <v>5339</v>
      </c>
      <c r="EB990" t="s">
        <v>5434</v>
      </c>
      <c r="EC990" t="s">
        <v>5503</v>
      </c>
      <c r="ED990" s="10" t="s">
        <v>1226</v>
      </c>
      <c r="EE990" s="20">
        <v>35289</v>
      </c>
      <c r="EF990" s="21">
        <v>38940</v>
      </c>
      <c r="EG990" t="s">
        <v>5049</v>
      </c>
      <c r="EH990" t="s">
        <v>5147</v>
      </c>
      <c r="EI990" s="22">
        <v>44746</v>
      </c>
      <c r="EJ990" t="b">
        <f>F990=H990</f>
        <v>1</v>
      </c>
    </row>
    <row r="991" spans="1:140" x14ac:dyDescent="0.2">
      <c r="A991" s="8" t="s">
        <v>5050</v>
      </c>
      <c r="B991" s="8" t="s">
        <v>119</v>
      </c>
      <c r="C991" s="8" t="s">
        <v>275</v>
      </c>
      <c r="D991" s="2" t="s">
        <v>5051</v>
      </c>
      <c r="E991" s="4">
        <v>0.50390346761958504</v>
      </c>
      <c r="F991" s="28" t="b">
        <v>0</v>
      </c>
      <c r="G991" s="29">
        <f t="shared" si="31"/>
        <v>3.5564385207829947E-3</v>
      </c>
      <c r="H991" s="5" t="b">
        <f t="shared" si="30"/>
        <v>0</v>
      </c>
      <c r="I991" s="8">
        <v>37</v>
      </c>
      <c r="J991">
        <v>2</v>
      </c>
      <c r="K991">
        <v>28</v>
      </c>
      <c r="L991">
        <v>1899</v>
      </c>
      <c r="M991">
        <v>4</v>
      </c>
      <c r="N991">
        <v>3</v>
      </c>
      <c r="O991">
        <v>20.2850671431259</v>
      </c>
      <c r="P991">
        <v>1</v>
      </c>
      <c r="Q991">
        <v>1</v>
      </c>
      <c r="R991">
        <v>1</v>
      </c>
      <c r="S991" s="10">
        <v>81.900000000000006</v>
      </c>
      <c r="T991" s="8">
        <v>-1.5255559604986699</v>
      </c>
      <c r="U991">
        <v>1.0203643463482399</v>
      </c>
      <c r="V991">
        <v>0.13146588040124599</v>
      </c>
      <c r="W991">
        <v>0.46711080775612301</v>
      </c>
      <c r="X991">
        <v>-0.29113306284374801</v>
      </c>
      <c r="Y991">
        <v>-1.13192030619081E-2</v>
      </c>
      <c r="Z991">
        <v>-1.0388214982334301</v>
      </c>
      <c r="AA991">
        <v>-0.70092886045385905</v>
      </c>
      <c r="AB991">
        <v>-4.5418899975194001E-2</v>
      </c>
      <c r="AC991">
        <v>1.42236659638262</v>
      </c>
      <c r="AD991" s="10">
        <v>1.5540877705682601</v>
      </c>
      <c r="AE991" s="8">
        <v>0</v>
      </c>
      <c r="AF991">
        <v>0</v>
      </c>
      <c r="AG991">
        <v>0</v>
      </c>
      <c r="AH991">
        <v>0</v>
      </c>
      <c r="AI991">
        <v>0</v>
      </c>
      <c r="AJ991">
        <v>0</v>
      </c>
      <c r="AK991">
        <v>0</v>
      </c>
      <c r="AL991">
        <v>0</v>
      </c>
      <c r="AM991">
        <v>0</v>
      </c>
      <c r="AN991">
        <v>0</v>
      </c>
      <c r="AO991">
        <v>0</v>
      </c>
      <c r="AP991">
        <v>0</v>
      </c>
      <c r="AQ991">
        <v>0</v>
      </c>
      <c r="AR991">
        <v>0</v>
      </c>
      <c r="AS991">
        <v>0</v>
      </c>
      <c r="AT991">
        <v>0</v>
      </c>
      <c r="AU991">
        <v>0</v>
      </c>
      <c r="AV991">
        <v>1</v>
      </c>
      <c r="AW991">
        <v>0</v>
      </c>
      <c r="AX991">
        <v>0</v>
      </c>
      <c r="AY991">
        <v>0</v>
      </c>
      <c r="AZ991">
        <v>1</v>
      </c>
      <c r="BA991">
        <v>0</v>
      </c>
      <c r="BB991">
        <v>1</v>
      </c>
      <c r="BC991">
        <v>1</v>
      </c>
      <c r="BD991">
        <v>0</v>
      </c>
      <c r="BE991">
        <v>0</v>
      </c>
      <c r="BF991">
        <v>1</v>
      </c>
      <c r="BG991">
        <v>0</v>
      </c>
      <c r="BH991">
        <v>1</v>
      </c>
      <c r="BI991">
        <v>0</v>
      </c>
      <c r="BJ991">
        <v>0</v>
      </c>
      <c r="BK991">
        <v>0</v>
      </c>
      <c r="BL991">
        <v>0</v>
      </c>
      <c r="BM991">
        <v>0</v>
      </c>
      <c r="BN991">
        <v>1</v>
      </c>
      <c r="BO991">
        <v>0</v>
      </c>
      <c r="BP991">
        <v>0</v>
      </c>
      <c r="BQ991">
        <v>1</v>
      </c>
      <c r="BR991">
        <v>0</v>
      </c>
      <c r="BS991">
        <v>0</v>
      </c>
      <c r="BT991" s="10">
        <v>0</v>
      </c>
      <c r="BU991">
        <v>-4.2648743800000002</v>
      </c>
      <c r="BV991">
        <v>0.17994256</v>
      </c>
      <c r="BW991">
        <v>2.5512239999999999E-2</v>
      </c>
      <c r="BX991">
        <v>1.7140852600000001</v>
      </c>
      <c r="BY991">
        <v>1.2451467300000001</v>
      </c>
      <c r="BZ991">
        <v>4.38303536</v>
      </c>
      <c r="CA991">
        <v>1.0542348399999999</v>
      </c>
      <c r="CB991">
        <v>2.36271349</v>
      </c>
      <c r="CC991">
        <v>0</v>
      </c>
      <c r="CD991">
        <v>1.26633956</v>
      </c>
      <c r="CE991">
        <v>1.2966537600000001</v>
      </c>
      <c r="CF991">
        <v>-0.34830556000000001</v>
      </c>
      <c r="CG991">
        <v>0.60595251999999999</v>
      </c>
      <c r="CH991">
        <v>-0.27080598</v>
      </c>
      <c r="CI991">
        <v>0.69837139000000004</v>
      </c>
      <c r="CJ991">
        <v>2.3914729999999999E-2</v>
      </c>
      <c r="CK991">
        <v>-0.35324707</v>
      </c>
      <c r="CL991">
        <v>-4.8291489999999999E-2</v>
      </c>
      <c r="CM991">
        <v>0.58076517999999999</v>
      </c>
      <c r="CN991">
        <v>0.72541518999999999</v>
      </c>
      <c r="CO991">
        <v>-0.20022939000000001</v>
      </c>
      <c r="CP991">
        <v>-0.43475793000000001</v>
      </c>
      <c r="CQ991">
        <v>0.34422587999999998</v>
      </c>
      <c r="CR991">
        <v>-0.48495226000000002</v>
      </c>
      <c r="CS991">
        <v>0.18250256000000001</v>
      </c>
      <c r="CT991">
        <v>-0.16623276000000001</v>
      </c>
      <c r="CU991">
        <v>-9.4743999999999995E-2</v>
      </c>
      <c r="CV991">
        <v>-1.1689752</v>
      </c>
      <c r="CW991">
        <v>-0.52188942000000005</v>
      </c>
      <c r="CX991">
        <v>0.65815442999999996</v>
      </c>
      <c r="CY991">
        <v>9.3649330000000003E-2</v>
      </c>
      <c r="CZ991">
        <v>-0.16819777</v>
      </c>
      <c r="DA991">
        <v>-0.25450494000000001</v>
      </c>
      <c r="DB991">
        <v>0.25513289</v>
      </c>
      <c r="DC991">
        <v>2.5920289999999999E-2</v>
      </c>
      <c r="DD991">
        <v>-2.5292350000000002E-2</v>
      </c>
      <c r="DE991">
        <v>0.26950531</v>
      </c>
      <c r="DF991">
        <v>-0.26887736000000001</v>
      </c>
      <c r="DG991">
        <v>0.1029841</v>
      </c>
      <c r="DH991">
        <v>-0.10235616</v>
      </c>
      <c r="DI991">
        <v>-0.19042195000000001</v>
      </c>
      <c r="DJ991">
        <v>7.7531719999999998E-2</v>
      </c>
      <c r="DK991">
        <v>-0.19522661999999999</v>
      </c>
      <c r="DL991">
        <v>-0.13095082</v>
      </c>
      <c r="DM991">
        <v>-6.0513240000000003E-2</v>
      </c>
      <c r="DN991">
        <v>0.50020885000000004</v>
      </c>
      <c r="DO991">
        <v>0.35778246000000002</v>
      </c>
      <c r="DP991">
        <v>-0.64273818000000005</v>
      </c>
      <c r="DQ991">
        <v>0.94671483000000001</v>
      </c>
      <c r="DR991">
        <v>-0.66113116000000005</v>
      </c>
      <c r="DS991">
        <v>7.7932630000000003E-2</v>
      </c>
      <c r="DT991">
        <v>-0.79014932000000004</v>
      </c>
      <c r="DU991">
        <v>1.3610861400000001</v>
      </c>
      <c r="DV991" s="10">
        <v>-0.64824150000000003</v>
      </c>
      <c r="DW991" s="8" t="s">
        <v>5052</v>
      </c>
      <c r="DX991" t="s">
        <v>5053</v>
      </c>
      <c r="DY991" t="s">
        <v>5158</v>
      </c>
      <c r="DZ991" t="s">
        <v>5154</v>
      </c>
      <c r="EA991" t="s">
        <v>5413</v>
      </c>
      <c r="EB991" t="s">
        <v>5495</v>
      </c>
      <c r="EC991" t="s">
        <v>5180</v>
      </c>
      <c r="ED991" s="10" t="s">
        <v>1651</v>
      </c>
      <c r="EE991" s="20">
        <v>37764</v>
      </c>
      <c r="EF991" s="21">
        <v>39368</v>
      </c>
      <c r="EG991" t="s">
        <v>5054</v>
      </c>
      <c r="EH991" t="s">
        <v>5147</v>
      </c>
      <c r="EI991" s="22">
        <v>44784</v>
      </c>
      <c r="EJ991" t="b">
        <f>F991=H991</f>
        <v>1</v>
      </c>
    </row>
    <row r="992" spans="1:140" x14ac:dyDescent="0.2">
      <c r="A992" s="8" t="s">
        <v>5055</v>
      </c>
      <c r="B992" s="8" t="s">
        <v>127</v>
      </c>
      <c r="C992" s="8" t="s">
        <v>188</v>
      </c>
      <c r="D992" s="2" t="s">
        <v>5056</v>
      </c>
      <c r="E992" s="4">
        <v>0.64624004406449298</v>
      </c>
      <c r="F992" s="28" t="b">
        <v>1</v>
      </c>
      <c r="G992" s="29">
        <f t="shared" si="31"/>
        <v>6.0650714606759245E-3</v>
      </c>
      <c r="H992" s="5" t="b">
        <f t="shared" si="30"/>
        <v>0</v>
      </c>
      <c r="I992" s="8">
        <v>65</v>
      </c>
      <c r="J992">
        <v>0</v>
      </c>
      <c r="K992">
        <v>21</v>
      </c>
      <c r="L992">
        <v>1099</v>
      </c>
      <c r="M992">
        <v>3</v>
      </c>
      <c r="N992">
        <v>5</v>
      </c>
      <c r="O992">
        <v>53.953355365580201</v>
      </c>
      <c r="P992">
        <v>1</v>
      </c>
      <c r="Q992">
        <v>3</v>
      </c>
      <c r="R992">
        <v>4</v>
      </c>
      <c r="S992" s="10">
        <v>75.599999999999994</v>
      </c>
      <c r="T992" s="8">
        <v>1.1047129369128199</v>
      </c>
      <c r="U992">
        <v>-1.00517281761849</v>
      </c>
      <c r="V992">
        <v>-0.77296769484074401</v>
      </c>
      <c r="W992">
        <v>-0.46549041313482498</v>
      </c>
      <c r="X992">
        <v>-0.60931127360194304</v>
      </c>
      <c r="Y992">
        <v>1.38181348148064</v>
      </c>
      <c r="Z992">
        <v>0.11972771405921299</v>
      </c>
      <c r="AA992">
        <v>8.8725172209350497E-3</v>
      </c>
      <c r="AB992">
        <v>0.68128349962791002</v>
      </c>
      <c r="AC992">
        <v>1.42236659638262</v>
      </c>
      <c r="AD992" s="10">
        <v>0.19473296951583999</v>
      </c>
      <c r="AE992" s="8">
        <v>0</v>
      </c>
      <c r="AF992">
        <v>0</v>
      </c>
      <c r="AG992">
        <v>0</v>
      </c>
      <c r="AH992">
        <v>0</v>
      </c>
      <c r="AI992">
        <v>0</v>
      </c>
      <c r="AJ992">
        <v>0</v>
      </c>
      <c r="AK992">
        <v>0</v>
      </c>
      <c r="AL992">
        <v>0</v>
      </c>
      <c r="AM992">
        <v>0</v>
      </c>
      <c r="AN992">
        <v>0</v>
      </c>
      <c r="AO992">
        <v>0</v>
      </c>
      <c r="AP992">
        <v>0</v>
      </c>
      <c r="AQ992">
        <v>0</v>
      </c>
      <c r="AR992">
        <v>0</v>
      </c>
      <c r="AS992">
        <v>1</v>
      </c>
      <c r="AT992">
        <v>0</v>
      </c>
      <c r="AU992">
        <v>0</v>
      </c>
      <c r="AV992">
        <v>0</v>
      </c>
      <c r="AW992">
        <v>0</v>
      </c>
      <c r="AX992">
        <v>0</v>
      </c>
      <c r="AY992">
        <v>0</v>
      </c>
      <c r="AZ992">
        <v>1</v>
      </c>
      <c r="BA992">
        <v>1</v>
      </c>
      <c r="BB992">
        <v>0</v>
      </c>
      <c r="BC992">
        <v>1</v>
      </c>
      <c r="BD992">
        <v>0</v>
      </c>
      <c r="BE992">
        <v>1</v>
      </c>
      <c r="BF992">
        <v>0</v>
      </c>
      <c r="BG992">
        <v>0</v>
      </c>
      <c r="BH992">
        <v>0</v>
      </c>
      <c r="BI992">
        <v>0</v>
      </c>
      <c r="BJ992">
        <v>0</v>
      </c>
      <c r="BK992">
        <v>1</v>
      </c>
      <c r="BL992">
        <v>0</v>
      </c>
      <c r="BM992">
        <v>0</v>
      </c>
      <c r="BN992">
        <v>0</v>
      </c>
      <c r="BO992">
        <v>0</v>
      </c>
      <c r="BP992">
        <v>1</v>
      </c>
      <c r="BQ992">
        <v>0</v>
      </c>
      <c r="BR992">
        <v>0</v>
      </c>
      <c r="BS992">
        <v>0</v>
      </c>
      <c r="BT992" s="10">
        <v>1</v>
      </c>
      <c r="BU992">
        <v>-4.2648743800000002</v>
      </c>
      <c r="BV992">
        <v>0.17994256</v>
      </c>
      <c r="BW992">
        <v>2.5512239999999999E-2</v>
      </c>
      <c r="BX992">
        <v>1.7140852600000001</v>
      </c>
      <c r="BY992">
        <v>1.2451467300000001</v>
      </c>
      <c r="BZ992">
        <v>4.38303536</v>
      </c>
      <c r="CA992">
        <v>1.0542348399999999</v>
      </c>
      <c r="CB992">
        <v>2.36271349</v>
      </c>
      <c r="CC992">
        <v>0</v>
      </c>
      <c r="CD992">
        <v>1.26633956</v>
      </c>
      <c r="CE992">
        <v>1.2966537600000001</v>
      </c>
      <c r="CF992">
        <v>-0.34830556000000001</v>
      </c>
      <c r="CG992">
        <v>0.60595251999999999</v>
      </c>
      <c r="CH992">
        <v>-0.27080598</v>
      </c>
      <c r="CI992">
        <v>0.69837139000000004</v>
      </c>
      <c r="CJ992">
        <v>2.3914729999999999E-2</v>
      </c>
      <c r="CK992">
        <v>-0.35324707</v>
      </c>
      <c r="CL992">
        <v>-4.8291489999999999E-2</v>
      </c>
      <c r="CM992">
        <v>0.58076517999999999</v>
      </c>
      <c r="CN992">
        <v>0.72541518999999999</v>
      </c>
      <c r="CO992">
        <v>-0.20022939000000001</v>
      </c>
      <c r="CP992">
        <v>-0.43475793000000001</v>
      </c>
      <c r="CQ992">
        <v>0.34422587999999998</v>
      </c>
      <c r="CR992">
        <v>-0.48495226000000002</v>
      </c>
      <c r="CS992">
        <v>0.18250256000000001</v>
      </c>
      <c r="CT992">
        <v>-0.16623276000000001</v>
      </c>
      <c r="CU992">
        <v>-9.4743999999999995E-2</v>
      </c>
      <c r="CV992">
        <v>-1.1689752</v>
      </c>
      <c r="CW992">
        <v>-0.52188942000000005</v>
      </c>
      <c r="CX992">
        <v>0.65815442999999996</v>
      </c>
      <c r="CY992">
        <v>9.3649330000000003E-2</v>
      </c>
      <c r="CZ992">
        <v>-0.16819777</v>
      </c>
      <c r="DA992">
        <v>-0.25450494000000001</v>
      </c>
      <c r="DB992">
        <v>0.25513289</v>
      </c>
      <c r="DC992">
        <v>2.5920289999999999E-2</v>
      </c>
      <c r="DD992">
        <v>-2.5292350000000002E-2</v>
      </c>
      <c r="DE992">
        <v>0.26950531</v>
      </c>
      <c r="DF992">
        <v>-0.26887736000000001</v>
      </c>
      <c r="DG992">
        <v>0.1029841</v>
      </c>
      <c r="DH992">
        <v>-0.10235616</v>
      </c>
      <c r="DI992">
        <v>-0.19042195000000001</v>
      </c>
      <c r="DJ992">
        <v>7.7531719999999998E-2</v>
      </c>
      <c r="DK992">
        <v>-0.19522661999999999</v>
      </c>
      <c r="DL992">
        <v>-0.13095082</v>
      </c>
      <c r="DM992">
        <v>-6.0513240000000003E-2</v>
      </c>
      <c r="DN992">
        <v>0.50020885000000004</v>
      </c>
      <c r="DO992">
        <v>0.35778246000000002</v>
      </c>
      <c r="DP992">
        <v>-0.64273818000000005</v>
      </c>
      <c r="DQ992">
        <v>0.94671483000000001</v>
      </c>
      <c r="DR992">
        <v>-0.66113116000000005</v>
      </c>
      <c r="DS992">
        <v>7.7932630000000003E-2</v>
      </c>
      <c r="DT992">
        <v>-0.79014932000000004</v>
      </c>
      <c r="DU992">
        <v>1.3610861400000001</v>
      </c>
      <c r="DV992" s="10">
        <v>-0.64824150000000003</v>
      </c>
      <c r="DW992" s="8" t="s">
        <v>5057</v>
      </c>
      <c r="DX992" t="s">
        <v>5058</v>
      </c>
      <c r="DY992" t="s">
        <v>5165</v>
      </c>
      <c r="DZ992" t="s">
        <v>5165</v>
      </c>
      <c r="EA992" t="s">
        <v>5499</v>
      </c>
      <c r="EB992" t="s">
        <v>5301</v>
      </c>
      <c r="EC992" t="s">
        <v>5489</v>
      </c>
      <c r="ED992" s="10" t="s">
        <v>554</v>
      </c>
      <c r="EE992" s="20">
        <v>35999</v>
      </c>
      <c r="EF992" s="21">
        <v>38913</v>
      </c>
      <c r="EG992" t="s">
        <v>5059</v>
      </c>
      <c r="EH992" t="s">
        <v>5146</v>
      </c>
      <c r="EI992" s="22">
        <v>45015</v>
      </c>
      <c r="EJ992" t="b">
        <f>F992=H992</f>
        <v>0</v>
      </c>
    </row>
    <row r="993" spans="1:140" x14ac:dyDescent="0.2">
      <c r="A993" s="8" t="s">
        <v>5060</v>
      </c>
      <c r="B993" s="8" t="s">
        <v>168</v>
      </c>
      <c r="C993" s="8" t="s">
        <v>275</v>
      </c>
      <c r="D993" s="2" t="s">
        <v>5061</v>
      </c>
      <c r="E993" s="4">
        <v>0.50274868469769596</v>
      </c>
      <c r="F993" s="28" t="b">
        <v>0</v>
      </c>
      <c r="G993" s="29">
        <f t="shared" si="31"/>
        <v>0.22487283244819178</v>
      </c>
      <c r="H993" s="5" t="b">
        <f t="shared" si="30"/>
        <v>0</v>
      </c>
      <c r="I993" s="8">
        <v>69</v>
      </c>
      <c r="J993">
        <v>1</v>
      </c>
      <c r="K993">
        <v>36</v>
      </c>
      <c r="L993">
        <v>266</v>
      </c>
      <c r="M993">
        <v>5</v>
      </c>
      <c r="N993">
        <v>5</v>
      </c>
      <c r="O993">
        <v>56.424342348848398</v>
      </c>
      <c r="P993">
        <v>3</v>
      </c>
      <c r="Q993">
        <v>1</v>
      </c>
      <c r="R993">
        <v>3</v>
      </c>
      <c r="S993" s="10">
        <v>71.3</v>
      </c>
      <c r="T993" s="8">
        <v>1.48046563654304</v>
      </c>
      <c r="U993">
        <v>7.5957643648752104E-3</v>
      </c>
      <c r="V993">
        <v>1.1651042521063699</v>
      </c>
      <c r="W993">
        <v>-1.4365614343875199</v>
      </c>
      <c r="X993">
        <v>2.70451479144465E-2</v>
      </c>
      <c r="Y993">
        <v>1.38181348148064</v>
      </c>
      <c r="Z993">
        <v>0.20475609459747501</v>
      </c>
      <c r="AA993">
        <v>8.8725172209350497E-3</v>
      </c>
      <c r="AB993">
        <v>0.68128349962791002</v>
      </c>
      <c r="AC993">
        <v>0.71996333890972197</v>
      </c>
      <c r="AD993" s="10">
        <v>-0.73308062485326997</v>
      </c>
      <c r="AE993" s="8">
        <v>0</v>
      </c>
      <c r="AF993">
        <v>0</v>
      </c>
      <c r="AG993">
        <v>0</v>
      </c>
      <c r="AH993">
        <v>0</v>
      </c>
      <c r="AI993">
        <v>0</v>
      </c>
      <c r="AJ993">
        <v>0</v>
      </c>
      <c r="AK993">
        <v>0</v>
      </c>
      <c r="AL993">
        <v>0</v>
      </c>
      <c r="AM993">
        <v>0</v>
      </c>
      <c r="AN993">
        <v>0</v>
      </c>
      <c r="AO993">
        <v>0</v>
      </c>
      <c r="AP993">
        <v>0</v>
      </c>
      <c r="AQ993">
        <v>1</v>
      </c>
      <c r="AR993">
        <v>0</v>
      </c>
      <c r="AS993">
        <v>0</v>
      </c>
      <c r="AT993">
        <v>0</v>
      </c>
      <c r="AU993">
        <v>0</v>
      </c>
      <c r="AV993">
        <v>0</v>
      </c>
      <c r="AW993">
        <v>0</v>
      </c>
      <c r="AX993">
        <v>0</v>
      </c>
      <c r="AY993">
        <v>1</v>
      </c>
      <c r="AZ993">
        <v>0</v>
      </c>
      <c r="BA993">
        <v>0</v>
      </c>
      <c r="BB993">
        <v>1</v>
      </c>
      <c r="BC993">
        <v>1</v>
      </c>
      <c r="BD993">
        <v>0</v>
      </c>
      <c r="BE993">
        <v>0</v>
      </c>
      <c r="BF993">
        <v>1</v>
      </c>
      <c r="BG993">
        <v>0</v>
      </c>
      <c r="BH993">
        <v>0</v>
      </c>
      <c r="BI993">
        <v>1</v>
      </c>
      <c r="BJ993">
        <v>0</v>
      </c>
      <c r="BK993">
        <v>0</v>
      </c>
      <c r="BL993">
        <v>0</v>
      </c>
      <c r="BM993">
        <v>0</v>
      </c>
      <c r="BN993">
        <v>1</v>
      </c>
      <c r="BO993">
        <v>0</v>
      </c>
      <c r="BP993">
        <v>0</v>
      </c>
      <c r="BQ993">
        <v>0</v>
      </c>
      <c r="BR993">
        <v>1</v>
      </c>
      <c r="BS993">
        <v>0</v>
      </c>
      <c r="BT993" s="10">
        <v>0</v>
      </c>
      <c r="BU993">
        <v>-4.2648743800000002</v>
      </c>
      <c r="BV993">
        <v>0.17994256</v>
      </c>
      <c r="BW993">
        <v>2.5512239999999999E-2</v>
      </c>
      <c r="BX993">
        <v>1.7140852600000001</v>
      </c>
      <c r="BY993">
        <v>1.2451467300000001</v>
      </c>
      <c r="BZ993">
        <v>4.38303536</v>
      </c>
      <c r="CA993">
        <v>1.0542348399999999</v>
      </c>
      <c r="CB993">
        <v>2.36271349</v>
      </c>
      <c r="CC993">
        <v>0</v>
      </c>
      <c r="CD993">
        <v>1.26633956</v>
      </c>
      <c r="CE993">
        <v>1.2966537600000001</v>
      </c>
      <c r="CF993">
        <v>-0.34830556000000001</v>
      </c>
      <c r="CG993">
        <v>0.60595251999999999</v>
      </c>
      <c r="CH993">
        <v>-0.27080598</v>
      </c>
      <c r="CI993">
        <v>0.69837139000000004</v>
      </c>
      <c r="CJ993">
        <v>2.3914729999999999E-2</v>
      </c>
      <c r="CK993">
        <v>-0.35324707</v>
      </c>
      <c r="CL993">
        <v>-4.8291489999999999E-2</v>
      </c>
      <c r="CM993">
        <v>0.58076517999999999</v>
      </c>
      <c r="CN993">
        <v>0.72541518999999999</v>
      </c>
      <c r="CO993">
        <v>-0.20022939000000001</v>
      </c>
      <c r="CP993">
        <v>-0.43475793000000001</v>
      </c>
      <c r="CQ993">
        <v>0.34422587999999998</v>
      </c>
      <c r="CR993">
        <v>-0.48495226000000002</v>
      </c>
      <c r="CS993">
        <v>0.18250256000000001</v>
      </c>
      <c r="CT993">
        <v>-0.16623276000000001</v>
      </c>
      <c r="CU993">
        <v>-9.4743999999999995E-2</v>
      </c>
      <c r="CV993">
        <v>-1.1689752</v>
      </c>
      <c r="CW993">
        <v>-0.52188942000000005</v>
      </c>
      <c r="CX993">
        <v>0.65815442999999996</v>
      </c>
      <c r="CY993">
        <v>9.3649330000000003E-2</v>
      </c>
      <c r="CZ993">
        <v>-0.16819777</v>
      </c>
      <c r="DA993">
        <v>-0.25450494000000001</v>
      </c>
      <c r="DB993">
        <v>0.25513289</v>
      </c>
      <c r="DC993">
        <v>2.5920289999999999E-2</v>
      </c>
      <c r="DD993">
        <v>-2.5292350000000002E-2</v>
      </c>
      <c r="DE993">
        <v>0.26950531</v>
      </c>
      <c r="DF993">
        <v>-0.26887736000000001</v>
      </c>
      <c r="DG993">
        <v>0.1029841</v>
      </c>
      <c r="DH993">
        <v>-0.10235616</v>
      </c>
      <c r="DI993">
        <v>-0.19042195000000001</v>
      </c>
      <c r="DJ993">
        <v>7.7531719999999998E-2</v>
      </c>
      <c r="DK993">
        <v>-0.19522661999999999</v>
      </c>
      <c r="DL993">
        <v>-0.13095082</v>
      </c>
      <c r="DM993">
        <v>-6.0513240000000003E-2</v>
      </c>
      <c r="DN993">
        <v>0.50020885000000004</v>
      </c>
      <c r="DO993">
        <v>0.35778246000000002</v>
      </c>
      <c r="DP993">
        <v>-0.64273818000000005</v>
      </c>
      <c r="DQ993">
        <v>0.94671483000000001</v>
      </c>
      <c r="DR993">
        <v>-0.66113116000000005</v>
      </c>
      <c r="DS993">
        <v>7.7932630000000003E-2</v>
      </c>
      <c r="DT993">
        <v>-0.79014932000000004</v>
      </c>
      <c r="DU993">
        <v>1.3610861400000001</v>
      </c>
      <c r="DV993" s="10">
        <v>-0.64824150000000003</v>
      </c>
      <c r="DW993" s="8" t="s">
        <v>5062</v>
      </c>
      <c r="DX993" t="s">
        <v>5063</v>
      </c>
      <c r="DY993" t="s">
        <v>5158</v>
      </c>
      <c r="DZ993" t="s">
        <v>5158</v>
      </c>
      <c r="EA993" t="s">
        <v>5369</v>
      </c>
      <c r="EB993" t="s">
        <v>5478</v>
      </c>
      <c r="EC993" t="s">
        <v>5372</v>
      </c>
      <c r="ED993" s="10" t="s">
        <v>554</v>
      </c>
      <c r="EE993" s="20">
        <v>35304</v>
      </c>
      <c r="EF993" s="21">
        <v>37447</v>
      </c>
      <c r="EG993" t="s">
        <v>5064</v>
      </c>
      <c r="EH993" t="s">
        <v>5142</v>
      </c>
      <c r="EI993" s="22">
        <v>43683</v>
      </c>
      <c r="EJ993" t="b">
        <f>F993=H993</f>
        <v>1</v>
      </c>
    </row>
    <row r="994" spans="1:140" x14ac:dyDescent="0.2">
      <c r="A994" s="8" t="s">
        <v>5065</v>
      </c>
      <c r="B994" s="8" t="s">
        <v>168</v>
      </c>
      <c r="C994" s="8" t="s">
        <v>216</v>
      </c>
      <c r="D994" s="2" t="s">
        <v>5066</v>
      </c>
      <c r="E994" s="4">
        <v>0.570292447367165</v>
      </c>
      <c r="F994" s="28" t="b">
        <v>0</v>
      </c>
      <c r="G994" s="29">
        <f t="shared" si="31"/>
        <v>1.1404487661773284E-5</v>
      </c>
      <c r="H994" s="5" t="b">
        <f t="shared" si="30"/>
        <v>0</v>
      </c>
      <c r="I994" s="8">
        <v>51</v>
      </c>
      <c r="J994">
        <v>0</v>
      </c>
      <c r="K994">
        <v>30</v>
      </c>
      <c r="L994">
        <v>1127</v>
      </c>
      <c r="M994">
        <v>1</v>
      </c>
      <c r="N994">
        <v>1</v>
      </c>
      <c r="O994">
        <v>80.146223683582505</v>
      </c>
      <c r="P994">
        <v>2</v>
      </c>
      <c r="Q994">
        <v>3</v>
      </c>
      <c r="R994">
        <v>3</v>
      </c>
      <c r="S994" s="10">
        <v>63.7</v>
      </c>
      <c r="T994" s="8">
        <v>-0.21042151179292001</v>
      </c>
      <c r="U994">
        <v>-1.00517281761849</v>
      </c>
      <c r="V994">
        <v>0.38987547332752898</v>
      </c>
      <c r="W994">
        <v>-0.43284937040364202</v>
      </c>
      <c r="X994">
        <v>-1.2456676951183301</v>
      </c>
      <c r="Y994">
        <v>-1.4044518876044501</v>
      </c>
      <c r="Z994">
        <v>1.0210425286706699</v>
      </c>
      <c r="AA994">
        <v>-0.70092886045385905</v>
      </c>
      <c r="AB994">
        <v>-4.5418899975194001E-2</v>
      </c>
      <c r="AC994">
        <v>-1.38724643350897</v>
      </c>
      <c r="AD994" s="10">
        <v>-2.3729372102498298</v>
      </c>
      <c r="AE994" s="8">
        <v>0</v>
      </c>
      <c r="AF994">
        <v>0</v>
      </c>
      <c r="AG994">
        <v>0</v>
      </c>
      <c r="AH994">
        <v>0</v>
      </c>
      <c r="AI994">
        <v>0</v>
      </c>
      <c r="AJ994">
        <v>0</v>
      </c>
      <c r="AK994">
        <v>0</v>
      </c>
      <c r="AL994">
        <v>0</v>
      </c>
      <c r="AM994">
        <v>0</v>
      </c>
      <c r="AN994">
        <v>0</v>
      </c>
      <c r="AO994">
        <v>0</v>
      </c>
      <c r="AP994">
        <v>0</v>
      </c>
      <c r="AQ994">
        <v>0</v>
      </c>
      <c r="AR994">
        <v>0</v>
      </c>
      <c r="AS994">
        <v>0</v>
      </c>
      <c r="AT994">
        <v>0</v>
      </c>
      <c r="AU994">
        <v>0</v>
      </c>
      <c r="AV994">
        <v>0</v>
      </c>
      <c r="AW994">
        <v>1</v>
      </c>
      <c r="AX994">
        <v>0</v>
      </c>
      <c r="AY994">
        <v>0</v>
      </c>
      <c r="AZ994">
        <v>1</v>
      </c>
      <c r="BA994">
        <v>1</v>
      </c>
      <c r="BB994">
        <v>0</v>
      </c>
      <c r="BC994">
        <v>0</v>
      </c>
      <c r="BD994">
        <v>1</v>
      </c>
      <c r="BE994">
        <v>0</v>
      </c>
      <c r="BF994">
        <v>1</v>
      </c>
      <c r="BG994">
        <v>0</v>
      </c>
      <c r="BH994">
        <v>0</v>
      </c>
      <c r="BI994">
        <v>1</v>
      </c>
      <c r="BJ994">
        <v>0</v>
      </c>
      <c r="BK994">
        <v>0</v>
      </c>
      <c r="BL994">
        <v>0</v>
      </c>
      <c r="BM994">
        <v>0</v>
      </c>
      <c r="BN994">
        <v>1</v>
      </c>
      <c r="BO994">
        <v>0</v>
      </c>
      <c r="BP994">
        <v>0</v>
      </c>
      <c r="BQ994">
        <v>0</v>
      </c>
      <c r="BR994">
        <v>1</v>
      </c>
      <c r="BS994">
        <v>0</v>
      </c>
      <c r="BT994" s="10">
        <v>0</v>
      </c>
      <c r="BU994">
        <v>-4.2648743800000002</v>
      </c>
      <c r="BV994">
        <v>0.17994256</v>
      </c>
      <c r="BW994">
        <v>2.5512239999999999E-2</v>
      </c>
      <c r="BX994">
        <v>1.7140852600000001</v>
      </c>
      <c r="BY994">
        <v>1.2451467300000001</v>
      </c>
      <c r="BZ994">
        <v>4.38303536</v>
      </c>
      <c r="CA994">
        <v>1.0542348399999999</v>
      </c>
      <c r="CB994">
        <v>2.36271349</v>
      </c>
      <c r="CC994">
        <v>0</v>
      </c>
      <c r="CD994">
        <v>1.26633956</v>
      </c>
      <c r="CE994">
        <v>1.2966537600000001</v>
      </c>
      <c r="CF994">
        <v>-0.34830556000000001</v>
      </c>
      <c r="CG994">
        <v>0.60595251999999999</v>
      </c>
      <c r="CH994">
        <v>-0.27080598</v>
      </c>
      <c r="CI994">
        <v>0.69837139000000004</v>
      </c>
      <c r="CJ994">
        <v>2.3914729999999999E-2</v>
      </c>
      <c r="CK994">
        <v>-0.35324707</v>
      </c>
      <c r="CL994">
        <v>-4.8291489999999999E-2</v>
      </c>
      <c r="CM994">
        <v>0.58076517999999999</v>
      </c>
      <c r="CN994">
        <v>0.72541518999999999</v>
      </c>
      <c r="CO994">
        <v>-0.20022939000000001</v>
      </c>
      <c r="CP994">
        <v>-0.43475793000000001</v>
      </c>
      <c r="CQ994">
        <v>0.34422587999999998</v>
      </c>
      <c r="CR994">
        <v>-0.48495226000000002</v>
      </c>
      <c r="CS994">
        <v>0.18250256000000001</v>
      </c>
      <c r="CT994">
        <v>-0.16623276000000001</v>
      </c>
      <c r="CU994">
        <v>-9.4743999999999995E-2</v>
      </c>
      <c r="CV994">
        <v>-1.1689752</v>
      </c>
      <c r="CW994">
        <v>-0.52188942000000005</v>
      </c>
      <c r="CX994">
        <v>0.65815442999999996</v>
      </c>
      <c r="CY994">
        <v>9.3649330000000003E-2</v>
      </c>
      <c r="CZ994">
        <v>-0.16819777</v>
      </c>
      <c r="DA994">
        <v>-0.25450494000000001</v>
      </c>
      <c r="DB994">
        <v>0.25513289</v>
      </c>
      <c r="DC994">
        <v>2.5920289999999999E-2</v>
      </c>
      <c r="DD994">
        <v>-2.5292350000000002E-2</v>
      </c>
      <c r="DE994">
        <v>0.26950531</v>
      </c>
      <c r="DF994">
        <v>-0.26887736000000001</v>
      </c>
      <c r="DG994">
        <v>0.1029841</v>
      </c>
      <c r="DH994">
        <v>-0.10235616</v>
      </c>
      <c r="DI994">
        <v>-0.19042195000000001</v>
      </c>
      <c r="DJ994">
        <v>7.7531719999999998E-2</v>
      </c>
      <c r="DK994">
        <v>-0.19522661999999999</v>
      </c>
      <c r="DL994">
        <v>-0.13095082</v>
      </c>
      <c r="DM994">
        <v>-6.0513240000000003E-2</v>
      </c>
      <c r="DN994">
        <v>0.50020885000000004</v>
      </c>
      <c r="DO994">
        <v>0.35778246000000002</v>
      </c>
      <c r="DP994">
        <v>-0.64273818000000005</v>
      </c>
      <c r="DQ994">
        <v>0.94671483000000001</v>
      </c>
      <c r="DR994">
        <v>-0.66113116000000005</v>
      </c>
      <c r="DS994">
        <v>7.7932630000000003E-2</v>
      </c>
      <c r="DT994">
        <v>-0.79014932000000004</v>
      </c>
      <c r="DU994">
        <v>1.3610861400000001</v>
      </c>
      <c r="DV994" s="10">
        <v>-0.64824150000000003</v>
      </c>
      <c r="DW994" s="8" t="s">
        <v>5067</v>
      </c>
      <c r="DX994" t="s">
        <v>5068</v>
      </c>
      <c r="DY994" t="s">
        <v>5158</v>
      </c>
      <c r="DZ994" t="s">
        <v>5158</v>
      </c>
      <c r="EA994" t="s">
        <v>5320</v>
      </c>
      <c r="EB994" t="s">
        <v>5285</v>
      </c>
      <c r="EC994" t="s">
        <v>5274</v>
      </c>
      <c r="ED994" s="10" t="s">
        <v>782</v>
      </c>
      <c r="EE994" s="20">
        <v>36052</v>
      </c>
      <c r="EF994" s="21">
        <v>38772</v>
      </c>
      <c r="EG994" t="s">
        <v>5069</v>
      </c>
      <c r="EH994" t="s">
        <v>5142</v>
      </c>
      <c r="EI994" s="22">
        <v>44451</v>
      </c>
      <c r="EJ994" t="b">
        <f>F994=H994</f>
        <v>1</v>
      </c>
    </row>
    <row r="995" spans="1:140" x14ac:dyDescent="0.2">
      <c r="A995" s="8" t="s">
        <v>5070</v>
      </c>
      <c r="B995" s="8" t="s">
        <v>119</v>
      </c>
      <c r="C995" s="8" t="s">
        <v>188</v>
      </c>
      <c r="D995" s="2" t="s">
        <v>5071</v>
      </c>
      <c r="E995" s="4">
        <v>0.29551483236561799</v>
      </c>
      <c r="F995" s="28" t="b">
        <v>0</v>
      </c>
      <c r="G995" s="29">
        <f t="shared" si="31"/>
        <v>4.2070984865567755E-2</v>
      </c>
      <c r="H995" s="5" t="b">
        <f t="shared" si="30"/>
        <v>0</v>
      </c>
      <c r="I995" s="8">
        <v>43</v>
      </c>
      <c r="J995">
        <v>0</v>
      </c>
      <c r="K995">
        <v>14</v>
      </c>
      <c r="L995">
        <v>293</v>
      </c>
      <c r="M995">
        <v>8</v>
      </c>
      <c r="N995">
        <v>1</v>
      </c>
      <c r="O995">
        <v>77.449082849475701</v>
      </c>
      <c r="P995">
        <v>4</v>
      </c>
      <c r="Q995">
        <v>2</v>
      </c>
      <c r="R995">
        <v>2</v>
      </c>
      <c r="S995" s="10">
        <v>79.3</v>
      </c>
      <c r="T995" s="8">
        <v>-0.96192691105334804</v>
      </c>
      <c r="U995">
        <v>-1.00517281761849</v>
      </c>
      <c r="V995">
        <v>-1.6774012700827301</v>
      </c>
      <c r="W995">
        <v>-1.40508614318245</v>
      </c>
      <c r="X995">
        <v>0.98157978018903103</v>
      </c>
      <c r="Y995">
        <v>-1.4044518876044501</v>
      </c>
      <c r="Z995">
        <v>0.92823203684671496</v>
      </c>
      <c r="AA995">
        <v>-0.70092886045385905</v>
      </c>
      <c r="AB995">
        <v>-0.772121299578298</v>
      </c>
      <c r="AC995">
        <v>1.42236659638262</v>
      </c>
      <c r="AD995" s="10">
        <v>0.99308420187995905</v>
      </c>
      <c r="AE995" s="8">
        <v>0</v>
      </c>
      <c r="AF995">
        <v>0</v>
      </c>
      <c r="AG995">
        <v>0</v>
      </c>
      <c r="AH995">
        <v>0</v>
      </c>
      <c r="AI995">
        <v>0</v>
      </c>
      <c r="AJ995">
        <v>0</v>
      </c>
      <c r="AK995">
        <v>0</v>
      </c>
      <c r="AL995">
        <v>0</v>
      </c>
      <c r="AM995">
        <v>0</v>
      </c>
      <c r="AN995">
        <v>0</v>
      </c>
      <c r="AO995">
        <v>0</v>
      </c>
      <c r="AP995">
        <v>0</v>
      </c>
      <c r="AQ995">
        <v>1</v>
      </c>
      <c r="AR995">
        <v>0</v>
      </c>
      <c r="AS995">
        <v>0</v>
      </c>
      <c r="AT995">
        <v>0</v>
      </c>
      <c r="AU995">
        <v>0</v>
      </c>
      <c r="AV995">
        <v>0</v>
      </c>
      <c r="AW995">
        <v>0</v>
      </c>
      <c r="AX995">
        <v>0</v>
      </c>
      <c r="AY995">
        <v>1</v>
      </c>
      <c r="AZ995">
        <v>0</v>
      </c>
      <c r="BA995">
        <v>1</v>
      </c>
      <c r="BB995">
        <v>0</v>
      </c>
      <c r="BC995">
        <v>0</v>
      </c>
      <c r="BD995">
        <v>1</v>
      </c>
      <c r="BE995">
        <v>1</v>
      </c>
      <c r="BF995">
        <v>0</v>
      </c>
      <c r="BG995">
        <v>0</v>
      </c>
      <c r="BH995">
        <v>0</v>
      </c>
      <c r="BI995">
        <v>0</v>
      </c>
      <c r="BJ995">
        <v>0</v>
      </c>
      <c r="BK995">
        <v>1</v>
      </c>
      <c r="BL995">
        <v>0</v>
      </c>
      <c r="BM995">
        <v>0</v>
      </c>
      <c r="BN995">
        <v>0</v>
      </c>
      <c r="BO995">
        <v>0</v>
      </c>
      <c r="BP995">
        <v>1</v>
      </c>
      <c r="BQ995">
        <v>0</v>
      </c>
      <c r="BR995">
        <v>0</v>
      </c>
      <c r="BS995">
        <v>1</v>
      </c>
      <c r="BT995" s="10">
        <v>0</v>
      </c>
      <c r="BU995">
        <v>-4.2648743800000002</v>
      </c>
      <c r="BV995">
        <v>0.17994256</v>
      </c>
      <c r="BW995">
        <v>2.5512239999999999E-2</v>
      </c>
      <c r="BX995">
        <v>1.7140852600000001</v>
      </c>
      <c r="BY995">
        <v>1.2451467300000001</v>
      </c>
      <c r="BZ995">
        <v>4.38303536</v>
      </c>
      <c r="CA995">
        <v>1.0542348399999999</v>
      </c>
      <c r="CB995">
        <v>2.36271349</v>
      </c>
      <c r="CC995">
        <v>0</v>
      </c>
      <c r="CD995">
        <v>1.26633956</v>
      </c>
      <c r="CE995">
        <v>1.2966537600000001</v>
      </c>
      <c r="CF995">
        <v>-0.34830556000000001</v>
      </c>
      <c r="CG995">
        <v>0.60595251999999999</v>
      </c>
      <c r="CH995">
        <v>-0.27080598</v>
      </c>
      <c r="CI995">
        <v>0.69837139000000004</v>
      </c>
      <c r="CJ995">
        <v>2.3914729999999999E-2</v>
      </c>
      <c r="CK995">
        <v>-0.35324707</v>
      </c>
      <c r="CL995">
        <v>-4.8291489999999999E-2</v>
      </c>
      <c r="CM995">
        <v>0.58076517999999999</v>
      </c>
      <c r="CN995">
        <v>0.72541518999999999</v>
      </c>
      <c r="CO995">
        <v>-0.20022939000000001</v>
      </c>
      <c r="CP995">
        <v>-0.43475793000000001</v>
      </c>
      <c r="CQ995">
        <v>0.34422587999999998</v>
      </c>
      <c r="CR995">
        <v>-0.48495226000000002</v>
      </c>
      <c r="CS995">
        <v>0.18250256000000001</v>
      </c>
      <c r="CT995">
        <v>-0.16623276000000001</v>
      </c>
      <c r="CU995">
        <v>-9.4743999999999995E-2</v>
      </c>
      <c r="CV995">
        <v>-1.1689752</v>
      </c>
      <c r="CW995">
        <v>-0.52188942000000005</v>
      </c>
      <c r="CX995">
        <v>0.65815442999999996</v>
      </c>
      <c r="CY995">
        <v>9.3649330000000003E-2</v>
      </c>
      <c r="CZ995">
        <v>-0.16819777</v>
      </c>
      <c r="DA995">
        <v>-0.25450494000000001</v>
      </c>
      <c r="DB995">
        <v>0.25513289</v>
      </c>
      <c r="DC995">
        <v>2.5920289999999999E-2</v>
      </c>
      <c r="DD995">
        <v>-2.5292350000000002E-2</v>
      </c>
      <c r="DE995">
        <v>0.26950531</v>
      </c>
      <c r="DF995">
        <v>-0.26887736000000001</v>
      </c>
      <c r="DG995">
        <v>0.1029841</v>
      </c>
      <c r="DH995">
        <v>-0.10235616</v>
      </c>
      <c r="DI995">
        <v>-0.19042195000000001</v>
      </c>
      <c r="DJ995">
        <v>7.7531719999999998E-2</v>
      </c>
      <c r="DK995">
        <v>-0.19522661999999999</v>
      </c>
      <c r="DL995">
        <v>-0.13095082</v>
      </c>
      <c r="DM995">
        <v>-6.0513240000000003E-2</v>
      </c>
      <c r="DN995">
        <v>0.50020885000000004</v>
      </c>
      <c r="DO995">
        <v>0.35778246000000002</v>
      </c>
      <c r="DP995">
        <v>-0.64273818000000005</v>
      </c>
      <c r="DQ995">
        <v>0.94671483000000001</v>
      </c>
      <c r="DR995">
        <v>-0.66113116000000005</v>
      </c>
      <c r="DS995">
        <v>7.7932630000000003E-2</v>
      </c>
      <c r="DT995">
        <v>-0.79014932000000004</v>
      </c>
      <c r="DU995">
        <v>1.3610861400000001</v>
      </c>
      <c r="DV995" s="10">
        <v>-0.64824150000000003</v>
      </c>
      <c r="DW995" s="8" t="s">
        <v>5072</v>
      </c>
      <c r="DX995" t="s">
        <v>5073</v>
      </c>
      <c r="DY995" t="s">
        <v>5165</v>
      </c>
      <c r="DZ995" t="s">
        <v>5153</v>
      </c>
      <c r="EA995" t="s">
        <v>5400</v>
      </c>
      <c r="EB995" t="s">
        <v>5217</v>
      </c>
      <c r="EC995" t="s">
        <v>5453</v>
      </c>
      <c r="ED995" s="10" t="s">
        <v>667</v>
      </c>
      <c r="EE995" s="20">
        <v>34609</v>
      </c>
      <c r="EF995" s="21">
        <v>35858</v>
      </c>
      <c r="EG995" t="s">
        <v>5074</v>
      </c>
      <c r="EH995" t="s">
        <v>5146</v>
      </c>
      <c r="EI995" s="22">
        <v>45044</v>
      </c>
      <c r="EJ995" t="b">
        <f>F995=H995</f>
        <v>1</v>
      </c>
    </row>
    <row r="996" spans="1:140" x14ac:dyDescent="0.2">
      <c r="A996" s="8" t="s">
        <v>5075</v>
      </c>
      <c r="B996" s="8" t="s">
        <v>127</v>
      </c>
      <c r="C996" s="8" t="s">
        <v>120</v>
      </c>
      <c r="D996" s="2" t="s">
        <v>5076</v>
      </c>
      <c r="E996" s="4">
        <v>0.46874238715620298</v>
      </c>
      <c r="F996" s="28" t="b">
        <v>0</v>
      </c>
      <c r="G996" s="29">
        <f t="shared" si="31"/>
        <v>0.99919194952513324</v>
      </c>
      <c r="H996" s="5" t="b">
        <f t="shared" si="30"/>
        <v>1</v>
      </c>
      <c r="I996" s="8">
        <v>49</v>
      </c>
      <c r="J996">
        <v>1</v>
      </c>
      <c r="K996">
        <v>34</v>
      </c>
      <c r="L996">
        <v>1482</v>
      </c>
      <c r="M996">
        <v>10</v>
      </c>
      <c r="N996">
        <v>3</v>
      </c>
      <c r="O996">
        <v>76.037860244768197</v>
      </c>
      <c r="P996">
        <v>1</v>
      </c>
      <c r="Q996">
        <v>2</v>
      </c>
      <c r="R996">
        <v>4</v>
      </c>
      <c r="S996" s="10">
        <v>76.400000000000006</v>
      </c>
      <c r="T996" s="8">
        <v>-0.39829786160802699</v>
      </c>
      <c r="U996">
        <v>7.5957643648752104E-3</v>
      </c>
      <c r="V996">
        <v>0.90669465918009495</v>
      </c>
      <c r="W996">
        <v>-1.90075786332837E-2</v>
      </c>
      <c r="X996">
        <v>1.61793620170542</v>
      </c>
      <c r="Y996">
        <v>-1.13192030619081E-2</v>
      </c>
      <c r="Z996">
        <v>0.879670885586193</v>
      </c>
      <c r="AA996">
        <v>8.8725172209350497E-3</v>
      </c>
      <c r="AB996">
        <v>-4.5418899975194001E-2</v>
      </c>
      <c r="AC996">
        <v>1.42236659638262</v>
      </c>
      <c r="AD996" s="10">
        <v>0.36734945218916498</v>
      </c>
      <c r="AE996" s="8">
        <v>0</v>
      </c>
      <c r="AF996">
        <v>0</v>
      </c>
      <c r="AG996">
        <v>0</v>
      </c>
      <c r="AH996">
        <v>0</v>
      </c>
      <c r="AI996">
        <v>0</v>
      </c>
      <c r="AJ996">
        <v>0</v>
      </c>
      <c r="AK996">
        <v>0</v>
      </c>
      <c r="AL996">
        <v>0</v>
      </c>
      <c r="AM996">
        <v>0</v>
      </c>
      <c r="AN996">
        <v>0</v>
      </c>
      <c r="AO996">
        <v>0</v>
      </c>
      <c r="AP996">
        <v>0</v>
      </c>
      <c r="AQ996">
        <v>0</v>
      </c>
      <c r="AR996">
        <v>0</v>
      </c>
      <c r="AS996">
        <v>0</v>
      </c>
      <c r="AT996">
        <v>0</v>
      </c>
      <c r="AU996">
        <v>0</v>
      </c>
      <c r="AV996">
        <v>1</v>
      </c>
      <c r="AW996">
        <v>0</v>
      </c>
      <c r="AX996">
        <v>0</v>
      </c>
      <c r="AY996">
        <v>1</v>
      </c>
      <c r="AZ996">
        <v>0</v>
      </c>
      <c r="BA996">
        <v>0</v>
      </c>
      <c r="BB996">
        <v>1</v>
      </c>
      <c r="BC996">
        <v>1</v>
      </c>
      <c r="BD996">
        <v>0</v>
      </c>
      <c r="BE996">
        <v>1</v>
      </c>
      <c r="BF996">
        <v>0</v>
      </c>
      <c r="BG996">
        <v>1</v>
      </c>
      <c r="BH996">
        <v>0</v>
      </c>
      <c r="BI996">
        <v>0</v>
      </c>
      <c r="BJ996">
        <v>0</v>
      </c>
      <c r="BK996">
        <v>0</v>
      </c>
      <c r="BL996">
        <v>0</v>
      </c>
      <c r="BM996">
        <v>0</v>
      </c>
      <c r="BN996">
        <v>0</v>
      </c>
      <c r="BO996">
        <v>0</v>
      </c>
      <c r="BP996">
        <v>1</v>
      </c>
      <c r="BQ996">
        <v>0</v>
      </c>
      <c r="BR996">
        <v>1</v>
      </c>
      <c r="BS996">
        <v>0</v>
      </c>
      <c r="BT996" s="10">
        <v>0</v>
      </c>
      <c r="BU996">
        <v>-4.2648743800000002</v>
      </c>
      <c r="BV996">
        <v>0.17994256</v>
      </c>
      <c r="BW996">
        <v>2.5512239999999999E-2</v>
      </c>
      <c r="BX996">
        <v>1.7140852600000001</v>
      </c>
      <c r="BY996">
        <v>1.2451467300000001</v>
      </c>
      <c r="BZ996">
        <v>4.38303536</v>
      </c>
      <c r="CA996">
        <v>1.0542348399999999</v>
      </c>
      <c r="CB996">
        <v>2.36271349</v>
      </c>
      <c r="CC996">
        <v>0</v>
      </c>
      <c r="CD996">
        <v>1.26633956</v>
      </c>
      <c r="CE996">
        <v>1.2966537600000001</v>
      </c>
      <c r="CF996">
        <v>-0.34830556000000001</v>
      </c>
      <c r="CG996">
        <v>0.60595251999999999</v>
      </c>
      <c r="CH996">
        <v>-0.27080598</v>
      </c>
      <c r="CI996">
        <v>0.69837139000000004</v>
      </c>
      <c r="CJ996">
        <v>2.3914729999999999E-2</v>
      </c>
      <c r="CK996">
        <v>-0.35324707</v>
      </c>
      <c r="CL996">
        <v>-4.8291489999999999E-2</v>
      </c>
      <c r="CM996">
        <v>0.58076517999999999</v>
      </c>
      <c r="CN996">
        <v>0.72541518999999999</v>
      </c>
      <c r="CO996">
        <v>-0.20022939000000001</v>
      </c>
      <c r="CP996">
        <v>-0.43475793000000001</v>
      </c>
      <c r="CQ996">
        <v>0.34422587999999998</v>
      </c>
      <c r="CR996">
        <v>-0.48495226000000002</v>
      </c>
      <c r="CS996">
        <v>0.18250256000000001</v>
      </c>
      <c r="CT996">
        <v>-0.16623276000000001</v>
      </c>
      <c r="CU996">
        <v>-9.4743999999999995E-2</v>
      </c>
      <c r="CV996">
        <v>-1.1689752</v>
      </c>
      <c r="CW996">
        <v>-0.52188942000000005</v>
      </c>
      <c r="CX996">
        <v>0.65815442999999996</v>
      </c>
      <c r="CY996">
        <v>9.3649330000000003E-2</v>
      </c>
      <c r="CZ996">
        <v>-0.16819777</v>
      </c>
      <c r="DA996">
        <v>-0.25450494000000001</v>
      </c>
      <c r="DB996">
        <v>0.25513289</v>
      </c>
      <c r="DC996">
        <v>2.5920289999999999E-2</v>
      </c>
      <c r="DD996">
        <v>-2.5292350000000002E-2</v>
      </c>
      <c r="DE996">
        <v>0.26950531</v>
      </c>
      <c r="DF996">
        <v>-0.26887736000000001</v>
      </c>
      <c r="DG996">
        <v>0.1029841</v>
      </c>
      <c r="DH996">
        <v>-0.10235616</v>
      </c>
      <c r="DI996">
        <v>-0.19042195000000001</v>
      </c>
      <c r="DJ996">
        <v>7.7531719999999998E-2</v>
      </c>
      <c r="DK996">
        <v>-0.19522661999999999</v>
      </c>
      <c r="DL996">
        <v>-0.13095082</v>
      </c>
      <c r="DM996">
        <v>-6.0513240000000003E-2</v>
      </c>
      <c r="DN996">
        <v>0.50020885000000004</v>
      </c>
      <c r="DO996">
        <v>0.35778246000000002</v>
      </c>
      <c r="DP996">
        <v>-0.64273818000000005</v>
      </c>
      <c r="DQ996">
        <v>0.94671483000000001</v>
      </c>
      <c r="DR996">
        <v>-0.66113116000000005</v>
      </c>
      <c r="DS996">
        <v>7.7932630000000003E-2</v>
      </c>
      <c r="DT996">
        <v>-0.79014932000000004</v>
      </c>
      <c r="DU996">
        <v>1.3610861400000001</v>
      </c>
      <c r="DV996" s="10">
        <v>-0.64824150000000003</v>
      </c>
      <c r="DW996" s="8" t="s">
        <v>5077</v>
      </c>
      <c r="DX996" t="s">
        <v>5078</v>
      </c>
      <c r="DY996" t="s">
        <v>5165</v>
      </c>
      <c r="DZ996" t="s">
        <v>5158</v>
      </c>
      <c r="EA996" t="s">
        <v>5333</v>
      </c>
      <c r="EB996" t="s">
        <v>5390</v>
      </c>
      <c r="EC996" t="s">
        <v>5483</v>
      </c>
      <c r="ED996" s="10" t="s">
        <v>408</v>
      </c>
      <c r="EE996" s="20">
        <v>35236</v>
      </c>
      <c r="EF996" s="21">
        <v>39165</v>
      </c>
      <c r="EG996" t="s">
        <v>5079</v>
      </c>
      <c r="EH996" t="s">
        <v>5145</v>
      </c>
      <c r="EI996" s="22">
        <v>45246</v>
      </c>
      <c r="EJ996" t="b">
        <f>F996=H996</f>
        <v>0</v>
      </c>
    </row>
    <row r="997" spans="1:140" x14ac:dyDescent="0.2">
      <c r="A997" s="8" t="s">
        <v>5080</v>
      </c>
      <c r="B997" s="8" t="s">
        <v>168</v>
      </c>
      <c r="C997" s="8" t="s">
        <v>120</v>
      </c>
      <c r="D997" s="2" t="s">
        <v>5081</v>
      </c>
      <c r="E997" s="4">
        <v>0.59659585053280395</v>
      </c>
      <c r="F997" s="28" t="b">
        <v>0</v>
      </c>
      <c r="G997" s="29">
        <f t="shared" si="31"/>
        <v>4.5660934395789936E-2</v>
      </c>
      <c r="H997" s="5" t="b">
        <f t="shared" si="30"/>
        <v>0</v>
      </c>
      <c r="I997" s="8">
        <v>38</v>
      </c>
      <c r="J997">
        <v>2</v>
      </c>
      <c r="K997">
        <v>39</v>
      </c>
      <c r="L997">
        <v>3081</v>
      </c>
      <c r="M997">
        <v>4</v>
      </c>
      <c r="N997">
        <v>2</v>
      </c>
      <c r="O997">
        <v>99.131258599735503</v>
      </c>
      <c r="P997">
        <v>4</v>
      </c>
      <c r="Q997">
        <v>5</v>
      </c>
      <c r="R997">
        <v>4</v>
      </c>
      <c r="S997" s="10">
        <v>76.900000000000006</v>
      </c>
      <c r="T997" s="8">
        <v>-1.4316177855911101</v>
      </c>
      <c r="U997">
        <v>1.0203643463482399</v>
      </c>
      <c r="V997">
        <v>1.5527186414958001</v>
      </c>
      <c r="W997">
        <v>1.8450291116224999</v>
      </c>
      <c r="X997">
        <v>-0.29113306284374801</v>
      </c>
      <c r="Y997">
        <v>-0.70788554533318204</v>
      </c>
      <c r="Z997">
        <v>1.67433078324811</v>
      </c>
      <c r="AA997">
        <v>8.8725172209350497E-3</v>
      </c>
      <c r="AB997">
        <v>-1.4988236991813999</v>
      </c>
      <c r="AC997">
        <v>-1.38724643350897</v>
      </c>
      <c r="AD997" s="10">
        <v>0.47523475385999198</v>
      </c>
      <c r="AE997" s="8">
        <v>0</v>
      </c>
      <c r="AF997">
        <v>0</v>
      </c>
      <c r="AG997">
        <v>0</v>
      </c>
      <c r="AH997">
        <v>0</v>
      </c>
      <c r="AI997">
        <v>0</v>
      </c>
      <c r="AJ997">
        <v>0</v>
      </c>
      <c r="AK997">
        <v>0</v>
      </c>
      <c r="AL997">
        <v>0</v>
      </c>
      <c r="AM997">
        <v>1</v>
      </c>
      <c r="AN997">
        <v>0</v>
      </c>
      <c r="AO997">
        <v>0</v>
      </c>
      <c r="AP997">
        <v>0</v>
      </c>
      <c r="AQ997">
        <v>0</v>
      </c>
      <c r="AR997">
        <v>0</v>
      </c>
      <c r="AS997">
        <v>0</v>
      </c>
      <c r="AT997">
        <v>0</v>
      </c>
      <c r="AU997">
        <v>0</v>
      </c>
      <c r="AV997">
        <v>0</v>
      </c>
      <c r="AW997">
        <v>0</v>
      </c>
      <c r="AX997">
        <v>0</v>
      </c>
      <c r="AY997">
        <v>0</v>
      </c>
      <c r="AZ997">
        <v>1</v>
      </c>
      <c r="BA997">
        <v>0</v>
      </c>
      <c r="BB997">
        <v>1</v>
      </c>
      <c r="BC997">
        <v>0</v>
      </c>
      <c r="BD997">
        <v>1</v>
      </c>
      <c r="BE997">
        <v>0</v>
      </c>
      <c r="BF997">
        <v>1</v>
      </c>
      <c r="BG997">
        <v>0</v>
      </c>
      <c r="BH997">
        <v>1</v>
      </c>
      <c r="BI997">
        <v>0</v>
      </c>
      <c r="BJ997">
        <v>0</v>
      </c>
      <c r="BK997">
        <v>0</v>
      </c>
      <c r="BL997">
        <v>0</v>
      </c>
      <c r="BM997">
        <v>0</v>
      </c>
      <c r="BN997">
        <v>0</v>
      </c>
      <c r="BO997">
        <v>0</v>
      </c>
      <c r="BP997">
        <v>1</v>
      </c>
      <c r="BQ997">
        <v>0</v>
      </c>
      <c r="BR997">
        <v>0</v>
      </c>
      <c r="BS997">
        <v>0</v>
      </c>
      <c r="BT997" s="10">
        <v>1</v>
      </c>
      <c r="BU997">
        <v>-4.2648743800000002</v>
      </c>
      <c r="BV997">
        <v>0.17994256</v>
      </c>
      <c r="BW997">
        <v>2.5512239999999999E-2</v>
      </c>
      <c r="BX997">
        <v>1.7140852600000001</v>
      </c>
      <c r="BY997">
        <v>1.2451467300000001</v>
      </c>
      <c r="BZ997">
        <v>4.38303536</v>
      </c>
      <c r="CA997">
        <v>1.0542348399999999</v>
      </c>
      <c r="CB997">
        <v>2.36271349</v>
      </c>
      <c r="CC997">
        <v>0</v>
      </c>
      <c r="CD997">
        <v>1.26633956</v>
      </c>
      <c r="CE997">
        <v>1.2966537600000001</v>
      </c>
      <c r="CF997">
        <v>-0.34830556000000001</v>
      </c>
      <c r="CG997">
        <v>0.60595251999999999</v>
      </c>
      <c r="CH997">
        <v>-0.27080598</v>
      </c>
      <c r="CI997">
        <v>0.69837139000000004</v>
      </c>
      <c r="CJ997">
        <v>2.3914729999999999E-2</v>
      </c>
      <c r="CK997">
        <v>-0.35324707</v>
      </c>
      <c r="CL997">
        <v>-4.8291489999999999E-2</v>
      </c>
      <c r="CM997">
        <v>0.58076517999999999</v>
      </c>
      <c r="CN997">
        <v>0.72541518999999999</v>
      </c>
      <c r="CO997">
        <v>-0.20022939000000001</v>
      </c>
      <c r="CP997">
        <v>-0.43475793000000001</v>
      </c>
      <c r="CQ997">
        <v>0.34422587999999998</v>
      </c>
      <c r="CR997">
        <v>-0.48495226000000002</v>
      </c>
      <c r="CS997">
        <v>0.18250256000000001</v>
      </c>
      <c r="CT997">
        <v>-0.16623276000000001</v>
      </c>
      <c r="CU997">
        <v>-9.4743999999999995E-2</v>
      </c>
      <c r="CV997">
        <v>-1.1689752</v>
      </c>
      <c r="CW997">
        <v>-0.52188942000000005</v>
      </c>
      <c r="CX997">
        <v>0.65815442999999996</v>
      </c>
      <c r="CY997">
        <v>9.3649330000000003E-2</v>
      </c>
      <c r="CZ997">
        <v>-0.16819777</v>
      </c>
      <c r="DA997">
        <v>-0.25450494000000001</v>
      </c>
      <c r="DB997">
        <v>0.25513289</v>
      </c>
      <c r="DC997">
        <v>2.5920289999999999E-2</v>
      </c>
      <c r="DD997">
        <v>-2.5292350000000002E-2</v>
      </c>
      <c r="DE997">
        <v>0.26950531</v>
      </c>
      <c r="DF997">
        <v>-0.26887736000000001</v>
      </c>
      <c r="DG997">
        <v>0.1029841</v>
      </c>
      <c r="DH997">
        <v>-0.10235616</v>
      </c>
      <c r="DI997">
        <v>-0.19042195000000001</v>
      </c>
      <c r="DJ997">
        <v>7.7531719999999998E-2</v>
      </c>
      <c r="DK997">
        <v>-0.19522661999999999</v>
      </c>
      <c r="DL997">
        <v>-0.13095082</v>
      </c>
      <c r="DM997">
        <v>-6.0513240000000003E-2</v>
      </c>
      <c r="DN997">
        <v>0.50020885000000004</v>
      </c>
      <c r="DO997">
        <v>0.35778246000000002</v>
      </c>
      <c r="DP997">
        <v>-0.64273818000000005</v>
      </c>
      <c r="DQ997">
        <v>0.94671483000000001</v>
      </c>
      <c r="DR997">
        <v>-0.66113116000000005</v>
      </c>
      <c r="DS997">
        <v>7.7932630000000003E-2</v>
      </c>
      <c r="DT997">
        <v>-0.79014932000000004</v>
      </c>
      <c r="DU997">
        <v>1.3610861400000001</v>
      </c>
      <c r="DV997" s="10">
        <v>-0.64824150000000003</v>
      </c>
      <c r="DW997" s="8" t="s">
        <v>5082</v>
      </c>
      <c r="DX997" t="s">
        <v>5083</v>
      </c>
      <c r="DY997" t="s">
        <v>5165</v>
      </c>
      <c r="DZ997" t="s">
        <v>5165</v>
      </c>
      <c r="EA997" t="s">
        <v>5316</v>
      </c>
      <c r="EB997" t="s">
        <v>5264</v>
      </c>
      <c r="EC997" t="s">
        <v>5209</v>
      </c>
      <c r="ED997" s="10" t="s">
        <v>329</v>
      </c>
      <c r="EE997" s="20">
        <v>37236</v>
      </c>
      <c r="EF997" s="21">
        <v>37357</v>
      </c>
      <c r="EG997" t="s">
        <v>5084</v>
      </c>
      <c r="EH997" t="s">
        <v>5147</v>
      </c>
      <c r="EI997" s="22">
        <v>44070</v>
      </c>
      <c r="EJ997" t="b">
        <f>F997=H997</f>
        <v>1</v>
      </c>
    </row>
    <row r="998" spans="1:140" x14ac:dyDescent="0.2">
      <c r="A998" s="8" t="s">
        <v>5085</v>
      </c>
      <c r="B998" s="8" t="s">
        <v>119</v>
      </c>
      <c r="C998" s="8" t="s">
        <v>245</v>
      </c>
      <c r="D998" s="2" t="s">
        <v>5086</v>
      </c>
      <c r="E998" s="4">
        <v>0.64779521423803799</v>
      </c>
      <c r="F998" s="28" t="b">
        <v>1</v>
      </c>
      <c r="G998" s="29">
        <f t="shared" si="31"/>
        <v>9.2921994217428977E-4</v>
      </c>
      <c r="H998" s="5" t="b">
        <f t="shared" si="30"/>
        <v>0</v>
      </c>
      <c r="I998" s="8">
        <v>61</v>
      </c>
      <c r="J998">
        <v>1</v>
      </c>
      <c r="K998">
        <v>29</v>
      </c>
      <c r="L998">
        <v>941</v>
      </c>
      <c r="M998">
        <v>2</v>
      </c>
      <c r="N998">
        <v>5</v>
      </c>
      <c r="O998">
        <v>72.489273785685896</v>
      </c>
      <c r="P998">
        <v>1</v>
      </c>
      <c r="Q998">
        <v>4</v>
      </c>
      <c r="R998">
        <v>4</v>
      </c>
      <c r="S998" s="10">
        <v>73</v>
      </c>
      <c r="T998" s="8">
        <v>0.72896023728261505</v>
      </c>
      <c r="U998">
        <v>7.5957643648752104E-3</v>
      </c>
      <c r="V998">
        <v>0.260670676864387</v>
      </c>
      <c r="W998">
        <v>-0.64967915426078804</v>
      </c>
      <c r="X998">
        <v>-0.92748948436013701</v>
      </c>
      <c r="Y998">
        <v>1.38181348148064</v>
      </c>
      <c r="Z998">
        <v>0.75756155767030797</v>
      </c>
      <c r="AA998">
        <v>8.8725172209350497E-3</v>
      </c>
      <c r="AB998">
        <v>0.68128349962791002</v>
      </c>
      <c r="AC998">
        <v>-1.38724643350897</v>
      </c>
      <c r="AD998" s="10">
        <v>-0.36627059917245802</v>
      </c>
      <c r="AE998" s="8">
        <v>0</v>
      </c>
      <c r="AF998">
        <v>0</v>
      </c>
      <c r="AG998">
        <v>0</v>
      </c>
      <c r="AH998">
        <v>0</v>
      </c>
      <c r="AI998">
        <v>0</v>
      </c>
      <c r="AJ998">
        <v>0</v>
      </c>
      <c r="AK998">
        <v>1</v>
      </c>
      <c r="AL998">
        <v>0</v>
      </c>
      <c r="AM998">
        <v>0</v>
      </c>
      <c r="AN998">
        <v>0</v>
      </c>
      <c r="AO998">
        <v>0</v>
      </c>
      <c r="AP998">
        <v>0</v>
      </c>
      <c r="AQ998">
        <v>0</v>
      </c>
      <c r="AR998">
        <v>0</v>
      </c>
      <c r="AS998">
        <v>0</v>
      </c>
      <c r="AT998">
        <v>0</v>
      </c>
      <c r="AU998">
        <v>0</v>
      </c>
      <c r="AV998">
        <v>0</v>
      </c>
      <c r="AW998">
        <v>0</v>
      </c>
      <c r="AX998">
        <v>0</v>
      </c>
      <c r="AY998">
        <v>1</v>
      </c>
      <c r="AZ998">
        <v>0</v>
      </c>
      <c r="BA998">
        <v>1</v>
      </c>
      <c r="BB998">
        <v>0</v>
      </c>
      <c r="BC998">
        <v>1</v>
      </c>
      <c r="BD998">
        <v>0</v>
      </c>
      <c r="BE998">
        <v>1</v>
      </c>
      <c r="BF998">
        <v>0</v>
      </c>
      <c r="BG998">
        <v>0</v>
      </c>
      <c r="BH998">
        <v>0</v>
      </c>
      <c r="BI998">
        <v>0</v>
      </c>
      <c r="BJ998">
        <v>1</v>
      </c>
      <c r="BK998">
        <v>0</v>
      </c>
      <c r="BL998">
        <v>0</v>
      </c>
      <c r="BM998">
        <v>0</v>
      </c>
      <c r="BN998">
        <v>0</v>
      </c>
      <c r="BO998">
        <v>0</v>
      </c>
      <c r="BP998">
        <v>1</v>
      </c>
      <c r="BQ998">
        <v>0</v>
      </c>
      <c r="BR998">
        <v>1</v>
      </c>
      <c r="BS998">
        <v>0</v>
      </c>
      <c r="BT998" s="10">
        <v>0</v>
      </c>
      <c r="BU998">
        <v>-4.2648743800000002</v>
      </c>
      <c r="BV998">
        <v>0.17994256</v>
      </c>
      <c r="BW998">
        <v>2.5512239999999999E-2</v>
      </c>
      <c r="BX998">
        <v>1.7140852600000001</v>
      </c>
      <c r="BY998">
        <v>1.2451467300000001</v>
      </c>
      <c r="BZ998">
        <v>4.38303536</v>
      </c>
      <c r="CA998">
        <v>1.0542348399999999</v>
      </c>
      <c r="CB998">
        <v>2.36271349</v>
      </c>
      <c r="CC998">
        <v>0</v>
      </c>
      <c r="CD998">
        <v>1.26633956</v>
      </c>
      <c r="CE998">
        <v>1.2966537600000001</v>
      </c>
      <c r="CF998">
        <v>-0.34830556000000001</v>
      </c>
      <c r="CG998">
        <v>0.60595251999999999</v>
      </c>
      <c r="CH998">
        <v>-0.27080598</v>
      </c>
      <c r="CI998">
        <v>0.69837139000000004</v>
      </c>
      <c r="CJ998">
        <v>2.3914729999999999E-2</v>
      </c>
      <c r="CK998">
        <v>-0.35324707</v>
      </c>
      <c r="CL998">
        <v>-4.8291489999999999E-2</v>
      </c>
      <c r="CM998">
        <v>0.58076517999999999</v>
      </c>
      <c r="CN998">
        <v>0.72541518999999999</v>
      </c>
      <c r="CO998">
        <v>-0.20022939000000001</v>
      </c>
      <c r="CP998">
        <v>-0.43475793000000001</v>
      </c>
      <c r="CQ998">
        <v>0.34422587999999998</v>
      </c>
      <c r="CR998">
        <v>-0.48495226000000002</v>
      </c>
      <c r="CS998">
        <v>0.18250256000000001</v>
      </c>
      <c r="CT998">
        <v>-0.16623276000000001</v>
      </c>
      <c r="CU998">
        <v>-9.4743999999999995E-2</v>
      </c>
      <c r="CV998">
        <v>-1.1689752</v>
      </c>
      <c r="CW998">
        <v>-0.52188942000000005</v>
      </c>
      <c r="CX998">
        <v>0.65815442999999996</v>
      </c>
      <c r="CY998">
        <v>9.3649330000000003E-2</v>
      </c>
      <c r="CZ998">
        <v>-0.16819777</v>
      </c>
      <c r="DA998">
        <v>-0.25450494000000001</v>
      </c>
      <c r="DB998">
        <v>0.25513289</v>
      </c>
      <c r="DC998">
        <v>2.5920289999999999E-2</v>
      </c>
      <c r="DD998">
        <v>-2.5292350000000002E-2</v>
      </c>
      <c r="DE998">
        <v>0.26950531</v>
      </c>
      <c r="DF998">
        <v>-0.26887736000000001</v>
      </c>
      <c r="DG998">
        <v>0.1029841</v>
      </c>
      <c r="DH998">
        <v>-0.10235616</v>
      </c>
      <c r="DI998">
        <v>-0.19042195000000001</v>
      </c>
      <c r="DJ998">
        <v>7.7531719999999998E-2</v>
      </c>
      <c r="DK998">
        <v>-0.19522661999999999</v>
      </c>
      <c r="DL998">
        <v>-0.13095082</v>
      </c>
      <c r="DM998">
        <v>-6.0513240000000003E-2</v>
      </c>
      <c r="DN998">
        <v>0.50020885000000004</v>
      </c>
      <c r="DO998">
        <v>0.35778246000000002</v>
      </c>
      <c r="DP998">
        <v>-0.64273818000000005</v>
      </c>
      <c r="DQ998">
        <v>0.94671483000000001</v>
      </c>
      <c r="DR998">
        <v>-0.66113116000000005</v>
      </c>
      <c r="DS998">
        <v>7.7932630000000003E-2</v>
      </c>
      <c r="DT998">
        <v>-0.79014932000000004</v>
      </c>
      <c r="DU998">
        <v>1.3610861400000001</v>
      </c>
      <c r="DV998" s="10">
        <v>-0.64824150000000003</v>
      </c>
      <c r="DW998" s="8" t="s">
        <v>5087</v>
      </c>
      <c r="DX998" t="s">
        <v>5088</v>
      </c>
      <c r="DY998" t="s">
        <v>5165</v>
      </c>
      <c r="DZ998" t="s">
        <v>5158</v>
      </c>
      <c r="EA998" t="s">
        <v>5166</v>
      </c>
      <c r="EB998" t="s">
        <v>5418</v>
      </c>
      <c r="EC998" t="s">
        <v>5187</v>
      </c>
      <c r="ED998" s="10" t="s">
        <v>1781</v>
      </c>
      <c r="EE998" s="20">
        <v>35469</v>
      </c>
      <c r="EF998" s="21">
        <v>37475</v>
      </c>
      <c r="EG998" t="s">
        <v>5089</v>
      </c>
      <c r="EH998" t="s">
        <v>5144</v>
      </c>
      <c r="EI998" s="22">
        <v>44865</v>
      </c>
      <c r="EJ998" t="b">
        <f>F998=H998</f>
        <v>0</v>
      </c>
    </row>
    <row r="999" spans="1:140" x14ac:dyDescent="0.2">
      <c r="A999" s="8" t="s">
        <v>5090</v>
      </c>
      <c r="B999" s="8" t="s">
        <v>127</v>
      </c>
      <c r="C999" s="8" t="s">
        <v>195</v>
      </c>
      <c r="D999" s="2" t="s">
        <v>5091</v>
      </c>
      <c r="E999" s="4">
        <v>0.31706724983772699</v>
      </c>
      <c r="F999" s="28" t="b">
        <v>0</v>
      </c>
      <c r="G999" s="29">
        <f t="shared" si="31"/>
        <v>0.34711968779762298</v>
      </c>
      <c r="H999" s="5" t="b">
        <f t="shared" si="30"/>
        <v>0</v>
      </c>
      <c r="I999" s="8">
        <v>69</v>
      </c>
      <c r="J999">
        <v>1</v>
      </c>
      <c r="K999">
        <v>23</v>
      </c>
      <c r="L999">
        <v>1635</v>
      </c>
      <c r="M999">
        <v>9</v>
      </c>
      <c r="N999">
        <v>4</v>
      </c>
      <c r="O999">
        <v>14.366958252197</v>
      </c>
      <c r="P999">
        <v>1</v>
      </c>
      <c r="Q999">
        <v>4</v>
      </c>
      <c r="R999">
        <v>3</v>
      </c>
      <c r="S999" s="10">
        <v>68.900000000000006</v>
      </c>
      <c r="T999" s="8">
        <v>1.48046563654304</v>
      </c>
      <c r="U999">
        <v>7.5957643648752104E-3</v>
      </c>
      <c r="V999">
        <v>-0.51455810191446105</v>
      </c>
      <c r="W999">
        <v>0.15935240486211</v>
      </c>
      <c r="X999">
        <v>1.2997579909472201</v>
      </c>
      <c r="Y999">
        <v>0.68524713920936597</v>
      </c>
      <c r="Z999">
        <v>-1.2424677409097999</v>
      </c>
      <c r="AA999">
        <v>8.8725172209350497E-3</v>
      </c>
      <c r="AB999">
        <v>1.4079858992310099</v>
      </c>
      <c r="AC999">
        <v>-1.38724643350897</v>
      </c>
      <c r="AD999" s="10">
        <v>-1.25093007287323</v>
      </c>
      <c r="AE999" s="8">
        <v>0</v>
      </c>
      <c r="AF999">
        <v>0</v>
      </c>
      <c r="AG999">
        <v>1</v>
      </c>
      <c r="AH999">
        <v>0</v>
      </c>
      <c r="AI999">
        <v>0</v>
      </c>
      <c r="AJ999">
        <v>0</v>
      </c>
      <c r="AK999">
        <v>0</v>
      </c>
      <c r="AL999">
        <v>0</v>
      </c>
      <c r="AM999">
        <v>0</v>
      </c>
      <c r="AN999">
        <v>0</v>
      </c>
      <c r="AO999">
        <v>0</v>
      </c>
      <c r="AP999">
        <v>0</v>
      </c>
      <c r="AQ999">
        <v>0</v>
      </c>
      <c r="AR999">
        <v>0</v>
      </c>
      <c r="AS999">
        <v>0</v>
      </c>
      <c r="AT999">
        <v>0</v>
      </c>
      <c r="AU999">
        <v>0</v>
      </c>
      <c r="AV999">
        <v>0</v>
      </c>
      <c r="AW999">
        <v>0</v>
      </c>
      <c r="AX999">
        <v>0</v>
      </c>
      <c r="AY999">
        <v>1</v>
      </c>
      <c r="AZ999">
        <v>0</v>
      </c>
      <c r="BA999">
        <v>1</v>
      </c>
      <c r="BB999">
        <v>0</v>
      </c>
      <c r="BC999">
        <v>1</v>
      </c>
      <c r="BD999">
        <v>0</v>
      </c>
      <c r="BE999">
        <v>1</v>
      </c>
      <c r="BF999">
        <v>0</v>
      </c>
      <c r="BG999">
        <v>0</v>
      </c>
      <c r="BH999">
        <v>0</v>
      </c>
      <c r="BI999">
        <v>0</v>
      </c>
      <c r="BJ999">
        <v>1</v>
      </c>
      <c r="BK999">
        <v>0</v>
      </c>
      <c r="BL999">
        <v>0</v>
      </c>
      <c r="BM999">
        <v>0</v>
      </c>
      <c r="BN999">
        <v>1</v>
      </c>
      <c r="BO999">
        <v>0</v>
      </c>
      <c r="BP999">
        <v>0</v>
      </c>
      <c r="BQ999">
        <v>1</v>
      </c>
      <c r="BR999">
        <v>0</v>
      </c>
      <c r="BS999">
        <v>0</v>
      </c>
      <c r="BT999" s="10">
        <v>0</v>
      </c>
      <c r="BU999">
        <v>-4.2648743800000002</v>
      </c>
      <c r="BV999">
        <v>0.17994256</v>
      </c>
      <c r="BW999">
        <v>2.5512239999999999E-2</v>
      </c>
      <c r="BX999">
        <v>1.7140852600000001</v>
      </c>
      <c r="BY999">
        <v>1.2451467300000001</v>
      </c>
      <c r="BZ999">
        <v>4.38303536</v>
      </c>
      <c r="CA999">
        <v>1.0542348399999999</v>
      </c>
      <c r="CB999">
        <v>2.36271349</v>
      </c>
      <c r="CC999">
        <v>0</v>
      </c>
      <c r="CD999">
        <v>1.26633956</v>
      </c>
      <c r="CE999">
        <v>1.2966537600000001</v>
      </c>
      <c r="CF999">
        <v>-0.34830556000000001</v>
      </c>
      <c r="CG999">
        <v>0.60595251999999999</v>
      </c>
      <c r="CH999">
        <v>-0.27080598</v>
      </c>
      <c r="CI999">
        <v>0.69837139000000004</v>
      </c>
      <c r="CJ999">
        <v>2.3914729999999999E-2</v>
      </c>
      <c r="CK999">
        <v>-0.35324707</v>
      </c>
      <c r="CL999">
        <v>-4.8291489999999999E-2</v>
      </c>
      <c r="CM999">
        <v>0.58076517999999999</v>
      </c>
      <c r="CN999">
        <v>0.72541518999999999</v>
      </c>
      <c r="CO999">
        <v>-0.20022939000000001</v>
      </c>
      <c r="CP999">
        <v>-0.43475793000000001</v>
      </c>
      <c r="CQ999">
        <v>0.34422587999999998</v>
      </c>
      <c r="CR999">
        <v>-0.48495226000000002</v>
      </c>
      <c r="CS999">
        <v>0.18250256000000001</v>
      </c>
      <c r="CT999">
        <v>-0.16623276000000001</v>
      </c>
      <c r="CU999">
        <v>-9.4743999999999995E-2</v>
      </c>
      <c r="CV999">
        <v>-1.1689752</v>
      </c>
      <c r="CW999">
        <v>-0.52188942000000005</v>
      </c>
      <c r="CX999">
        <v>0.65815442999999996</v>
      </c>
      <c r="CY999">
        <v>9.3649330000000003E-2</v>
      </c>
      <c r="CZ999">
        <v>-0.16819777</v>
      </c>
      <c r="DA999">
        <v>-0.25450494000000001</v>
      </c>
      <c r="DB999">
        <v>0.25513289</v>
      </c>
      <c r="DC999">
        <v>2.5920289999999999E-2</v>
      </c>
      <c r="DD999">
        <v>-2.5292350000000002E-2</v>
      </c>
      <c r="DE999">
        <v>0.26950531</v>
      </c>
      <c r="DF999">
        <v>-0.26887736000000001</v>
      </c>
      <c r="DG999">
        <v>0.1029841</v>
      </c>
      <c r="DH999">
        <v>-0.10235616</v>
      </c>
      <c r="DI999">
        <v>-0.19042195000000001</v>
      </c>
      <c r="DJ999">
        <v>7.7531719999999998E-2</v>
      </c>
      <c r="DK999">
        <v>-0.19522661999999999</v>
      </c>
      <c r="DL999">
        <v>-0.13095082</v>
      </c>
      <c r="DM999">
        <v>-6.0513240000000003E-2</v>
      </c>
      <c r="DN999">
        <v>0.50020885000000004</v>
      </c>
      <c r="DO999">
        <v>0.35778246000000002</v>
      </c>
      <c r="DP999">
        <v>-0.64273818000000005</v>
      </c>
      <c r="DQ999">
        <v>0.94671483000000001</v>
      </c>
      <c r="DR999">
        <v>-0.66113116000000005</v>
      </c>
      <c r="DS999">
        <v>7.7932630000000003E-2</v>
      </c>
      <c r="DT999">
        <v>-0.79014932000000004</v>
      </c>
      <c r="DU999">
        <v>1.3610861400000001</v>
      </c>
      <c r="DV999" s="10">
        <v>-0.64824150000000003</v>
      </c>
      <c r="DW999" s="8" t="s">
        <v>5092</v>
      </c>
      <c r="DX999" t="s">
        <v>5093</v>
      </c>
      <c r="DY999" t="s">
        <v>5158</v>
      </c>
      <c r="DZ999" t="s">
        <v>5154</v>
      </c>
      <c r="EA999" t="s">
        <v>5325</v>
      </c>
      <c r="EB999" t="s">
        <v>5156</v>
      </c>
      <c r="EC999" t="s">
        <v>5290</v>
      </c>
      <c r="ED999" s="10" t="s">
        <v>255</v>
      </c>
      <c r="EE999" s="20">
        <v>37183</v>
      </c>
      <c r="EF999" s="21">
        <v>39414</v>
      </c>
      <c r="EG999" t="s">
        <v>5094</v>
      </c>
      <c r="EH999" t="s">
        <v>5144</v>
      </c>
      <c r="EI999" s="22">
        <v>44829</v>
      </c>
      <c r="EJ999" t="b">
        <f>F999=H999</f>
        <v>1</v>
      </c>
    </row>
    <row r="1000" spans="1:140" x14ac:dyDescent="0.2">
      <c r="A1000" s="8" t="s">
        <v>5095</v>
      </c>
      <c r="B1000" s="8" t="s">
        <v>127</v>
      </c>
      <c r="C1000" s="8" t="s">
        <v>332</v>
      </c>
      <c r="D1000" s="2" t="s">
        <v>5096</v>
      </c>
      <c r="E1000" s="4">
        <v>0.59242096236719799</v>
      </c>
      <c r="F1000" s="28" t="b">
        <v>0</v>
      </c>
      <c r="G1000" s="29">
        <f t="shared" si="31"/>
        <v>6.2885567798949168E-6</v>
      </c>
      <c r="H1000" s="5" t="b">
        <f t="shared" si="30"/>
        <v>0</v>
      </c>
      <c r="I1000" s="8">
        <v>55</v>
      </c>
      <c r="J1000">
        <v>2</v>
      </c>
      <c r="K1000">
        <v>31</v>
      </c>
      <c r="L1000">
        <v>900</v>
      </c>
      <c r="M1000">
        <v>2</v>
      </c>
      <c r="N1000">
        <v>5</v>
      </c>
      <c r="O1000">
        <v>41.210481183599001</v>
      </c>
      <c r="P1000">
        <v>1</v>
      </c>
      <c r="Q1000">
        <v>4</v>
      </c>
      <c r="R1000">
        <v>1</v>
      </c>
      <c r="S1000" s="10">
        <v>78.900000000000006</v>
      </c>
      <c r="T1000" s="8">
        <v>0.165331187837294</v>
      </c>
      <c r="U1000">
        <v>1.0203643463482399</v>
      </c>
      <c r="V1000">
        <v>0.51908026979067101</v>
      </c>
      <c r="W1000">
        <v>-0.69747496683144905</v>
      </c>
      <c r="X1000">
        <v>-0.92748948436013701</v>
      </c>
      <c r="Y1000">
        <v>1.38181348148064</v>
      </c>
      <c r="Z1000">
        <v>-0.31876344855452898</v>
      </c>
      <c r="AA1000">
        <v>1.4284752725705201</v>
      </c>
      <c r="AB1000">
        <v>-4.5418899975194001E-2</v>
      </c>
      <c r="AC1000">
        <v>-1.38724643350897</v>
      </c>
      <c r="AD1000" s="10">
        <v>0.90677596054330001</v>
      </c>
      <c r="AE1000" s="8">
        <v>0</v>
      </c>
      <c r="AF1000">
        <v>0</v>
      </c>
      <c r="AG1000">
        <v>0</v>
      </c>
      <c r="AH1000">
        <v>1</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0</v>
      </c>
      <c r="BB1000">
        <v>1</v>
      </c>
      <c r="BC1000">
        <v>0</v>
      </c>
      <c r="BD1000">
        <v>1</v>
      </c>
      <c r="BE1000">
        <v>0</v>
      </c>
      <c r="BF1000">
        <v>1</v>
      </c>
      <c r="BG1000">
        <v>0</v>
      </c>
      <c r="BH1000">
        <v>0</v>
      </c>
      <c r="BI1000">
        <v>1</v>
      </c>
      <c r="BJ1000">
        <v>0</v>
      </c>
      <c r="BK1000">
        <v>0</v>
      </c>
      <c r="BL1000">
        <v>0</v>
      </c>
      <c r="BM1000">
        <v>0</v>
      </c>
      <c r="BN1000">
        <v>1</v>
      </c>
      <c r="BO1000">
        <v>0</v>
      </c>
      <c r="BP1000">
        <v>0</v>
      </c>
      <c r="BQ1000">
        <v>0</v>
      </c>
      <c r="BR1000">
        <v>1</v>
      </c>
      <c r="BS1000">
        <v>0</v>
      </c>
      <c r="BT1000" s="10">
        <v>0</v>
      </c>
      <c r="BU1000">
        <v>-4.2648743800000002</v>
      </c>
      <c r="BV1000">
        <v>0.17994256</v>
      </c>
      <c r="BW1000">
        <v>2.5512239999999999E-2</v>
      </c>
      <c r="BX1000">
        <v>1.7140852600000001</v>
      </c>
      <c r="BY1000">
        <v>1.2451467300000001</v>
      </c>
      <c r="BZ1000">
        <v>4.38303536</v>
      </c>
      <c r="CA1000">
        <v>1.0542348399999999</v>
      </c>
      <c r="CB1000">
        <v>2.36271349</v>
      </c>
      <c r="CC1000">
        <v>0</v>
      </c>
      <c r="CD1000">
        <v>1.26633956</v>
      </c>
      <c r="CE1000">
        <v>1.2966537600000001</v>
      </c>
      <c r="CF1000">
        <v>-0.34830556000000001</v>
      </c>
      <c r="CG1000">
        <v>0.60595251999999999</v>
      </c>
      <c r="CH1000">
        <v>-0.27080598</v>
      </c>
      <c r="CI1000">
        <v>0.69837139000000004</v>
      </c>
      <c r="CJ1000">
        <v>2.3914729999999999E-2</v>
      </c>
      <c r="CK1000">
        <v>-0.35324707</v>
      </c>
      <c r="CL1000">
        <v>-4.8291489999999999E-2</v>
      </c>
      <c r="CM1000">
        <v>0.58076517999999999</v>
      </c>
      <c r="CN1000">
        <v>0.72541518999999999</v>
      </c>
      <c r="CO1000">
        <v>-0.20022939000000001</v>
      </c>
      <c r="CP1000">
        <v>-0.43475793000000001</v>
      </c>
      <c r="CQ1000">
        <v>0.34422587999999998</v>
      </c>
      <c r="CR1000">
        <v>-0.48495226000000002</v>
      </c>
      <c r="CS1000">
        <v>0.18250256000000001</v>
      </c>
      <c r="CT1000">
        <v>-0.16623276000000001</v>
      </c>
      <c r="CU1000">
        <v>-9.4743999999999995E-2</v>
      </c>
      <c r="CV1000">
        <v>-1.1689752</v>
      </c>
      <c r="CW1000">
        <v>-0.52188942000000005</v>
      </c>
      <c r="CX1000">
        <v>0.65815442999999996</v>
      </c>
      <c r="CY1000">
        <v>9.3649330000000003E-2</v>
      </c>
      <c r="CZ1000">
        <v>-0.16819777</v>
      </c>
      <c r="DA1000">
        <v>-0.25450494000000001</v>
      </c>
      <c r="DB1000">
        <v>0.25513289</v>
      </c>
      <c r="DC1000">
        <v>2.5920289999999999E-2</v>
      </c>
      <c r="DD1000">
        <v>-2.5292350000000002E-2</v>
      </c>
      <c r="DE1000">
        <v>0.26950531</v>
      </c>
      <c r="DF1000">
        <v>-0.26887736000000001</v>
      </c>
      <c r="DG1000">
        <v>0.1029841</v>
      </c>
      <c r="DH1000">
        <v>-0.10235616</v>
      </c>
      <c r="DI1000">
        <v>-0.19042195000000001</v>
      </c>
      <c r="DJ1000">
        <v>7.7531719999999998E-2</v>
      </c>
      <c r="DK1000">
        <v>-0.19522661999999999</v>
      </c>
      <c r="DL1000">
        <v>-0.13095082</v>
      </c>
      <c r="DM1000">
        <v>-6.0513240000000003E-2</v>
      </c>
      <c r="DN1000">
        <v>0.50020885000000004</v>
      </c>
      <c r="DO1000">
        <v>0.35778246000000002</v>
      </c>
      <c r="DP1000">
        <v>-0.64273818000000005</v>
      </c>
      <c r="DQ1000">
        <v>0.94671483000000001</v>
      </c>
      <c r="DR1000">
        <v>-0.66113116000000005</v>
      </c>
      <c r="DS1000">
        <v>7.7932630000000003E-2</v>
      </c>
      <c r="DT1000">
        <v>-0.79014932000000004</v>
      </c>
      <c r="DU1000">
        <v>1.3610861400000001</v>
      </c>
      <c r="DV1000" s="10">
        <v>-0.64824150000000003</v>
      </c>
      <c r="DW1000" s="8" t="s">
        <v>5097</v>
      </c>
      <c r="DX1000" t="s">
        <v>5098</v>
      </c>
      <c r="DY1000" t="s">
        <v>5158</v>
      </c>
      <c r="DZ1000" t="s">
        <v>5158</v>
      </c>
      <c r="EA1000" t="s">
        <v>5445</v>
      </c>
      <c r="EB1000" t="s">
        <v>5282</v>
      </c>
      <c r="EC1000" t="s">
        <v>5319</v>
      </c>
      <c r="ED1000" s="10" t="s">
        <v>442</v>
      </c>
      <c r="EE1000" s="20">
        <v>34592</v>
      </c>
      <c r="EF1000" s="21">
        <v>39401</v>
      </c>
      <c r="EG1000" t="s">
        <v>5099</v>
      </c>
      <c r="EH1000" t="s">
        <v>5142</v>
      </c>
      <c r="EI1000" s="22">
        <v>44918</v>
      </c>
      <c r="EJ1000" t="b">
        <f>F1000=H1000</f>
        <v>1</v>
      </c>
    </row>
    <row r="1001" spans="1:140" x14ac:dyDescent="0.2">
      <c r="A1001" s="8" t="s">
        <v>5100</v>
      </c>
      <c r="B1001" s="8" t="s">
        <v>119</v>
      </c>
      <c r="C1001" s="8" t="s">
        <v>245</v>
      </c>
      <c r="D1001" s="2" t="s">
        <v>5101</v>
      </c>
      <c r="E1001" s="4">
        <v>0.47840353308709099</v>
      </c>
      <c r="F1001" s="28" t="b">
        <v>0</v>
      </c>
      <c r="G1001" s="29">
        <f t="shared" si="31"/>
        <v>0.97238617431844054</v>
      </c>
      <c r="H1001" s="5" t="b">
        <f t="shared" si="30"/>
        <v>1</v>
      </c>
      <c r="I1001" s="8">
        <v>41</v>
      </c>
      <c r="J1001">
        <v>0</v>
      </c>
      <c r="K1001">
        <v>35</v>
      </c>
      <c r="L1001">
        <v>2777</v>
      </c>
      <c r="M1001">
        <v>9</v>
      </c>
      <c r="N1001">
        <v>5</v>
      </c>
      <c r="O1001">
        <v>48.368433210212402</v>
      </c>
      <c r="P1001">
        <v>4</v>
      </c>
      <c r="Q1001">
        <v>5</v>
      </c>
      <c r="R1001">
        <v>5</v>
      </c>
      <c r="S1001" s="10">
        <v>77.400000000000006</v>
      </c>
      <c r="T1001" s="8">
        <v>-1.1498032608684501</v>
      </c>
      <c r="U1001">
        <v>-1.00517281761849</v>
      </c>
      <c r="V1001">
        <v>1.0358994556432299</v>
      </c>
      <c r="W1001">
        <v>1.49064064768394</v>
      </c>
      <c r="X1001">
        <v>1.2997579909472201</v>
      </c>
      <c r="Y1001">
        <v>1.38181348148064</v>
      </c>
      <c r="Z1001">
        <v>-7.24533413323067E-2</v>
      </c>
      <c r="AA1001">
        <v>1.4284752725705201</v>
      </c>
      <c r="AB1001">
        <v>-0.772121299578298</v>
      </c>
      <c r="AC1001">
        <v>-1.38724643350897</v>
      </c>
      <c r="AD1001" s="10">
        <v>0.58312005553081903</v>
      </c>
      <c r="AE1001" s="8">
        <v>0</v>
      </c>
      <c r="AF1001">
        <v>0</v>
      </c>
      <c r="AG1001">
        <v>0</v>
      </c>
      <c r="AH1001">
        <v>0</v>
      </c>
      <c r="AI1001">
        <v>0</v>
      </c>
      <c r="AJ1001">
        <v>0</v>
      </c>
      <c r="AK1001">
        <v>0</v>
      </c>
      <c r="AL1001">
        <v>0</v>
      </c>
      <c r="AM1001">
        <v>0</v>
      </c>
      <c r="AN1001">
        <v>0</v>
      </c>
      <c r="AO1001">
        <v>0</v>
      </c>
      <c r="AP1001">
        <v>0</v>
      </c>
      <c r="AQ1001">
        <v>0</v>
      </c>
      <c r="AR1001">
        <v>0</v>
      </c>
      <c r="AS1001">
        <v>1</v>
      </c>
      <c r="AT1001">
        <v>0</v>
      </c>
      <c r="AU1001">
        <v>0</v>
      </c>
      <c r="AV1001">
        <v>0</v>
      </c>
      <c r="AW1001">
        <v>0</v>
      </c>
      <c r="AX1001">
        <v>0</v>
      </c>
      <c r="AY1001">
        <v>1</v>
      </c>
      <c r="AZ1001">
        <v>0</v>
      </c>
      <c r="BA1001">
        <v>1</v>
      </c>
      <c r="BB1001">
        <v>0</v>
      </c>
      <c r="BC1001">
        <v>1</v>
      </c>
      <c r="BD1001">
        <v>0</v>
      </c>
      <c r="BE1001">
        <v>1</v>
      </c>
      <c r="BF1001">
        <v>0</v>
      </c>
      <c r="BG1001">
        <v>0</v>
      </c>
      <c r="BH1001">
        <v>0</v>
      </c>
      <c r="BI1001">
        <v>0</v>
      </c>
      <c r="BJ1001">
        <v>0</v>
      </c>
      <c r="BK1001">
        <v>1</v>
      </c>
      <c r="BL1001">
        <v>0</v>
      </c>
      <c r="BM1001">
        <v>1</v>
      </c>
      <c r="BN1001">
        <v>0</v>
      </c>
      <c r="BO1001">
        <v>0</v>
      </c>
      <c r="BP1001">
        <v>0</v>
      </c>
      <c r="BQ1001">
        <v>1</v>
      </c>
      <c r="BR1001">
        <v>0</v>
      </c>
      <c r="BS1001">
        <v>0</v>
      </c>
      <c r="BT1001" s="10">
        <v>0</v>
      </c>
      <c r="BU1001">
        <v>-4.2648743800000002</v>
      </c>
      <c r="BV1001">
        <v>0.17994256</v>
      </c>
      <c r="BW1001">
        <v>2.5512239999999999E-2</v>
      </c>
      <c r="BX1001">
        <v>1.7140852600000001</v>
      </c>
      <c r="BY1001">
        <v>1.2451467300000001</v>
      </c>
      <c r="BZ1001">
        <v>4.38303536</v>
      </c>
      <c r="CA1001">
        <v>1.0542348399999999</v>
      </c>
      <c r="CB1001">
        <v>2.36271349</v>
      </c>
      <c r="CC1001">
        <v>0</v>
      </c>
      <c r="CD1001">
        <v>1.26633956</v>
      </c>
      <c r="CE1001">
        <v>1.2966537600000001</v>
      </c>
      <c r="CF1001">
        <v>-0.34830556000000001</v>
      </c>
      <c r="CG1001">
        <v>0.60595251999999999</v>
      </c>
      <c r="CH1001">
        <v>-0.27080598</v>
      </c>
      <c r="CI1001">
        <v>0.69837139000000004</v>
      </c>
      <c r="CJ1001">
        <v>2.3914729999999999E-2</v>
      </c>
      <c r="CK1001">
        <v>-0.35324707</v>
      </c>
      <c r="CL1001">
        <v>-4.8291489999999999E-2</v>
      </c>
      <c r="CM1001">
        <v>0.58076517999999999</v>
      </c>
      <c r="CN1001">
        <v>0.72541518999999999</v>
      </c>
      <c r="CO1001">
        <v>-0.20022939000000001</v>
      </c>
      <c r="CP1001">
        <v>-0.43475793000000001</v>
      </c>
      <c r="CQ1001">
        <v>0.34422587999999998</v>
      </c>
      <c r="CR1001">
        <v>-0.48495226000000002</v>
      </c>
      <c r="CS1001">
        <v>0.18250256000000001</v>
      </c>
      <c r="CT1001">
        <v>-0.16623276000000001</v>
      </c>
      <c r="CU1001">
        <v>-9.4743999999999995E-2</v>
      </c>
      <c r="CV1001">
        <v>-1.1689752</v>
      </c>
      <c r="CW1001">
        <v>-0.52188942000000005</v>
      </c>
      <c r="CX1001">
        <v>0.65815442999999996</v>
      </c>
      <c r="CY1001">
        <v>9.3649330000000003E-2</v>
      </c>
      <c r="CZ1001">
        <v>-0.16819777</v>
      </c>
      <c r="DA1001">
        <v>-0.25450494000000001</v>
      </c>
      <c r="DB1001">
        <v>0.25513289</v>
      </c>
      <c r="DC1001">
        <v>2.5920289999999999E-2</v>
      </c>
      <c r="DD1001">
        <v>-2.5292350000000002E-2</v>
      </c>
      <c r="DE1001">
        <v>0.26950531</v>
      </c>
      <c r="DF1001">
        <v>-0.26887736000000001</v>
      </c>
      <c r="DG1001">
        <v>0.1029841</v>
      </c>
      <c r="DH1001">
        <v>-0.10235616</v>
      </c>
      <c r="DI1001">
        <v>-0.19042195000000001</v>
      </c>
      <c r="DJ1001">
        <v>7.7531719999999998E-2</v>
      </c>
      <c r="DK1001">
        <v>-0.19522661999999999</v>
      </c>
      <c r="DL1001">
        <v>-0.13095082</v>
      </c>
      <c r="DM1001">
        <v>-6.0513240000000003E-2</v>
      </c>
      <c r="DN1001">
        <v>0.50020885000000004</v>
      </c>
      <c r="DO1001">
        <v>0.35778246000000002</v>
      </c>
      <c r="DP1001">
        <v>-0.64273818000000005</v>
      </c>
      <c r="DQ1001">
        <v>0.94671483000000001</v>
      </c>
      <c r="DR1001">
        <v>-0.66113116000000005</v>
      </c>
      <c r="DS1001">
        <v>7.7932630000000003E-2</v>
      </c>
      <c r="DT1001">
        <v>-0.79014932000000004</v>
      </c>
      <c r="DU1001">
        <v>1.3610861400000001</v>
      </c>
      <c r="DV1001" s="10">
        <v>-0.64824150000000003</v>
      </c>
      <c r="DW1001" s="8" t="s">
        <v>5102</v>
      </c>
      <c r="DX1001" t="s">
        <v>5103</v>
      </c>
      <c r="DY1001" t="s">
        <v>5154</v>
      </c>
      <c r="DZ1001" t="s">
        <v>5154</v>
      </c>
      <c r="EA1001" t="s">
        <v>5162</v>
      </c>
      <c r="EB1001" t="s">
        <v>5179</v>
      </c>
      <c r="EC1001" t="s">
        <v>5219</v>
      </c>
      <c r="ED1001" s="10" t="s">
        <v>863</v>
      </c>
      <c r="EE1001" s="20">
        <v>35867</v>
      </c>
      <c r="EF1001" s="21">
        <v>36973</v>
      </c>
      <c r="EG1001" t="s">
        <v>5104</v>
      </c>
      <c r="EH1001" t="s">
        <v>5146</v>
      </c>
      <c r="EI1001" s="22">
        <v>44478</v>
      </c>
      <c r="EJ1001" t="b">
        <f>F1001=H1001</f>
        <v>0</v>
      </c>
    </row>
    <row r="1002" spans="1:140" x14ac:dyDescent="0.2">
      <c r="A1002" s="8" t="s">
        <v>5105</v>
      </c>
      <c r="B1002" s="8" t="s">
        <v>168</v>
      </c>
      <c r="C1002" s="8" t="s">
        <v>147</v>
      </c>
      <c r="D1002" s="2">
        <f>1-855-747-9408</f>
        <v>-11009</v>
      </c>
      <c r="E1002" s="4">
        <v>0.36334888975723401</v>
      </c>
      <c r="F1002" s="28" t="b">
        <v>0</v>
      </c>
      <c r="G1002" s="29">
        <f t="shared" si="31"/>
        <v>0.99645660350481813</v>
      </c>
      <c r="H1002" s="5" t="b">
        <f t="shared" si="30"/>
        <v>1</v>
      </c>
      <c r="I1002" s="8">
        <v>55</v>
      </c>
      <c r="J1002">
        <v>2</v>
      </c>
      <c r="K1002">
        <v>29</v>
      </c>
      <c r="L1002">
        <v>2088</v>
      </c>
      <c r="M1002">
        <v>10</v>
      </c>
      <c r="N1002">
        <v>4</v>
      </c>
      <c r="O1002">
        <v>44.174444878617003</v>
      </c>
      <c r="P1002">
        <v>3</v>
      </c>
      <c r="Q1002">
        <v>1</v>
      </c>
      <c r="R1002">
        <v>4</v>
      </c>
      <c r="S1002" s="10">
        <v>72</v>
      </c>
      <c r="T1002" s="8">
        <v>0.165331187837294</v>
      </c>
      <c r="U1002">
        <v>1.0203643463482399</v>
      </c>
      <c r="V1002">
        <v>0.260670676864387</v>
      </c>
      <c r="W1002">
        <v>0.68743784619160997</v>
      </c>
      <c r="X1002">
        <v>1.61793620170542</v>
      </c>
      <c r="Y1002">
        <v>0.68524713920936597</v>
      </c>
      <c r="Z1002">
        <v>-0.21677139652508001</v>
      </c>
      <c r="AA1002">
        <v>-0.70092886045385905</v>
      </c>
      <c r="AB1002">
        <v>0.68128349962791002</v>
      </c>
      <c r="AC1002">
        <v>0.71996333890972197</v>
      </c>
      <c r="AD1002" s="10">
        <v>-0.58204120251411195</v>
      </c>
      <c r="AE1002" s="8">
        <v>0</v>
      </c>
      <c r="AF1002">
        <v>1</v>
      </c>
      <c r="AG1002">
        <v>0</v>
      </c>
      <c r="AH1002">
        <v>0</v>
      </c>
      <c r="AI1002">
        <v>0</v>
      </c>
      <c r="AJ1002">
        <v>0</v>
      </c>
      <c r="AK1002">
        <v>0</v>
      </c>
      <c r="AL1002">
        <v>0</v>
      </c>
      <c r="AM1002">
        <v>0</v>
      </c>
      <c r="AN1002">
        <v>0</v>
      </c>
      <c r="AO1002">
        <v>0</v>
      </c>
      <c r="AP1002">
        <v>0</v>
      </c>
      <c r="AQ1002">
        <v>0</v>
      </c>
      <c r="AR1002">
        <v>0</v>
      </c>
      <c r="AS1002">
        <v>0</v>
      </c>
      <c r="AT1002">
        <v>0</v>
      </c>
      <c r="AU1002">
        <v>0</v>
      </c>
      <c r="AV1002">
        <v>0</v>
      </c>
      <c r="AW1002">
        <v>0</v>
      </c>
      <c r="AX1002">
        <v>0</v>
      </c>
      <c r="AY1002">
        <v>0</v>
      </c>
      <c r="AZ1002">
        <v>1</v>
      </c>
      <c r="BA1002">
        <v>1</v>
      </c>
      <c r="BB1002">
        <v>0</v>
      </c>
      <c r="BC1002">
        <v>1</v>
      </c>
      <c r="BD1002">
        <v>0</v>
      </c>
      <c r="BE1002">
        <v>0</v>
      </c>
      <c r="BF1002">
        <v>1</v>
      </c>
      <c r="BG1002">
        <v>0</v>
      </c>
      <c r="BH1002">
        <v>0</v>
      </c>
      <c r="BI1002">
        <v>0</v>
      </c>
      <c r="BJ1002">
        <v>0</v>
      </c>
      <c r="BK1002">
        <v>0</v>
      </c>
      <c r="BL1002">
        <v>1</v>
      </c>
      <c r="BM1002">
        <v>0</v>
      </c>
      <c r="BN1002">
        <v>1</v>
      </c>
      <c r="BO1002">
        <v>0</v>
      </c>
      <c r="BP1002">
        <v>0</v>
      </c>
      <c r="BQ1002">
        <v>0</v>
      </c>
      <c r="BR1002">
        <v>1</v>
      </c>
      <c r="BS1002">
        <v>0</v>
      </c>
      <c r="BT1002" s="10">
        <v>0</v>
      </c>
      <c r="BU1002">
        <v>-4.2648743800000002</v>
      </c>
      <c r="BV1002">
        <v>0.17994256</v>
      </c>
      <c r="BW1002">
        <v>2.5512239999999999E-2</v>
      </c>
      <c r="BX1002">
        <v>1.7140852600000001</v>
      </c>
      <c r="BY1002">
        <v>1.2451467300000001</v>
      </c>
      <c r="BZ1002">
        <v>4.38303536</v>
      </c>
      <c r="CA1002">
        <v>1.0542348399999999</v>
      </c>
      <c r="CB1002">
        <v>2.36271349</v>
      </c>
      <c r="CC1002">
        <v>0</v>
      </c>
      <c r="CD1002">
        <v>1.26633956</v>
      </c>
      <c r="CE1002">
        <v>1.2966537600000001</v>
      </c>
      <c r="CF1002">
        <v>-0.34830556000000001</v>
      </c>
      <c r="CG1002">
        <v>0.60595251999999999</v>
      </c>
      <c r="CH1002">
        <v>-0.27080598</v>
      </c>
      <c r="CI1002">
        <v>0.69837139000000004</v>
      </c>
      <c r="CJ1002">
        <v>2.3914729999999999E-2</v>
      </c>
      <c r="CK1002">
        <v>-0.35324707</v>
      </c>
      <c r="CL1002">
        <v>-4.8291489999999999E-2</v>
      </c>
      <c r="CM1002">
        <v>0.58076517999999999</v>
      </c>
      <c r="CN1002">
        <v>0.72541518999999999</v>
      </c>
      <c r="CO1002">
        <v>-0.20022939000000001</v>
      </c>
      <c r="CP1002">
        <v>-0.43475793000000001</v>
      </c>
      <c r="CQ1002">
        <v>0.34422587999999998</v>
      </c>
      <c r="CR1002">
        <v>-0.48495226000000002</v>
      </c>
      <c r="CS1002">
        <v>0.18250256000000001</v>
      </c>
      <c r="CT1002">
        <v>-0.16623276000000001</v>
      </c>
      <c r="CU1002">
        <v>-9.4743999999999995E-2</v>
      </c>
      <c r="CV1002">
        <v>-1.1689752</v>
      </c>
      <c r="CW1002">
        <v>-0.52188942000000005</v>
      </c>
      <c r="CX1002">
        <v>0.65815442999999996</v>
      </c>
      <c r="CY1002">
        <v>9.3649330000000003E-2</v>
      </c>
      <c r="CZ1002">
        <v>-0.16819777</v>
      </c>
      <c r="DA1002">
        <v>-0.25450494000000001</v>
      </c>
      <c r="DB1002">
        <v>0.25513289</v>
      </c>
      <c r="DC1002">
        <v>2.5920289999999999E-2</v>
      </c>
      <c r="DD1002">
        <v>-2.5292350000000002E-2</v>
      </c>
      <c r="DE1002">
        <v>0.26950531</v>
      </c>
      <c r="DF1002">
        <v>-0.26887736000000001</v>
      </c>
      <c r="DG1002">
        <v>0.1029841</v>
      </c>
      <c r="DH1002">
        <v>-0.10235616</v>
      </c>
      <c r="DI1002">
        <v>-0.19042195000000001</v>
      </c>
      <c r="DJ1002">
        <v>7.7531719999999998E-2</v>
      </c>
      <c r="DK1002">
        <v>-0.19522661999999999</v>
      </c>
      <c r="DL1002">
        <v>-0.13095082</v>
      </c>
      <c r="DM1002">
        <v>-6.0513240000000003E-2</v>
      </c>
      <c r="DN1002">
        <v>0.50020885000000004</v>
      </c>
      <c r="DO1002">
        <v>0.35778246000000002</v>
      </c>
      <c r="DP1002">
        <v>-0.64273818000000005</v>
      </c>
      <c r="DQ1002">
        <v>0.94671483000000001</v>
      </c>
      <c r="DR1002">
        <v>-0.66113116000000005</v>
      </c>
      <c r="DS1002">
        <v>7.7932630000000003E-2</v>
      </c>
      <c r="DT1002">
        <v>-0.79014932000000004</v>
      </c>
      <c r="DU1002">
        <v>1.3610861400000001</v>
      </c>
      <c r="DV1002" s="10">
        <v>-0.64824150000000003</v>
      </c>
      <c r="DW1002" s="8" t="s">
        <v>5106</v>
      </c>
      <c r="DX1002" t="s">
        <v>5107</v>
      </c>
      <c r="DY1002" t="s">
        <v>5158</v>
      </c>
      <c r="DZ1002" t="s">
        <v>5158</v>
      </c>
      <c r="EA1002" t="s">
        <v>5257</v>
      </c>
      <c r="EB1002" t="s">
        <v>5406</v>
      </c>
      <c r="EC1002" t="s">
        <v>5169</v>
      </c>
      <c r="ED1002" s="10" t="s">
        <v>255</v>
      </c>
      <c r="EE1002" s="20">
        <v>37690</v>
      </c>
      <c r="EF1002" s="21">
        <v>39076</v>
      </c>
      <c r="EG1002" t="s">
        <v>5108</v>
      </c>
      <c r="EH1002" t="s">
        <v>5143</v>
      </c>
      <c r="EI1002" s="22">
        <v>44663</v>
      </c>
      <c r="EJ1002" t="b">
        <f>F1002=H1002</f>
        <v>0</v>
      </c>
    </row>
  </sheetData>
  <autoFilter ref="A2:EP1002" xr:uid="{AB5B70A8-4565-8546-B5CD-A431E79C2C65}"/>
  <mergeCells count="7">
    <mergeCell ref="EE1:EI1"/>
    <mergeCell ref="DW1:ED1"/>
    <mergeCell ref="A1:D1"/>
    <mergeCell ref="T1:AD1"/>
    <mergeCell ref="I1:S1"/>
    <mergeCell ref="G1:H1"/>
    <mergeCell ref="E1:F1"/>
  </mergeCells>
  <conditionalFormatting sqref="F1:F1048576 H2:H1048576">
    <cfRule type="cellIs" dxfId="18" priority="13" operator="equal">
      <formula>TRUE</formula>
    </cfRule>
    <cfRule type="cellIs" dxfId="17" priority="14" operator="equal">
      <formula>FALSE</formula>
    </cfRule>
  </conditionalFormatting>
  <conditionalFormatting sqref="I1:I1048576">
    <cfRule type="colorScale" priority="91">
      <colorScale>
        <cfvo type="min"/>
        <cfvo type="max"/>
        <color theme="0"/>
        <color theme="3" tint="0.249977111117893"/>
      </colorScale>
    </cfRule>
  </conditionalFormatting>
  <conditionalFormatting sqref="J2:J1048576">
    <cfRule type="colorScale" priority="89">
      <colorScale>
        <cfvo type="min"/>
        <cfvo type="max"/>
        <color rgb="FFFCFCFF"/>
        <color rgb="FF63BE7B"/>
      </colorScale>
    </cfRule>
  </conditionalFormatting>
  <conditionalFormatting sqref="K2:K1048576">
    <cfRule type="colorScale" priority="88">
      <colorScale>
        <cfvo type="min"/>
        <cfvo type="max"/>
        <color rgb="FFFCFCFF"/>
        <color rgb="FF63BE7B"/>
      </colorScale>
    </cfRule>
  </conditionalFormatting>
  <conditionalFormatting sqref="L2:L1048576">
    <cfRule type="colorScale" priority="78">
      <colorScale>
        <cfvo type="min"/>
        <cfvo type="max"/>
        <color rgb="FFFCFCFF"/>
        <color rgb="FF63BE7B"/>
      </colorScale>
    </cfRule>
  </conditionalFormatting>
  <conditionalFormatting sqref="M2:M1048576">
    <cfRule type="colorScale" priority="77">
      <colorScale>
        <cfvo type="min"/>
        <cfvo type="max"/>
        <color rgb="FFFCFCFF"/>
        <color rgb="FFF8696B"/>
      </colorScale>
    </cfRule>
  </conditionalFormatting>
  <conditionalFormatting sqref="N2:N1048576">
    <cfRule type="colorScale" priority="73">
      <colorScale>
        <cfvo type="min"/>
        <cfvo type="percentile" val="50"/>
        <cfvo type="max"/>
        <color rgb="FFF8696B"/>
        <color rgb="FFFFEB84"/>
        <color rgb="FF63BE7B"/>
      </colorScale>
    </cfRule>
    <cfRule type="colorScale" priority="76">
      <colorScale>
        <cfvo type="min"/>
        <cfvo type="max"/>
        <color rgb="FFFCFCFF"/>
        <color rgb="FF63BE7B"/>
      </colorScale>
    </cfRule>
  </conditionalFormatting>
  <conditionalFormatting sqref="O2:O1048576">
    <cfRule type="colorScale" priority="75">
      <colorScale>
        <cfvo type="min"/>
        <cfvo type="percentile" val="50"/>
        <cfvo type="max"/>
        <color rgb="FFF8696B"/>
        <color rgb="FFFFEB84"/>
        <color rgb="FF63BE7B"/>
      </colorScale>
    </cfRule>
  </conditionalFormatting>
  <conditionalFormatting sqref="S2:S1048576">
    <cfRule type="colorScale" priority="70">
      <colorScale>
        <cfvo type="min"/>
        <cfvo type="percentile" val="50"/>
        <cfvo type="max"/>
        <color rgb="FFF8696B"/>
        <color rgb="FFFFEB84"/>
        <color rgb="FF63BE7B"/>
      </colorScale>
    </cfRule>
  </conditionalFormatting>
  <conditionalFormatting sqref="T1">
    <cfRule type="colorScale" priority="17">
      <colorScale>
        <cfvo type="min"/>
        <cfvo type="percentile" val="50"/>
        <cfvo type="max"/>
        <color rgb="FFF8696B"/>
        <color rgb="FFFFEB84"/>
        <color rgb="FF63BE7B"/>
      </colorScale>
    </cfRule>
  </conditionalFormatting>
  <conditionalFormatting sqref="AE1:AE1048576">
    <cfRule type="colorScale" priority="69">
      <colorScale>
        <cfvo type="min"/>
        <cfvo type="max"/>
        <color theme="0"/>
        <color theme="2" tint="-0.249977111117893"/>
      </colorScale>
    </cfRule>
  </conditionalFormatting>
  <conditionalFormatting sqref="AF1:AF1048576">
    <cfRule type="colorScale" priority="68">
      <colorScale>
        <cfvo type="min"/>
        <cfvo type="max"/>
        <color theme="0"/>
        <color theme="2" tint="-0.249977111117893"/>
      </colorScale>
    </cfRule>
  </conditionalFormatting>
  <conditionalFormatting sqref="AG1:AG1048576">
    <cfRule type="colorScale" priority="67">
      <colorScale>
        <cfvo type="min"/>
        <cfvo type="max"/>
        <color theme="0"/>
        <color theme="2" tint="-0.249977111117893"/>
      </colorScale>
    </cfRule>
  </conditionalFormatting>
  <conditionalFormatting sqref="AH1:AH1048576">
    <cfRule type="colorScale" priority="66">
      <colorScale>
        <cfvo type="min"/>
        <cfvo type="max"/>
        <color theme="0"/>
        <color theme="2" tint="-0.249977111117893"/>
      </colorScale>
    </cfRule>
  </conditionalFormatting>
  <conditionalFormatting sqref="AI1:AI1048576">
    <cfRule type="colorScale" priority="65">
      <colorScale>
        <cfvo type="min"/>
        <cfvo type="max"/>
        <color theme="0"/>
        <color theme="2" tint="-0.249977111117893"/>
      </colorScale>
    </cfRule>
  </conditionalFormatting>
  <conditionalFormatting sqref="AJ1:AJ1048576">
    <cfRule type="colorScale" priority="64">
      <colorScale>
        <cfvo type="min"/>
        <cfvo type="max"/>
        <color theme="0"/>
        <color theme="2" tint="-0.249977111117893"/>
      </colorScale>
    </cfRule>
  </conditionalFormatting>
  <conditionalFormatting sqref="AK1:AK1048576">
    <cfRule type="colorScale" priority="63">
      <colorScale>
        <cfvo type="min"/>
        <cfvo type="max"/>
        <color theme="0"/>
        <color theme="2" tint="-0.249977111117893"/>
      </colorScale>
    </cfRule>
  </conditionalFormatting>
  <conditionalFormatting sqref="AL1:AL1048576">
    <cfRule type="colorScale" priority="62">
      <colorScale>
        <cfvo type="min"/>
        <cfvo type="max"/>
        <color theme="0"/>
        <color theme="2" tint="-0.249977111117893"/>
      </colorScale>
    </cfRule>
  </conditionalFormatting>
  <conditionalFormatting sqref="AM1:AM1048576">
    <cfRule type="colorScale" priority="61">
      <colorScale>
        <cfvo type="min"/>
        <cfvo type="max"/>
        <color theme="0"/>
        <color theme="2" tint="-0.249977111117893"/>
      </colorScale>
    </cfRule>
  </conditionalFormatting>
  <conditionalFormatting sqref="AN1:AN1048576">
    <cfRule type="colorScale" priority="60">
      <colorScale>
        <cfvo type="min"/>
        <cfvo type="max"/>
        <color theme="0"/>
        <color theme="2" tint="-0.249977111117893"/>
      </colorScale>
    </cfRule>
  </conditionalFormatting>
  <conditionalFormatting sqref="AO1:AO1048576">
    <cfRule type="colorScale" priority="59">
      <colorScale>
        <cfvo type="min"/>
        <cfvo type="max"/>
        <color theme="0"/>
        <color theme="2" tint="-0.249977111117893"/>
      </colorScale>
    </cfRule>
  </conditionalFormatting>
  <conditionalFormatting sqref="AP1:AP1048576">
    <cfRule type="colorScale" priority="58">
      <colorScale>
        <cfvo type="min"/>
        <cfvo type="max"/>
        <color theme="0"/>
        <color theme="2" tint="-0.249977111117893"/>
      </colorScale>
    </cfRule>
  </conditionalFormatting>
  <conditionalFormatting sqref="AQ1:AQ1048576">
    <cfRule type="colorScale" priority="57">
      <colorScale>
        <cfvo type="min"/>
        <cfvo type="max"/>
        <color theme="0"/>
        <color theme="2" tint="-0.249977111117893"/>
      </colorScale>
    </cfRule>
  </conditionalFormatting>
  <conditionalFormatting sqref="AR1:AR1048576">
    <cfRule type="colorScale" priority="56">
      <colorScale>
        <cfvo type="min"/>
        <cfvo type="max"/>
        <color theme="0"/>
        <color theme="2" tint="-0.249977111117893"/>
      </colorScale>
    </cfRule>
  </conditionalFormatting>
  <conditionalFormatting sqref="AS1:AS1048576">
    <cfRule type="colorScale" priority="55">
      <colorScale>
        <cfvo type="min"/>
        <cfvo type="max"/>
        <color theme="0"/>
        <color theme="2" tint="-0.249977111117893"/>
      </colorScale>
    </cfRule>
  </conditionalFormatting>
  <conditionalFormatting sqref="AT1:AT1048576">
    <cfRule type="colorScale" priority="54">
      <colorScale>
        <cfvo type="min"/>
        <cfvo type="max"/>
        <color theme="0"/>
        <color theme="2" tint="-0.249977111117893"/>
      </colorScale>
    </cfRule>
  </conditionalFormatting>
  <conditionalFormatting sqref="AU1:AU1048576">
    <cfRule type="colorScale" priority="53">
      <colorScale>
        <cfvo type="min"/>
        <cfvo type="max"/>
        <color theme="0"/>
        <color theme="2" tint="-0.249977111117893"/>
      </colorScale>
    </cfRule>
  </conditionalFormatting>
  <conditionalFormatting sqref="AV1:AV1048576">
    <cfRule type="colorScale" priority="52">
      <colorScale>
        <cfvo type="min"/>
        <cfvo type="max"/>
        <color theme="0"/>
        <color theme="2" tint="-0.249977111117893"/>
      </colorScale>
    </cfRule>
  </conditionalFormatting>
  <conditionalFormatting sqref="AW1:AW1048576">
    <cfRule type="colorScale" priority="51">
      <colorScale>
        <cfvo type="min"/>
        <cfvo type="max"/>
        <color theme="0"/>
        <color theme="2" tint="-0.249977111117893"/>
      </colorScale>
    </cfRule>
  </conditionalFormatting>
  <conditionalFormatting sqref="AX1:AX1048576">
    <cfRule type="colorScale" priority="50">
      <colorScale>
        <cfvo type="min"/>
        <cfvo type="max"/>
        <color theme="0"/>
        <color theme="2" tint="-0.249977111117893"/>
      </colorScale>
    </cfRule>
  </conditionalFormatting>
  <conditionalFormatting sqref="AY1:AY1048576">
    <cfRule type="colorScale" priority="49">
      <colorScale>
        <cfvo type="min"/>
        <cfvo type="max"/>
        <color theme="0"/>
        <color theme="2" tint="-0.249977111117893"/>
      </colorScale>
    </cfRule>
  </conditionalFormatting>
  <conditionalFormatting sqref="AZ1:AZ1048576">
    <cfRule type="colorScale" priority="48">
      <colorScale>
        <cfvo type="min"/>
        <cfvo type="max"/>
        <color theme="0"/>
        <color theme="2" tint="-0.249977111117893"/>
      </colorScale>
    </cfRule>
  </conditionalFormatting>
  <conditionalFormatting sqref="BA1:BF1048576">
    <cfRule type="cellIs" dxfId="16" priority="47" operator="equal">
      <formula>1</formula>
    </cfRule>
  </conditionalFormatting>
  <conditionalFormatting sqref="BB1:BF1 BB3:BF1048576">
    <cfRule type="cellIs" dxfId="15" priority="46" operator="equal">
      <formula>1</formula>
    </cfRule>
  </conditionalFormatting>
  <conditionalFormatting sqref="BB2:BF2">
    <cfRule type="cellIs" dxfId="14" priority="39" operator="equal">
      <formula>1</formula>
    </cfRule>
  </conditionalFormatting>
  <conditionalFormatting sqref="BC1:BF1 BC3:BF1048576">
    <cfRule type="cellIs" dxfId="13" priority="45" operator="equal">
      <formula>1</formula>
    </cfRule>
  </conditionalFormatting>
  <conditionalFormatting sqref="BD1:BF1 BD3:BF1048576">
    <cfRule type="cellIs" dxfId="12" priority="40" operator="equal">
      <formula>1</formula>
    </cfRule>
  </conditionalFormatting>
  <conditionalFormatting sqref="BF1:BF1048576">
    <cfRule type="cellIs" dxfId="11" priority="37" operator="equal">
      <formula>1</formula>
    </cfRule>
  </conditionalFormatting>
  <conditionalFormatting sqref="BG1:BJ1048576">
    <cfRule type="colorScale" priority="18">
      <colorScale>
        <cfvo type="min"/>
        <cfvo type="max"/>
        <color theme="0"/>
        <color theme="2" tint="-0.249977111117893"/>
      </colorScale>
    </cfRule>
  </conditionalFormatting>
  <conditionalFormatting sqref="BK1:BK1048576">
    <cfRule type="colorScale" priority="32">
      <colorScale>
        <cfvo type="min"/>
        <cfvo type="max"/>
        <color theme="0"/>
        <color theme="2" tint="-0.249977111117893"/>
      </colorScale>
    </cfRule>
  </conditionalFormatting>
  <conditionalFormatting sqref="BL1:BL1048576">
    <cfRule type="colorScale" priority="31">
      <colorScale>
        <cfvo type="min"/>
        <cfvo type="max"/>
        <color theme="0"/>
        <color theme="2" tint="-0.249977111117893"/>
      </colorScale>
    </cfRule>
  </conditionalFormatting>
  <conditionalFormatting sqref="BM1:BS1 BM3:BS1048576">
    <cfRule type="cellIs" dxfId="10" priority="30" operator="equal">
      <formula>1</formula>
    </cfRule>
  </conditionalFormatting>
  <conditionalFormatting sqref="BM2:BS2">
    <cfRule type="cellIs" dxfId="9" priority="26" operator="equal">
      <formula>1</formula>
    </cfRule>
  </conditionalFormatting>
  <conditionalFormatting sqref="BN1:BS1048576">
    <cfRule type="cellIs" dxfId="8" priority="28" operator="equal">
      <formula>1</formula>
    </cfRule>
  </conditionalFormatting>
  <conditionalFormatting sqref="BO1:BS1 BO3:BS1048576">
    <cfRule type="cellIs" dxfId="7" priority="27" operator="equal">
      <formula>1</formula>
    </cfRule>
  </conditionalFormatting>
  <conditionalFormatting sqref="BP1:BS1048576">
    <cfRule type="cellIs" dxfId="6" priority="25" operator="equal">
      <formula>1</formula>
    </cfRule>
  </conditionalFormatting>
  <conditionalFormatting sqref="BQ1:BS1 BQ3:BS1048576">
    <cfRule type="cellIs" dxfId="5" priority="24" operator="equal">
      <formula>1</formula>
    </cfRule>
  </conditionalFormatting>
  <conditionalFormatting sqref="BQ2:BS2">
    <cfRule type="cellIs" dxfId="4" priority="20" operator="equal">
      <formula>1</formula>
    </cfRule>
  </conditionalFormatting>
  <conditionalFormatting sqref="BR1:BS1048576">
    <cfRule type="cellIs" dxfId="3" priority="22" operator="equal">
      <formula>1</formula>
    </cfRule>
  </conditionalFormatting>
  <conditionalFormatting sqref="BS1 BS3:BS1048576">
    <cfRule type="cellIs" dxfId="2" priority="21" operator="equal">
      <formula>1</formula>
    </cfRule>
  </conditionalFormatting>
  <conditionalFormatting sqref="BT1:BT1002 BT1003:BU1048576">
    <cfRule type="cellIs" dxfId="1" priority="19" operator="equal">
      <formula>1</formula>
    </cfRule>
  </conditionalFormatting>
  <conditionalFormatting sqref="BU1">
    <cfRule type="colorScale" priority="10">
      <colorScale>
        <cfvo type="num" val="-0.1"/>
        <cfvo type="num" val="0"/>
        <cfvo type="num" val="0.1"/>
        <color rgb="FFD07366"/>
        <color theme="0" tint="-4.9989318521683403E-2"/>
        <color rgb="FF76CA80"/>
      </colorScale>
    </cfRule>
  </conditionalFormatting>
  <conditionalFormatting sqref="BU2">
    <cfRule type="colorScale" priority="9">
      <colorScale>
        <cfvo type="num" val="-0.1"/>
        <cfvo type="num" val="0"/>
        <cfvo type="num" val="0.1"/>
        <color rgb="FFD07366"/>
        <color theme="0" tint="-4.9989318521683403E-2"/>
        <color rgb="FF76CA80"/>
      </colorScale>
    </cfRule>
  </conditionalFormatting>
  <conditionalFormatting sqref="BU3:BU1002">
    <cfRule type="colorScale" priority="7">
      <colorScale>
        <cfvo type="num" val="-0.1"/>
        <cfvo type="num" val="0"/>
        <cfvo type="num" val="0.1"/>
        <color rgb="FFD07366"/>
        <color theme="0" tint="-4.9989318521683403E-2"/>
        <color rgb="FF76CA80"/>
      </colorScale>
    </cfRule>
  </conditionalFormatting>
  <conditionalFormatting sqref="BV1:DV1048576">
    <cfRule type="colorScale" priority="15">
      <colorScale>
        <cfvo type="num" val="-0.1"/>
        <cfvo type="num" val="0"/>
        <cfvo type="num" val="0.1"/>
        <color rgb="FFD07366"/>
        <color theme="0" tint="-4.9989318521683403E-2"/>
        <color rgb="FF76CA80"/>
      </colorScale>
    </cfRule>
  </conditionalFormatting>
  <conditionalFormatting sqref="EL5">
    <cfRule type="colorScale" priority="6">
      <colorScale>
        <cfvo type="num" val="0"/>
        <cfvo type="percentile" val="50"/>
        <cfvo type="num" val="1"/>
        <color rgb="FFF8696B"/>
        <color rgb="FFFFEB84"/>
        <color rgb="FF63BE7B"/>
      </colorScale>
    </cfRule>
  </conditionalFormatting>
  <conditionalFormatting sqref="P2:P1048576">
    <cfRule type="colorScale" priority="3">
      <colorScale>
        <cfvo type="min"/>
        <cfvo type="percentile" val="50"/>
        <cfvo type="max"/>
        <color rgb="FFF8696B"/>
        <color rgb="FFFFEB84"/>
        <color rgb="FF63BE7B"/>
      </colorScale>
    </cfRule>
  </conditionalFormatting>
  <conditionalFormatting sqref="Q2:Q1048576">
    <cfRule type="colorScale" priority="2">
      <colorScale>
        <cfvo type="min"/>
        <cfvo type="percentile" val="50"/>
        <cfvo type="max"/>
        <color rgb="FFF8696B"/>
        <color rgb="FFFFEB84"/>
        <color rgb="FF63BE7B"/>
      </colorScale>
    </cfRule>
  </conditionalFormatting>
  <conditionalFormatting sqref="R2:R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3284D-0193-1345-8D44-FBE287D8491D}">
  <dimension ref="A1:C10"/>
  <sheetViews>
    <sheetView workbookViewId="0">
      <selection activeCell="D19" sqref="D19"/>
    </sheetView>
  </sheetViews>
  <sheetFormatPr baseColWidth="10" defaultRowHeight="16" x14ac:dyDescent="0.2"/>
  <cols>
    <col min="1" max="1" width="18" bestFit="1" customWidth="1"/>
    <col min="2" max="2" width="29.6640625" bestFit="1" customWidth="1"/>
    <col min="3" max="3" width="29.83203125" bestFit="1" customWidth="1"/>
  </cols>
  <sheetData>
    <row r="1" spans="1:3" ht="21" x14ac:dyDescent="0.3">
      <c r="A1" s="34" t="s">
        <v>0</v>
      </c>
      <c r="B1" s="34" t="s">
        <v>5140</v>
      </c>
      <c r="C1" s="34" t="s">
        <v>9</v>
      </c>
    </row>
    <row r="2" spans="1:3" ht="21" x14ac:dyDescent="0.3">
      <c r="A2" s="33" t="s">
        <v>118</v>
      </c>
      <c r="B2" s="33" t="s">
        <v>5139</v>
      </c>
      <c r="C2" s="33" t="s">
        <v>5138</v>
      </c>
    </row>
    <row r="3" spans="1:3" ht="21" x14ac:dyDescent="0.3">
      <c r="A3" s="33" t="s">
        <v>126</v>
      </c>
      <c r="B3" s="33" t="s">
        <v>5139</v>
      </c>
      <c r="C3" s="33" t="s">
        <v>5138</v>
      </c>
    </row>
    <row r="4" spans="1:3" ht="21" x14ac:dyDescent="0.3">
      <c r="A4" s="33" t="s">
        <v>134</v>
      </c>
      <c r="B4" s="33" t="s">
        <v>5139</v>
      </c>
      <c r="C4" s="33" t="s">
        <v>5138</v>
      </c>
    </row>
    <row r="5" spans="1:3" ht="21" x14ac:dyDescent="0.3">
      <c r="A5" s="33" t="s">
        <v>141</v>
      </c>
      <c r="B5" s="33" t="s">
        <v>5139</v>
      </c>
      <c r="C5" s="33" t="s">
        <v>5138</v>
      </c>
    </row>
    <row r="6" spans="1:3" ht="21" x14ac:dyDescent="0.3">
      <c r="A6" s="33" t="s">
        <v>146</v>
      </c>
      <c r="B6" s="33" t="s">
        <v>5139</v>
      </c>
      <c r="C6" s="33" t="s">
        <v>5138</v>
      </c>
    </row>
    <row r="7" spans="1:3" ht="21" x14ac:dyDescent="0.3">
      <c r="A7" s="33" t="s">
        <v>153</v>
      </c>
      <c r="B7" s="33" t="s">
        <v>5139</v>
      </c>
      <c r="C7" s="33" t="s">
        <v>5138</v>
      </c>
    </row>
    <row r="8" spans="1:3" ht="21" x14ac:dyDescent="0.3">
      <c r="A8" s="33" t="s">
        <v>160</v>
      </c>
      <c r="B8" s="33" t="s">
        <v>5139</v>
      </c>
      <c r="C8" s="33" t="s">
        <v>5138</v>
      </c>
    </row>
    <row r="9" spans="1:3" ht="21" x14ac:dyDescent="0.3">
      <c r="A9" s="33" t="s">
        <v>167</v>
      </c>
      <c r="B9" s="33" t="s">
        <v>5139</v>
      </c>
      <c r="C9" s="33" t="s">
        <v>5138</v>
      </c>
    </row>
    <row r="10" spans="1:3" ht="21" x14ac:dyDescent="0.3">
      <c r="A10" s="33" t="s">
        <v>174</v>
      </c>
      <c r="B10" s="33" t="s">
        <v>5139</v>
      </c>
      <c r="C10" s="33" t="s">
        <v>5138</v>
      </c>
    </row>
  </sheetData>
  <conditionalFormatting sqref="B2:B10">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df_with_weights (5)</vt:lpstr>
      <vt:lpstr>Sheet1</vt:lpstr>
      <vt:lpstr>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Keren Gruteke-Klein</cp:lastModifiedBy>
  <dcterms:created xsi:type="dcterms:W3CDTF">2024-07-09T10:27:26Z</dcterms:created>
  <dcterms:modified xsi:type="dcterms:W3CDTF">2024-07-23T06:08:27Z</dcterms:modified>
</cp:coreProperties>
</file>